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4395" activeTab="0"/>
  </bookViews>
  <sheets>
    <sheet name="5-2-15" sheetId="1" r:id="rId1"/>
    <sheet name="5-2-15材料表" sheetId="2" r:id="rId2"/>
    <sheet name="5-2-15計算書" sheetId="3" r:id="rId3"/>
  </sheets>
  <definedNames>
    <definedName name="_xlnm.Print_Area" localSheetId="0">'5-2-15'!$A$1:$O$31</definedName>
    <definedName name="_xlnm.Print_Area" localSheetId="2">'5-2-15計算書'!$A$1:$O$44</definedName>
    <definedName name="_xlnm.Print_Area" localSheetId="1">'5-2-15材料表'!$A$1:$I$55</definedName>
  </definedNames>
  <calcPr fullCalcOnLoad="1"/>
</workbook>
</file>

<file path=xl/sharedStrings.xml><?xml version="1.0" encoding="utf-8"?>
<sst xmlns="http://schemas.openxmlformats.org/spreadsheetml/2006/main" count="89" uniqueCount="72">
  <si>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</si>
  <si>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</si>
  <si>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</si>
  <si>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</si>
  <si>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</si>
  <si>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</si>
  <si>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</si>
  <si>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</si>
  <si>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</si>
  <si>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</si>
  <si>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t>基礎材</t>
  </si>
  <si>
    <t>RC-40</t>
  </si>
  <si>
    <t>(</t>
  </si>
  <si>
    <t>×</t>
  </si>
  <si>
    <t>)×</t>
  </si>
  <si>
    <t>+</t>
  </si>
  <si>
    <t>種　別　及　び　細　別　　　　：</t>
  </si>
  <si>
    <t>寸　法　表　及　び　材　料　表</t>
  </si>
  <si>
    <t>Ｂ×Ｈ</t>
  </si>
  <si>
    <t>Ｂ</t>
  </si>
  <si>
    <t>寸法表</t>
  </si>
  <si>
    <t>材料表</t>
  </si>
  <si>
    <t>Ｈ</t>
  </si>
  <si>
    <r>
      <t>m</t>
    </r>
    <r>
      <rPr>
        <vertAlign val="superscript"/>
        <sz val="11"/>
        <rFont val="ＭＳ Ｐ明朝"/>
        <family val="1"/>
      </rPr>
      <t>2</t>
    </r>
  </si>
  <si>
    <t>摘要</t>
  </si>
  <si>
    <t>　Ｂ×Ｈ</t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</si>
  <si>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</si>
  <si>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</si>
  <si>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</si>
  <si>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</si>
  <si>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</si>
  <si>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</si>
  <si>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基礎材</t>
  </si>
  <si>
    <t>RC-40</t>
  </si>
  <si>
    <t>(</t>
  </si>
  <si>
    <t>+</t>
  </si>
  <si>
    <t>)×</t>
  </si>
  <si>
    <t>×</t>
  </si>
  <si>
    <t>モルタル</t>
  </si>
  <si>
    <t>10.0</t>
  </si>
  <si>
    <t>Ｕ型ブロック</t>
  </si>
  <si>
    <t>個</t>
  </si>
  <si>
    <t>個</t>
  </si>
  <si>
    <t>/</t>
  </si>
  <si>
    <t>１：１５</t>
  </si>
  <si>
    <t>300×300</t>
  </si>
  <si>
    <t>Ｌ</t>
  </si>
  <si>
    <t>Ｕ型ブロック</t>
  </si>
  <si>
    <t>排水工　側溝　ＰＵ－２型</t>
  </si>
  <si>
    <t>図面番号　5-2-15</t>
  </si>
  <si>
    <t>250×250</t>
  </si>
  <si>
    <t>300×400</t>
  </si>
  <si>
    <t>300×500</t>
  </si>
  <si>
    <t>400×400</t>
  </si>
  <si>
    <t>400×500</t>
  </si>
  <si>
    <t>500×500</t>
  </si>
  <si>
    <t>500×600</t>
  </si>
  <si>
    <r>
      <t>ｂ</t>
    </r>
    <r>
      <rPr>
        <vertAlign val="subscript"/>
        <sz val="11"/>
        <rFont val="ＭＳ Ｐ明朝"/>
        <family val="1"/>
      </rPr>
      <t>7</t>
    </r>
  </si>
  <si>
    <t>排水工　側溝　ＰＵ－２型</t>
  </si>
  <si>
    <t>寸法表</t>
  </si>
  <si>
    <t>Ｂ</t>
  </si>
  <si>
    <t>Ｈ</t>
  </si>
  <si>
    <t>Ｌ</t>
  </si>
  <si>
    <t>10.0</t>
  </si>
  <si>
    <t>モルタル</t>
  </si>
  <si>
    <t>Ｕ型ブロック</t>
  </si>
  <si>
    <t>/</t>
  </si>
  <si>
    <t>個</t>
  </si>
  <si>
    <r>
      <t>ｂ</t>
    </r>
    <r>
      <rPr>
        <vertAlign val="subscript"/>
        <sz val="11"/>
        <rFont val="ＭＳ Ｐ明朝"/>
        <family val="1"/>
      </rPr>
      <t>７</t>
    </r>
  </si>
  <si>
    <t>排水工　側溝　ＰＵ－２型</t>
  </si>
  <si>
    <t xml:space="preserve">   図面番号　5-2-15</t>
  </si>
  <si>
    <t>算式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</si>
</sst>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shrinkToFit="1"/>
    </xf>
    <xf numFmtId="1" fontId="2" fillId="0" borderId="7" xfId="0" applyNumberFormat="1" applyFont="1" applyBorder="1" applyAlignment="1">
      <alignment shrinkToFit="1"/>
    </xf>
    <xf numFmtId="180" fontId="2" fillId="0" borderId="7" xfId="0" applyNumberFormat="1" applyFont="1" applyBorder="1" applyAlignment="1">
      <alignment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/>
    </xf>
    <xf numFmtId="180" fontId="2" fillId="2" borderId="23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wrapText="1" shrinkToFit="1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79" fontId="2" fillId="2" borderId="18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8" xfId="0" applyNumberFormat="1" applyFont="1" applyBorder="1" applyAlignment="1">
      <alignment shrinkToFit="1"/>
    </xf>
    <xf numFmtId="1" fontId="2" fillId="0" borderId="39" xfId="0" applyNumberFormat="1" applyFont="1" applyBorder="1" applyAlignment="1">
      <alignment shrinkToFit="1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37" xfId="0" applyFont="1" applyFill="1" applyBorder="1" applyAlignment="1">
      <alignment horizontal="distributed"/>
    </xf>
    <xf numFmtId="0" fontId="2" fillId="2" borderId="4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43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5.00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00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3"/>
    </row>
    <row r="2" spans="1:15" ht="24.75" customHeight="1">
      <c r="A2" s="158" t="s">
        <v>1</v>
      </c>
      <c r="B2" s="159"/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44</v>
      </c>
    </row>
    <row r="3" spans="1:15" ht="300" customHeight="1">
      <c r="A3" s="160" t="s">
        <v>49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9</v>
      </c>
      <c r="O4" s="8"/>
    </row>
    <row r="5" spans="1:15" ht="24.75" customHeight="1">
      <c r="A5" s="10" t="s">
        <v>3</v>
      </c>
      <c r="B5" s="11" t="s">
        <v>4</v>
      </c>
      <c r="C5" s="164" t="s">
        <v>5</v>
      </c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1" t="s">
        <v>6</v>
      </c>
      <c r="O5" s="12" t="s">
        <v>7</v>
      </c>
    </row>
    <row r="6" spans="1:15" ht="16.5" customHeight="1">
      <c r="A6" s="17"/>
      <c r="B6" s="13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2"/>
      <c r="O6" s="23"/>
    </row>
    <row r="7" spans="1:15" ht="16.5" customHeight="1">
      <c r="A7" s="18" t="s">
        <v>10</v>
      </c>
      <c r="B7" s="14" t="s">
        <v>11</v>
      </c>
      <c r="C7" s="35" t="s">
        <v>12</v>
      </c>
      <c r="D7" s="37" t="s">
        <v>57</v>
      </c>
      <c r="E7" s="37" t="s">
        <v>15</v>
      </c>
      <c r="F7" s="37">
        <v>0.05</v>
      </c>
      <c r="G7" s="37" t="s">
        <v>15</v>
      </c>
      <c r="H7" s="37">
        <v>0.05</v>
      </c>
      <c r="I7" s="36" t="s">
        <v>14</v>
      </c>
      <c r="J7" s="38" t="s">
        <v>39</v>
      </c>
      <c r="K7" s="36"/>
      <c r="L7" s="36"/>
      <c r="M7" s="39"/>
      <c r="N7" s="24" t="s">
        <v>8</v>
      </c>
      <c r="O7" s="30"/>
    </row>
    <row r="8" spans="1:15" ht="16.5" customHeight="1">
      <c r="A8" s="19"/>
      <c r="B8" s="15"/>
      <c r="C8" s="40"/>
      <c r="D8" s="91"/>
      <c r="E8" s="41"/>
      <c r="F8" s="91"/>
      <c r="G8" s="41"/>
      <c r="H8" s="41"/>
      <c r="I8" s="41"/>
      <c r="J8" s="41"/>
      <c r="K8" s="41"/>
      <c r="L8" s="41"/>
      <c r="M8" s="42"/>
      <c r="N8" s="26"/>
      <c r="O8" s="31"/>
    </row>
    <row r="9" spans="1:15" ht="16.5" customHeight="1">
      <c r="A9" s="18" t="s">
        <v>38</v>
      </c>
      <c r="B9" s="14"/>
      <c r="C9" s="43"/>
      <c r="D9" s="37" t="s">
        <v>57</v>
      </c>
      <c r="E9" s="37" t="s">
        <v>13</v>
      </c>
      <c r="F9" s="38" t="s">
        <v>39</v>
      </c>
      <c r="G9" s="38"/>
      <c r="H9" s="38"/>
      <c r="I9" s="36"/>
      <c r="J9" s="36"/>
      <c r="K9" s="36"/>
      <c r="L9" s="36"/>
      <c r="M9" s="39"/>
      <c r="N9" s="24" t="s">
        <v>8</v>
      </c>
      <c r="O9" s="30"/>
    </row>
    <row r="10" spans="1:15" ht="16.5" customHeight="1">
      <c r="A10" s="19"/>
      <c r="B10" s="15"/>
      <c r="C10" s="40"/>
      <c r="D10" s="91"/>
      <c r="E10" s="41"/>
      <c r="F10" s="91"/>
      <c r="G10" s="41"/>
      <c r="H10" s="41"/>
      <c r="I10" s="41"/>
      <c r="J10" s="41"/>
      <c r="K10" s="41"/>
      <c r="L10" s="41"/>
      <c r="M10" s="42"/>
      <c r="N10" s="26"/>
      <c r="O10" s="31"/>
    </row>
    <row r="11" spans="1:15" ht="16.5" customHeight="1">
      <c r="A11" s="18" t="s">
        <v>40</v>
      </c>
      <c r="B11" s="14"/>
      <c r="C11" s="35"/>
      <c r="D11" s="38" t="s">
        <v>39</v>
      </c>
      <c r="E11" s="37" t="s">
        <v>43</v>
      </c>
      <c r="F11" s="94">
        <v>2.005</v>
      </c>
      <c r="G11" s="37"/>
      <c r="H11" s="37"/>
      <c r="I11" s="37"/>
      <c r="J11" s="37"/>
      <c r="K11" s="36"/>
      <c r="L11" s="38"/>
      <c r="M11" s="39"/>
      <c r="N11" s="24" t="s">
        <v>42</v>
      </c>
      <c r="O11" s="30"/>
    </row>
    <row r="12" spans="1:15" ht="16.5" customHeight="1">
      <c r="A12" s="21"/>
      <c r="B12" s="15"/>
      <c r="C12" s="40"/>
      <c r="D12" s="91"/>
      <c r="E12" s="41"/>
      <c r="F12" s="91"/>
      <c r="G12" s="41"/>
      <c r="H12" s="91"/>
      <c r="I12" s="41"/>
      <c r="J12" s="41"/>
      <c r="K12" s="41"/>
      <c r="L12" s="41"/>
      <c r="M12" s="42"/>
      <c r="N12" s="26"/>
      <c r="O12" s="31"/>
    </row>
    <row r="13" spans="1:15" ht="16.5" customHeight="1">
      <c r="A13" s="18"/>
      <c r="B13" s="14"/>
      <c r="C13" s="43"/>
      <c r="D13" s="37"/>
      <c r="E13" s="37"/>
      <c r="F13" s="37"/>
      <c r="G13" s="37"/>
      <c r="H13" s="92"/>
      <c r="I13" s="36"/>
      <c r="J13" s="36"/>
      <c r="K13" s="36"/>
      <c r="L13" s="36"/>
      <c r="M13" s="39"/>
      <c r="N13" s="24"/>
      <c r="O13" s="30"/>
    </row>
    <row r="14" spans="1:15" ht="16.5" customHeight="1">
      <c r="A14" s="19"/>
      <c r="B14" s="15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6"/>
      <c r="O14" s="27"/>
    </row>
    <row r="15" spans="1:15" ht="16.5" customHeight="1">
      <c r="A15" s="18"/>
      <c r="B15" s="14"/>
      <c r="C15" s="43"/>
      <c r="D15" s="36"/>
      <c r="E15" s="36"/>
      <c r="F15" s="36"/>
      <c r="G15" s="36"/>
      <c r="H15" s="36"/>
      <c r="I15" s="36"/>
      <c r="J15" s="36"/>
      <c r="K15" s="36"/>
      <c r="L15" s="36"/>
      <c r="M15" s="39"/>
      <c r="N15" s="24"/>
      <c r="O15" s="25"/>
    </row>
    <row r="16" spans="1:15" ht="16.5" customHeight="1">
      <c r="A16" s="21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6"/>
      <c r="O16" s="27"/>
    </row>
    <row r="17" spans="1:15" ht="16.5" customHeight="1">
      <c r="A17" s="18"/>
      <c r="B17" s="14"/>
      <c r="C17" s="43"/>
      <c r="D17" s="36"/>
      <c r="E17" s="36"/>
      <c r="F17" s="36"/>
      <c r="G17" s="36"/>
      <c r="H17" s="36"/>
      <c r="I17" s="36"/>
      <c r="J17" s="36"/>
      <c r="K17" s="36"/>
      <c r="L17" s="36"/>
      <c r="M17" s="39"/>
      <c r="N17" s="24"/>
      <c r="O17" s="25"/>
    </row>
    <row r="18" spans="1:15" ht="16.5" customHeight="1">
      <c r="A18" s="19"/>
      <c r="B18" s="15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26"/>
      <c r="O18" s="27"/>
    </row>
    <row r="19" spans="1:15" ht="16.5" customHeight="1">
      <c r="A19" s="18"/>
      <c r="B19" s="14"/>
      <c r="C19" s="43"/>
      <c r="D19" s="36"/>
      <c r="E19" s="36"/>
      <c r="F19" s="36"/>
      <c r="G19" s="36"/>
      <c r="H19" s="36"/>
      <c r="I19" s="36"/>
      <c r="J19" s="36"/>
      <c r="K19" s="36"/>
      <c r="L19" s="36"/>
      <c r="M19" s="39"/>
      <c r="N19" s="24"/>
      <c r="O19" s="25"/>
    </row>
    <row r="20" spans="1:15" ht="16.5" customHeight="1">
      <c r="A20" s="19"/>
      <c r="B20" s="1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6"/>
      <c r="O20" s="27"/>
    </row>
    <row r="21" spans="1:15" ht="16.5" customHeight="1">
      <c r="A21" s="18"/>
      <c r="B21" s="14"/>
      <c r="C21" s="43"/>
      <c r="D21" s="36"/>
      <c r="E21" s="36"/>
      <c r="F21" s="36"/>
      <c r="G21" s="36"/>
      <c r="H21" s="36"/>
      <c r="I21" s="36"/>
      <c r="J21" s="36"/>
      <c r="K21" s="36"/>
      <c r="L21" s="36"/>
      <c r="M21" s="39"/>
      <c r="N21" s="24"/>
      <c r="O21" s="25"/>
    </row>
    <row r="22" spans="1:15" ht="16.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6"/>
      <c r="O22" s="27"/>
    </row>
    <row r="23" spans="1:15" ht="16.5" customHeight="1">
      <c r="A23" s="18"/>
      <c r="B23" s="14"/>
      <c r="C23" s="43"/>
      <c r="D23" s="36"/>
      <c r="E23" s="36"/>
      <c r="F23" s="36"/>
      <c r="G23" s="36"/>
      <c r="H23" s="36"/>
      <c r="I23" s="36"/>
      <c r="J23" s="36"/>
      <c r="K23" s="36"/>
      <c r="L23" s="36"/>
      <c r="M23" s="39"/>
      <c r="N23" s="24"/>
      <c r="O23" s="25"/>
    </row>
    <row r="24" spans="1:15" ht="16.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6"/>
      <c r="O24" s="27"/>
    </row>
    <row r="25" spans="1:15" ht="16.5" customHeight="1">
      <c r="A25" s="18"/>
      <c r="B25" s="14"/>
      <c r="C25" s="43"/>
      <c r="D25" s="36"/>
      <c r="E25" s="36"/>
      <c r="F25" s="36"/>
      <c r="G25" s="36"/>
      <c r="H25" s="36"/>
      <c r="I25" s="36"/>
      <c r="J25" s="36"/>
      <c r="K25" s="36"/>
      <c r="L25" s="36"/>
      <c r="M25" s="39"/>
      <c r="N25" s="24"/>
      <c r="O25" s="25"/>
    </row>
    <row r="26" spans="1:15" ht="16.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6"/>
      <c r="O26" s="27"/>
    </row>
    <row r="27" spans="1:15" ht="16.5" customHeight="1">
      <c r="A27" s="18"/>
      <c r="B27" s="14"/>
      <c r="C27" s="43"/>
      <c r="D27" s="36"/>
      <c r="E27" s="36"/>
      <c r="F27" s="36"/>
      <c r="G27" s="36"/>
      <c r="H27" s="36"/>
      <c r="I27" s="36"/>
      <c r="J27" s="36"/>
      <c r="K27" s="36"/>
      <c r="L27" s="36"/>
      <c r="M27" s="39"/>
      <c r="N27" s="24"/>
      <c r="O27" s="25"/>
    </row>
    <row r="28" spans="1:15" ht="16.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6"/>
      <c r="O28" s="27"/>
    </row>
    <row r="29" spans="1:15" ht="16.5" customHeight="1">
      <c r="A29" s="18"/>
      <c r="B29" s="14"/>
      <c r="C29" s="43"/>
      <c r="D29" s="36"/>
      <c r="E29" s="36"/>
      <c r="F29" s="36"/>
      <c r="G29" s="36"/>
      <c r="H29" s="36"/>
      <c r="I29" s="36"/>
      <c r="J29" s="36"/>
      <c r="K29" s="36"/>
      <c r="L29" s="36"/>
      <c r="M29" s="39"/>
      <c r="N29" s="24"/>
      <c r="O29" s="25"/>
    </row>
    <row r="30" spans="1:15" ht="16.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6"/>
      <c r="O30" s="27"/>
    </row>
    <row r="31" spans="1:15" ht="16.5" customHeight="1">
      <c r="A31" s="20"/>
      <c r="B31" s="16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28"/>
      <c r="O31" s="29"/>
    </row>
  </sheetData>
  <mergeCells count="4">
    <mergeCell ref="A2:B2"/>
    <mergeCell ref="A3:O3"/>
    <mergeCell ref="A1:O1"/>
    <mergeCell ref="C5:M5"/>
  </mergeCells>
  <printOptions/>
  <pageMargins left="0.7874015748031497" right="0.3937007874015748" top="0.7874015748031497" bottom="0.2755905511811024" header="0" footer="0"/>
  <pageSetup horizontalDpi="300" verticalDpi="300" orientation="portrait" paperSize="9" r:id="rId3"/>
  <legacyDrawing r:id="rId2"/>
  <oleObjects>
    <oleObject progId="AutoCADLT.Drawing.4" shapeId="12521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58" t="s">
        <v>17</v>
      </c>
      <c r="B1" s="159"/>
      <c r="C1" s="159"/>
      <c r="D1" s="159"/>
      <c r="E1" s="159"/>
      <c r="F1" s="159"/>
      <c r="G1" s="159"/>
      <c r="H1" s="159"/>
      <c r="I1" s="163"/>
    </row>
    <row r="2" spans="1:9" ht="24.75" customHeight="1">
      <c r="A2" s="158" t="s">
        <v>16</v>
      </c>
      <c r="B2" s="159"/>
      <c r="C2" s="167"/>
      <c r="D2" s="2" t="s">
        <v>58</v>
      </c>
      <c r="E2" s="2"/>
      <c r="F2" s="2"/>
      <c r="G2" s="2"/>
      <c r="H2" s="3"/>
      <c r="I2" s="4"/>
    </row>
    <row r="3" spans="1:9" s="9" customFormat="1" ht="15" customHeight="1">
      <c r="A3" s="47" t="s">
        <v>20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8" t="s">
        <v>18</v>
      </c>
      <c r="B4" s="69" t="s">
        <v>19</v>
      </c>
      <c r="C4" s="69" t="s">
        <v>22</v>
      </c>
      <c r="D4" s="69" t="s">
        <v>57</v>
      </c>
      <c r="E4" s="69" t="s">
        <v>46</v>
      </c>
      <c r="F4" s="69"/>
      <c r="G4" s="69"/>
      <c r="H4" s="69"/>
      <c r="I4" s="72"/>
    </row>
    <row r="5" spans="1:9" ht="13.5" customHeight="1">
      <c r="A5" s="49"/>
      <c r="B5" s="50"/>
      <c r="C5" s="51"/>
      <c r="D5" s="51"/>
      <c r="E5" s="51"/>
      <c r="F5" s="51"/>
      <c r="G5" s="51"/>
      <c r="H5" s="52"/>
      <c r="I5" s="53"/>
    </row>
    <row r="6" spans="1:9" ht="13.5" customHeight="1">
      <c r="A6" s="54" t="s">
        <v>50</v>
      </c>
      <c r="B6" s="55">
        <v>250</v>
      </c>
      <c r="C6" s="56">
        <v>250</v>
      </c>
      <c r="D6" s="56">
        <v>300</v>
      </c>
      <c r="E6" s="56">
        <v>2000</v>
      </c>
      <c r="F6" s="56"/>
      <c r="G6" s="56"/>
      <c r="H6" s="56"/>
      <c r="I6" s="75"/>
    </row>
    <row r="7" spans="1:9" ht="13.5" customHeight="1">
      <c r="A7" s="58"/>
      <c r="B7" s="59"/>
      <c r="C7" s="60"/>
      <c r="D7" s="60"/>
      <c r="E7" s="60"/>
      <c r="F7" s="60"/>
      <c r="G7" s="60"/>
      <c r="H7" s="60"/>
      <c r="I7" s="76"/>
    </row>
    <row r="8" spans="1:9" ht="13.5" customHeight="1">
      <c r="A8" s="54" t="s">
        <v>45</v>
      </c>
      <c r="B8" s="55">
        <v>300</v>
      </c>
      <c r="C8" s="56">
        <v>300</v>
      </c>
      <c r="D8" s="56">
        <v>360</v>
      </c>
      <c r="E8" s="56">
        <v>2000</v>
      </c>
      <c r="F8" s="56"/>
      <c r="G8" s="56"/>
      <c r="H8" s="56"/>
      <c r="I8" s="75"/>
    </row>
    <row r="9" spans="1:9" ht="13.5" customHeight="1">
      <c r="A9" s="58"/>
      <c r="B9" s="59"/>
      <c r="C9" s="60"/>
      <c r="D9" s="60"/>
      <c r="E9" s="60"/>
      <c r="F9" s="60"/>
      <c r="G9" s="60"/>
      <c r="H9" s="60"/>
      <c r="I9" s="76"/>
    </row>
    <row r="10" spans="1:9" ht="13.5" customHeight="1">
      <c r="A10" s="54" t="s">
        <v>51</v>
      </c>
      <c r="B10" s="55">
        <v>300</v>
      </c>
      <c r="C10" s="56">
        <v>400</v>
      </c>
      <c r="D10" s="56">
        <v>360</v>
      </c>
      <c r="E10" s="56">
        <v>2000</v>
      </c>
      <c r="F10" s="56"/>
      <c r="G10" s="56"/>
      <c r="H10" s="56"/>
      <c r="I10" s="75"/>
    </row>
    <row r="11" spans="1:9" ht="13.5" customHeight="1">
      <c r="A11" s="58"/>
      <c r="B11" s="59"/>
      <c r="C11" s="60"/>
      <c r="D11" s="60"/>
      <c r="E11" s="60"/>
      <c r="F11" s="60"/>
      <c r="G11" s="60"/>
      <c r="H11" s="60"/>
      <c r="I11" s="76"/>
    </row>
    <row r="12" spans="1:9" ht="13.5" customHeight="1">
      <c r="A12" s="54" t="s">
        <v>52</v>
      </c>
      <c r="B12" s="55">
        <v>300</v>
      </c>
      <c r="C12" s="56">
        <v>500</v>
      </c>
      <c r="D12" s="56">
        <v>360</v>
      </c>
      <c r="E12" s="56">
        <v>2000</v>
      </c>
      <c r="F12" s="56"/>
      <c r="G12" s="56"/>
      <c r="H12" s="56"/>
      <c r="I12" s="75"/>
    </row>
    <row r="13" spans="1:9" ht="13.5" customHeight="1">
      <c r="A13" s="58"/>
      <c r="B13" s="59"/>
      <c r="C13" s="60"/>
      <c r="D13" s="60"/>
      <c r="E13" s="60"/>
      <c r="F13" s="60"/>
      <c r="G13" s="60"/>
      <c r="H13" s="60"/>
      <c r="I13" s="76"/>
    </row>
    <row r="14" spans="1:9" ht="13.5" customHeight="1">
      <c r="A14" s="54" t="s">
        <v>53</v>
      </c>
      <c r="B14" s="55">
        <v>400</v>
      </c>
      <c r="C14" s="56">
        <v>400</v>
      </c>
      <c r="D14" s="56">
        <v>460</v>
      </c>
      <c r="E14" s="56">
        <v>2000</v>
      </c>
      <c r="F14" s="56"/>
      <c r="G14" s="56"/>
      <c r="H14" s="56"/>
      <c r="I14" s="75"/>
    </row>
    <row r="15" spans="1:9" ht="13.5" customHeight="1">
      <c r="A15" s="58"/>
      <c r="B15" s="59"/>
      <c r="C15" s="60"/>
      <c r="D15" s="60"/>
      <c r="E15" s="60"/>
      <c r="F15" s="60"/>
      <c r="G15" s="60"/>
      <c r="H15" s="60"/>
      <c r="I15" s="76"/>
    </row>
    <row r="16" spans="1:9" ht="13.5" customHeight="1">
      <c r="A16" s="54" t="s">
        <v>54</v>
      </c>
      <c r="B16" s="55">
        <v>400</v>
      </c>
      <c r="C16" s="56">
        <v>500</v>
      </c>
      <c r="D16" s="56">
        <v>460</v>
      </c>
      <c r="E16" s="56">
        <v>2000</v>
      </c>
      <c r="F16" s="56"/>
      <c r="G16" s="56"/>
      <c r="H16" s="56"/>
      <c r="I16" s="75"/>
    </row>
    <row r="17" spans="1:9" ht="13.5" customHeight="1">
      <c r="A17" s="58"/>
      <c r="B17" s="59"/>
      <c r="C17" s="60"/>
      <c r="D17" s="60"/>
      <c r="E17" s="60"/>
      <c r="F17" s="60"/>
      <c r="G17" s="60"/>
      <c r="H17" s="60"/>
      <c r="I17" s="76"/>
    </row>
    <row r="18" spans="1:9" ht="13.5" customHeight="1">
      <c r="A18" s="54" t="s">
        <v>55</v>
      </c>
      <c r="B18" s="55">
        <v>500</v>
      </c>
      <c r="C18" s="56">
        <v>500</v>
      </c>
      <c r="D18" s="56">
        <v>560</v>
      </c>
      <c r="E18" s="56">
        <v>2000</v>
      </c>
      <c r="F18" s="56"/>
      <c r="G18" s="56"/>
      <c r="H18" s="56"/>
      <c r="I18" s="75"/>
    </row>
    <row r="19" spans="1:9" ht="13.5" customHeight="1">
      <c r="A19" s="58"/>
      <c r="B19" s="59"/>
      <c r="C19" s="60"/>
      <c r="D19" s="60"/>
      <c r="E19" s="60"/>
      <c r="F19" s="60"/>
      <c r="G19" s="60"/>
      <c r="H19" s="60"/>
      <c r="I19" s="76"/>
    </row>
    <row r="20" spans="1:9" ht="13.5" customHeight="1">
      <c r="A20" s="54" t="s">
        <v>56</v>
      </c>
      <c r="B20" s="55">
        <v>500</v>
      </c>
      <c r="C20" s="56">
        <v>600</v>
      </c>
      <c r="D20" s="56">
        <v>560</v>
      </c>
      <c r="E20" s="56">
        <v>2000</v>
      </c>
      <c r="F20" s="56"/>
      <c r="G20" s="56"/>
      <c r="H20" s="56"/>
      <c r="I20" s="75"/>
    </row>
    <row r="21" spans="1:9" ht="13.5" customHeight="1">
      <c r="A21" s="58"/>
      <c r="B21" s="59"/>
      <c r="C21" s="60"/>
      <c r="D21" s="60"/>
      <c r="E21" s="60"/>
      <c r="F21" s="60"/>
      <c r="G21" s="60"/>
      <c r="H21" s="60"/>
      <c r="I21" s="76"/>
    </row>
    <row r="22" spans="1:9" ht="13.5" customHeight="1">
      <c r="A22" s="54"/>
      <c r="B22" s="55"/>
      <c r="C22" s="56"/>
      <c r="D22" s="56"/>
      <c r="E22" s="56"/>
      <c r="F22" s="56"/>
      <c r="G22" s="56"/>
      <c r="H22" s="56"/>
      <c r="I22" s="75"/>
    </row>
    <row r="23" spans="1:9" ht="13.5" customHeight="1">
      <c r="A23" s="58"/>
      <c r="B23" s="59"/>
      <c r="C23" s="60"/>
      <c r="D23" s="60"/>
      <c r="E23" s="60"/>
      <c r="F23" s="60"/>
      <c r="G23" s="60"/>
      <c r="H23" s="60"/>
      <c r="I23" s="76"/>
    </row>
    <row r="24" spans="1:9" ht="13.5" customHeight="1">
      <c r="A24" s="54"/>
      <c r="B24" s="55"/>
      <c r="C24" s="56"/>
      <c r="D24" s="56"/>
      <c r="E24" s="56"/>
      <c r="F24" s="56"/>
      <c r="G24" s="56"/>
      <c r="H24" s="56"/>
      <c r="I24" s="75"/>
    </row>
    <row r="25" spans="1:9" ht="13.5" customHeight="1">
      <c r="A25" s="58"/>
      <c r="B25" s="59"/>
      <c r="C25" s="60"/>
      <c r="D25" s="60"/>
      <c r="E25" s="60"/>
      <c r="F25" s="60"/>
      <c r="G25" s="60"/>
      <c r="H25" s="60"/>
      <c r="I25" s="76"/>
    </row>
    <row r="26" spans="1:9" ht="13.5" customHeight="1">
      <c r="A26" s="54"/>
      <c r="B26" s="55"/>
      <c r="C26" s="56"/>
      <c r="D26" s="56"/>
      <c r="E26" s="56"/>
      <c r="F26" s="56"/>
      <c r="G26" s="56"/>
      <c r="H26" s="56"/>
      <c r="I26" s="75"/>
    </row>
    <row r="27" spans="1:9" ht="13.5" customHeight="1">
      <c r="A27" s="58"/>
      <c r="B27" s="59"/>
      <c r="C27" s="60"/>
      <c r="D27" s="60"/>
      <c r="E27" s="60"/>
      <c r="F27" s="60"/>
      <c r="G27" s="60"/>
      <c r="H27" s="60"/>
      <c r="I27" s="76"/>
    </row>
    <row r="28" spans="1:9" ht="13.5" customHeight="1">
      <c r="A28" s="54"/>
      <c r="B28" s="55"/>
      <c r="C28" s="62"/>
      <c r="D28" s="62"/>
      <c r="E28" s="62"/>
      <c r="F28" s="62"/>
      <c r="G28" s="62"/>
      <c r="H28" s="62"/>
      <c r="I28" s="77"/>
    </row>
    <row r="29" spans="1:9" ht="15" customHeight="1">
      <c r="A29" s="64" t="s">
        <v>21</v>
      </c>
      <c r="B29" s="65"/>
      <c r="C29" s="65"/>
      <c r="D29" s="65"/>
      <c r="E29" s="65"/>
      <c r="F29" s="65"/>
      <c r="G29" s="65"/>
      <c r="H29" s="66" t="s">
        <v>9</v>
      </c>
      <c r="I29" s="67"/>
    </row>
    <row r="30" spans="1:9" ht="15" customHeight="1">
      <c r="A30" s="168" t="s">
        <v>25</v>
      </c>
      <c r="B30" s="74" t="s">
        <v>10</v>
      </c>
      <c r="C30" s="74" t="s">
        <v>38</v>
      </c>
      <c r="D30" s="68" t="s">
        <v>47</v>
      </c>
      <c r="E30" s="74"/>
      <c r="F30" s="74"/>
      <c r="G30" s="74"/>
      <c r="H30" s="74"/>
      <c r="I30" s="90" t="s">
        <v>24</v>
      </c>
    </row>
    <row r="31" spans="1:9" ht="15" customHeight="1">
      <c r="A31" s="169"/>
      <c r="B31" s="68" t="s">
        <v>23</v>
      </c>
      <c r="C31" s="68" t="s">
        <v>23</v>
      </c>
      <c r="D31" s="68" t="s">
        <v>41</v>
      </c>
      <c r="E31" s="68"/>
      <c r="F31" s="73"/>
      <c r="G31" s="73"/>
      <c r="H31" s="69"/>
      <c r="I31" s="70"/>
    </row>
    <row r="32" spans="1:9" ht="13.5" customHeight="1">
      <c r="A32" s="49"/>
      <c r="B32" s="50"/>
      <c r="C32" s="51"/>
      <c r="D32" s="51"/>
      <c r="E32" s="51"/>
      <c r="F32" s="51"/>
      <c r="G32" s="51"/>
      <c r="H32" s="52"/>
      <c r="I32" s="53"/>
    </row>
    <row r="33" spans="1:9" ht="13.5" customHeight="1">
      <c r="A33" s="54" t="str">
        <f>A6</f>
        <v>250×250</v>
      </c>
      <c r="B33" s="95">
        <f>(D6/1000+0.05+0.05)*10</f>
        <v>3.9999999999999996</v>
      </c>
      <c r="C33" s="79">
        <f>D6/1000*10</f>
        <v>3</v>
      </c>
      <c r="D33" s="79">
        <f>10/2.005</f>
        <v>4.987531172069826</v>
      </c>
      <c r="E33" s="79"/>
      <c r="F33" s="79"/>
      <c r="G33" s="79"/>
      <c r="H33" s="80"/>
      <c r="I33" s="57"/>
    </row>
    <row r="34" spans="1:9" ht="13.5" customHeight="1">
      <c r="A34" s="49"/>
      <c r="B34" s="50"/>
      <c r="C34" s="93"/>
      <c r="D34" s="93"/>
      <c r="E34" s="93"/>
      <c r="F34" s="82"/>
      <c r="G34" s="82"/>
      <c r="H34" s="83"/>
      <c r="I34" s="53"/>
    </row>
    <row r="35" spans="1:9" ht="13.5" customHeight="1">
      <c r="A35" s="54" t="str">
        <f>A8</f>
        <v>300×300</v>
      </c>
      <c r="B35" s="95">
        <f>(D8/1000+0.05+0.05)*10</f>
        <v>4.6</v>
      </c>
      <c r="C35" s="79">
        <f>D8/1000*10</f>
        <v>3.5999999999999996</v>
      </c>
      <c r="D35" s="79">
        <f>10/2.005</f>
        <v>4.987531172069826</v>
      </c>
      <c r="E35" s="79"/>
      <c r="F35" s="79"/>
      <c r="G35" s="79"/>
      <c r="H35" s="80"/>
      <c r="I35" s="57"/>
    </row>
    <row r="36" spans="1:9" ht="13.5" customHeight="1">
      <c r="A36" s="49"/>
      <c r="B36" s="96"/>
      <c r="C36" s="93"/>
      <c r="D36" s="93"/>
      <c r="E36" s="93"/>
      <c r="F36" s="82"/>
      <c r="G36" s="82"/>
      <c r="H36" s="83"/>
      <c r="I36" s="53"/>
    </row>
    <row r="37" spans="1:9" ht="13.5" customHeight="1">
      <c r="A37" s="54" t="str">
        <f>A10</f>
        <v>300×400</v>
      </c>
      <c r="B37" s="95">
        <f>(D10/1000+0.05+0.05)*10</f>
        <v>4.6</v>
      </c>
      <c r="C37" s="79">
        <f>D10/1000*10</f>
        <v>3.5999999999999996</v>
      </c>
      <c r="D37" s="79">
        <f>10/2.005</f>
        <v>4.987531172069826</v>
      </c>
      <c r="E37" s="79"/>
      <c r="F37" s="79"/>
      <c r="G37" s="79"/>
      <c r="H37" s="80"/>
      <c r="I37" s="57"/>
    </row>
    <row r="38" spans="1:9" ht="13.5" customHeight="1">
      <c r="A38" s="49"/>
      <c r="B38" s="96"/>
      <c r="C38" s="93"/>
      <c r="D38" s="93"/>
      <c r="E38" s="93"/>
      <c r="F38" s="82"/>
      <c r="G38" s="82"/>
      <c r="H38" s="83"/>
      <c r="I38" s="53"/>
    </row>
    <row r="39" spans="1:9" ht="13.5" customHeight="1">
      <c r="A39" s="54" t="str">
        <f>A12</f>
        <v>300×500</v>
      </c>
      <c r="B39" s="95">
        <f>(D12/1000+0.05+0.05)*10</f>
        <v>4.6</v>
      </c>
      <c r="C39" s="79">
        <f>D12/1000*10</f>
        <v>3.5999999999999996</v>
      </c>
      <c r="D39" s="79">
        <f>10/2.005</f>
        <v>4.987531172069826</v>
      </c>
      <c r="E39" s="79"/>
      <c r="F39" s="79"/>
      <c r="G39" s="79"/>
      <c r="H39" s="80"/>
      <c r="I39" s="57"/>
    </row>
    <row r="40" spans="1:9" ht="13.5" customHeight="1">
      <c r="A40" s="49"/>
      <c r="B40" s="96"/>
      <c r="C40" s="93"/>
      <c r="D40" s="93"/>
      <c r="E40" s="93"/>
      <c r="F40" s="82"/>
      <c r="G40" s="82"/>
      <c r="H40" s="83"/>
      <c r="I40" s="53"/>
    </row>
    <row r="41" spans="1:9" ht="13.5" customHeight="1">
      <c r="A41" s="54" t="str">
        <f>A14</f>
        <v>400×400</v>
      </c>
      <c r="B41" s="95">
        <f>(D14/1000+0.05+0.05)*10</f>
        <v>5.6000000000000005</v>
      </c>
      <c r="C41" s="79">
        <f>D14/1000*10</f>
        <v>4.6000000000000005</v>
      </c>
      <c r="D41" s="79">
        <f>10/2.005</f>
        <v>4.987531172069826</v>
      </c>
      <c r="E41" s="79"/>
      <c r="F41" s="79"/>
      <c r="G41" s="79"/>
      <c r="H41" s="80"/>
      <c r="I41" s="57"/>
    </row>
    <row r="42" spans="1:9" ht="13.5" customHeight="1">
      <c r="A42" s="49"/>
      <c r="B42" s="96"/>
      <c r="C42" s="93"/>
      <c r="D42" s="93"/>
      <c r="E42" s="93"/>
      <c r="F42" s="82"/>
      <c r="G42" s="82"/>
      <c r="H42" s="83"/>
      <c r="I42" s="53"/>
    </row>
    <row r="43" spans="1:9" ht="13.5" customHeight="1">
      <c r="A43" s="54" t="str">
        <f>A16</f>
        <v>400×500</v>
      </c>
      <c r="B43" s="95">
        <f>(D16/1000+0.05+0.05)*10</f>
        <v>5.6000000000000005</v>
      </c>
      <c r="C43" s="79">
        <f>D16/1000*10</f>
        <v>4.6000000000000005</v>
      </c>
      <c r="D43" s="79">
        <f>10/2.005</f>
        <v>4.987531172069826</v>
      </c>
      <c r="E43" s="79"/>
      <c r="F43" s="79"/>
      <c r="G43" s="79"/>
      <c r="H43" s="80"/>
      <c r="I43" s="57"/>
    </row>
    <row r="44" spans="1:9" ht="13.5" customHeight="1">
      <c r="A44" s="49"/>
      <c r="B44" s="96"/>
      <c r="C44" s="93"/>
      <c r="D44" s="93"/>
      <c r="E44" s="93"/>
      <c r="F44" s="82"/>
      <c r="G44" s="82"/>
      <c r="H44" s="83"/>
      <c r="I44" s="53"/>
    </row>
    <row r="45" spans="1:9" ht="13.5" customHeight="1">
      <c r="A45" s="54" t="str">
        <f>A18</f>
        <v>500×500</v>
      </c>
      <c r="B45" s="95">
        <f>(D18/1000+0.05+0.05)*10</f>
        <v>6.600000000000001</v>
      </c>
      <c r="C45" s="79">
        <f>D18/1000*10</f>
        <v>5.6000000000000005</v>
      </c>
      <c r="D45" s="79">
        <f>10/2.005</f>
        <v>4.987531172069826</v>
      </c>
      <c r="E45" s="79"/>
      <c r="F45" s="79"/>
      <c r="G45" s="79"/>
      <c r="H45" s="80"/>
      <c r="I45" s="57"/>
    </row>
    <row r="46" spans="1:9" ht="13.5" customHeight="1">
      <c r="A46" s="49"/>
      <c r="B46" s="97"/>
      <c r="C46" s="82"/>
      <c r="D46" s="82"/>
      <c r="E46" s="82"/>
      <c r="F46" s="82"/>
      <c r="G46" s="82"/>
      <c r="H46" s="83"/>
      <c r="I46" s="53"/>
    </row>
    <row r="47" spans="1:9" ht="13.5" customHeight="1">
      <c r="A47" s="54" t="str">
        <f>A20</f>
        <v>500×600</v>
      </c>
      <c r="B47" s="95">
        <f>(D20/1000+0.05+0.05)*10</f>
        <v>6.600000000000001</v>
      </c>
      <c r="C47" s="79">
        <f>D20/1000*10</f>
        <v>5.6000000000000005</v>
      </c>
      <c r="D47" s="79">
        <f>10/2.005</f>
        <v>4.987531172069826</v>
      </c>
      <c r="E47" s="79"/>
      <c r="F47" s="79"/>
      <c r="G47" s="79"/>
      <c r="H47" s="80"/>
      <c r="I47" s="57"/>
    </row>
    <row r="48" spans="1:9" ht="13.5" customHeight="1">
      <c r="A48" s="49"/>
      <c r="B48" s="97"/>
      <c r="C48" s="82"/>
      <c r="D48" s="82"/>
      <c r="E48" s="82"/>
      <c r="F48" s="82"/>
      <c r="G48" s="82"/>
      <c r="H48" s="83"/>
      <c r="I48" s="53"/>
    </row>
    <row r="49" spans="1:9" ht="13.5" customHeight="1">
      <c r="A49" s="54">
        <f>A22</f>
        <v>0</v>
      </c>
      <c r="B49" s="78"/>
      <c r="C49" s="79"/>
      <c r="D49" s="79"/>
      <c r="E49" s="79"/>
      <c r="F49" s="79"/>
      <c r="G49" s="79"/>
      <c r="H49" s="80"/>
      <c r="I49" s="57"/>
    </row>
    <row r="50" spans="1:9" ht="13.5" customHeight="1">
      <c r="A50" s="49"/>
      <c r="B50" s="81"/>
      <c r="C50" s="82"/>
      <c r="D50" s="82"/>
      <c r="E50" s="82"/>
      <c r="F50" s="82"/>
      <c r="G50" s="82"/>
      <c r="H50" s="83"/>
      <c r="I50" s="53"/>
    </row>
    <row r="51" spans="1:9" ht="13.5" customHeight="1">
      <c r="A51" s="54">
        <f>A24</f>
        <v>0</v>
      </c>
      <c r="B51" s="78"/>
      <c r="C51" s="79"/>
      <c r="D51" s="79"/>
      <c r="E51" s="79"/>
      <c r="F51" s="79"/>
      <c r="G51" s="79"/>
      <c r="H51" s="80"/>
      <c r="I51" s="57"/>
    </row>
    <row r="52" spans="1:9" ht="13.5" customHeight="1">
      <c r="A52" s="49"/>
      <c r="B52" s="81"/>
      <c r="C52" s="82"/>
      <c r="D52" s="82"/>
      <c r="E52" s="82"/>
      <c r="F52" s="82"/>
      <c r="G52" s="82"/>
      <c r="H52" s="83"/>
      <c r="I52" s="53"/>
    </row>
    <row r="53" spans="1:9" ht="13.5" customHeight="1">
      <c r="A53" s="54">
        <f>A26</f>
        <v>0</v>
      </c>
      <c r="B53" s="81"/>
      <c r="C53" s="82"/>
      <c r="D53" s="82"/>
      <c r="E53" s="82"/>
      <c r="F53" s="82"/>
      <c r="G53" s="82"/>
      <c r="H53" s="83"/>
      <c r="I53" s="53"/>
    </row>
    <row r="54" spans="1:9" ht="13.5" customHeight="1">
      <c r="A54" s="49"/>
      <c r="B54" s="84"/>
      <c r="C54" s="85"/>
      <c r="D54" s="85"/>
      <c r="E54" s="85"/>
      <c r="F54" s="85"/>
      <c r="G54" s="85"/>
      <c r="H54" s="86"/>
      <c r="I54" s="61"/>
    </row>
    <row r="55" spans="1:9" ht="13.5" customHeight="1">
      <c r="A55" s="71">
        <f>A28</f>
        <v>0</v>
      </c>
      <c r="B55" s="87"/>
      <c r="C55" s="88"/>
      <c r="D55" s="88"/>
      <c r="E55" s="88"/>
      <c r="F55" s="88"/>
      <c r="G55" s="88"/>
      <c r="H55" s="89"/>
      <c r="I55" s="63"/>
    </row>
  </sheetData>
  <mergeCells count="3">
    <mergeCell ref="A1:I1"/>
    <mergeCell ref="A2:C2"/>
    <mergeCell ref="A30:A31"/>
  </mergeCells>
  <printOptions/>
  <pageMargins left="0.7874015748031497" right="0.55" top="0.7874015748031497" bottom="0.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99" customWidth="1"/>
    <col min="3" max="3" width="3.625" style="99" customWidth="1"/>
    <col min="4" max="4" width="4.75390625" style="99" customWidth="1"/>
    <col min="5" max="5" width="3.625" style="99" customWidth="1"/>
    <col min="6" max="6" width="5.00390625" style="99" customWidth="1"/>
    <col min="7" max="7" width="3.625" style="99" customWidth="1"/>
    <col min="8" max="8" width="4.75390625" style="99" customWidth="1"/>
    <col min="9" max="9" width="3.625" style="99" customWidth="1"/>
    <col min="10" max="10" width="4.75390625" style="99" customWidth="1"/>
    <col min="11" max="11" width="3.625" style="99" customWidth="1"/>
    <col min="12" max="12" width="4.75390625" style="99" customWidth="1"/>
    <col min="13" max="13" width="2.00390625" style="99" customWidth="1"/>
    <col min="14" max="14" width="7.625" style="99" customWidth="1"/>
    <col min="15" max="15" width="10.625" style="99" customWidth="1"/>
    <col min="16" max="16" width="9.00390625" style="99" customWidth="1"/>
    <col min="17" max="19" width="7.625" style="99" customWidth="1"/>
    <col min="20" max="16384" width="9.00390625" style="99" customWidth="1"/>
  </cols>
  <sheetData>
    <row r="1" spans="1:15" ht="24.75" customHeight="1">
      <c r="A1" s="170" t="s">
        <v>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ht="24.75" customHeight="1">
      <c r="A2" s="170" t="s">
        <v>27</v>
      </c>
      <c r="B2" s="171"/>
      <c r="C2" s="98" t="s">
        <v>69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100"/>
      <c r="O2" s="101"/>
    </row>
    <row r="3" spans="1:15" ht="24.75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02"/>
      <c r="M3" s="102"/>
      <c r="N3" s="102"/>
      <c r="O3" s="103"/>
    </row>
    <row r="4" spans="1:19" ht="24.7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O4" s="104"/>
      <c r="Q4" s="105"/>
      <c r="R4" s="105"/>
      <c r="S4" s="105"/>
    </row>
    <row r="5" spans="1:19" ht="24.7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6" t="s">
        <v>50</v>
      </c>
      <c r="M5" s="187"/>
      <c r="N5" s="188"/>
      <c r="O5" s="104"/>
      <c r="Q5" s="106"/>
      <c r="R5" s="106"/>
      <c r="S5" s="106"/>
    </row>
    <row r="6" spans="1:19" ht="24.7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2" t="s">
        <v>59</v>
      </c>
      <c r="M6" s="191"/>
      <c r="N6" s="183"/>
      <c r="O6" s="104"/>
      <c r="Q6" s="106"/>
      <c r="R6" s="106"/>
      <c r="S6" s="106"/>
    </row>
    <row r="7" spans="1:19" ht="24.7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82" t="s">
        <v>60</v>
      </c>
      <c r="M7" s="183"/>
      <c r="N7" s="107">
        <f>VLOOKUP($L$5,'5-2-15材料表'!$A$5:$I$28,2)</f>
        <v>250</v>
      </c>
      <c r="O7" s="104"/>
      <c r="Q7" s="106"/>
      <c r="R7" s="106"/>
      <c r="S7" s="106"/>
    </row>
    <row r="8" spans="1:19" ht="24.75" customHeigh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82" t="s">
        <v>61</v>
      </c>
      <c r="M8" s="184"/>
      <c r="N8" s="107">
        <f>VLOOKUP($L$5,'5-2-15材料表'!$A$5:$I$28,3)</f>
        <v>250</v>
      </c>
      <c r="O8" s="104"/>
      <c r="Q8" s="106"/>
      <c r="R8" s="106"/>
      <c r="S8" s="106"/>
    </row>
    <row r="9" spans="1:19" ht="24.7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2" t="s">
        <v>68</v>
      </c>
      <c r="M9" s="184"/>
      <c r="N9" s="107">
        <f>VLOOKUP($L$5,'5-2-15材料表'!$A$5:$I$28,4)</f>
        <v>300</v>
      </c>
      <c r="O9" s="104"/>
      <c r="Q9" s="108"/>
      <c r="R9" s="108"/>
      <c r="S9" s="108"/>
    </row>
    <row r="10" spans="1:19" ht="24.75" customHeigh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2" t="s">
        <v>62</v>
      </c>
      <c r="M10" s="184"/>
      <c r="N10" s="107">
        <f>VLOOKUP($L$5,'5-2-15材料表'!$A$5:$I$28,5)</f>
        <v>2000</v>
      </c>
      <c r="O10" s="104"/>
      <c r="Q10" s="108"/>
      <c r="R10" s="108"/>
      <c r="S10" s="108"/>
    </row>
    <row r="11" spans="1:19" ht="24.75" customHeight="1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89"/>
      <c r="M11" s="190"/>
      <c r="N11" s="109"/>
      <c r="O11" s="104"/>
      <c r="Q11" s="108"/>
      <c r="R11" s="108"/>
      <c r="S11" s="108"/>
    </row>
    <row r="12" spans="1:19" ht="24.75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85"/>
      <c r="M12" s="185"/>
      <c r="N12" s="108"/>
      <c r="O12" s="104"/>
      <c r="Q12" s="108"/>
      <c r="R12" s="108"/>
      <c r="S12" s="108"/>
    </row>
    <row r="13" spans="1:15" ht="24.7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5"/>
      <c r="M13" s="185"/>
      <c r="N13" s="108"/>
      <c r="O13" s="104"/>
    </row>
    <row r="14" spans="1:15" ht="24.75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10"/>
      <c r="M14" s="110"/>
      <c r="N14" s="111" t="s">
        <v>70</v>
      </c>
      <c r="O14" s="112"/>
    </row>
    <row r="15" spans="1:15" s="117" customFormat="1" ht="24.7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 t="s">
        <v>9</v>
      </c>
      <c r="O15" s="116"/>
    </row>
    <row r="16" spans="1:15" ht="24.75" customHeight="1">
      <c r="A16" s="118" t="s">
        <v>28</v>
      </c>
      <c r="B16" s="119" t="s">
        <v>29</v>
      </c>
      <c r="C16" s="173" t="s">
        <v>71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119" t="s">
        <v>30</v>
      </c>
      <c r="O16" s="120" t="s">
        <v>31</v>
      </c>
    </row>
    <row r="17" spans="1:15" ht="15" customHeight="1">
      <c r="A17" s="121"/>
      <c r="B17" s="122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N17" s="126"/>
      <c r="O17" s="127"/>
    </row>
    <row r="18" spans="1:15" ht="15" customHeight="1">
      <c r="A18" s="128" t="s">
        <v>32</v>
      </c>
      <c r="B18" s="129" t="s">
        <v>33</v>
      </c>
      <c r="C18" s="130" t="s">
        <v>34</v>
      </c>
      <c r="D18" s="131">
        <f>N9/1000</f>
        <v>0.3</v>
      </c>
      <c r="E18" s="131" t="s">
        <v>35</v>
      </c>
      <c r="F18" s="131">
        <v>0.05</v>
      </c>
      <c r="G18" s="131" t="s">
        <v>35</v>
      </c>
      <c r="H18" s="131">
        <v>0.05</v>
      </c>
      <c r="I18" s="132" t="s">
        <v>36</v>
      </c>
      <c r="J18" s="133" t="s">
        <v>63</v>
      </c>
      <c r="K18" s="132"/>
      <c r="L18" s="132"/>
      <c r="M18" s="134"/>
      <c r="N18" s="135" t="s">
        <v>8</v>
      </c>
      <c r="O18" s="136">
        <f>(D18+F18+H18)*J18</f>
        <v>3.9999999999999996</v>
      </c>
    </row>
    <row r="19" spans="1:15" ht="15" customHeight="1">
      <c r="A19" s="137"/>
      <c r="B19" s="138"/>
      <c r="C19" s="139"/>
      <c r="D19" s="140"/>
      <c r="E19" s="141"/>
      <c r="F19" s="140"/>
      <c r="G19" s="141"/>
      <c r="H19" s="141"/>
      <c r="I19" s="141"/>
      <c r="J19" s="141"/>
      <c r="K19" s="141"/>
      <c r="L19" s="141"/>
      <c r="M19" s="142"/>
      <c r="N19" s="143"/>
      <c r="O19" s="144"/>
    </row>
    <row r="20" spans="1:15" ht="15" customHeight="1">
      <c r="A20" s="128" t="s">
        <v>64</v>
      </c>
      <c r="B20" s="129"/>
      <c r="C20" s="145"/>
      <c r="D20" s="131">
        <f>N9/1000</f>
        <v>0.3</v>
      </c>
      <c r="E20" s="131" t="s">
        <v>37</v>
      </c>
      <c r="F20" s="133" t="s">
        <v>63</v>
      </c>
      <c r="G20" s="133"/>
      <c r="H20" s="133"/>
      <c r="I20" s="132"/>
      <c r="J20" s="132"/>
      <c r="K20" s="132"/>
      <c r="L20" s="131"/>
      <c r="M20" s="134"/>
      <c r="N20" s="135" t="s">
        <v>8</v>
      </c>
      <c r="O20" s="136">
        <f>D20*F20</f>
        <v>3</v>
      </c>
    </row>
    <row r="21" spans="1:15" ht="15" customHeight="1">
      <c r="A21" s="137"/>
      <c r="B21" s="138"/>
      <c r="C21" s="139"/>
      <c r="D21" s="140"/>
      <c r="E21" s="141"/>
      <c r="F21" s="140"/>
      <c r="G21" s="141"/>
      <c r="H21" s="141"/>
      <c r="I21" s="141"/>
      <c r="J21" s="141"/>
      <c r="K21" s="141"/>
      <c r="L21" s="141"/>
      <c r="M21" s="142"/>
      <c r="N21" s="143"/>
      <c r="O21" s="144"/>
    </row>
    <row r="22" spans="1:15" ht="15" customHeight="1">
      <c r="A22" s="128" t="s">
        <v>65</v>
      </c>
      <c r="B22" s="129"/>
      <c r="C22" s="130"/>
      <c r="D22" s="133" t="s">
        <v>63</v>
      </c>
      <c r="E22" s="131" t="s">
        <v>66</v>
      </c>
      <c r="F22" s="146">
        <v>2.005</v>
      </c>
      <c r="G22" s="131"/>
      <c r="H22" s="131"/>
      <c r="I22" s="131"/>
      <c r="J22" s="131"/>
      <c r="K22" s="132"/>
      <c r="L22" s="131"/>
      <c r="M22" s="134"/>
      <c r="N22" s="135" t="s">
        <v>67</v>
      </c>
      <c r="O22" s="147">
        <f>D22/F22</f>
        <v>4.987531172069826</v>
      </c>
    </row>
    <row r="23" spans="1:15" ht="15" customHeight="1">
      <c r="A23" s="148"/>
      <c r="B23" s="138"/>
      <c r="C23" s="139"/>
      <c r="D23" s="140"/>
      <c r="E23" s="141"/>
      <c r="F23" s="140"/>
      <c r="G23" s="141"/>
      <c r="H23" s="141"/>
      <c r="I23" s="141"/>
      <c r="J23" s="141"/>
      <c r="K23" s="141"/>
      <c r="L23" s="141"/>
      <c r="M23" s="142"/>
      <c r="N23" s="143"/>
      <c r="O23" s="144"/>
    </row>
    <row r="24" spans="1:15" ht="15" customHeight="1">
      <c r="A24" s="128"/>
      <c r="B24" s="129"/>
      <c r="C24" s="131"/>
      <c r="D24" s="131"/>
      <c r="E24" s="131"/>
      <c r="F24" s="149"/>
      <c r="G24" s="132"/>
      <c r="H24" s="133"/>
      <c r="I24" s="131"/>
      <c r="J24" s="131"/>
      <c r="K24" s="132"/>
      <c r="L24" s="133"/>
      <c r="M24" s="134"/>
      <c r="N24" s="135"/>
      <c r="O24" s="136"/>
    </row>
    <row r="25" spans="1:15" ht="15" customHeight="1">
      <c r="A25" s="137"/>
      <c r="B25" s="138"/>
      <c r="C25" s="139"/>
      <c r="D25" s="141"/>
      <c r="E25" s="141"/>
      <c r="F25" s="141"/>
      <c r="G25" s="141"/>
      <c r="H25" s="141"/>
      <c r="I25" s="141"/>
      <c r="J25" s="141"/>
      <c r="K25" s="141"/>
      <c r="L25" s="141"/>
      <c r="M25" s="142"/>
      <c r="N25" s="143"/>
      <c r="O25" s="144"/>
    </row>
    <row r="26" spans="1:15" ht="15" customHeight="1">
      <c r="A26" s="128"/>
      <c r="B26" s="129"/>
      <c r="C26" s="145"/>
      <c r="D26" s="131"/>
      <c r="E26" s="131"/>
      <c r="F26" s="131"/>
      <c r="G26" s="131"/>
      <c r="H26" s="149"/>
      <c r="I26" s="131"/>
      <c r="J26" s="132"/>
      <c r="K26" s="131"/>
      <c r="L26" s="133"/>
      <c r="M26" s="134"/>
      <c r="N26" s="135"/>
      <c r="O26" s="136"/>
    </row>
    <row r="27" spans="1:15" ht="15" customHeight="1">
      <c r="A27" s="137"/>
      <c r="B27" s="138"/>
      <c r="C27" s="139"/>
      <c r="D27" s="141"/>
      <c r="E27" s="141"/>
      <c r="F27" s="141"/>
      <c r="G27" s="141"/>
      <c r="H27" s="141"/>
      <c r="I27" s="141"/>
      <c r="J27" s="141"/>
      <c r="K27" s="141"/>
      <c r="L27" s="141"/>
      <c r="M27" s="142"/>
      <c r="N27" s="143"/>
      <c r="O27" s="144"/>
    </row>
    <row r="28" spans="1:15" ht="15" customHeight="1">
      <c r="A28" s="128"/>
      <c r="B28" s="129"/>
      <c r="C28" s="150"/>
      <c r="D28" s="149"/>
      <c r="E28" s="131"/>
      <c r="F28" s="131"/>
      <c r="G28" s="131"/>
      <c r="H28" s="132"/>
      <c r="I28" s="131"/>
      <c r="J28" s="149"/>
      <c r="K28" s="132"/>
      <c r="L28" s="132"/>
      <c r="M28" s="134"/>
      <c r="N28" s="135"/>
      <c r="O28" s="136"/>
    </row>
    <row r="29" spans="1:15" ht="15" customHeight="1">
      <c r="A29" s="148"/>
      <c r="B29" s="138"/>
      <c r="C29" s="139"/>
      <c r="D29" s="141"/>
      <c r="E29" s="141"/>
      <c r="F29" s="141"/>
      <c r="G29" s="141"/>
      <c r="H29" s="141"/>
      <c r="I29" s="141"/>
      <c r="J29" s="141"/>
      <c r="K29" s="141"/>
      <c r="L29" s="141"/>
      <c r="M29" s="142"/>
      <c r="N29" s="143"/>
      <c r="O29" s="144"/>
    </row>
    <row r="30" spans="1:15" ht="15" customHeight="1">
      <c r="A30" s="128"/>
      <c r="B30" s="129"/>
      <c r="C30" s="145"/>
      <c r="D30" s="132"/>
      <c r="E30" s="132"/>
      <c r="F30" s="132"/>
      <c r="G30" s="132"/>
      <c r="H30" s="132"/>
      <c r="I30" s="132"/>
      <c r="J30" s="132"/>
      <c r="K30" s="132"/>
      <c r="L30" s="132"/>
      <c r="M30" s="134"/>
      <c r="N30" s="135"/>
      <c r="O30" s="136"/>
    </row>
    <row r="31" spans="1:15" ht="15" customHeight="1">
      <c r="A31" s="137"/>
      <c r="B31" s="138"/>
      <c r="C31" s="139"/>
      <c r="D31" s="141"/>
      <c r="E31" s="141"/>
      <c r="F31" s="141"/>
      <c r="G31" s="141"/>
      <c r="H31" s="141"/>
      <c r="I31" s="141"/>
      <c r="J31" s="141"/>
      <c r="K31" s="141"/>
      <c r="L31" s="141"/>
      <c r="M31" s="142"/>
      <c r="N31" s="143"/>
      <c r="O31" s="144"/>
    </row>
    <row r="32" spans="1:15" ht="15" customHeight="1">
      <c r="A32" s="128"/>
      <c r="B32" s="129"/>
      <c r="C32" s="145"/>
      <c r="D32" s="132"/>
      <c r="E32" s="132"/>
      <c r="F32" s="132"/>
      <c r="G32" s="132"/>
      <c r="H32" s="132"/>
      <c r="I32" s="132"/>
      <c r="J32" s="132"/>
      <c r="K32" s="132"/>
      <c r="L32" s="132"/>
      <c r="M32" s="134"/>
      <c r="N32" s="135"/>
      <c r="O32" s="136"/>
    </row>
    <row r="33" spans="1:15" ht="15" customHeight="1">
      <c r="A33" s="137"/>
      <c r="B33" s="138"/>
      <c r="C33" s="139"/>
      <c r="D33" s="141"/>
      <c r="E33" s="141"/>
      <c r="F33" s="141"/>
      <c r="G33" s="141"/>
      <c r="H33" s="141"/>
      <c r="I33" s="141"/>
      <c r="J33" s="141"/>
      <c r="K33" s="141"/>
      <c r="L33" s="141"/>
      <c r="M33" s="142"/>
      <c r="N33" s="143"/>
      <c r="O33" s="144"/>
    </row>
    <row r="34" spans="1:15" ht="15" customHeight="1">
      <c r="A34" s="128"/>
      <c r="B34" s="129"/>
      <c r="C34" s="145"/>
      <c r="D34" s="132"/>
      <c r="E34" s="132"/>
      <c r="F34" s="132"/>
      <c r="G34" s="132"/>
      <c r="H34" s="132"/>
      <c r="I34" s="132"/>
      <c r="J34" s="132"/>
      <c r="K34" s="132"/>
      <c r="L34" s="132"/>
      <c r="M34" s="134"/>
      <c r="N34" s="135"/>
      <c r="O34" s="136"/>
    </row>
    <row r="35" spans="1:15" ht="15" customHeight="1">
      <c r="A35" s="137"/>
      <c r="B35" s="138"/>
      <c r="C35" s="139"/>
      <c r="D35" s="141"/>
      <c r="E35" s="141"/>
      <c r="F35" s="141"/>
      <c r="G35" s="141"/>
      <c r="H35" s="141"/>
      <c r="I35" s="141"/>
      <c r="J35" s="141"/>
      <c r="K35" s="141"/>
      <c r="L35" s="141"/>
      <c r="M35" s="142"/>
      <c r="N35" s="143"/>
      <c r="O35" s="144"/>
    </row>
    <row r="36" spans="1:15" ht="15" customHeight="1">
      <c r="A36" s="128"/>
      <c r="B36" s="129"/>
      <c r="C36" s="145"/>
      <c r="D36" s="132"/>
      <c r="E36" s="132"/>
      <c r="F36" s="132"/>
      <c r="G36" s="132"/>
      <c r="H36" s="132"/>
      <c r="I36" s="132"/>
      <c r="J36" s="132"/>
      <c r="K36" s="132"/>
      <c r="L36" s="132"/>
      <c r="M36" s="134"/>
      <c r="N36" s="135"/>
      <c r="O36" s="136"/>
    </row>
    <row r="37" spans="1:15" ht="15" customHeight="1">
      <c r="A37" s="137"/>
      <c r="B37" s="138"/>
      <c r="C37" s="139"/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143"/>
      <c r="O37" s="144"/>
    </row>
    <row r="38" spans="1:15" ht="15" customHeight="1">
      <c r="A38" s="128"/>
      <c r="B38" s="129"/>
      <c r="C38" s="145"/>
      <c r="D38" s="132"/>
      <c r="E38" s="132"/>
      <c r="F38" s="132"/>
      <c r="G38" s="132"/>
      <c r="H38" s="132"/>
      <c r="I38" s="132"/>
      <c r="J38" s="132"/>
      <c r="K38" s="132"/>
      <c r="L38" s="132"/>
      <c r="M38" s="134"/>
      <c r="N38" s="135"/>
      <c r="O38" s="136"/>
    </row>
    <row r="39" spans="1:15" ht="15" customHeight="1">
      <c r="A39" s="137"/>
      <c r="B39" s="138"/>
      <c r="C39" s="139"/>
      <c r="D39" s="141"/>
      <c r="E39" s="141"/>
      <c r="F39" s="141"/>
      <c r="G39" s="141"/>
      <c r="H39" s="141"/>
      <c r="I39" s="141"/>
      <c r="J39" s="141"/>
      <c r="K39" s="141"/>
      <c r="L39" s="141"/>
      <c r="M39" s="142"/>
      <c r="N39" s="143"/>
      <c r="O39" s="144"/>
    </row>
    <row r="40" spans="1:15" ht="15" customHeight="1">
      <c r="A40" s="128"/>
      <c r="B40" s="129"/>
      <c r="C40" s="145"/>
      <c r="D40" s="132"/>
      <c r="E40" s="132"/>
      <c r="F40" s="132"/>
      <c r="G40" s="132"/>
      <c r="H40" s="132"/>
      <c r="I40" s="132"/>
      <c r="J40" s="132"/>
      <c r="K40" s="132"/>
      <c r="L40" s="132"/>
      <c r="M40" s="134"/>
      <c r="N40" s="135"/>
      <c r="O40" s="136"/>
    </row>
    <row r="41" spans="1:15" ht="15" customHeight="1">
      <c r="A41" s="137"/>
      <c r="B41" s="138"/>
      <c r="C41" s="139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143"/>
      <c r="O41" s="144"/>
    </row>
    <row r="42" spans="1:15" ht="15" customHeight="1">
      <c r="A42" s="128"/>
      <c r="B42" s="129"/>
      <c r="C42" s="145"/>
      <c r="D42" s="132"/>
      <c r="E42" s="132"/>
      <c r="F42" s="132"/>
      <c r="G42" s="132"/>
      <c r="H42" s="132"/>
      <c r="I42" s="132"/>
      <c r="J42" s="132"/>
      <c r="K42" s="132"/>
      <c r="L42" s="132"/>
      <c r="M42" s="134"/>
      <c r="N42" s="135"/>
      <c r="O42" s="136"/>
    </row>
    <row r="43" spans="1:15" ht="15" customHeight="1">
      <c r="A43" s="137"/>
      <c r="B43" s="138"/>
      <c r="C43" s="139"/>
      <c r="D43" s="141"/>
      <c r="E43" s="141"/>
      <c r="F43" s="141"/>
      <c r="G43" s="141"/>
      <c r="H43" s="141"/>
      <c r="I43" s="141"/>
      <c r="J43" s="141"/>
      <c r="K43" s="141"/>
      <c r="L43" s="141"/>
      <c r="M43" s="142"/>
      <c r="N43" s="143"/>
      <c r="O43" s="144"/>
    </row>
    <row r="44" spans="1:15" ht="15" customHeight="1">
      <c r="A44" s="151"/>
      <c r="B44" s="152"/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  <c r="O44" s="157"/>
    </row>
  </sheetData>
  <mergeCells count="13">
    <mergeCell ref="L5:N5"/>
    <mergeCell ref="L11:M11"/>
    <mergeCell ref="L6:N6"/>
    <mergeCell ref="A1:O1"/>
    <mergeCell ref="A2:B2"/>
    <mergeCell ref="C16:M16"/>
    <mergeCell ref="A3:K14"/>
    <mergeCell ref="L7:M7"/>
    <mergeCell ref="L8:M8"/>
    <mergeCell ref="L9:M9"/>
    <mergeCell ref="L10:M10"/>
    <mergeCell ref="L12:M12"/>
    <mergeCell ref="L13:M13"/>
  </mergeCells>
  <printOptions/>
  <pageMargins left="0.7874015748031497" right="0.5905511811023623" top="0.7874015748031497" bottom="0.37" header="0" footer="0"/>
  <pageSetup blackAndWhite="1" horizontalDpi="300" verticalDpi="300" orientation="portrait" paperSize="9" r:id="rId3"/>
  <legacyDrawing r:id="rId2"/>
  <oleObjects>
    <oleObject progId="AutoCADLT.Drawing.4" shapeId="19746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2004-03-10T07:57:13Z</dcterms:modified>
  <cp:category/>
  <cp:version/>
  <cp:contentType/>
  <cp:contentStatus/>
</cp:coreProperties>
</file>