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7680" windowHeight="8085" activeTab="0"/>
  </bookViews>
  <sheets>
    <sheet name="資料1-1法【計】" sheetId="1" r:id="rId1"/>
    <sheet name="←法【一括】" sheetId="2" r:id="rId2"/>
    <sheet name="←法【即時】" sheetId="3" r:id="rId3"/>
    <sheet name="資料1-2条例【計】" sheetId="4" r:id="rId4"/>
    <sheet name="←条例【即時】" sheetId="5" r:id="rId5"/>
    <sheet name="←条例【一括】" sheetId="6" r:id="rId6"/>
  </sheets>
  <definedNames>
    <definedName name="a">'←法【一括】'!$A:$A</definedName>
    <definedName name="_xlnm.Print_Area" localSheetId="5">'←条例【一括】'!$A$1:$P$46</definedName>
    <definedName name="_xlnm.Print_Area" localSheetId="4">'←条例【即時】'!$A$1:$O$46</definedName>
    <definedName name="_xlnm.Print_Area" localSheetId="1">'←法【一括】'!$A$1:$P$36</definedName>
    <definedName name="_xlnm.Print_Area" localSheetId="2">'←法【即時】'!$A$1:$P$36</definedName>
    <definedName name="_xlnm.Print_Area" localSheetId="0">'資料1-1法【計】'!$A$1:$P$36</definedName>
    <definedName name="_xlnm.Print_Area" localSheetId="3">'資料1-2条例【計】'!$A$1:$O$46</definedName>
    <definedName name="_xlnm.Print_Titles" localSheetId="5">'←条例【一括】'!$1:$4</definedName>
    <definedName name="_xlnm.Print_Titles" localSheetId="4">'←条例【即時】'!$1:$4</definedName>
    <definedName name="_xlnm.Print_Titles" localSheetId="3">'資料1-2条例【計】'!$1:$4</definedName>
  </definedNames>
  <calcPr fullCalcOnLoad="1"/>
</workbook>
</file>

<file path=xl/sharedStrings.xml><?xml version="1.0" encoding="utf-8"?>
<sst xmlns="http://schemas.openxmlformats.org/spreadsheetml/2006/main" count="431" uniqueCount="127">
  <si>
    <t>合計</t>
  </si>
  <si>
    <t>利用室課（所）</t>
  </si>
  <si>
    <t>利用事務等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</si>
  <si>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</si>
  <si>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</si>
  <si>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</si>
  <si>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</si>
  <si>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</si>
  <si>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</si>
  <si>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</si>
  <si>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</si>
  <si>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</si>
  <si>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</si>
  <si>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</si>
  <si>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旅行業法</t>
  </si>
  <si>
    <t>小計</t>
  </si>
  <si>
    <t>本所</t>
  </si>
  <si>
    <t>りんくう分室</t>
  </si>
  <si>
    <t>動物愛護畜産課</t>
  </si>
  <si>
    <t>家畜商法</t>
  </si>
  <si>
    <t>大店立地法</t>
  </si>
  <si>
    <t>建築振興課</t>
  </si>
  <si>
    <t>建設業法</t>
  </si>
  <si>
    <t>建設リサイクル法</t>
  </si>
  <si>
    <t>宅建業法</t>
  </si>
  <si>
    <t>不動産鑑定評価法</t>
  </si>
  <si>
    <t>消防法</t>
  </si>
  <si>
    <t>恩給法</t>
  </si>
  <si>
    <t>総務サービス課</t>
  </si>
  <si>
    <t>産業廃棄物指導課</t>
  </si>
  <si>
    <t>フロン回収法</t>
  </si>
  <si>
    <t>家庭支援課</t>
  </si>
  <si>
    <t>地域福祉課</t>
  </si>
  <si>
    <t>地域生活支援課</t>
  </si>
  <si>
    <t>建築振興課</t>
  </si>
  <si>
    <t>ものづくり支援課</t>
  </si>
  <si>
    <t>健康づくり課</t>
  </si>
  <si>
    <t>母子寡婦貸付の債権回収</t>
  </si>
  <si>
    <t>児童扶養手当の債権回収</t>
  </si>
  <si>
    <t>技能習得資金貸付の債権回収</t>
  </si>
  <si>
    <t>理学療法士等修学資金貸与の債権回収</t>
  </si>
  <si>
    <t>介護福祉士等修学資金貸与の債権回収</t>
  </si>
  <si>
    <t>障がい者生業資金貸与の債権回収</t>
  </si>
  <si>
    <t>宅建業の免許取消</t>
  </si>
  <si>
    <t>伝統工芸士認定</t>
  </si>
  <si>
    <t>教職員の退職金支給</t>
  </si>
  <si>
    <t>障がい者扶養共済支給</t>
  </si>
  <si>
    <t>退隠料</t>
  </si>
  <si>
    <t>がん登録</t>
  </si>
  <si>
    <t>資料1-1</t>
  </si>
  <si>
    <t>資料1-2</t>
  </si>
  <si>
    <t>3月</t>
  </si>
  <si>
    <t>3月</t>
  </si>
  <si>
    <t>建設業の許可取消等</t>
  </si>
  <si>
    <t>診察料等の債権回収</t>
  </si>
  <si>
    <t>医療対策課</t>
  </si>
  <si>
    <t>地域医療確保修学資金等貸与の債権回収</t>
  </si>
  <si>
    <t>看護師等修学資金貸与の債権回収</t>
  </si>
  <si>
    <t>中小企業高度化資金貸付の債権回収</t>
  </si>
  <si>
    <t>金融課</t>
  </si>
  <si>
    <t>施設財務課</t>
  </si>
  <si>
    <t>滞納授業料等の債権回収</t>
  </si>
  <si>
    <t>風俗営業の許可取消</t>
  </si>
  <si>
    <t>非常勤職員の公務災害等に対する補償等</t>
  </si>
  <si>
    <t>死体解剖資格認定</t>
  </si>
  <si>
    <t>先天性血液凝固因子障害等医療受給者証交付申請等</t>
  </si>
  <si>
    <t>協力援助者災害給付</t>
  </si>
  <si>
    <t>給与課</t>
  </si>
  <si>
    <t>保安課</t>
  </si>
  <si>
    <t>中小企業設備近代化資金貸付の債権回収</t>
  </si>
  <si>
    <t>福利課</t>
  </si>
  <si>
    <t>教育委員会（教育委員会事務局）</t>
  </si>
  <si>
    <t>公安委員会（警察本部）</t>
  </si>
  <si>
    <t>商業・サービス産業課</t>
  </si>
  <si>
    <t>パスポートセンター</t>
  </si>
  <si>
    <t>福利課（教育委員会事務局）</t>
  </si>
  <si>
    <t>給与課（警察本部）</t>
  </si>
  <si>
    <t>重度障がい者介護手当の債権回収</t>
  </si>
  <si>
    <t>協力援助者災害給付</t>
  </si>
  <si>
    <t>3月</t>
  </si>
  <si>
    <t>パスポートセンター</t>
  </si>
  <si>
    <t>消防保安課</t>
  </si>
  <si>
    <t>旅券法</t>
  </si>
  <si>
    <t>放置車両の使用者に対する放置違反金の納付命令等</t>
  </si>
  <si>
    <t>法（計）</t>
  </si>
  <si>
    <t>法（即時）</t>
  </si>
  <si>
    <t>法（一括）</t>
  </si>
  <si>
    <t>条例（計）</t>
  </si>
  <si>
    <t>条例（即時）</t>
  </si>
  <si>
    <t>条例（一括）</t>
  </si>
  <si>
    <t>保健医療企画課</t>
  </si>
  <si>
    <t>企画・観光課</t>
  </si>
  <si>
    <t>建築安全課</t>
  </si>
  <si>
    <t>税務局</t>
  </si>
  <si>
    <t>地域保健課</t>
  </si>
  <si>
    <t>地方税法その他地方税に関する法律および条例</t>
  </si>
  <si>
    <t>駐車管理課</t>
  </si>
  <si>
    <t>駐車管理課</t>
  </si>
  <si>
    <t>地方税法その他地方税に関する法律および条例</t>
  </si>
  <si>
    <t>建築士法</t>
  </si>
  <si>
    <t>こころの健康センター</t>
  </si>
  <si>
    <t>関西広域連合</t>
  </si>
  <si>
    <t>通訳案内士法</t>
  </si>
  <si>
    <t>子ども支援室</t>
  </si>
  <si>
    <t>関西広域連合</t>
  </si>
  <si>
    <t>障害者総合支援法（H28.22.28付け市第3398号）</t>
  </si>
  <si>
    <t>府民文化総務課</t>
  </si>
  <si>
    <t>原爆援護法</t>
  </si>
  <si>
    <t>児童扶養手当法・特別児童扶養手当法</t>
  </si>
  <si>
    <t>母子及び父子並びに寡婦福祉法</t>
  </si>
  <si>
    <t>障害者総合支援法</t>
  </si>
  <si>
    <t>協力援助者災害給付</t>
  </si>
  <si>
    <t>子ども家庭センター（池田・富田林・岸和田）</t>
  </si>
  <si>
    <t>生活困窮外国人に対する保護に関する事務</t>
  </si>
  <si>
    <t>地方公務員災害補償基金大阪府支部</t>
  </si>
  <si>
    <t>地方公務員災害補償法</t>
  </si>
  <si>
    <t>大阪府における条例事務　住基ネット利用状況（H29.4.1～H30.3.31）</t>
  </si>
  <si>
    <t>大阪府における条例事務　住基ネット利用状況（H29.4.1～H30.3.31）【即時】</t>
  </si>
  <si>
    <t>大阪府における条例事務　住基ネット利用状況（H29.4.1～H30.3.31）【一括】</t>
  </si>
  <si>
    <t>児童福祉法</t>
  </si>
  <si>
    <t>難病の患者に対する医療等に関する法律</t>
  </si>
  <si>
    <t>大阪府における法事務　住基ネット利用状況（H29.4.1～H30.3.31）</t>
  </si>
  <si>
    <t>大阪府における法事務　住基ネット利用状況（H29.4.1～H30.3.31）【一括】</t>
  </si>
  <si>
    <t>大阪府における法事務　住基ネット利用状況（H29.4.1～H30.3.31）【即時】</t>
  </si>
  <si>
    <t>生活保護法</t>
  </si>
  <si>
    <t>子ども家庭センター（池田・富田林・岸和田）</t>
  </si>
  <si>
    <t>子ども家庭センター（池田・富田林・岸和田）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</si>
</sst>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%"/>
    <numFmt numFmtId="180" formatCode="#,##0;[Red]#,##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0"/>
      <color indexed="10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9" tint="-0.24997000396251678"/>
      <name val="ＭＳ Ｐゴシック"/>
      <family val="3"/>
    </font>
    <font>
      <sz val="10"/>
      <color rgb="FFFF0000"/>
      <name val="ＭＳ Ｐゴシック"/>
      <family val="3"/>
    </font>
    <font>
      <sz val="10.5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dashed"/>
    </border>
    <border>
      <left style="thin"/>
      <right style="thin"/>
      <top style="hair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dotted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dotted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2" fillId="0" borderId="26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28" xfId="0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horizontal="right" vertical="center"/>
    </xf>
    <xf numFmtId="180" fontId="2" fillId="0" borderId="29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30" xfId="0" applyNumberFormat="1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right" vertical="center"/>
    </xf>
    <xf numFmtId="180" fontId="2" fillId="0" borderId="3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 shrinkToFit="1"/>
    </xf>
    <xf numFmtId="0" fontId="2" fillId="0" borderId="32" xfId="0" applyFont="1" applyFill="1" applyBorder="1" applyAlignment="1">
      <alignment vertical="center" wrapText="1" shrinkToFit="1"/>
    </xf>
    <xf numFmtId="180" fontId="2" fillId="0" borderId="0" xfId="0" applyNumberFormat="1" applyFont="1" applyFill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180" fontId="2" fillId="0" borderId="35" xfId="0" applyNumberFormat="1" applyFont="1" applyFill="1" applyBorder="1" applyAlignment="1">
      <alignment horizontal="right" vertical="center"/>
    </xf>
    <xf numFmtId="180" fontId="2" fillId="0" borderId="3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180" fontId="47" fillId="0" borderId="22" xfId="0" applyNumberFormat="1" applyFont="1" applyFill="1" applyBorder="1" applyAlignment="1">
      <alignment horizontal="right" vertical="center"/>
    </xf>
    <xf numFmtId="180" fontId="2" fillId="0" borderId="37" xfId="0" applyNumberFormat="1" applyFont="1" applyFill="1" applyBorder="1" applyAlignment="1">
      <alignment horizontal="right" vertical="center"/>
    </xf>
    <xf numFmtId="180" fontId="2" fillId="0" borderId="38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0" fillId="0" borderId="39" xfId="0" applyFont="1" applyBorder="1" applyAlignment="1">
      <alignment vertical="center" wrapText="1"/>
    </xf>
    <xf numFmtId="180" fontId="0" fillId="0" borderId="39" xfId="0" applyNumberFormat="1" applyFont="1" applyBorder="1" applyAlignment="1">
      <alignment vertical="center" wrapText="1"/>
    </xf>
    <xf numFmtId="180" fontId="2" fillId="0" borderId="40" xfId="0" applyNumberFormat="1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vertical="center" wrapText="1" shrinkToFit="1"/>
    </xf>
    <xf numFmtId="0" fontId="2" fillId="0" borderId="41" xfId="0" applyFont="1" applyFill="1" applyBorder="1" applyAlignment="1">
      <alignment horizontal="left" vertical="center" wrapText="1"/>
    </xf>
    <xf numFmtId="180" fontId="2" fillId="0" borderId="4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0" fontId="48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180" fontId="2" fillId="35" borderId="21" xfId="0" applyNumberFormat="1" applyFont="1" applyFill="1" applyBorder="1" applyAlignment="1">
      <alignment horizontal="right" vertical="center"/>
    </xf>
    <xf numFmtId="180" fontId="2" fillId="35" borderId="44" xfId="0" applyNumberFormat="1" applyFont="1" applyFill="1" applyBorder="1" applyAlignment="1">
      <alignment horizontal="right" vertical="center"/>
    </xf>
    <xf numFmtId="180" fontId="2" fillId="0" borderId="45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vertical="center" wrapText="1"/>
    </xf>
    <xf numFmtId="180" fontId="2" fillId="0" borderId="46" xfId="0" applyNumberFormat="1" applyFont="1" applyFill="1" applyBorder="1" applyAlignment="1">
      <alignment horizontal="right" vertical="center"/>
    </xf>
    <xf numFmtId="180" fontId="2" fillId="0" borderId="47" xfId="0" applyNumberFormat="1" applyFont="1" applyFill="1" applyBorder="1" applyAlignment="1">
      <alignment horizontal="right" vertical="center"/>
    </xf>
    <xf numFmtId="180" fontId="2" fillId="0" borderId="48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 wrapText="1"/>
    </xf>
    <xf numFmtId="180" fontId="2" fillId="0" borderId="53" xfId="0" applyNumberFormat="1" applyFont="1" applyFill="1" applyBorder="1" applyAlignment="1">
      <alignment horizontal="right" vertical="center"/>
    </xf>
    <xf numFmtId="180" fontId="2" fillId="0" borderId="54" xfId="0" applyNumberFormat="1" applyFont="1" applyFill="1" applyBorder="1" applyAlignment="1">
      <alignment horizontal="right" vertical="center"/>
    </xf>
    <xf numFmtId="180" fontId="2" fillId="0" borderId="55" xfId="0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 wrapText="1"/>
    </xf>
    <xf numFmtId="180" fontId="2" fillId="0" borderId="58" xfId="0" applyNumberFormat="1" applyFont="1" applyFill="1" applyBorder="1" applyAlignment="1">
      <alignment horizontal="right" vertical="center"/>
    </xf>
    <xf numFmtId="180" fontId="2" fillId="0" borderId="59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 wrapText="1"/>
    </xf>
    <xf numFmtId="180" fontId="2" fillId="0" borderId="62" xfId="0" applyNumberFormat="1" applyFont="1" applyFill="1" applyBorder="1" applyAlignment="1">
      <alignment horizontal="right" vertical="center"/>
    </xf>
    <xf numFmtId="180" fontId="2" fillId="0" borderId="63" xfId="0" applyNumberFormat="1" applyFont="1" applyFill="1" applyBorder="1" applyAlignment="1">
      <alignment horizontal="right" vertical="center"/>
    </xf>
    <xf numFmtId="0" fontId="2" fillId="0" borderId="61" xfId="0" applyFont="1" applyFill="1" applyBorder="1" applyAlignment="1">
      <alignment vertical="center"/>
    </xf>
    <xf numFmtId="0" fontId="2" fillId="0" borderId="62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180" fontId="2" fillId="0" borderId="65" xfId="0" applyNumberFormat="1" applyFont="1" applyFill="1" applyBorder="1" applyAlignment="1">
      <alignment horizontal="right" vertical="center"/>
    </xf>
    <xf numFmtId="180" fontId="2" fillId="0" borderId="66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180" fontId="2" fillId="0" borderId="67" xfId="0" applyNumberFormat="1" applyFont="1" applyFill="1" applyBorder="1" applyAlignment="1">
      <alignment horizontal="right" vertical="center"/>
    </xf>
    <xf numFmtId="180" fontId="2" fillId="0" borderId="68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vertical="center" wrapText="1"/>
    </xf>
    <xf numFmtId="178" fontId="2" fillId="0" borderId="10" xfId="0" applyNumberFormat="1" applyFont="1" applyBorder="1" applyAlignment="1">
      <alignment vertical="center" wrapText="1"/>
    </xf>
    <xf numFmtId="180" fontId="2" fillId="0" borderId="69" xfId="0" applyNumberFormat="1" applyFont="1" applyFill="1" applyBorder="1" applyAlignment="1">
      <alignment horizontal="right" vertical="center"/>
    </xf>
    <xf numFmtId="0" fontId="2" fillId="0" borderId="52" xfId="0" applyFont="1" applyFill="1" applyBorder="1" applyAlignment="1">
      <alignment vertical="center"/>
    </xf>
    <xf numFmtId="0" fontId="2" fillId="0" borderId="5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34" borderId="24" xfId="0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>
      <alignment horizontal="right" vertical="center"/>
    </xf>
    <xf numFmtId="180" fontId="2" fillId="0" borderId="70" xfId="0" applyNumberFormat="1" applyFont="1" applyFill="1" applyBorder="1" applyAlignment="1">
      <alignment horizontal="right" vertical="center"/>
    </xf>
    <xf numFmtId="180" fontId="2" fillId="0" borderId="71" xfId="0" applyNumberFormat="1" applyFont="1" applyFill="1" applyBorder="1" applyAlignment="1">
      <alignment horizontal="right" vertical="center"/>
    </xf>
    <xf numFmtId="180" fontId="2" fillId="0" borderId="72" xfId="0" applyNumberFormat="1" applyFont="1" applyFill="1" applyBorder="1" applyAlignment="1">
      <alignment horizontal="right" vertical="center"/>
    </xf>
    <xf numFmtId="180" fontId="2" fillId="0" borderId="73" xfId="0" applyNumberFormat="1" applyFont="1" applyFill="1" applyBorder="1" applyAlignment="1">
      <alignment horizontal="right" vertical="center"/>
    </xf>
    <xf numFmtId="0" fontId="2" fillId="34" borderId="74" xfId="0" applyFont="1" applyFill="1" applyBorder="1" applyAlignment="1">
      <alignment horizontal="center" vertical="center" wrapText="1"/>
    </xf>
    <xf numFmtId="180" fontId="2" fillId="0" borderId="75" xfId="0" applyNumberFormat="1" applyFont="1" applyFill="1" applyBorder="1" applyAlignment="1">
      <alignment horizontal="right" vertical="center"/>
    </xf>
    <xf numFmtId="180" fontId="2" fillId="0" borderId="76" xfId="0" applyNumberFormat="1" applyFont="1" applyFill="1" applyBorder="1" applyAlignment="1">
      <alignment horizontal="right" vertical="center"/>
    </xf>
    <xf numFmtId="180" fontId="2" fillId="0" borderId="77" xfId="0" applyNumberFormat="1" applyFont="1" applyFill="1" applyBorder="1" applyAlignment="1">
      <alignment horizontal="right" vertical="center"/>
    </xf>
    <xf numFmtId="180" fontId="2" fillId="0" borderId="78" xfId="0" applyNumberFormat="1" applyFont="1" applyFill="1" applyBorder="1" applyAlignment="1">
      <alignment horizontal="right" vertical="center"/>
    </xf>
    <xf numFmtId="180" fontId="2" fillId="0" borderId="79" xfId="0" applyNumberFormat="1" applyFont="1" applyFill="1" applyBorder="1" applyAlignment="1">
      <alignment horizontal="right" vertical="center"/>
    </xf>
    <xf numFmtId="180" fontId="2" fillId="0" borderId="80" xfId="0" applyNumberFormat="1" applyFont="1" applyFill="1" applyBorder="1" applyAlignment="1">
      <alignment horizontal="right" vertical="center"/>
    </xf>
    <xf numFmtId="180" fontId="2" fillId="0" borderId="81" xfId="0" applyNumberFormat="1" applyFont="1" applyFill="1" applyBorder="1" applyAlignment="1">
      <alignment horizontal="right" vertical="center"/>
    </xf>
    <xf numFmtId="180" fontId="2" fillId="0" borderId="82" xfId="0" applyNumberFormat="1" applyFont="1" applyFill="1" applyBorder="1" applyAlignment="1">
      <alignment horizontal="right" vertical="center"/>
    </xf>
    <xf numFmtId="180" fontId="2" fillId="0" borderId="83" xfId="0" applyNumberFormat="1" applyFont="1" applyFill="1" applyBorder="1" applyAlignment="1">
      <alignment horizontal="right" vertical="center"/>
    </xf>
    <xf numFmtId="180" fontId="2" fillId="0" borderId="84" xfId="0" applyNumberFormat="1" applyFont="1" applyFill="1" applyBorder="1" applyAlignment="1">
      <alignment horizontal="right" vertical="center"/>
    </xf>
    <xf numFmtId="180" fontId="2" fillId="0" borderId="85" xfId="0" applyNumberFormat="1" applyFont="1" applyFill="1" applyBorder="1" applyAlignment="1">
      <alignment horizontal="right" vertical="center"/>
    </xf>
    <xf numFmtId="180" fontId="2" fillId="0" borderId="86" xfId="0" applyNumberFormat="1" applyFont="1" applyFill="1" applyBorder="1" applyAlignment="1">
      <alignment horizontal="right" vertical="center"/>
    </xf>
    <xf numFmtId="0" fontId="2" fillId="0" borderId="87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180" fontId="2" fillId="7" borderId="42" xfId="0" applyNumberFormat="1" applyFont="1" applyFill="1" applyBorder="1" applyAlignment="1">
      <alignment horizontal="right" vertical="center"/>
    </xf>
    <xf numFmtId="180" fontId="2" fillId="7" borderId="37" xfId="0" applyNumberFormat="1" applyFont="1" applyFill="1" applyBorder="1" applyAlignment="1">
      <alignment horizontal="right" vertical="center"/>
    </xf>
    <xf numFmtId="180" fontId="2" fillId="7" borderId="90" xfId="0" applyNumberFormat="1" applyFont="1" applyFill="1" applyBorder="1" applyAlignment="1">
      <alignment horizontal="right" vertical="center"/>
    </xf>
    <xf numFmtId="180" fontId="2" fillId="7" borderId="91" xfId="0" applyNumberFormat="1" applyFont="1" applyFill="1" applyBorder="1" applyAlignment="1">
      <alignment horizontal="right" vertical="center"/>
    </xf>
    <xf numFmtId="180" fontId="2" fillId="7" borderId="55" xfId="0" applyNumberFormat="1" applyFont="1" applyFill="1" applyBorder="1" applyAlignment="1">
      <alignment horizontal="right" vertical="center"/>
    </xf>
    <xf numFmtId="180" fontId="2" fillId="7" borderId="63" xfId="0" applyNumberFormat="1" applyFont="1" applyFill="1" applyBorder="1" applyAlignment="1">
      <alignment horizontal="right" vertical="center"/>
    </xf>
    <xf numFmtId="180" fontId="2" fillId="7" borderId="28" xfId="0" applyNumberFormat="1" applyFont="1" applyFill="1" applyBorder="1" applyAlignment="1">
      <alignment horizontal="right" vertical="center"/>
    </xf>
    <xf numFmtId="180" fontId="2" fillId="7" borderId="36" xfId="0" applyNumberFormat="1" applyFont="1" applyFill="1" applyBorder="1" applyAlignment="1">
      <alignment horizontal="right" vertical="center"/>
    </xf>
    <xf numFmtId="180" fontId="2" fillId="7" borderId="47" xfId="0" applyNumberFormat="1" applyFont="1" applyFill="1" applyBorder="1" applyAlignment="1">
      <alignment horizontal="right" vertical="center"/>
    </xf>
    <xf numFmtId="0" fontId="2" fillId="7" borderId="36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vertical="center" wrapText="1"/>
    </xf>
    <xf numFmtId="0" fontId="2" fillId="7" borderId="63" xfId="0" applyFont="1" applyFill="1" applyBorder="1" applyAlignment="1">
      <alignment vertical="center" wrapText="1"/>
    </xf>
    <xf numFmtId="0" fontId="2" fillId="7" borderId="28" xfId="0" applyFont="1" applyFill="1" applyBorder="1" applyAlignment="1">
      <alignment vertical="center" wrapText="1"/>
    </xf>
    <xf numFmtId="180" fontId="2" fillId="7" borderId="92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 wrapText="1"/>
    </xf>
    <xf numFmtId="0" fontId="2" fillId="7" borderId="90" xfId="0" applyFont="1" applyFill="1" applyBorder="1" applyAlignment="1">
      <alignment vertical="center" wrapText="1"/>
    </xf>
    <xf numFmtId="180" fontId="2" fillId="0" borderId="62" xfId="0" applyNumberFormat="1" applyFont="1" applyBorder="1" applyAlignment="1">
      <alignment vertical="center" wrapText="1"/>
    </xf>
    <xf numFmtId="180" fontId="2" fillId="7" borderId="90" xfId="0" applyNumberFormat="1" applyFont="1" applyFill="1" applyBorder="1" applyAlignment="1">
      <alignment vertical="center" wrapText="1"/>
    </xf>
    <xf numFmtId="180" fontId="2" fillId="7" borderId="93" xfId="0" applyNumberFormat="1" applyFont="1" applyFill="1" applyBorder="1" applyAlignment="1">
      <alignment horizontal="right" vertical="center"/>
    </xf>
    <xf numFmtId="0" fontId="2" fillId="0" borderId="88" xfId="0" applyFont="1" applyFill="1" applyBorder="1" applyAlignment="1">
      <alignment vertical="center"/>
    </xf>
    <xf numFmtId="178" fontId="2" fillId="0" borderId="35" xfId="0" applyNumberFormat="1" applyFont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 wrapText="1"/>
    </xf>
    <xf numFmtId="180" fontId="2" fillId="7" borderId="10" xfId="0" applyNumberFormat="1" applyFont="1" applyFill="1" applyBorder="1" applyAlignment="1">
      <alignment horizontal="right" vertical="center"/>
    </xf>
    <xf numFmtId="0" fontId="2" fillId="7" borderId="90" xfId="0" applyFont="1" applyFill="1" applyBorder="1" applyAlignment="1">
      <alignment horizontal="center" vertical="center" wrapText="1"/>
    </xf>
    <xf numFmtId="180" fontId="2" fillId="7" borderId="94" xfId="0" applyNumberFormat="1" applyFont="1" applyFill="1" applyBorder="1" applyAlignment="1">
      <alignment horizontal="right" vertical="center"/>
    </xf>
    <xf numFmtId="0" fontId="2" fillId="7" borderId="95" xfId="0" applyFont="1" applyFill="1" applyBorder="1" applyAlignment="1">
      <alignment horizontal="center" vertical="center" wrapText="1"/>
    </xf>
    <xf numFmtId="180" fontId="2" fillId="7" borderId="95" xfId="0" applyNumberFormat="1" applyFont="1" applyFill="1" applyBorder="1" applyAlignment="1">
      <alignment horizontal="right" vertical="center"/>
    </xf>
    <xf numFmtId="180" fontId="2" fillId="7" borderId="96" xfId="0" applyNumberFormat="1" applyFont="1" applyFill="1" applyBorder="1" applyAlignment="1">
      <alignment horizontal="right" vertical="center"/>
    </xf>
    <xf numFmtId="0" fontId="2" fillId="7" borderId="97" xfId="0" applyFont="1" applyFill="1" applyBorder="1" applyAlignment="1">
      <alignment horizontal="center" vertical="center" wrapText="1"/>
    </xf>
    <xf numFmtId="180" fontId="2" fillId="7" borderId="97" xfId="0" applyNumberFormat="1" applyFont="1" applyFill="1" applyBorder="1" applyAlignment="1">
      <alignment horizontal="right" vertical="center"/>
    </xf>
    <xf numFmtId="180" fontId="2" fillId="7" borderId="98" xfId="0" applyNumberFormat="1" applyFont="1" applyFill="1" applyBorder="1" applyAlignment="1">
      <alignment horizontal="right" vertical="center"/>
    </xf>
    <xf numFmtId="180" fontId="2" fillId="7" borderId="45" xfId="0" applyNumberFormat="1" applyFont="1" applyFill="1" applyBorder="1" applyAlignment="1">
      <alignment horizontal="right" vertical="center"/>
    </xf>
    <xf numFmtId="0" fontId="2" fillId="7" borderId="0" xfId="0" applyFont="1" applyFill="1" applyAlignment="1">
      <alignment vertical="center" wrapText="1"/>
    </xf>
    <xf numFmtId="0" fontId="2" fillId="7" borderId="99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vertical="center" wrapText="1"/>
    </xf>
    <xf numFmtId="180" fontId="2" fillId="0" borderId="90" xfId="0" applyNumberFormat="1" applyFont="1" applyFill="1" applyBorder="1" applyAlignment="1">
      <alignment vertical="center" wrapText="1"/>
    </xf>
    <xf numFmtId="180" fontId="2" fillId="7" borderId="99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vertical="center" wrapText="1"/>
    </xf>
    <xf numFmtId="38" fontId="2" fillId="0" borderId="0" xfId="49" applyFont="1" applyAlignment="1">
      <alignment vertical="center" wrapText="1"/>
    </xf>
    <xf numFmtId="3" fontId="49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7" borderId="100" xfId="0" applyFont="1" applyFill="1" applyBorder="1" applyAlignment="1">
      <alignment horizontal="center" vertical="center" wrapText="1"/>
    </xf>
    <xf numFmtId="0" fontId="2" fillId="7" borderId="101" xfId="0" applyFont="1" applyFill="1" applyBorder="1" applyAlignment="1">
      <alignment horizontal="center" vertical="center" wrapText="1"/>
    </xf>
    <xf numFmtId="0" fontId="2" fillId="7" borderId="102" xfId="0" applyFont="1" applyFill="1" applyBorder="1" applyAlignment="1">
      <alignment horizontal="center" vertical="center" wrapText="1"/>
    </xf>
    <xf numFmtId="0" fontId="2" fillId="7" borderId="103" xfId="0" applyFont="1" applyFill="1" applyBorder="1" applyAlignment="1">
      <alignment horizontal="center" vertical="center"/>
    </xf>
    <xf numFmtId="0" fontId="2" fillId="7" borderId="104" xfId="0" applyFont="1" applyFill="1" applyBorder="1" applyAlignment="1">
      <alignment horizontal="center" vertical="center"/>
    </xf>
    <xf numFmtId="0" fontId="2" fillId="7" borderId="105" xfId="0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horizontal="center" vertical="center"/>
    </xf>
    <xf numFmtId="0" fontId="2" fillId="7" borderId="96" xfId="0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5" fillId="0" borderId="10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 shrinkToFit="1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111" xfId="0" applyFont="1" applyFill="1" applyBorder="1" applyAlignment="1">
      <alignment horizontal="left" vertical="center"/>
    </xf>
    <xf numFmtId="0" fontId="2" fillId="0" borderId="112" xfId="0" applyFont="1" applyFill="1" applyBorder="1" applyAlignment="1">
      <alignment horizontal="left" vertical="center"/>
    </xf>
    <xf numFmtId="180" fontId="2" fillId="7" borderId="105" xfId="0" applyNumberFormat="1" applyFont="1" applyFill="1" applyBorder="1" applyAlignment="1">
      <alignment horizontal="center" vertical="center"/>
    </xf>
    <xf numFmtId="180" fontId="2" fillId="7" borderId="106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 shrinkToFit="1"/>
    </xf>
    <xf numFmtId="180" fontId="2" fillId="7" borderId="96" xfId="0" applyNumberFormat="1" applyFont="1" applyFill="1" applyBorder="1" applyAlignment="1">
      <alignment horizontal="center" vertical="center"/>
    </xf>
    <xf numFmtId="180" fontId="2" fillId="7" borderId="108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103" xfId="0" applyFont="1" applyFill="1" applyBorder="1" applyAlignment="1">
      <alignment horizontal="left" vertical="center"/>
    </xf>
    <xf numFmtId="0" fontId="2" fillId="0" borderId="104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7" borderId="113" xfId="0" applyFont="1" applyFill="1" applyBorder="1" applyAlignment="1">
      <alignment horizontal="center" vertical="center" wrapText="1"/>
    </xf>
    <xf numFmtId="0" fontId="2" fillId="7" borderId="1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9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64" xfId="0" applyFont="1" applyFill="1" applyBorder="1" applyAlignment="1">
      <alignment horizontal="right" vertical="center" wrapText="1"/>
    </xf>
    <xf numFmtId="0" fontId="2" fillId="0" borderId="64" xfId="0" applyFont="1" applyBorder="1" applyAlignment="1">
      <alignment horizontal="right" vertical="center" wrapText="1"/>
    </xf>
    <xf numFmtId="0" fontId="2" fillId="7" borderId="43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90" zoomScaleSheetLayoutView="90" zoomScalePageLayoutView="0" workbookViewId="0" topLeftCell="C31">
      <selection activeCell="C43" sqref="C43"/>
    </sheetView>
  </sheetViews>
  <sheetFormatPr defaultColWidth="9.00390625" defaultRowHeight="13.5"/>
  <cols>
    <col min="1" max="1" width="23.625" style="1" bestFit="1" customWidth="1"/>
    <col min="2" max="2" width="16.00390625" style="23" bestFit="1" customWidth="1"/>
    <col min="3" max="3" width="33.125" style="1" customWidth="1"/>
    <col min="4" max="15" width="7.00390625" style="1" customWidth="1"/>
    <col min="16" max="16" width="11.625" style="1" bestFit="1" customWidth="1"/>
    <col min="17" max="17" width="7.125" style="1" bestFit="1" customWidth="1"/>
    <col min="18" max="16384" width="9.00390625" style="1" customWidth="1"/>
  </cols>
  <sheetData>
    <row r="1" spans="15:16" ht="29.25" customHeight="1" thickBot="1">
      <c r="O1" s="200" t="s">
        <v>49</v>
      </c>
      <c r="P1" s="201"/>
    </row>
    <row r="2" spans="1:16" ht="15.75" customHeight="1">
      <c r="A2" s="202" t="s">
        <v>121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8" thickBot="1">
      <c r="A3" s="2"/>
      <c r="P3" s="1" t="s">
        <v>84</v>
      </c>
    </row>
    <row r="4" spans="1:16" ht="24" customHeight="1">
      <c r="A4" s="13" t="s">
        <v>1</v>
      </c>
      <c r="B4" s="25"/>
      <c r="C4" s="22"/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79</v>
      </c>
      <c r="P4" s="16" t="s">
        <v>0</v>
      </c>
    </row>
    <row r="5" spans="1:16" ht="20.25" customHeight="1">
      <c r="A5" s="39" t="s">
        <v>28</v>
      </c>
      <c r="B5" s="26" t="s">
        <v>27</v>
      </c>
      <c r="C5" s="21"/>
      <c r="D5" s="31">
        <f>SUM('←法【一括】'!D5,'←法【即時】'!D5)</f>
        <v>12</v>
      </c>
      <c r="E5" s="31">
        <f>SUM('←法【一括】'!E5,'←法【即時】'!E5)</f>
        <v>0</v>
      </c>
      <c r="F5" s="31">
        <f>SUM('←法【一括】'!F5,'←法【即時】'!F5)</f>
        <v>12</v>
      </c>
      <c r="G5" s="31">
        <f>SUM('←法【一括】'!G5,'←法【即時】'!G5)</f>
        <v>11</v>
      </c>
      <c r="H5" s="31">
        <f>SUM('←法【一括】'!H5,'←法【即時】'!H5)</f>
        <v>0</v>
      </c>
      <c r="I5" s="31">
        <f>SUM('←法【一括】'!I5,'←法【即時】'!I5)</f>
        <v>11</v>
      </c>
      <c r="J5" s="31">
        <f>SUM('←法【一括】'!J5,'←法【即時】'!J5)</f>
        <v>11</v>
      </c>
      <c r="K5" s="31">
        <f>SUM('←法【一括】'!K5,'←法【即時】'!K5)</f>
        <v>0</v>
      </c>
      <c r="L5" s="31">
        <f>SUM('←法【一括】'!L5,'←法【即時】'!L5)</f>
        <v>22</v>
      </c>
      <c r="M5" s="31">
        <f>SUM('←法【一括】'!M5,'←法【即時】'!M5)</f>
        <v>0</v>
      </c>
      <c r="N5" s="31">
        <f>SUM('←法【一括】'!N5,'←法【即時】'!N5)</f>
        <v>0</v>
      </c>
      <c r="O5" s="31">
        <f>SUM('←法【一括】'!O5,'←法【即時】'!O5)</f>
        <v>9</v>
      </c>
      <c r="P5" s="32">
        <f>SUM(D5:O5)</f>
        <v>88</v>
      </c>
    </row>
    <row r="6" spans="1:16" ht="20.25" customHeight="1">
      <c r="A6" s="39" t="s">
        <v>75</v>
      </c>
      <c r="B6" s="26" t="s">
        <v>27</v>
      </c>
      <c r="C6" s="21"/>
      <c r="D6" s="31">
        <f>SUM('←法【一括】'!D6,'←法【即時】'!D6)</f>
        <v>0</v>
      </c>
      <c r="E6" s="31">
        <f>SUM('←法【一括】'!E6,'←法【即時】'!E6)</f>
        <v>0</v>
      </c>
      <c r="F6" s="31">
        <f>SUM('←法【一括】'!F6,'←法【即時】'!F6)</f>
        <v>89</v>
      </c>
      <c r="G6" s="31">
        <f>SUM('←法【一括】'!G6,'←法【即時】'!G6)</f>
        <v>0</v>
      </c>
      <c r="H6" s="31">
        <f>SUM('←法【一括】'!H6,'←法【即時】'!H6)</f>
        <v>0</v>
      </c>
      <c r="I6" s="31">
        <f>SUM('←法【一括】'!I6,'←法【即時】'!I6)</f>
        <v>82</v>
      </c>
      <c r="J6" s="31">
        <f>SUM('←法【一括】'!J6,'←法【即時】'!J6)</f>
        <v>0</v>
      </c>
      <c r="K6" s="31">
        <f>SUM('←法【一括】'!K6,'←法【即時】'!K6)</f>
        <v>0</v>
      </c>
      <c r="L6" s="31">
        <f>SUM('←法【一括】'!L6,'←法【即時】'!L6)</f>
        <v>79</v>
      </c>
      <c r="M6" s="31">
        <f>SUM('←法【一括】'!M6,'←法【即時】'!M6)</f>
        <v>0</v>
      </c>
      <c r="N6" s="31">
        <f>SUM('←法【一括】'!N6,'←法【即時】'!N6)</f>
        <v>0</v>
      </c>
      <c r="O6" s="31">
        <f>SUM('←法【一括】'!O6,'←法【即時】'!O6)</f>
        <v>74</v>
      </c>
      <c r="P6" s="32">
        <f>SUM(D6:O6)</f>
        <v>324</v>
      </c>
    </row>
    <row r="7" spans="1:16" ht="20.25" customHeight="1">
      <c r="A7" s="39" t="s">
        <v>76</v>
      </c>
      <c r="B7" s="26" t="s">
        <v>27</v>
      </c>
      <c r="C7" s="21"/>
      <c r="D7" s="31">
        <f>SUM('←法【一括】'!D7,'←法【即時】'!D7)</f>
        <v>0</v>
      </c>
      <c r="E7" s="31">
        <f>SUM('←法【一括】'!E7,'←法【即時】'!E7)</f>
        <v>0</v>
      </c>
      <c r="F7" s="31">
        <f>SUM('←法【一括】'!F7,'←法【即時】'!F7)</f>
        <v>399</v>
      </c>
      <c r="G7" s="31">
        <f>SUM('←法【一括】'!G7,'←法【即時】'!G7)</f>
        <v>0</v>
      </c>
      <c r="H7" s="31">
        <f>SUM('←法【一括】'!H7,'←法【即時】'!H7)</f>
        <v>0</v>
      </c>
      <c r="I7" s="31">
        <f>SUM('←法【一括】'!I7,'←法【即時】'!I7)</f>
        <v>202</v>
      </c>
      <c r="J7" s="31">
        <f>SUM('←法【一括】'!J7,'←法【即時】'!J7)</f>
        <v>0</v>
      </c>
      <c r="K7" s="31">
        <f>SUM('←法【一括】'!K7,'←法【即時】'!K7)</f>
        <v>0</v>
      </c>
      <c r="L7" s="31">
        <f>SUM('←法【一括】'!L7,'←法【即時】'!L7)</f>
        <v>371</v>
      </c>
      <c r="M7" s="31">
        <f>SUM('←法【一括】'!M7,'←法【即時】'!M7)</f>
        <v>0</v>
      </c>
      <c r="N7" s="31">
        <f>SUM('←法【一括】'!N7,'←法【即時】'!N7)</f>
        <v>0</v>
      </c>
      <c r="O7" s="31">
        <f>SUM('←法【一括】'!O7,'←法【即時】'!O7)</f>
        <v>361</v>
      </c>
      <c r="P7" s="32">
        <f>SUM(D7:O7)</f>
        <v>1333</v>
      </c>
    </row>
    <row r="8" spans="1:16" ht="20.25" customHeight="1">
      <c r="A8" s="207" t="s">
        <v>81</v>
      </c>
      <c r="B8" s="78" t="s">
        <v>27</v>
      </c>
      <c r="C8" s="79"/>
      <c r="D8" s="81">
        <f>SUM('←法【一括】'!D8,'←法【即時】'!D8)</f>
        <v>0</v>
      </c>
      <c r="E8" s="81">
        <f>SUM('←法【一括】'!E8,'←法【即時】'!E8)</f>
        <v>0</v>
      </c>
      <c r="F8" s="81">
        <f>SUM('←法【一括】'!F8,'←法【即時】'!F8)</f>
        <v>32</v>
      </c>
      <c r="G8" s="81">
        <f>SUM('←法【一括】'!G8,'←法【即時】'!G8)</f>
        <v>0</v>
      </c>
      <c r="H8" s="81">
        <f>SUM('←法【一括】'!H8,'←法【即時】'!H8)</f>
        <v>0</v>
      </c>
      <c r="I8" s="81">
        <f>SUM('←法【一括】'!I8,'←法【即時】'!I8)</f>
        <v>30</v>
      </c>
      <c r="J8" s="81">
        <f>SUM('←法【一括】'!J8,'←法【即時】'!J8)</f>
        <v>0</v>
      </c>
      <c r="K8" s="81">
        <f>SUM('←法【一括】'!K8,'←法【即時】'!K8)</f>
        <v>0</v>
      </c>
      <c r="L8" s="81">
        <f>SUM('←法【一括】'!L8,'←法【即時】'!L8)</f>
        <v>30</v>
      </c>
      <c r="M8" s="81">
        <f>SUM('←法【一括】'!M8,'←法【即時】'!M8)</f>
        <v>0</v>
      </c>
      <c r="N8" s="81">
        <f>SUM('←法【一括】'!N8,'←法【即時】'!N8)</f>
        <v>0</v>
      </c>
      <c r="O8" s="81">
        <f>SUM('←法【一括】'!O8,'←法【即時】'!O8)</f>
        <v>29</v>
      </c>
      <c r="P8" s="82">
        <f>SUM(D8:O8)</f>
        <v>121</v>
      </c>
    </row>
    <row r="9" spans="1:16" ht="20.25" customHeight="1">
      <c r="A9" s="208"/>
      <c r="B9" s="83" t="s">
        <v>26</v>
      </c>
      <c r="C9" s="84"/>
      <c r="D9" s="85">
        <f>SUM('←法【一括】'!D9,'←法【即時】'!D9)</f>
        <v>1</v>
      </c>
      <c r="E9" s="85">
        <f>SUM('←法【一括】'!E9,'←法【即時】'!E9)</f>
        <v>1</v>
      </c>
      <c r="F9" s="85">
        <f>SUM('←法【一括】'!F9,'←法【即時】'!F9)</f>
        <v>0</v>
      </c>
      <c r="G9" s="85">
        <f>SUM('←法【一括】'!G9,'←法【即時】'!G9)</f>
        <v>1</v>
      </c>
      <c r="H9" s="85">
        <f>SUM('←法【一括】'!H9,'←法【即時】'!H9)</f>
        <v>0</v>
      </c>
      <c r="I9" s="85">
        <f>SUM('←法【一括】'!I9,'←法【即時】'!I9)</f>
        <v>0</v>
      </c>
      <c r="J9" s="85">
        <f>SUM('←法【一括】'!J9,'←法【即時】'!J9)</f>
        <v>1</v>
      </c>
      <c r="K9" s="85">
        <f>SUM('←法【一括】'!K9,'←法【即時】'!K9)</f>
        <v>0</v>
      </c>
      <c r="L9" s="85">
        <f>SUM('←法【一括】'!L9,'←法【即時】'!L9)</f>
        <v>0</v>
      </c>
      <c r="M9" s="85">
        <f>SUM('←法【一括】'!M9,'←法【即時】'!M9)</f>
        <v>0</v>
      </c>
      <c r="N9" s="85">
        <f>SUM('←法【一括】'!N9,'←法【即時】'!N9)</f>
        <v>0</v>
      </c>
      <c r="O9" s="85">
        <f>SUM('←法【一括】'!O9,'←法【即時】'!O9)</f>
        <v>1</v>
      </c>
      <c r="P9" s="86">
        <f>SUM(D9:O9)</f>
        <v>5</v>
      </c>
    </row>
    <row r="10" spans="1:16" ht="20.25" customHeight="1">
      <c r="A10" s="208"/>
      <c r="B10" s="192" t="s">
        <v>15</v>
      </c>
      <c r="C10" s="193"/>
      <c r="D10" s="138">
        <f>SUM(D8:D9)</f>
        <v>1</v>
      </c>
      <c r="E10" s="138">
        <f aca="true" t="shared" si="0" ref="E10:O10">SUM(E8:E9)</f>
        <v>1</v>
      </c>
      <c r="F10" s="138">
        <f t="shared" si="0"/>
        <v>32</v>
      </c>
      <c r="G10" s="138">
        <f t="shared" si="0"/>
        <v>1</v>
      </c>
      <c r="H10" s="138">
        <f t="shared" si="0"/>
        <v>0</v>
      </c>
      <c r="I10" s="138">
        <f t="shared" si="0"/>
        <v>30</v>
      </c>
      <c r="J10" s="138">
        <f t="shared" si="0"/>
        <v>1</v>
      </c>
      <c r="K10" s="138">
        <f t="shared" si="0"/>
        <v>0</v>
      </c>
      <c r="L10" s="138">
        <f t="shared" si="0"/>
        <v>30</v>
      </c>
      <c r="M10" s="138">
        <f t="shared" si="0"/>
        <v>0</v>
      </c>
      <c r="N10" s="138">
        <f t="shared" si="0"/>
        <v>0</v>
      </c>
      <c r="O10" s="138">
        <f t="shared" si="0"/>
        <v>30</v>
      </c>
      <c r="P10" s="139">
        <f>SUM(P8:P9)</f>
        <v>126</v>
      </c>
    </row>
    <row r="11" spans="1:16" s="5" customFormat="1" ht="20.25" customHeight="1">
      <c r="A11" s="215" t="s">
        <v>94</v>
      </c>
      <c r="B11" s="78" t="s">
        <v>107</v>
      </c>
      <c r="C11" s="79"/>
      <c r="D11" s="81">
        <f>SUM('←法【一括】'!D11,'←法【即時】'!D11)</f>
        <v>5115</v>
      </c>
      <c r="E11" s="81">
        <f>SUM('←法【一括】'!E11,'←法【即時】'!E11)</f>
        <v>4974</v>
      </c>
      <c r="F11" s="81">
        <f>SUM('←法【一括】'!F11,'←法【即時】'!F11)</f>
        <v>4901</v>
      </c>
      <c r="G11" s="81">
        <f>SUM('←法【一括】'!G11,'←法【即時】'!G11)</f>
        <v>5002</v>
      </c>
      <c r="H11" s="81">
        <f>SUM('←法【一括】'!H11,'←法【即時】'!H11)</f>
        <v>4867</v>
      </c>
      <c r="I11" s="81">
        <f>SUM('←法【一括】'!I11,'←法【即時】'!I11)</f>
        <v>4849</v>
      </c>
      <c r="J11" s="81">
        <f>SUM('←法【一括】'!J11,'←法【即時】'!J11)</f>
        <v>4837</v>
      </c>
      <c r="K11" s="81">
        <f>SUM('←法【一括】'!K11,'←法【即時】'!K11)</f>
        <v>4788</v>
      </c>
      <c r="L11" s="81">
        <f>SUM('←法【一括】'!L11,'←法【即時】'!L11)</f>
        <v>4768</v>
      </c>
      <c r="M11" s="81">
        <f>SUM('←法【一括】'!M11,'←法【即時】'!M11)</f>
        <v>4755</v>
      </c>
      <c r="N11" s="81">
        <f>SUM('←法【一括】'!N11,'←法【即時】'!N11)</f>
        <v>4725</v>
      </c>
      <c r="O11" s="81">
        <f>SUM('←法【一括】'!O11,'←法【即時】'!O11)</f>
        <v>4703</v>
      </c>
      <c r="P11" s="82">
        <f>SUM(D11:O11)</f>
        <v>58284</v>
      </c>
    </row>
    <row r="12" spans="1:16" s="5" customFormat="1" ht="20.25" customHeight="1">
      <c r="A12" s="216"/>
      <c r="B12" s="209" t="s">
        <v>120</v>
      </c>
      <c r="C12" s="210"/>
      <c r="D12" s="89">
        <f>SUM('←法【一括】'!D12,'←法【即時】'!D12)</f>
        <v>11689</v>
      </c>
      <c r="E12" s="89">
        <f>SUM('←法【一括】'!E12,'←法【即時】'!E12)</f>
        <v>28545</v>
      </c>
      <c r="F12" s="89">
        <f>SUM('←法【一括】'!F12,'←法【即時】'!F12)</f>
        <v>32506</v>
      </c>
      <c r="G12" s="89">
        <f>SUM('←法【一括】'!G12,'←法【即時】'!G12)</f>
        <v>0</v>
      </c>
      <c r="H12" s="89">
        <f>SUM('←法【一括】'!H12,'←法【即時】'!H12)</f>
        <v>0</v>
      </c>
      <c r="I12" s="89">
        <f>SUM('←法【一括】'!I12,'←法【即時】'!I12)</f>
        <v>902</v>
      </c>
      <c r="J12" s="89">
        <f>SUM('←法【一括】'!J12,'←法【即時】'!J12)</f>
        <v>30840</v>
      </c>
      <c r="K12" s="89">
        <f>SUM('←法【一括】'!K12,'←法【即時】'!K12)</f>
        <v>14918</v>
      </c>
      <c r="L12" s="89">
        <f>SUM('←法【一括】'!L12,'←法【即時】'!L12)</f>
        <v>0</v>
      </c>
      <c r="M12" s="89">
        <f>SUM('←法【一括】'!M12,'←法【即時】'!M12)</f>
        <v>571</v>
      </c>
      <c r="N12" s="89">
        <f>SUM('←法【一括】'!N12,'←法【即時】'!N12)</f>
        <v>3974</v>
      </c>
      <c r="O12" s="89">
        <f>SUM('←法【一括】'!O12,'←法【即時】'!O12)</f>
        <v>5623</v>
      </c>
      <c r="P12" s="90">
        <f>SUM(D12:O12)</f>
        <v>129568</v>
      </c>
    </row>
    <row r="13" spans="1:16" s="5" customFormat="1" ht="20.25" customHeight="1">
      <c r="A13" s="216"/>
      <c r="B13" s="211" t="s">
        <v>119</v>
      </c>
      <c r="C13" s="212"/>
      <c r="D13" s="80">
        <f>SUM('←法【一括】'!D13,'←法【即時】'!D13)</f>
        <v>0</v>
      </c>
      <c r="E13" s="80">
        <f>SUM('←法【一括】'!E13,'←法【即時】'!E13)</f>
        <v>0</v>
      </c>
      <c r="F13" s="80">
        <f>SUM('←法【一括】'!F13,'←法【即時】'!F13)</f>
        <v>698</v>
      </c>
      <c r="G13" s="80">
        <f>SUM('←法【一括】'!G13,'←法【即時】'!G13)</f>
        <v>980</v>
      </c>
      <c r="H13" s="80">
        <f>SUM('←法【一括】'!H13,'←法【即時】'!H13)</f>
        <v>0</v>
      </c>
      <c r="I13" s="80">
        <f>SUM('←法【一括】'!I13,'←法【即時】'!I13)</f>
        <v>0</v>
      </c>
      <c r="J13" s="80">
        <f>SUM('←法【一括】'!J13,'←法【即時】'!J13)</f>
        <v>0</v>
      </c>
      <c r="K13" s="80">
        <f>SUM('←法【一括】'!K13,'←法【即時】'!K13)</f>
        <v>968</v>
      </c>
      <c r="L13" s="80">
        <f>SUM('←法【一括】'!L13,'←法【即時】'!L13)</f>
        <v>0</v>
      </c>
      <c r="M13" s="80">
        <f>SUM('←法【一括】'!M13,'←法【即時】'!M13)</f>
        <v>0</v>
      </c>
      <c r="N13" s="80">
        <f>SUM('←法【一括】'!N13,'←法【即時】'!N13)</f>
        <v>0</v>
      </c>
      <c r="O13" s="80">
        <f>SUM('←法【一括】'!O13,'←法【即時】'!O13)</f>
        <v>459</v>
      </c>
      <c r="P13" s="75">
        <f>SUM(D13:O13)</f>
        <v>3105</v>
      </c>
    </row>
    <row r="14" spans="1:16" s="5" customFormat="1" ht="20.25" customHeight="1">
      <c r="A14" s="217"/>
      <c r="B14" s="213" t="s">
        <v>15</v>
      </c>
      <c r="C14" s="214"/>
      <c r="D14" s="138">
        <f>SUM(D11:D13)</f>
        <v>16804</v>
      </c>
      <c r="E14" s="138">
        <f aca="true" t="shared" si="1" ref="E14:O14">SUM(E11:E13)</f>
        <v>33519</v>
      </c>
      <c r="F14" s="138">
        <f t="shared" si="1"/>
        <v>38105</v>
      </c>
      <c r="G14" s="138">
        <f t="shared" si="1"/>
        <v>5982</v>
      </c>
      <c r="H14" s="138">
        <f t="shared" si="1"/>
        <v>4867</v>
      </c>
      <c r="I14" s="138">
        <f t="shared" si="1"/>
        <v>5751</v>
      </c>
      <c r="J14" s="138">
        <f t="shared" si="1"/>
        <v>35677</v>
      </c>
      <c r="K14" s="138">
        <f t="shared" si="1"/>
        <v>20674</v>
      </c>
      <c r="L14" s="138">
        <f t="shared" si="1"/>
        <v>4768</v>
      </c>
      <c r="M14" s="138">
        <f t="shared" si="1"/>
        <v>5326</v>
      </c>
      <c r="N14" s="138">
        <f t="shared" si="1"/>
        <v>8699</v>
      </c>
      <c r="O14" s="138">
        <f t="shared" si="1"/>
        <v>10785</v>
      </c>
      <c r="P14" s="139">
        <f>SUM(P11:P13)</f>
        <v>190957</v>
      </c>
    </row>
    <row r="15" spans="1:16" s="4" customFormat="1" ht="20.25" customHeight="1">
      <c r="A15" s="7" t="s">
        <v>18</v>
      </c>
      <c r="B15" s="26" t="s">
        <v>19</v>
      </c>
      <c r="C15" s="21"/>
      <c r="D15" s="31">
        <f>SUM('←法【一括】'!D15,'←法【即時】'!D15)</f>
        <v>0</v>
      </c>
      <c r="E15" s="31">
        <f>SUM('←法【一括】'!E15,'←法【即時】'!E15)</f>
        <v>0</v>
      </c>
      <c r="F15" s="31">
        <f>SUM('←法【一括】'!F15,'←法【即時】'!F15)</f>
        <v>0</v>
      </c>
      <c r="G15" s="31">
        <f>SUM('←法【一括】'!G15,'←法【即時】'!G15)</f>
        <v>0</v>
      </c>
      <c r="H15" s="31">
        <f>SUM('←法【一括】'!H15,'←法【即時】'!H15)</f>
        <v>0</v>
      </c>
      <c r="I15" s="31">
        <f>SUM('←法【一括】'!I15,'←法【即時】'!I15)</f>
        <v>0</v>
      </c>
      <c r="J15" s="31">
        <f>SUM('←法【一括】'!J15,'←法【即時】'!J15)</f>
        <v>0</v>
      </c>
      <c r="K15" s="31">
        <f>SUM('←法【一括】'!K15,'←法【即時】'!K15)</f>
        <v>0</v>
      </c>
      <c r="L15" s="31">
        <f>SUM('←法【一括】'!L15,'←法【即時】'!L15)</f>
        <v>0</v>
      </c>
      <c r="M15" s="31">
        <f>SUM('←法【一括】'!M15,'←法【即時】'!M15)</f>
        <v>0</v>
      </c>
      <c r="N15" s="31">
        <f>SUM('←法【一括】'!N15,'←法【即時】'!N15)</f>
        <v>0</v>
      </c>
      <c r="O15" s="31">
        <f>SUM('←法【一括】'!O15,'←法【即時】'!O15)</f>
        <v>0</v>
      </c>
      <c r="P15" s="32">
        <f aca="true" t="shared" si="2" ref="P15:P21">SUM(D15:O15)</f>
        <v>0</v>
      </c>
    </row>
    <row r="16" spans="1:16" s="4" customFormat="1" ht="20.25" customHeight="1">
      <c r="A16" s="40" t="s">
        <v>73</v>
      </c>
      <c r="B16" s="26" t="s">
        <v>20</v>
      </c>
      <c r="C16" s="21"/>
      <c r="D16" s="31">
        <f>SUM('←法【一括】'!D16,'←法【即時】'!D16)</f>
        <v>0</v>
      </c>
      <c r="E16" s="31">
        <f>SUM('←法【一括】'!E16,'←法【即時】'!E16)</f>
        <v>0</v>
      </c>
      <c r="F16" s="31">
        <f>SUM('←法【一括】'!F16,'←法【即時】'!F16)</f>
        <v>0</v>
      </c>
      <c r="G16" s="31">
        <f>SUM('←法【一括】'!G16,'←法【即時】'!G16)</f>
        <v>0</v>
      </c>
      <c r="H16" s="31">
        <f>SUM('←法【一括】'!H16,'←法【即時】'!H16)</f>
        <v>0</v>
      </c>
      <c r="I16" s="31">
        <f>SUM('←法【一括】'!I16,'←法【即時】'!I16)</f>
        <v>0</v>
      </c>
      <c r="J16" s="31">
        <f>SUM('←法【一括】'!J16,'←法【即時】'!J16)</f>
        <v>0</v>
      </c>
      <c r="K16" s="31">
        <f>SUM('←法【一括】'!K16,'←法【即時】'!K16)</f>
        <v>0</v>
      </c>
      <c r="L16" s="31">
        <f>SUM('←法【一括】'!L16,'←法【即時】'!L16)</f>
        <v>0</v>
      </c>
      <c r="M16" s="31">
        <f>SUM('←法【一括】'!M16,'←法【即時】'!M16)</f>
        <v>0</v>
      </c>
      <c r="N16" s="31">
        <f>SUM('←法【一括】'!N16,'←法【即時】'!N16)</f>
        <v>0</v>
      </c>
      <c r="O16" s="31">
        <f>SUM('←法【一括】'!O16,'←法【即時】'!O16)</f>
        <v>0</v>
      </c>
      <c r="P16" s="32">
        <f t="shared" si="2"/>
        <v>0</v>
      </c>
    </row>
    <row r="17" spans="1:16" s="4" customFormat="1" ht="20.25" customHeight="1">
      <c r="A17" s="40" t="s">
        <v>29</v>
      </c>
      <c r="B17" s="26" t="s">
        <v>30</v>
      </c>
      <c r="C17" s="21"/>
      <c r="D17" s="31">
        <f>SUM('←法【一括】'!D17,'←法【即時】'!D17)</f>
        <v>4</v>
      </c>
      <c r="E17" s="31">
        <f>SUM('←法【一括】'!E17,'←法【即時】'!E17)</f>
        <v>4</v>
      </c>
      <c r="F17" s="31">
        <f>SUM('←法【一括】'!F17,'←法【即時】'!F17)</f>
        <v>8</v>
      </c>
      <c r="G17" s="31">
        <f>SUM('←法【一括】'!G17,'←法【即時】'!G17)</f>
        <v>3</v>
      </c>
      <c r="H17" s="31">
        <f>SUM('←法【一括】'!H17,'←法【即時】'!H17)</f>
        <v>3</v>
      </c>
      <c r="I17" s="31">
        <f>SUM('←法【一括】'!I17,'←法【即時】'!I17)</f>
        <v>0</v>
      </c>
      <c r="J17" s="31">
        <f>SUM('←法【一括】'!J17,'←法【即時】'!J17)</f>
        <v>6</v>
      </c>
      <c r="K17" s="31">
        <f>SUM('←法【一括】'!K17,'←法【即時】'!K17)</f>
        <v>3</v>
      </c>
      <c r="L17" s="31">
        <f>SUM('←法【一括】'!L17,'←法【即時】'!L17)</f>
        <v>4</v>
      </c>
      <c r="M17" s="31">
        <f>SUM('←法【一括】'!M17,'←法【即時】'!M17)</f>
        <v>0</v>
      </c>
      <c r="N17" s="31">
        <f>SUM('←法【一括】'!N17,'←法【即時】'!N17)</f>
        <v>2</v>
      </c>
      <c r="O17" s="31">
        <f>SUM('←法【一括】'!O17,'←法【即時】'!O17)</f>
        <v>2</v>
      </c>
      <c r="P17" s="32">
        <f t="shared" si="2"/>
        <v>39</v>
      </c>
    </row>
    <row r="18" spans="1:16" s="5" customFormat="1" ht="20.25" customHeight="1">
      <c r="A18" s="206" t="s">
        <v>21</v>
      </c>
      <c r="B18" s="78" t="s">
        <v>22</v>
      </c>
      <c r="C18" s="79"/>
      <c r="D18" s="81">
        <f>SUM('←法【一括】'!D18,'←法【即時】'!D18)</f>
        <v>32</v>
      </c>
      <c r="E18" s="81">
        <f>SUM('←法【一括】'!E18,'←法【即時】'!E18)</f>
        <v>41</v>
      </c>
      <c r="F18" s="81">
        <f>SUM('←法【一括】'!F18,'←法【即時】'!F18)</f>
        <v>84</v>
      </c>
      <c r="G18" s="81">
        <f>SUM('←法【一括】'!G18,'←法【即時】'!G18)</f>
        <v>54</v>
      </c>
      <c r="H18" s="81">
        <f>SUM('←法【一括】'!H18,'←法【即時】'!H18)</f>
        <v>32</v>
      </c>
      <c r="I18" s="81">
        <f>SUM('←法【一括】'!I18,'←法【即時】'!I18)</f>
        <v>43</v>
      </c>
      <c r="J18" s="81">
        <f>SUM('←法【一括】'!J18,'←法【即時】'!J18)</f>
        <v>40</v>
      </c>
      <c r="K18" s="81">
        <f>SUM('←法【一括】'!K18,'←法【即時】'!K18)</f>
        <v>42</v>
      </c>
      <c r="L18" s="81">
        <f>SUM('←法【一括】'!L18,'←法【即時】'!L18)</f>
        <v>26</v>
      </c>
      <c r="M18" s="81">
        <f>SUM('←法【一括】'!M18,'←法【即時】'!M18)</f>
        <v>33</v>
      </c>
      <c r="N18" s="81">
        <f>SUM('←法【一括】'!N18,'←法【即時】'!N18)</f>
        <v>32</v>
      </c>
      <c r="O18" s="81">
        <f>SUM('←法【一括】'!O18,'←法【即時】'!O18)</f>
        <v>22</v>
      </c>
      <c r="P18" s="82">
        <f t="shared" si="2"/>
        <v>481</v>
      </c>
    </row>
    <row r="19" spans="1:16" s="5" customFormat="1" ht="20.25" customHeight="1">
      <c r="A19" s="206"/>
      <c r="B19" s="87" t="s">
        <v>23</v>
      </c>
      <c r="C19" s="88"/>
      <c r="D19" s="89">
        <f>SUM('←法【一括】'!D19,'←法【即時】'!D19)</f>
        <v>0</v>
      </c>
      <c r="E19" s="89">
        <f>SUM('←法【一括】'!E19,'←法【即時】'!E19)</f>
        <v>0</v>
      </c>
      <c r="F19" s="89">
        <f>SUM('←法【一括】'!F19,'←法【即時】'!F19)</f>
        <v>0</v>
      </c>
      <c r="G19" s="89">
        <f>SUM('←法【一括】'!G19,'←法【即時】'!G19)</f>
        <v>0</v>
      </c>
      <c r="H19" s="89">
        <f>SUM('←法【一括】'!H19,'←法【即時】'!H19)</f>
        <v>0</v>
      </c>
      <c r="I19" s="89">
        <f>SUM('←法【一括】'!I19,'←法【即時】'!I19)</f>
        <v>0</v>
      </c>
      <c r="J19" s="89">
        <f>SUM('←法【一括】'!J19,'←法【即時】'!J19)</f>
        <v>0</v>
      </c>
      <c r="K19" s="89">
        <f>SUM('←法【一括】'!K19,'←法【即時】'!K19)</f>
        <v>0</v>
      </c>
      <c r="L19" s="89">
        <f>SUM('←法【一括】'!L19,'←法【即時】'!L19)</f>
        <v>0</v>
      </c>
      <c r="M19" s="89">
        <f>SUM('←法【一括】'!M19,'←法【即時】'!M19)</f>
        <v>0</v>
      </c>
      <c r="N19" s="89">
        <f>SUM('←法【一括】'!N19,'←法【即時】'!N19)</f>
        <v>0</v>
      </c>
      <c r="O19" s="89">
        <f>SUM('←法【一括】'!O19,'←法【即時】'!O19)</f>
        <v>0</v>
      </c>
      <c r="P19" s="90">
        <f t="shared" si="2"/>
        <v>0</v>
      </c>
    </row>
    <row r="20" spans="1:16" s="5" customFormat="1" ht="20.25" customHeight="1">
      <c r="A20" s="206"/>
      <c r="B20" s="87" t="s">
        <v>24</v>
      </c>
      <c r="C20" s="88"/>
      <c r="D20" s="89">
        <f>SUM('←法【一括】'!D20,'←法【即時】'!D20)</f>
        <v>7</v>
      </c>
      <c r="E20" s="89">
        <f>SUM('←法【一括】'!E20,'←法【即時】'!E20)</f>
        <v>7</v>
      </c>
      <c r="F20" s="89">
        <f>SUM('←法【一括】'!F20,'←法【即時】'!F20)</f>
        <v>3</v>
      </c>
      <c r="G20" s="89">
        <f>SUM('←法【一括】'!G20,'←法【即時】'!G20)</f>
        <v>8</v>
      </c>
      <c r="H20" s="89">
        <f>SUM('←法【一括】'!H20,'←法【即時】'!H20)</f>
        <v>8</v>
      </c>
      <c r="I20" s="89">
        <f>SUM('←法【一括】'!I20,'←法【即時】'!I20)</f>
        <v>13</v>
      </c>
      <c r="J20" s="89">
        <f>SUM('←法【一括】'!J20,'←法【即時】'!J20)</f>
        <v>9</v>
      </c>
      <c r="K20" s="89">
        <f>SUM('←法【一括】'!K20,'←法【即時】'!K20)</f>
        <v>8</v>
      </c>
      <c r="L20" s="89">
        <f>SUM('←法【一括】'!L20,'←法【即時】'!L20)</f>
        <v>8</v>
      </c>
      <c r="M20" s="89">
        <f>SUM('←法【一括】'!M20,'←法【即時】'!M20)</f>
        <v>26</v>
      </c>
      <c r="N20" s="89">
        <f>SUM('←法【一括】'!N20,'←法【即時】'!N20)</f>
        <v>18</v>
      </c>
      <c r="O20" s="89">
        <f>SUM('←法【一括】'!O20,'←法【即時】'!O20)</f>
        <v>17</v>
      </c>
      <c r="P20" s="90">
        <f t="shared" si="2"/>
        <v>132</v>
      </c>
    </row>
    <row r="21" spans="1:16" s="5" customFormat="1" ht="20.25" customHeight="1">
      <c r="A21" s="206"/>
      <c r="B21" s="76" t="s">
        <v>25</v>
      </c>
      <c r="C21" s="77"/>
      <c r="D21" s="80">
        <f>SUM('←法【一括】'!D21,'←法【即時】'!D21)</f>
        <v>0</v>
      </c>
      <c r="E21" s="80">
        <f>SUM('←法【一括】'!E21,'←法【即時】'!E21)</f>
        <v>0</v>
      </c>
      <c r="F21" s="80">
        <f>SUM('←法【一括】'!F21,'←法【即時】'!F21)</f>
        <v>1</v>
      </c>
      <c r="G21" s="80">
        <f>SUM('←法【一括】'!G21,'←法【即時】'!G21)</f>
        <v>1</v>
      </c>
      <c r="H21" s="80">
        <f>SUM('←法【一括】'!H21,'←法【即時】'!H21)</f>
        <v>1</v>
      </c>
      <c r="I21" s="80">
        <f>SUM('←法【一括】'!I21,'←法【即時】'!I21)</f>
        <v>0</v>
      </c>
      <c r="J21" s="80">
        <f>SUM('←法【一括】'!J21,'←法【即時】'!J21)</f>
        <v>0</v>
      </c>
      <c r="K21" s="80">
        <f>SUM('←法【一括】'!K21,'←法【即時】'!K21)</f>
        <v>0</v>
      </c>
      <c r="L21" s="80">
        <f>SUM('←法【一括】'!L21,'←法【即時】'!L21)</f>
        <v>3</v>
      </c>
      <c r="M21" s="80">
        <f>SUM('←法【一括】'!M21,'←法【即時】'!M21)</f>
        <v>0</v>
      </c>
      <c r="N21" s="80">
        <f>SUM('←法【一括】'!N21,'←法【即時】'!N21)</f>
        <v>0</v>
      </c>
      <c r="O21" s="80">
        <f>SUM('←法【一括】'!O21,'←法【即時】'!O21)</f>
        <v>0</v>
      </c>
      <c r="P21" s="75">
        <f t="shared" si="2"/>
        <v>6</v>
      </c>
    </row>
    <row r="22" spans="1:16" s="5" customFormat="1" ht="20.25" customHeight="1">
      <c r="A22" s="206"/>
      <c r="B22" s="190" t="s">
        <v>15</v>
      </c>
      <c r="C22" s="191"/>
      <c r="D22" s="138">
        <f>SUM(D18:D21)</f>
        <v>39</v>
      </c>
      <c r="E22" s="138">
        <f aca="true" t="shared" si="3" ref="E22:O22">SUM(E18:E21)</f>
        <v>48</v>
      </c>
      <c r="F22" s="138">
        <f t="shared" si="3"/>
        <v>88</v>
      </c>
      <c r="G22" s="138">
        <f t="shared" si="3"/>
        <v>63</v>
      </c>
      <c r="H22" s="138">
        <f t="shared" si="3"/>
        <v>41</v>
      </c>
      <c r="I22" s="138">
        <f t="shared" si="3"/>
        <v>56</v>
      </c>
      <c r="J22" s="138">
        <f t="shared" si="3"/>
        <v>49</v>
      </c>
      <c r="K22" s="138">
        <f t="shared" si="3"/>
        <v>50</v>
      </c>
      <c r="L22" s="138">
        <f t="shared" si="3"/>
        <v>37</v>
      </c>
      <c r="M22" s="138">
        <f t="shared" si="3"/>
        <v>59</v>
      </c>
      <c r="N22" s="138">
        <f t="shared" si="3"/>
        <v>50</v>
      </c>
      <c r="O22" s="138">
        <f t="shared" si="3"/>
        <v>39</v>
      </c>
      <c r="P22" s="139">
        <f>SUM(P18:P21)</f>
        <v>619</v>
      </c>
    </row>
    <row r="23" spans="1:16" s="5" customFormat="1" ht="20.25" customHeight="1">
      <c r="A23" s="71" t="s">
        <v>93</v>
      </c>
      <c r="B23" s="196" t="s">
        <v>95</v>
      </c>
      <c r="C23" s="197"/>
      <c r="D23" s="31">
        <f>SUM('←法【一括】'!D23,'←法【即時】'!D23)</f>
        <v>682</v>
      </c>
      <c r="E23" s="31">
        <f>SUM('←法【一括】'!E23,'←法【即時】'!E23)</f>
        <v>820</v>
      </c>
      <c r="F23" s="31">
        <f>SUM('←法【一括】'!F23,'←法【即時】'!F23)</f>
        <v>80514</v>
      </c>
      <c r="G23" s="31">
        <f>SUM('←法【一括】'!G23,'←法【即時】'!G23)</f>
        <v>5172</v>
      </c>
      <c r="H23" s="31">
        <f>SUM('←法【一括】'!H23,'←法【即時】'!H23)</f>
        <v>7669</v>
      </c>
      <c r="I23" s="31">
        <f>SUM('←法【一括】'!I23,'←法【即時】'!I23)</f>
        <v>12841</v>
      </c>
      <c r="J23" s="31">
        <f>SUM('←法【一括】'!J23,'←法【即時】'!J23)</f>
        <v>4009</v>
      </c>
      <c r="K23" s="31">
        <f>SUM('←法【一括】'!K23,'←法【即時】'!K23)</f>
        <v>1393</v>
      </c>
      <c r="L23" s="31">
        <f>SUM('←法【一括】'!L23,'←法【即時】'!L23)</f>
        <v>2084</v>
      </c>
      <c r="M23" s="56">
        <f>SUM('←法【一括】'!M23,'←法【即時】'!M23)</f>
        <v>2534</v>
      </c>
      <c r="N23" s="56">
        <f>SUM('←法【一括】'!N23,'←法【即時】'!N23)</f>
        <v>1877</v>
      </c>
      <c r="O23" s="56">
        <f>SUM('←法【一括】'!O23,'←法【即時】'!O23)</f>
        <v>2125</v>
      </c>
      <c r="P23" s="46">
        <f aca="true" t="shared" si="4" ref="P23:P28">SUM(D23:O23)</f>
        <v>121720</v>
      </c>
    </row>
    <row r="24" spans="1:16" s="5" customFormat="1" ht="19.5" customHeight="1">
      <c r="A24" s="7" t="s">
        <v>92</v>
      </c>
      <c r="B24" s="48" t="s">
        <v>99</v>
      </c>
      <c r="C24" s="49"/>
      <c r="D24" s="31">
        <f>SUM('←法【一括】'!D24,'←法【即時】'!D24)</f>
        <v>0</v>
      </c>
      <c r="E24" s="31">
        <f>SUM('←法【一括】'!E24,'←法【即時】'!E24)</f>
        <v>0</v>
      </c>
      <c r="F24" s="31">
        <f>SUM('←法【一括】'!F24,'←法【即時】'!F24)</f>
        <v>0</v>
      </c>
      <c r="G24" s="31">
        <f>SUM('←法【一括】'!G24,'←法【即時】'!G24)</f>
        <v>0</v>
      </c>
      <c r="H24" s="31">
        <f>SUM('←法【一括】'!H24,'←法【即時】'!H24)</f>
        <v>0</v>
      </c>
      <c r="I24" s="31">
        <f>SUM('←法【一括】'!I24,'←法【即時】'!I24)</f>
        <v>0</v>
      </c>
      <c r="J24" s="31">
        <f>SUM('←法【一括】'!J24,'←法【即時】'!J24)</f>
        <v>0</v>
      </c>
      <c r="K24" s="31">
        <f>SUM('←法【一括】'!K24,'←法【即時】'!K24)</f>
        <v>0</v>
      </c>
      <c r="L24" s="31">
        <f>SUM('←法【一括】'!L24,'←法【即時】'!L24)</f>
        <v>0</v>
      </c>
      <c r="M24" s="31">
        <f>SUM('←法【一括】'!M24,'←法【即時】'!M24)</f>
        <v>0</v>
      </c>
      <c r="N24" s="31">
        <f>SUM('←法【一括】'!N24,'←法【即時】'!N24)</f>
        <v>0</v>
      </c>
      <c r="O24" s="31">
        <f>SUM('←法【一括】'!O24,'←法【即時】'!O24)</f>
        <v>0</v>
      </c>
      <c r="P24" s="32">
        <f t="shared" si="4"/>
        <v>0</v>
      </c>
    </row>
    <row r="25" spans="1:16" s="4" customFormat="1" ht="20.25" customHeight="1">
      <c r="A25" s="41" t="s">
        <v>91</v>
      </c>
      <c r="B25" s="26" t="s">
        <v>14</v>
      </c>
      <c r="C25" s="21"/>
      <c r="D25" s="31">
        <f>SUM('←法【一括】'!D25,'←法【即時】'!D25)</f>
        <v>0</v>
      </c>
      <c r="E25" s="31">
        <f>SUM('←法【一括】'!E25,'←法【即時】'!E25)</f>
        <v>1</v>
      </c>
      <c r="F25" s="31">
        <f>SUM('←法【一括】'!F25,'←法【即時】'!F25)</f>
        <v>0</v>
      </c>
      <c r="G25" s="31">
        <f>SUM('←法【一括】'!G25,'←法【即時】'!G25)</f>
        <v>0</v>
      </c>
      <c r="H25" s="31">
        <f>SUM('←法【一括】'!H25,'←法【即時】'!H25)</f>
        <v>1</v>
      </c>
      <c r="I25" s="31">
        <f>SUM('←法【一括】'!I25,'←法【即時】'!I25)</f>
        <v>1</v>
      </c>
      <c r="J25" s="31">
        <f>SUM('←法【一括】'!J25,'←法【即時】'!J25)</f>
        <v>2</v>
      </c>
      <c r="K25" s="31">
        <f>SUM('←法【一括】'!K25,'←法【即時】'!K25)</f>
        <v>0</v>
      </c>
      <c r="L25" s="31">
        <f>SUM('←法【一括】'!L25,'←法【即時】'!L25)</f>
        <v>1</v>
      </c>
      <c r="M25" s="31">
        <f>SUM('←法【一括】'!M25,'←法【即時】'!M25)</f>
        <v>0</v>
      </c>
      <c r="N25" s="31">
        <f>SUM('←法【一括】'!N25,'←法【即時】'!N25)</f>
        <v>2</v>
      </c>
      <c r="O25" s="31">
        <f>SUM('←法【一括】'!O25,'←法【即時】'!O25)</f>
        <v>0</v>
      </c>
      <c r="P25" s="32">
        <f t="shared" si="4"/>
        <v>8</v>
      </c>
    </row>
    <row r="26" spans="1:16" s="4" customFormat="1" ht="20.25" customHeight="1">
      <c r="A26" s="41" t="s">
        <v>104</v>
      </c>
      <c r="B26" s="43" t="s">
        <v>102</v>
      </c>
      <c r="C26" s="44"/>
      <c r="D26" s="45">
        <f>SUM('←法【一括】'!D26,'←法【即時】'!D26)</f>
        <v>0</v>
      </c>
      <c r="E26" s="45">
        <f>SUM('←法【一括】'!E26,'←法【即時】'!E26)</f>
        <v>1</v>
      </c>
      <c r="F26" s="45">
        <f>SUM('←法【一括】'!F26,'←法【即時】'!F26)</f>
        <v>0</v>
      </c>
      <c r="G26" s="45">
        <f>SUM('←法【一括】'!G26,'←法【即時】'!G26)</f>
        <v>0</v>
      </c>
      <c r="H26" s="45">
        <f>SUM('←法【一括】'!H26,'←法【即時】'!H26)</f>
        <v>0</v>
      </c>
      <c r="I26" s="45">
        <f>SUM('←法【一括】'!I26,'←法【即時】'!I26)</f>
        <v>0</v>
      </c>
      <c r="J26" s="45">
        <f>SUM('←法【一括】'!J26,'←法【即時】'!J26)</f>
        <v>0</v>
      </c>
      <c r="K26" s="45">
        <f>SUM('←法【一括】'!K26,'←法【即時】'!K26)</f>
        <v>0</v>
      </c>
      <c r="L26" s="45">
        <f>SUM('←法【一括】'!L26,'←法【即時】'!L26)</f>
        <v>0</v>
      </c>
      <c r="M26" s="45">
        <f>SUM('←法【一括】'!M26,'←法【即時】'!M26)</f>
        <v>0</v>
      </c>
      <c r="N26" s="45">
        <f>SUM('←法【一括】'!N26,'←法【即時】'!N26)</f>
        <v>1</v>
      </c>
      <c r="O26" s="45">
        <f>SUM('←法【一括】'!O26,'←法【即時】'!O26)</f>
        <v>0</v>
      </c>
      <c r="P26" s="46">
        <f t="shared" si="4"/>
        <v>2</v>
      </c>
    </row>
    <row r="27" spans="1:16" s="4" customFormat="1" ht="20.25" customHeight="1">
      <c r="A27" s="204" t="s">
        <v>80</v>
      </c>
      <c r="B27" s="78" t="s">
        <v>82</v>
      </c>
      <c r="C27" s="107" t="s">
        <v>16</v>
      </c>
      <c r="D27" s="81">
        <f>SUM('←法【一括】'!D27,'←法【即時】'!D27)</f>
        <v>12614</v>
      </c>
      <c r="E27" s="81">
        <f>SUM('←法【一括】'!E27,'←法【即時】'!E27)</f>
        <v>13422</v>
      </c>
      <c r="F27" s="81">
        <f>SUM('←法【一括】'!F27,'←法【即時】'!F27)</f>
        <v>13864</v>
      </c>
      <c r="G27" s="81">
        <f>SUM('←法【一括】'!G27,'←法【即時】'!G27)</f>
        <v>14064</v>
      </c>
      <c r="H27" s="81">
        <f>SUM('←法【一括】'!H27,'←法【即時】'!H27)</f>
        <v>15839</v>
      </c>
      <c r="I27" s="81">
        <f>SUM('←法【一括】'!I27,'←法【即時】'!I27)</f>
        <v>11533</v>
      </c>
      <c r="J27" s="81">
        <f>SUM('←法【一括】'!J27,'←法【即時】'!J27)</f>
        <v>10782</v>
      </c>
      <c r="K27" s="81">
        <f>SUM('←法【一括】'!K27,'←法【即時】'!K27)</f>
        <v>10677</v>
      </c>
      <c r="L27" s="81">
        <f>SUM('←法【一括】'!L27,'←法【即時】'!L27)</f>
        <v>12003</v>
      </c>
      <c r="M27" s="81">
        <f>SUM('←法【一括】'!M27,'←法【即時】'!M27)</f>
        <v>14847</v>
      </c>
      <c r="N27" s="81">
        <f>SUM('←法【一括】'!N27,'←法【即時】'!N27)</f>
        <v>13893</v>
      </c>
      <c r="O27" s="81">
        <f>SUM('←法【一括】'!O27,'←法【即時】'!O27)</f>
        <v>15709</v>
      </c>
      <c r="P27" s="82">
        <f t="shared" si="4"/>
        <v>159247</v>
      </c>
    </row>
    <row r="28" spans="1:16" s="4" customFormat="1" ht="20.25" customHeight="1">
      <c r="A28" s="205"/>
      <c r="B28" s="87"/>
      <c r="C28" s="91" t="s">
        <v>17</v>
      </c>
      <c r="D28" s="89">
        <f>SUM('←法【一括】'!D28,'←法【即時】'!D28)</f>
        <v>1586</v>
      </c>
      <c r="E28" s="89">
        <f>SUM('←法【一括】'!E28,'←法【即時】'!E28)</f>
        <v>1417</v>
      </c>
      <c r="F28" s="89">
        <f>SUM('←法【一括】'!F28,'←法【即時】'!F28)</f>
        <v>1628</v>
      </c>
      <c r="G28" s="89">
        <f>SUM('←法【一括】'!G28,'←法【即時】'!G28)</f>
        <v>1672</v>
      </c>
      <c r="H28" s="89">
        <f>SUM('←法【一括】'!H28,'←法【即時】'!H28)</f>
        <v>1855</v>
      </c>
      <c r="I28" s="89">
        <f>SUM('←法【一括】'!I28,'←法【即時】'!I28)</f>
        <v>1241</v>
      </c>
      <c r="J28" s="89">
        <f>SUM('←法【一括】'!J28,'←法【即時】'!J28)</f>
        <v>1151</v>
      </c>
      <c r="K28" s="89">
        <f>SUM('←法【一括】'!K28,'←法【即時】'!K28)</f>
        <v>1095</v>
      </c>
      <c r="L28" s="89">
        <f>SUM('←法【一括】'!L28,'←法【即時】'!L28)</f>
        <v>1301</v>
      </c>
      <c r="M28" s="89">
        <f>SUM('←法【一括】'!M28,'←法【即時】'!M28)</f>
        <v>1712</v>
      </c>
      <c r="N28" s="89">
        <f>SUM('←法【一括】'!N28,'←法【即時】'!N28)</f>
        <v>1435</v>
      </c>
      <c r="O28" s="89">
        <f>SUM('←法【一括】'!O28,'←法【即時】'!O28)</f>
        <v>2530</v>
      </c>
      <c r="P28" s="90">
        <f t="shared" si="4"/>
        <v>18623</v>
      </c>
    </row>
    <row r="29" spans="1:17" s="4" customFormat="1" ht="20.25" customHeight="1">
      <c r="A29" s="205"/>
      <c r="B29" s="188" t="s">
        <v>15</v>
      </c>
      <c r="C29" s="189"/>
      <c r="D29" s="136">
        <f>SUM(D27:D28)</f>
        <v>14200</v>
      </c>
      <c r="E29" s="136">
        <f aca="true" t="shared" si="5" ref="E29:O29">SUM(E27:E28)</f>
        <v>14839</v>
      </c>
      <c r="F29" s="136">
        <f t="shared" si="5"/>
        <v>15492</v>
      </c>
      <c r="G29" s="136">
        <f t="shared" si="5"/>
        <v>15736</v>
      </c>
      <c r="H29" s="136">
        <f t="shared" si="5"/>
        <v>17694</v>
      </c>
      <c r="I29" s="136">
        <f t="shared" si="5"/>
        <v>12774</v>
      </c>
      <c r="J29" s="136">
        <f t="shared" si="5"/>
        <v>11933</v>
      </c>
      <c r="K29" s="136">
        <f t="shared" si="5"/>
        <v>11772</v>
      </c>
      <c r="L29" s="136">
        <f t="shared" si="5"/>
        <v>13304</v>
      </c>
      <c r="M29" s="136">
        <f t="shared" si="5"/>
        <v>16559</v>
      </c>
      <c r="N29" s="136">
        <f t="shared" si="5"/>
        <v>15328</v>
      </c>
      <c r="O29" s="136">
        <f t="shared" si="5"/>
        <v>18239</v>
      </c>
      <c r="P29" s="137">
        <f>SUM(P27:P28)</f>
        <v>177870</v>
      </c>
      <c r="Q29" s="52"/>
    </row>
    <row r="30" spans="1:17" s="4" customFormat="1" ht="20.25" customHeight="1">
      <c r="A30" s="64" t="s">
        <v>31</v>
      </c>
      <c r="B30" s="160" t="s">
        <v>108</v>
      </c>
      <c r="C30" s="161"/>
      <c r="D30" s="81">
        <f>SUM('←法【一括】'!D30,'←法【即時】'!D30)</f>
        <v>0</v>
      </c>
      <c r="E30" s="81">
        <f>SUM('←法【一括】'!E30,'←法【即時】'!E30)</f>
        <v>0</v>
      </c>
      <c r="F30" s="81">
        <f>SUM('←法【一括】'!F30,'←法【即時】'!F30)</f>
        <v>0</v>
      </c>
      <c r="G30" s="81">
        <f>SUM('←法【一括】'!G30,'←法【即時】'!G30)</f>
        <v>58</v>
      </c>
      <c r="H30" s="81">
        <f>SUM('←法【一括】'!H30,'←法【即時】'!H30)</f>
        <v>0</v>
      </c>
      <c r="I30" s="81">
        <f>SUM('←法【一括】'!I30,'←法【即時】'!I30)</f>
        <v>0</v>
      </c>
      <c r="J30" s="81">
        <f>SUM('←法【一括】'!J30,'←法【即時】'!J30)</f>
        <v>0</v>
      </c>
      <c r="K30" s="81">
        <f>SUM('←法【一括】'!K30,'←法【即時】'!K30)</f>
        <v>0</v>
      </c>
      <c r="L30" s="81">
        <f>SUM('←法【一括】'!L30,'←法【即時】'!L30)</f>
        <v>0</v>
      </c>
      <c r="M30" s="81">
        <f>SUM('←法【一括】'!M30,'←法【即時】'!M30)</f>
        <v>0</v>
      </c>
      <c r="N30" s="81">
        <f>SUM('←法【一括】'!N30,'←法【即時】'!N30)</f>
        <v>0</v>
      </c>
      <c r="O30" s="81">
        <f>SUM('←法【一括】'!O30,'←法【即時】'!O30)</f>
        <v>0</v>
      </c>
      <c r="P30" s="82">
        <f>SUM(E30:O30)</f>
        <v>58</v>
      </c>
      <c r="Q30" s="52"/>
    </row>
    <row r="31" spans="1:17" s="4" customFormat="1" ht="20.25" customHeight="1">
      <c r="A31" s="65"/>
      <c r="B31" s="162" t="s">
        <v>109</v>
      </c>
      <c r="C31" s="163"/>
      <c r="D31" s="92">
        <f>SUM('←法【一括】'!D31,'←法【即時】'!D31)</f>
        <v>0</v>
      </c>
      <c r="E31" s="92">
        <f>SUM('←法【一括】'!E31,'←法【即時】'!E31)</f>
        <v>0</v>
      </c>
      <c r="F31" s="92">
        <f>SUM('←法【一括】'!F31,'←法【即時】'!F31)</f>
        <v>128</v>
      </c>
      <c r="G31" s="92">
        <f>SUM('←法【一括】'!G31,'←法【即時】'!G31)</f>
        <v>5</v>
      </c>
      <c r="H31" s="92">
        <f>SUM('←法【一括】'!H31,'←法【即時】'!H31)</f>
        <v>3</v>
      </c>
      <c r="I31" s="92">
        <f>SUM('←法【一括】'!I31,'←法【即時】'!I31)</f>
        <v>0</v>
      </c>
      <c r="J31" s="92">
        <f>SUM('←法【一括】'!J31,'←法【即時】'!J31)</f>
        <v>0</v>
      </c>
      <c r="K31" s="92">
        <f>SUM('←法【一括】'!K31,'←法【即時】'!K31)</f>
        <v>0</v>
      </c>
      <c r="L31" s="92">
        <f>SUM('←法【一括】'!L31,'←法【即時】'!L31)</f>
        <v>16</v>
      </c>
      <c r="M31" s="92">
        <f>SUM('←法【一括】'!M31,'←法【即時】'!M31)</f>
        <v>0</v>
      </c>
      <c r="N31" s="92">
        <f>SUM('←法【一括】'!N31,'←法【即時】'!N31)</f>
        <v>0</v>
      </c>
      <c r="O31" s="92">
        <f>SUM('←法【一括】'!O31,'←法【即時】'!O31)</f>
        <v>0</v>
      </c>
      <c r="P31" s="90">
        <f>SUM(E31:O31)</f>
        <v>152</v>
      </c>
      <c r="Q31" s="52"/>
    </row>
    <row r="32" spans="1:17" s="4" customFormat="1" ht="20.25" customHeight="1">
      <c r="A32" s="66"/>
      <c r="B32" s="194" t="s">
        <v>15</v>
      </c>
      <c r="C32" s="195"/>
      <c r="D32" s="136">
        <f aca="true" t="shared" si="6" ref="D32:K32">SUM(D30:D31)</f>
        <v>0</v>
      </c>
      <c r="E32" s="136">
        <f t="shared" si="6"/>
        <v>0</v>
      </c>
      <c r="F32" s="136">
        <f t="shared" si="6"/>
        <v>128</v>
      </c>
      <c r="G32" s="136">
        <f t="shared" si="6"/>
        <v>63</v>
      </c>
      <c r="H32" s="136">
        <f t="shared" si="6"/>
        <v>3</v>
      </c>
      <c r="I32" s="136">
        <f t="shared" si="6"/>
        <v>0</v>
      </c>
      <c r="J32" s="136">
        <f t="shared" si="6"/>
        <v>0</v>
      </c>
      <c r="K32" s="136">
        <f t="shared" si="6"/>
        <v>0</v>
      </c>
      <c r="L32" s="136">
        <f>SUM(L30:L31)</f>
        <v>16</v>
      </c>
      <c r="M32" s="136">
        <f>SUM(M30:M31)</f>
        <v>0</v>
      </c>
      <c r="N32" s="136">
        <f>SUM(N30:N31)</f>
        <v>0</v>
      </c>
      <c r="O32" s="136">
        <f>SUM(O30:O31)</f>
        <v>0</v>
      </c>
      <c r="P32" s="137">
        <f>SUM(E32:O32)</f>
        <v>210</v>
      </c>
      <c r="Q32" s="52"/>
    </row>
    <row r="33" spans="1:17" s="4" customFormat="1" ht="24">
      <c r="A33" s="66" t="s">
        <v>126</v>
      </c>
      <c r="B33" s="198" t="s">
        <v>124</v>
      </c>
      <c r="C33" s="199"/>
      <c r="D33" s="31">
        <f>SUM('←法【一括】'!D33,'←法【即時】'!D33)</f>
        <v>0</v>
      </c>
      <c r="E33" s="31">
        <f>SUM('←法【一括】'!E33,'←法【即時】'!E33)</f>
        <v>0</v>
      </c>
      <c r="F33" s="31">
        <f>SUM('←法【一括】'!F33,'←法【即時】'!F33)</f>
        <v>0</v>
      </c>
      <c r="G33" s="31">
        <f>SUM('←法【一括】'!G33,'←法【即時】'!G33)</f>
        <v>0</v>
      </c>
      <c r="H33" s="31">
        <f>SUM('←法【一括】'!H33,'←法【即時】'!H33)</f>
        <v>0</v>
      </c>
      <c r="I33" s="31">
        <f>SUM('←法【一括】'!I33,'←法【即時】'!I33)</f>
        <v>0</v>
      </c>
      <c r="J33" s="31">
        <f>SUM('←法【一括】'!J33,'←法【即時】'!J33)</f>
        <v>0</v>
      </c>
      <c r="K33" s="31">
        <f>SUM('←法【一括】'!K33,'←法【即時】'!K33)</f>
        <v>0</v>
      </c>
      <c r="L33" s="31">
        <f>SUM('←法【一括】'!L33,'←法【即時】'!L33)</f>
        <v>0</v>
      </c>
      <c r="M33" s="31">
        <f>SUM('←法【一括】'!M33,'←法【即時】'!M33)</f>
        <v>0</v>
      </c>
      <c r="N33" s="31">
        <f>SUM('←法【一括】'!N33,'←法【即時】'!N33)</f>
        <v>0</v>
      </c>
      <c r="O33" s="31">
        <f>SUM('←法【一括】'!O33,'←法【即時】'!O33)</f>
        <v>507</v>
      </c>
      <c r="P33" s="32">
        <f>SUM(D33:O33)</f>
        <v>507</v>
      </c>
      <c r="Q33" s="52"/>
    </row>
    <row r="34" spans="1:17" s="4" customFormat="1" ht="20.25" customHeight="1">
      <c r="A34" s="109" t="s">
        <v>100</v>
      </c>
      <c r="B34" s="196" t="s">
        <v>105</v>
      </c>
      <c r="C34" s="197"/>
      <c r="D34" s="62">
        <f>SUM('←法【一括】'!D34,'←法【即時】'!D34)</f>
        <v>0</v>
      </c>
      <c r="E34" s="62">
        <f>SUM('←法【一括】'!E34,'←法【即時】'!E34)</f>
        <v>0</v>
      </c>
      <c r="F34" s="62">
        <f>SUM('←法【一括】'!F34,'←法【即時】'!F34)</f>
        <v>0</v>
      </c>
      <c r="G34" s="62">
        <f>SUM('←法【一括】'!G34,'←法【即時】'!G34)</f>
        <v>0</v>
      </c>
      <c r="H34" s="62">
        <f>SUM('←法【一括】'!H34,'←法【即時】'!H34)</f>
        <v>0</v>
      </c>
      <c r="I34" s="62">
        <f>SUM('←法【一括】'!I34,'←法【即時】'!I34)</f>
        <v>0</v>
      </c>
      <c r="J34" s="62">
        <f>SUM('←法【一括】'!J34,'←法【即時】'!J34)</f>
        <v>0</v>
      </c>
      <c r="K34" s="62">
        <f>SUM('←法【一括】'!K34,'←法【即時】'!K34)</f>
        <v>0</v>
      </c>
      <c r="L34" s="62">
        <f>SUM('←法【一括】'!L34,'←法【即時】'!L34)</f>
        <v>0</v>
      </c>
      <c r="M34" s="62">
        <f>SUM('←法【一括】'!M34,'←法【即時】'!M34)</f>
        <v>0</v>
      </c>
      <c r="N34" s="62">
        <f>SUM('←法【一括】'!N34,'←法【即時】'!N34)</f>
        <v>0</v>
      </c>
      <c r="O34" s="62">
        <f>SUM('←法【一括】'!O34,'←法【即時】'!O34)</f>
        <v>0</v>
      </c>
      <c r="P34" s="110">
        <f>SUM(D34:O34)</f>
        <v>0</v>
      </c>
      <c r="Q34" s="52"/>
    </row>
    <row r="35" spans="1:17" s="4" customFormat="1" ht="27.75" customHeight="1">
      <c r="A35" s="62" t="s">
        <v>114</v>
      </c>
      <c r="B35" s="158" t="s">
        <v>115</v>
      </c>
      <c r="C35" s="44"/>
      <c r="D35" s="62">
        <f>SUM('←法【一括】'!D35,'←法【即時】'!D35)</f>
        <v>0</v>
      </c>
      <c r="E35" s="62">
        <f>SUM('←法【一括】'!E35,'←法【即時】'!E35)</f>
        <v>116</v>
      </c>
      <c r="F35" s="62">
        <f>SUM('←法【一括】'!F35,'←法【即時】'!F35)</f>
        <v>80</v>
      </c>
      <c r="G35" s="62">
        <f>SUM('←法【一括】'!G35,'←法【即時】'!G35)</f>
        <v>0</v>
      </c>
      <c r="H35" s="62">
        <f>SUM('←法【一括】'!H35,'←法【即時】'!H35)</f>
        <v>0</v>
      </c>
      <c r="I35" s="62">
        <f>SUM('←法【一括】'!I35,'←法【即時】'!I35)</f>
        <v>0</v>
      </c>
      <c r="J35" s="62">
        <f>SUM('←法【一括】'!J35,'←法【即時】'!J35)</f>
        <v>0</v>
      </c>
      <c r="K35" s="62">
        <f>SUM('←法【一括】'!K35,'←法【即時】'!K35)</f>
        <v>0</v>
      </c>
      <c r="L35" s="62">
        <f>SUM('←法【一括】'!L35,'←法【即時】'!L35)</f>
        <v>0</v>
      </c>
      <c r="M35" s="62">
        <f>SUM('←法【一括】'!M35,'←法【即時】'!M35)</f>
        <v>0</v>
      </c>
      <c r="N35" s="62">
        <f>SUM('←法【一括】'!N35,'←法【即時】'!N35)</f>
        <v>0</v>
      </c>
      <c r="O35" s="62">
        <f>SUM('←法【一括】'!O35,'←法【即時】'!O35)</f>
        <v>0</v>
      </c>
      <c r="P35" s="110">
        <f>SUM(D35:O35)</f>
        <v>196</v>
      </c>
      <c r="Q35" s="52"/>
    </row>
    <row r="36" spans="1:17" s="5" customFormat="1" ht="31.5" customHeight="1" thickBot="1">
      <c r="A36" s="185" t="s">
        <v>0</v>
      </c>
      <c r="B36" s="186"/>
      <c r="C36" s="187"/>
      <c r="D36" s="157">
        <f aca="true" t="shared" si="7" ref="D36:O36">SUM(D5,D6,D7,D10,D15,D16,D17,D22,D24,D25,D29,D14,D23,D26,D32,D34,)</f>
        <v>31742</v>
      </c>
      <c r="E36" s="157">
        <f t="shared" si="7"/>
        <v>49233</v>
      </c>
      <c r="F36" s="157">
        <f t="shared" si="7"/>
        <v>134867</v>
      </c>
      <c r="G36" s="157">
        <f t="shared" si="7"/>
        <v>27031</v>
      </c>
      <c r="H36" s="157">
        <f t="shared" si="7"/>
        <v>30278</v>
      </c>
      <c r="I36" s="157">
        <f t="shared" si="7"/>
        <v>31748</v>
      </c>
      <c r="J36" s="157">
        <f t="shared" si="7"/>
        <v>51688</v>
      </c>
      <c r="K36" s="157">
        <f t="shared" si="7"/>
        <v>33892</v>
      </c>
      <c r="L36" s="157">
        <f t="shared" si="7"/>
        <v>20716</v>
      </c>
      <c r="M36" s="157">
        <f t="shared" si="7"/>
        <v>24478</v>
      </c>
      <c r="N36" s="157">
        <f t="shared" si="7"/>
        <v>25959</v>
      </c>
      <c r="O36" s="157">
        <f t="shared" si="7"/>
        <v>31664</v>
      </c>
      <c r="P36" s="157">
        <f>SUM(D36:O36)</f>
        <v>493296</v>
      </c>
      <c r="Q36" s="42"/>
    </row>
    <row r="37" spans="2:16" s="3" customFormat="1" ht="15.75" customHeight="1">
      <c r="B37" s="24"/>
      <c r="D37" s="53"/>
      <c r="I37" s="53"/>
      <c r="K37" s="53"/>
      <c r="L37" s="54"/>
      <c r="M37" s="54"/>
      <c r="N37" s="54"/>
      <c r="O37" s="179"/>
      <c r="P37" s="55"/>
    </row>
    <row r="38" ht="12">
      <c r="P38" s="180"/>
    </row>
    <row r="42" ht="12">
      <c r="B42" s="182"/>
    </row>
  </sheetData>
  <sheetProtection/>
  <mergeCells count="17">
    <mergeCell ref="O1:P1"/>
    <mergeCell ref="A2:P2"/>
    <mergeCell ref="A27:A29"/>
    <mergeCell ref="A18:A22"/>
    <mergeCell ref="A8:A10"/>
    <mergeCell ref="B12:C12"/>
    <mergeCell ref="B13:C13"/>
    <mergeCell ref="B23:C23"/>
    <mergeCell ref="B14:C14"/>
    <mergeCell ref="A11:A14"/>
    <mergeCell ref="A36:C36"/>
    <mergeCell ref="B29:C29"/>
    <mergeCell ref="B22:C22"/>
    <mergeCell ref="B10:C10"/>
    <mergeCell ref="B32:C32"/>
    <mergeCell ref="B34:C34"/>
    <mergeCell ref="B33:C33"/>
  </mergeCells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="90" zoomScaleSheetLayoutView="90" zoomScalePageLayoutView="0" workbookViewId="0" topLeftCell="A34">
      <selection activeCell="R32" sqref="R32"/>
    </sheetView>
  </sheetViews>
  <sheetFormatPr defaultColWidth="9.00390625" defaultRowHeight="13.5"/>
  <cols>
    <col min="1" max="1" width="23.625" style="1" bestFit="1" customWidth="1"/>
    <col min="2" max="2" width="16.00390625" style="23" bestFit="1" customWidth="1"/>
    <col min="3" max="3" width="24.00390625" style="1" customWidth="1"/>
    <col min="4" max="15" width="7.00390625" style="1" customWidth="1"/>
    <col min="16" max="16" width="9.00390625" style="1" customWidth="1"/>
    <col min="17" max="17" width="5.25390625" style="1" bestFit="1" customWidth="1"/>
    <col min="18" max="16384" width="9.00390625" style="1" customWidth="1"/>
  </cols>
  <sheetData>
    <row r="1" spans="15:16" ht="29.25" customHeight="1" thickBot="1">
      <c r="O1" s="200" t="s">
        <v>49</v>
      </c>
      <c r="P1" s="201"/>
    </row>
    <row r="2" spans="1:16" ht="15.75" customHeight="1">
      <c r="A2" s="202" t="s">
        <v>122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5.75" customHeight="1" thickBot="1">
      <c r="A3" s="2"/>
      <c r="P3" s="1" t="s">
        <v>86</v>
      </c>
    </row>
    <row r="4" spans="1:16" ht="24" customHeight="1">
      <c r="A4" s="13" t="s">
        <v>1</v>
      </c>
      <c r="B4" s="25"/>
      <c r="C4" s="22"/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52</v>
      </c>
      <c r="P4" s="16" t="s">
        <v>0</v>
      </c>
    </row>
    <row r="5" spans="1:16" ht="20.25" customHeight="1">
      <c r="A5" s="39" t="s">
        <v>28</v>
      </c>
      <c r="B5" s="26" t="s">
        <v>27</v>
      </c>
      <c r="C5" s="21"/>
      <c r="D5" s="31">
        <v>12</v>
      </c>
      <c r="E5" s="31"/>
      <c r="F5" s="31">
        <v>12</v>
      </c>
      <c r="G5" s="31">
        <v>11</v>
      </c>
      <c r="H5" s="31"/>
      <c r="I5" s="31">
        <v>11</v>
      </c>
      <c r="J5" s="31">
        <v>11</v>
      </c>
      <c r="K5" s="31"/>
      <c r="L5" s="31">
        <v>22</v>
      </c>
      <c r="M5" s="31"/>
      <c r="N5" s="31"/>
      <c r="O5" s="31">
        <v>8</v>
      </c>
      <c r="P5" s="32">
        <f>SUM(D5:O5)</f>
        <v>87</v>
      </c>
    </row>
    <row r="6" spans="1:16" ht="20.25" customHeight="1">
      <c r="A6" s="39" t="s">
        <v>75</v>
      </c>
      <c r="B6" s="26" t="s">
        <v>27</v>
      </c>
      <c r="C6" s="21"/>
      <c r="D6" s="31"/>
      <c r="E6" s="31"/>
      <c r="F6" s="31">
        <v>89</v>
      </c>
      <c r="G6" s="31"/>
      <c r="H6" s="31"/>
      <c r="I6" s="31">
        <v>82</v>
      </c>
      <c r="J6" s="31"/>
      <c r="K6" s="31"/>
      <c r="L6" s="31">
        <v>79</v>
      </c>
      <c r="M6" s="31"/>
      <c r="N6" s="31"/>
      <c r="O6" s="31">
        <v>74</v>
      </c>
      <c r="P6" s="32">
        <f aca="true" t="shared" si="0" ref="P6:P28">SUM(D6:O6)</f>
        <v>324</v>
      </c>
    </row>
    <row r="7" spans="1:16" ht="20.25" customHeight="1">
      <c r="A7" s="39" t="s">
        <v>76</v>
      </c>
      <c r="B7" s="43" t="s">
        <v>27</v>
      </c>
      <c r="C7" s="44"/>
      <c r="D7" s="45"/>
      <c r="E7" s="45"/>
      <c r="F7" s="45">
        <v>398</v>
      </c>
      <c r="G7" s="45"/>
      <c r="H7" s="45"/>
      <c r="I7" s="45">
        <v>201</v>
      </c>
      <c r="J7" s="45"/>
      <c r="K7" s="45"/>
      <c r="L7" s="45">
        <v>371</v>
      </c>
      <c r="M7" s="45"/>
      <c r="N7" s="45"/>
      <c r="O7" s="45">
        <v>361</v>
      </c>
      <c r="P7" s="46">
        <f t="shared" si="0"/>
        <v>1331</v>
      </c>
    </row>
    <row r="8" spans="1:16" ht="20.25" customHeight="1">
      <c r="A8" s="207" t="s">
        <v>81</v>
      </c>
      <c r="B8" s="78" t="s">
        <v>27</v>
      </c>
      <c r="C8" s="79"/>
      <c r="D8" s="81"/>
      <c r="E8" s="81"/>
      <c r="F8" s="81">
        <v>32</v>
      </c>
      <c r="G8" s="81"/>
      <c r="H8" s="81"/>
      <c r="I8" s="81">
        <v>30</v>
      </c>
      <c r="J8" s="81"/>
      <c r="K8" s="81"/>
      <c r="L8" s="81">
        <v>30</v>
      </c>
      <c r="M8" s="81"/>
      <c r="N8" s="81"/>
      <c r="O8" s="81"/>
      <c r="P8" s="82">
        <f t="shared" si="0"/>
        <v>92</v>
      </c>
    </row>
    <row r="9" spans="1:16" ht="20.25" customHeight="1">
      <c r="A9" s="218"/>
      <c r="B9" s="87" t="s">
        <v>26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 t="shared" si="0"/>
        <v>0</v>
      </c>
    </row>
    <row r="10" spans="1:16" ht="20.25" customHeight="1">
      <c r="A10" s="218"/>
      <c r="B10" s="188" t="s">
        <v>15</v>
      </c>
      <c r="C10" s="189"/>
      <c r="D10" s="136">
        <f>SUM(D8,D9)</f>
        <v>0</v>
      </c>
      <c r="E10" s="136">
        <f>SUM(E8,E9)</f>
        <v>0</v>
      </c>
      <c r="F10" s="136">
        <f>SUM(F8,F9)</f>
        <v>32</v>
      </c>
      <c r="G10" s="136">
        <f aca="true" t="shared" si="1" ref="G10:O10">SUM(G8,G9)</f>
        <v>0</v>
      </c>
      <c r="H10" s="136">
        <f t="shared" si="1"/>
        <v>0</v>
      </c>
      <c r="I10" s="136">
        <f>SUM(I8,I9)</f>
        <v>30</v>
      </c>
      <c r="J10" s="136">
        <f t="shared" si="1"/>
        <v>0</v>
      </c>
      <c r="K10" s="136">
        <f t="shared" si="1"/>
        <v>0</v>
      </c>
      <c r="L10" s="136">
        <f t="shared" si="1"/>
        <v>30</v>
      </c>
      <c r="M10" s="136">
        <f t="shared" si="1"/>
        <v>0</v>
      </c>
      <c r="N10" s="136">
        <f t="shared" si="1"/>
        <v>0</v>
      </c>
      <c r="O10" s="136">
        <f t="shared" si="1"/>
        <v>0</v>
      </c>
      <c r="P10" s="137">
        <f t="shared" si="0"/>
        <v>92</v>
      </c>
    </row>
    <row r="11" spans="1:16" s="5" customFormat="1" ht="20.25" customHeight="1">
      <c r="A11" s="64" t="s">
        <v>94</v>
      </c>
      <c r="B11" s="78" t="s">
        <v>107</v>
      </c>
      <c r="C11" s="79"/>
      <c r="D11" s="81">
        <v>4951</v>
      </c>
      <c r="E11" s="81">
        <v>4934</v>
      </c>
      <c r="F11" s="81">
        <v>4901</v>
      </c>
      <c r="G11" s="81">
        <v>4892</v>
      </c>
      <c r="H11" s="81">
        <v>4867</v>
      </c>
      <c r="I11" s="81">
        <v>4849</v>
      </c>
      <c r="J11" s="81">
        <v>4817</v>
      </c>
      <c r="K11" s="81">
        <v>4788</v>
      </c>
      <c r="L11" s="81">
        <v>4768</v>
      </c>
      <c r="M11" s="81">
        <v>4755</v>
      </c>
      <c r="N11" s="81">
        <v>4725</v>
      </c>
      <c r="O11" s="81">
        <v>4703</v>
      </c>
      <c r="P11" s="82">
        <f t="shared" si="0"/>
        <v>57950</v>
      </c>
    </row>
    <row r="12" spans="1:16" s="5" customFormat="1" ht="20.25" customHeight="1">
      <c r="A12" s="65"/>
      <c r="B12" s="209" t="s">
        <v>120</v>
      </c>
      <c r="C12" s="210"/>
      <c r="D12" s="89">
        <v>11689</v>
      </c>
      <c r="E12" s="89">
        <v>28545</v>
      </c>
      <c r="F12" s="89">
        <v>32506</v>
      </c>
      <c r="G12" s="89"/>
      <c r="H12" s="89"/>
      <c r="I12" s="89">
        <v>902</v>
      </c>
      <c r="J12" s="89">
        <v>30840</v>
      </c>
      <c r="K12" s="89">
        <v>14918</v>
      </c>
      <c r="L12" s="89"/>
      <c r="M12" s="89">
        <v>571</v>
      </c>
      <c r="N12" s="89">
        <v>3974</v>
      </c>
      <c r="O12" s="89">
        <v>5623</v>
      </c>
      <c r="P12" s="90">
        <f>SUM(D12:O12)</f>
        <v>129568</v>
      </c>
    </row>
    <row r="13" spans="1:16" s="5" customFormat="1" ht="20.25" customHeight="1">
      <c r="A13" s="65"/>
      <c r="B13" s="211" t="s">
        <v>119</v>
      </c>
      <c r="C13" s="212"/>
      <c r="D13" s="89"/>
      <c r="E13" s="89"/>
      <c r="F13" s="89">
        <v>698</v>
      </c>
      <c r="G13" s="89">
        <v>980</v>
      </c>
      <c r="H13" s="89"/>
      <c r="I13" s="89"/>
      <c r="J13" s="89"/>
      <c r="K13" s="89">
        <v>968</v>
      </c>
      <c r="L13" s="89"/>
      <c r="M13" s="89"/>
      <c r="N13" s="89"/>
      <c r="O13" s="89">
        <v>459</v>
      </c>
      <c r="P13" s="90">
        <f>SUM(D13:O13)</f>
        <v>3105</v>
      </c>
    </row>
    <row r="14" spans="1:16" s="5" customFormat="1" ht="20.25" customHeight="1">
      <c r="A14" s="66"/>
      <c r="B14" s="219" t="s">
        <v>15</v>
      </c>
      <c r="C14" s="220"/>
      <c r="D14" s="138">
        <f>SUM(D11:D13)</f>
        <v>16640</v>
      </c>
      <c r="E14" s="138">
        <f aca="true" t="shared" si="2" ref="E14:P14">SUM(E11:E13)</f>
        <v>33479</v>
      </c>
      <c r="F14" s="138">
        <f t="shared" si="2"/>
        <v>38105</v>
      </c>
      <c r="G14" s="138">
        <f t="shared" si="2"/>
        <v>5872</v>
      </c>
      <c r="H14" s="138">
        <f t="shared" si="2"/>
        <v>4867</v>
      </c>
      <c r="I14" s="138">
        <f t="shared" si="2"/>
        <v>5751</v>
      </c>
      <c r="J14" s="138">
        <f t="shared" si="2"/>
        <v>35657</v>
      </c>
      <c r="K14" s="138">
        <f t="shared" si="2"/>
        <v>20674</v>
      </c>
      <c r="L14" s="138">
        <f t="shared" si="2"/>
        <v>4768</v>
      </c>
      <c r="M14" s="138">
        <f t="shared" si="2"/>
        <v>5326</v>
      </c>
      <c r="N14" s="138">
        <f t="shared" si="2"/>
        <v>8699</v>
      </c>
      <c r="O14" s="138">
        <f t="shared" si="2"/>
        <v>10785</v>
      </c>
      <c r="P14" s="139">
        <f t="shared" si="2"/>
        <v>190623</v>
      </c>
    </row>
    <row r="15" spans="1:16" s="4" customFormat="1" ht="19.5" customHeight="1">
      <c r="A15" s="7" t="s">
        <v>18</v>
      </c>
      <c r="B15" s="26" t="s">
        <v>19</v>
      </c>
      <c r="C15" s="2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>
        <f t="shared" si="0"/>
        <v>0</v>
      </c>
    </row>
    <row r="16" spans="1:16" s="4" customFormat="1" ht="20.25" customHeight="1">
      <c r="A16" s="40" t="s">
        <v>73</v>
      </c>
      <c r="B16" s="26" t="s">
        <v>20</v>
      </c>
      <c r="C16" s="2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>
        <f t="shared" si="0"/>
        <v>0</v>
      </c>
    </row>
    <row r="17" spans="1:16" s="4" customFormat="1" ht="20.25" customHeight="1">
      <c r="A17" s="40" t="s">
        <v>29</v>
      </c>
      <c r="B17" s="43" t="s">
        <v>30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>
        <f t="shared" si="0"/>
        <v>0</v>
      </c>
    </row>
    <row r="18" spans="1:16" s="5" customFormat="1" ht="20.25" customHeight="1">
      <c r="A18" s="206" t="s">
        <v>21</v>
      </c>
      <c r="B18" s="78" t="s">
        <v>22</v>
      </c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>
        <f t="shared" si="0"/>
        <v>0</v>
      </c>
    </row>
    <row r="19" spans="1:16" s="5" customFormat="1" ht="20.25" customHeight="1">
      <c r="A19" s="206"/>
      <c r="B19" s="87" t="s">
        <v>23</v>
      </c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>
        <f t="shared" si="0"/>
        <v>0</v>
      </c>
    </row>
    <row r="20" spans="1:16" s="5" customFormat="1" ht="20.25" customHeight="1">
      <c r="A20" s="206"/>
      <c r="B20" s="87" t="s">
        <v>24</v>
      </c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>
        <f t="shared" si="0"/>
        <v>0</v>
      </c>
    </row>
    <row r="21" spans="1:16" s="5" customFormat="1" ht="20.25" customHeight="1">
      <c r="A21" s="206"/>
      <c r="B21" s="87" t="s">
        <v>25</v>
      </c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0">
        <f t="shared" si="0"/>
        <v>0</v>
      </c>
    </row>
    <row r="22" spans="1:16" s="5" customFormat="1" ht="20.25" customHeight="1">
      <c r="A22" s="206"/>
      <c r="B22" s="192" t="s">
        <v>15</v>
      </c>
      <c r="C22" s="193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>
        <f t="shared" si="0"/>
        <v>0</v>
      </c>
    </row>
    <row r="23" spans="1:16" s="5" customFormat="1" ht="20.25" customHeight="1">
      <c r="A23" s="39" t="s">
        <v>93</v>
      </c>
      <c r="B23" s="43" t="s">
        <v>98</v>
      </c>
      <c r="C23" s="44"/>
      <c r="D23" s="81"/>
      <c r="E23" s="81"/>
      <c r="F23" s="81">
        <v>78822</v>
      </c>
      <c r="G23" s="81"/>
      <c r="H23" s="81">
        <v>2083</v>
      </c>
      <c r="I23" s="81">
        <v>10200</v>
      </c>
      <c r="J23" s="81">
        <v>301</v>
      </c>
      <c r="K23" s="81"/>
      <c r="L23" s="81"/>
      <c r="M23" s="81"/>
      <c r="N23" s="81"/>
      <c r="O23" s="81">
        <v>756</v>
      </c>
      <c r="P23" s="28">
        <f>SUM(D23:O23)</f>
        <v>92162</v>
      </c>
    </row>
    <row r="24" spans="1:16" s="5" customFormat="1" ht="19.5" customHeight="1">
      <c r="A24" s="7" t="s">
        <v>92</v>
      </c>
      <c r="B24" s="48" t="s">
        <v>99</v>
      </c>
      <c r="C24" s="4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>
        <f>SUM(D24:O24)</f>
        <v>0</v>
      </c>
    </row>
    <row r="25" spans="1:16" s="4" customFormat="1" ht="20.25" customHeight="1">
      <c r="A25" s="41" t="s">
        <v>91</v>
      </c>
      <c r="B25" s="26" t="s">
        <v>14</v>
      </c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>
        <f t="shared" si="0"/>
        <v>0</v>
      </c>
    </row>
    <row r="26" spans="1:16" s="4" customFormat="1" ht="20.25" customHeight="1">
      <c r="A26" s="41" t="s">
        <v>104</v>
      </c>
      <c r="B26" s="43" t="s">
        <v>102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82">
        <v>0</v>
      </c>
    </row>
    <row r="27" spans="1:16" s="4" customFormat="1" ht="20.25" customHeight="1">
      <c r="A27" s="221" t="s">
        <v>74</v>
      </c>
      <c r="B27" s="78" t="s">
        <v>82</v>
      </c>
      <c r="C27" s="107" t="s">
        <v>16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90">
        <f t="shared" si="0"/>
        <v>0</v>
      </c>
    </row>
    <row r="28" spans="1:16" s="4" customFormat="1" ht="20.25" customHeight="1">
      <c r="A28" s="222"/>
      <c r="B28" s="87"/>
      <c r="C28" s="91" t="s">
        <v>17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0">
        <f t="shared" si="0"/>
        <v>0</v>
      </c>
    </row>
    <row r="29" spans="1:16" s="4" customFormat="1" ht="20.25" customHeight="1">
      <c r="A29" s="223"/>
      <c r="B29" s="188" t="s">
        <v>15</v>
      </c>
      <c r="C29" s="189"/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7">
        <v>0</v>
      </c>
    </row>
    <row r="30" spans="1:16" s="4" customFormat="1" ht="20.25" customHeight="1">
      <c r="A30" s="64" t="s">
        <v>31</v>
      </c>
      <c r="B30" s="150" t="s">
        <v>108</v>
      </c>
      <c r="C30" s="151"/>
      <c r="D30" s="108"/>
      <c r="E30" s="108"/>
      <c r="F30" s="108"/>
      <c r="G30" s="108"/>
      <c r="H30" s="108"/>
      <c r="I30" s="108"/>
      <c r="J30" s="108"/>
      <c r="K30" s="108"/>
      <c r="L30" s="81"/>
      <c r="M30" s="108"/>
      <c r="N30" s="108"/>
      <c r="O30" s="108"/>
      <c r="P30" s="82">
        <f aca="true" t="shared" si="3" ref="P30:P36">SUM(D30:O30)</f>
        <v>0</v>
      </c>
    </row>
    <row r="31" spans="1:16" s="4" customFormat="1" ht="20.25" customHeight="1">
      <c r="A31" s="65"/>
      <c r="B31" s="152" t="s">
        <v>109</v>
      </c>
      <c r="C31" s="153"/>
      <c r="D31" s="92"/>
      <c r="E31" s="92"/>
      <c r="F31" s="92"/>
      <c r="G31" s="92"/>
      <c r="H31" s="155"/>
      <c r="I31" s="92"/>
      <c r="J31" s="92"/>
      <c r="K31" s="92"/>
      <c r="L31" s="92"/>
      <c r="M31" s="92"/>
      <c r="N31" s="92"/>
      <c r="O31" s="92"/>
      <c r="P31" s="90">
        <f t="shared" si="3"/>
        <v>0</v>
      </c>
    </row>
    <row r="32" spans="1:16" s="4" customFormat="1" ht="20.25" customHeight="1">
      <c r="A32" s="66"/>
      <c r="B32" s="194" t="s">
        <v>15</v>
      </c>
      <c r="C32" s="195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78">
        <f t="shared" si="3"/>
        <v>0</v>
      </c>
    </row>
    <row r="33" spans="1:16" s="4" customFormat="1" ht="24">
      <c r="A33" s="66" t="s">
        <v>125</v>
      </c>
      <c r="B33" s="198" t="s">
        <v>124</v>
      </c>
      <c r="C33" s="19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>
        <v>507</v>
      </c>
      <c r="P33" s="32">
        <f t="shared" si="3"/>
        <v>507</v>
      </c>
    </row>
    <row r="34" spans="1:16" ht="18.75" customHeight="1">
      <c r="A34" s="109" t="s">
        <v>100</v>
      </c>
      <c r="B34" s="26" t="s">
        <v>110</v>
      </c>
      <c r="C34" s="2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105"/>
      <c r="P34" s="110">
        <f t="shared" si="3"/>
        <v>0</v>
      </c>
    </row>
    <row r="35" spans="1:16" ht="30.75" customHeight="1">
      <c r="A35" s="62" t="s">
        <v>114</v>
      </c>
      <c r="B35" s="158" t="s">
        <v>115</v>
      </c>
      <c r="C35" s="44"/>
      <c r="D35" s="70"/>
      <c r="E35" s="70">
        <v>58</v>
      </c>
      <c r="F35" s="70">
        <v>40</v>
      </c>
      <c r="G35" s="70"/>
      <c r="H35" s="70"/>
      <c r="I35" s="70"/>
      <c r="J35" s="70"/>
      <c r="K35" s="70"/>
      <c r="L35" s="70"/>
      <c r="M35" s="70"/>
      <c r="N35" s="70"/>
      <c r="O35" s="159"/>
      <c r="P35" s="148">
        <f t="shared" si="3"/>
        <v>98</v>
      </c>
    </row>
    <row r="36" spans="1:17" s="5" customFormat="1" ht="31.5" customHeight="1">
      <c r="A36" s="224" t="s">
        <v>0</v>
      </c>
      <c r="B36" s="225"/>
      <c r="C36" s="226"/>
      <c r="D36" s="164">
        <f>SUM(D5,D6,D7,D10,D15,D16,D17,D22,D24,D25,D29,D14,D23,D26,D32,D34)</f>
        <v>16652</v>
      </c>
      <c r="E36" s="164">
        <f aca="true" t="shared" si="4" ref="E36:O36">SUM(E5,E6,E7,E10,E15,E16,E17,E22,E24,E25,E29,E14,E23,E26,E32,E34,)</f>
        <v>33479</v>
      </c>
      <c r="F36" s="164">
        <f t="shared" si="4"/>
        <v>117458</v>
      </c>
      <c r="G36" s="164">
        <f t="shared" si="4"/>
        <v>5883</v>
      </c>
      <c r="H36" s="164">
        <f t="shared" si="4"/>
        <v>6950</v>
      </c>
      <c r="I36" s="164">
        <f t="shared" si="4"/>
        <v>16275</v>
      </c>
      <c r="J36" s="164">
        <f t="shared" si="4"/>
        <v>35969</v>
      </c>
      <c r="K36" s="164">
        <f t="shared" si="4"/>
        <v>20674</v>
      </c>
      <c r="L36" s="164">
        <f t="shared" si="4"/>
        <v>5270</v>
      </c>
      <c r="M36" s="164">
        <f t="shared" si="4"/>
        <v>5326</v>
      </c>
      <c r="N36" s="164">
        <f t="shared" si="4"/>
        <v>8699</v>
      </c>
      <c r="O36" s="164">
        <f t="shared" si="4"/>
        <v>11984</v>
      </c>
      <c r="P36" s="142">
        <f t="shared" si="3"/>
        <v>284619</v>
      </c>
      <c r="Q36" s="42"/>
    </row>
    <row r="37" spans="1:17" s="5" customFormat="1" ht="31.5" customHeight="1">
      <c r="A37" s="60"/>
      <c r="B37" s="60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42"/>
    </row>
    <row r="38" spans="2:16" s="3" customFormat="1" ht="15.75" customHeight="1">
      <c r="B38" s="24"/>
      <c r="L38" s="227"/>
      <c r="M38" s="227"/>
      <c r="N38" s="227"/>
      <c r="O38" s="227"/>
      <c r="P38" s="227"/>
    </row>
  </sheetData>
  <sheetProtection/>
  <mergeCells count="15">
    <mergeCell ref="A27:A29"/>
    <mergeCell ref="B29:C29"/>
    <mergeCell ref="A36:C36"/>
    <mergeCell ref="L38:P38"/>
    <mergeCell ref="B32:C32"/>
    <mergeCell ref="B33:C33"/>
    <mergeCell ref="O1:P1"/>
    <mergeCell ref="A2:P2"/>
    <mergeCell ref="A8:A10"/>
    <mergeCell ref="B10:C10"/>
    <mergeCell ref="A18:A22"/>
    <mergeCell ref="B22:C22"/>
    <mergeCell ref="B14:C14"/>
    <mergeCell ref="B12:C12"/>
    <mergeCell ref="B13:C13"/>
  </mergeCells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="90" zoomScaleSheetLayoutView="90" zoomScalePageLayoutView="0" workbookViewId="0" topLeftCell="A1">
      <pane ySplit="4" topLeftCell="A41" activePane="bottomLeft" state="frozen"/>
      <selection pane="topLeft" activeCell="B40" sqref="B40"/>
      <selection pane="bottomLeft" activeCell="Q37" sqref="Q37"/>
    </sheetView>
  </sheetViews>
  <sheetFormatPr defaultColWidth="9.00390625" defaultRowHeight="13.5"/>
  <cols>
    <col min="1" max="1" width="23.625" style="1" bestFit="1" customWidth="1"/>
    <col min="2" max="2" width="16.00390625" style="23" bestFit="1" customWidth="1"/>
    <col min="3" max="3" width="24.00390625" style="1" customWidth="1"/>
    <col min="4" max="15" width="7.00390625" style="1" customWidth="1"/>
    <col min="16" max="16" width="9.00390625" style="1" customWidth="1"/>
    <col min="17" max="17" width="7.125" style="1" bestFit="1" customWidth="1"/>
    <col min="18" max="16384" width="9.00390625" style="1" customWidth="1"/>
  </cols>
  <sheetData>
    <row r="1" spans="15:16" ht="29.25" customHeight="1" thickBot="1">
      <c r="O1" s="200" t="s">
        <v>49</v>
      </c>
      <c r="P1" s="201"/>
    </row>
    <row r="2" spans="1:16" ht="15.75" customHeight="1">
      <c r="A2" s="202" t="s">
        <v>123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8" thickBot="1">
      <c r="A3" s="2"/>
      <c r="P3" s="1" t="s">
        <v>85</v>
      </c>
    </row>
    <row r="4" spans="1:16" ht="24" customHeight="1">
      <c r="A4" s="13" t="s">
        <v>1</v>
      </c>
      <c r="B4" s="25"/>
      <c r="C4" s="22"/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52</v>
      </c>
      <c r="P4" s="16" t="s">
        <v>0</v>
      </c>
    </row>
    <row r="5" spans="1:16" ht="20.25" customHeight="1">
      <c r="A5" s="39" t="s">
        <v>28</v>
      </c>
      <c r="B5" s="26" t="s">
        <v>27</v>
      </c>
      <c r="C5" s="2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>
        <v>1</v>
      </c>
      <c r="P5" s="32">
        <f aca="true" t="shared" si="0" ref="P5:P34">SUM(D5:O5)</f>
        <v>1</v>
      </c>
    </row>
    <row r="6" spans="1:16" ht="20.25" customHeight="1">
      <c r="A6" s="39" t="s">
        <v>75</v>
      </c>
      <c r="B6" s="26" t="s">
        <v>27</v>
      </c>
      <c r="C6" s="2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>
        <f t="shared" si="0"/>
        <v>0</v>
      </c>
    </row>
    <row r="7" spans="1:16" ht="20.25" customHeight="1">
      <c r="A7" s="39" t="s">
        <v>76</v>
      </c>
      <c r="B7" s="43" t="s">
        <v>27</v>
      </c>
      <c r="C7" s="44"/>
      <c r="D7" s="45"/>
      <c r="E7" s="45"/>
      <c r="F7" s="45">
        <v>1</v>
      </c>
      <c r="G7" s="45"/>
      <c r="H7" s="45"/>
      <c r="I7" s="45">
        <v>1</v>
      </c>
      <c r="J7" s="45"/>
      <c r="K7" s="45"/>
      <c r="L7" s="45"/>
      <c r="M7" s="45"/>
      <c r="N7" s="45"/>
      <c r="O7" s="45"/>
      <c r="P7" s="46">
        <f t="shared" si="0"/>
        <v>2</v>
      </c>
    </row>
    <row r="8" spans="1:16" ht="20.25" customHeight="1">
      <c r="A8" s="207" t="s">
        <v>81</v>
      </c>
      <c r="B8" s="87" t="s">
        <v>27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>
        <v>29</v>
      </c>
      <c r="P8" s="90">
        <f t="shared" si="0"/>
        <v>29</v>
      </c>
    </row>
    <row r="9" spans="1:16" ht="20.25" customHeight="1">
      <c r="A9" s="218"/>
      <c r="B9" s="87" t="s">
        <v>26</v>
      </c>
      <c r="C9" s="88"/>
      <c r="D9" s="89">
        <v>1</v>
      </c>
      <c r="E9" s="89">
        <v>1</v>
      </c>
      <c r="F9" s="89"/>
      <c r="G9" s="89">
        <v>1</v>
      </c>
      <c r="H9" s="89"/>
      <c r="I9" s="89"/>
      <c r="J9" s="89">
        <v>1</v>
      </c>
      <c r="K9" s="89"/>
      <c r="L9" s="89"/>
      <c r="M9" s="89"/>
      <c r="N9" s="89"/>
      <c r="O9" s="89">
        <v>1</v>
      </c>
      <c r="P9" s="90">
        <f t="shared" si="0"/>
        <v>5</v>
      </c>
    </row>
    <row r="10" spans="1:16" ht="20.25" customHeight="1">
      <c r="A10" s="218"/>
      <c r="B10" s="188" t="s">
        <v>15</v>
      </c>
      <c r="C10" s="189"/>
      <c r="D10" s="136">
        <f>SUM(D8:D9)</f>
        <v>1</v>
      </c>
      <c r="E10" s="136">
        <f>SUM(E8:E9)</f>
        <v>1</v>
      </c>
      <c r="F10" s="136">
        <f>SUM(F8:F9)</f>
        <v>0</v>
      </c>
      <c r="G10" s="136">
        <f>SUM(G8:G9)</f>
        <v>1</v>
      </c>
      <c r="H10" s="136">
        <f aca="true" t="shared" si="1" ref="H10:O10">SUM(H8:H9)</f>
        <v>0</v>
      </c>
      <c r="I10" s="136">
        <f t="shared" si="1"/>
        <v>0</v>
      </c>
      <c r="J10" s="136">
        <f t="shared" si="1"/>
        <v>1</v>
      </c>
      <c r="K10" s="136">
        <f t="shared" si="1"/>
        <v>0</v>
      </c>
      <c r="L10" s="136">
        <f t="shared" si="1"/>
        <v>0</v>
      </c>
      <c r="M10" s="136">
        <f t="shared" si="1"/>
        <v>0</v>
      </c>
      <c r="N10" s="136">
        <f t="shared" si="1"/>
        <v>0</v>
      </c>
      <c r="O10" s="136">
        <f t="shared" si="1"/>
        <v>30</v>
      </c>
      <c r="P10" s="137">
        <f t="shared" si="0"/>
        <v>34</v>
      </c>
    </row>
    <row r="11" spans="1:16" s="5" customFormat="1" ht="20.25" customHeight="1">
      <c r="A11" s="64" t="s">
        <v>94</v>
      </c>
      <c r="B11" s="78" t="s">
        <v>107</v>
      </c>
      <c r="C11" s="79"/>
      <c r="D11" s="81">
        <v>164</v>
      </c>
      <c r="E11" s="81">
        <v>40</v>
      </c>
      <c r="F11" s="81"/>
      <c r="G11" s="81">
        <v>110</v>
      </c>
      <c r="H11" s="81"/>
      <c r="I11" s="81"/>
      <c r="J11" s="81">
        <v>20</v>
      </c>
      <c r="K11" s="81"/>
      <c r="L11" s="81"/>
      <c r="M11" s="81"/>
      <c r="N11" s="81"/>
      <c r="O11" s="81"/>
      <c r="P11" s="140">
        <f t="shared" si="0"/>
        <v>334</v>
      </c>
    </row>
    <row r="12" spans="1:16" s="5" customFormat="1" ht="20.25" customHeight="1">
      <c r="A12" s="65"/>
      <c r="B12" s="209" t="s">
        <v>120</v>
      </c>
      <c r="C12" s="21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141">
        <f t="shared" si="0"/>
        <v>0</v>
      </c>
    </row>
    <row r="13" spans="1:16" s="5" customFormat="1" ht="20.25" customHeight="1">
      <c r="A13" s="65"/>
      <c r="B13" s="211" t="s">
        <v>119</v>
      </c>
      <c r="C13" s="212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141">
        <f t="shared" si="0"/>
        <v>0</v>
      </c>
    </row>
    <row r="14" spans="1:16" s="5" customFormat="1" ht="20.25" customHeight="1">
      <c r="A14" s="66"/>
      <c r="B14" s="188" t="s">
        <v>15</v>
      </c>
      <c r="C14" s="189"/>
      <c r="D14" s="138">
        <f>SUM(D11:D13)</f>
        <v>164</v>
      </c>
      <c r="E14" s="138">
        <f aca="true" t="shared" si="2" ref="E14:O14">SUM(E11:E13)</f>
        <v>40</v>
      </c>
      <c r="F14" s="138">
        <f t="shared" si="2"/>
        <v>0</v>
      </c>
      <c r="G14" s="138">
        <f t="shared" si="2"/>
        <v>110</v>
      </c>
      <c r="H14" s="138">
        <f t="shared" si="2"/>
        <v>0</v>
      </c>
      <c r="I14" s="138">
        <f t="shared" si="2"/>
        <v>0</v>
      </c>
      <c r="J14" s="138">
        <f t="shared" si="2"/>
        <v>20</v>
      </c>
      <c r="K14" s="138">
        <f t="shared" si="2"/>
        <v>0</v>
      </c>
      <c r="L14" s="138">
        <f t="shared" si="2"/>
        <v>0</v>
      </c>
      <c r="M14" s="138">
        <f t="shared" si="2"/>
        <v>0</v>
      </c>
      <c r="N14" s="138">
        <f t="shared" si="2"/>
        <v>0</v>
      </c>
      <c r="O14" s="138">
        <f t="shared" si="2"/>
        <v>0</v>
      </c>
      <c r="P14" s="139">
        <f t="shared" si="0"/>
        <v>334</v>
      </c>
    </row>
    <row r="15" spans="1:16" s="4" customFormat="1" ht="20.25" customHeight="1">
      <c r="A15" s="7" t="s">
        <v>18</v>
      </c>
      <c r="B15" s="26" t="s">
        <v>19</v>
      </c>
      <c r="C15" s="2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42">
        <f t="shared" si="0"/>
        <v>0</v>
      </c>
    </row>
    <row r="16" spans="1:16" s="4" customFormat="1" ht="20.25" customHeight="1">
      <c r="A16" s="40" t="s">
        <v>73</v>
      </c>
      <c r="B16" s="26" t="s">
        <v>20</v>
      </c>
      <c r="C16" s="2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142">
        <f t="shared" si="0"/>
        <v>0</v>
      </c>
    </row>
    <row r="17" spans="1:16" s="4" customFormat="1" ht="20.25" customHeight="1">
      <c r="A17" s="57" t="s">
        <v>29</v>
      </c>
      <c r="B17" s="43" t="s">
        <v>30</v>
      </c>
      <c r="C17" s="44"/>
      <c r="D17" s="45">
        <v>4</v>
      </c>
      <c r="E17" s="45">
        <v>4</v>
      </c>
      <c r="F17" s="45">
        <v>8</v>
      </c>
      <c r="G17" s="45">
        <v>3</v>
      </c>
      <c r="H17" s="45">
        <v>3</v>
      </c>
      <c r="I17" s="45"/>
      <c r="J17" s="45">
        <v>6</v>
      </c>
      <c r="K17" s="45">
        <v>3</v>
      </c>
      <c r="L17" s="45">
        <v>4</v>
      </c>
      <c r="M17" s="45"/>
      <c r="N17" s="45">
        <v>2</v>
      </c>
      <c r="O17" s="45">
        <v>2</v>
      </c>
      <c r="P17" s="143">
        <f t="shared" si="0"/>
        <v>39</v>
      </c>
    </row>
    <row r="18" spans="1:16" s="5" customFormat="1" ht="20.25" customHeight="1">
      <c r="A18" s="206" t="s">
        <v>21</v>
      </c>
      <c r="B18" s="78" t="s">
        <v>22</v>
      </c>
      <c r="C18" s="79"/>
      <c r="D18" s="81">
        <v>32</v>
      </c>
      <c r="E18" s="81">
        <v>41</v>
      </c>
      <c r="F18" s="81">
        <v>84</v>
      </c>
      <c r="G18" s="81">
        <v>54</v>
      </c>
      <c r="H18" s="81">
        <v>32</v>
      </c>
      <c r="I18" s="81">
        <v>43</v>
      </c>
      <c r="J18" s="81">
        <v>40</v>
      </c>
      <c r="K18" s="81">
        <v>42</v>
      </c>
      <c r="L18" s="81">
        <v>26</v>
      </c>
      <c r="M18" s="81">
        <v>33</v>
      </c>
      <c r="N18" s="81">
        <v>32</v>
      </c>
      <c r="O18" s="81">
        <v>22</v>
      </c>
      <c r="P18" s="140">
        <f t="shared" si="0"/>
        <v>481</v>
      </c>
    </row>
    <row r="19" spans="1:16" s="5" customFormat="1" ht="20.25" customHeight="1">
      <c r="A19" s="206"/>
      <c r="B19" s="87" t="s">
        <v>23</v>
      </c>
      <c r="C19" s="88"/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41">
        <f t="shared" si="0"/>
        <v>0</v>
      </c>
    </row>
    <row r="20" spans="1:16" s="5" customFormat="1" ht="20.25" customHeight="1">
      <c r="A20" s="206"/>
      <c r="B20" s="87" t="s">
        <v>24</v>
      </c>
      <c r="C20" s="88"/>
      <c r="D20" s="89">
        <v>7</v>
      </c>
      <c r="E20" s="89">
        <v>7</v>
      </c>
      <c r="F20" s="89">
        <v>3</v>
      </c>
      <c r="G20" s="89">
        <v>8</v>
      </c>
      <c r="H20" s="89">
        <v>8</v>
      </c>
      <c r="I20" s="89">
        <v>13</v>
      </c>
      <c r="J20" s="89">
        <v>9</v>
      </c>
      <c r="K20" s="89">
        <v>8</v>
      </c>
      <c r="L20" s="89">
        <v>8</v>
      </c>
      <c r="M20" s="89">
        <v>26</v>
      </c>
      <c r="N20" s="89">
        <v>18</v>
      </c>
      <c r="O20" s="89">
        <v>17</v>
      </c>
      <c r="P20" s="141">
        <f t="shared" si="0"/>
        <v>132</v>
      </c>
    </row>
    <row r="21" spans="1:16" s="5" customFormat="1" ht="20.25" customHeight="1">
      <c r="A21" s="206"/>
      <c r="B21" s="87" t="s">
        <v>25</v>
      </c>
      <c r="C21" s="88"/>
      <c r="D21" s="89">
        <v>0</v>
      </c>
      <c r="E21" s="89">
        <v>0</v>
      </c>
      <c r="F21" s="89">
        <v>1</v>
      </c>
      <c r="G21" s="89">
        <v>1</v>
      </c>
      <c r="H21" s="89">
        <v>1</v>
      </c>
      <c r="I21" s="89">
        <v>0</v>
      </c>
      <c r="J21" s="89">
        <v>0</v>
      </c>
      <c r="K21" s="89">
        <v>0</v>
      </c>
      <c r="L21" s="89">
        <v>3</v>
      </c>
      <c r="M21" s="89">
        <v>0</v>
      </c>
      <c r="N21" s="89">
        <v>0</v>
      </c>
      <c r="O21" s="89">
        <v>0</v>
      </c>
      <c r="P21" s="141">
        <f t="shared" si="0"/>
        <v>6</v>
      </c>
    </row>
    <row r="22" spans="1:16" s="5" customFormat="1" ht="20.25" customHeight="1">
      <c r="A22" s="206"/>
      <c r="B22" s="192" t="s">
        <v>15</v>
      </c>
      <c r="C22" s="193"/>
      <c r="D22" s="138">
        <f>SUM(D18:D21)</f>
        <v>39</v>
      </c>
      <c r="E22" s="138">
        <f>SUM(E18:E21)</f>
        <v>48</v>
      </c>
      <c r="F22" s="138">
        <f>SUM(F18:F21)</f>
        <v>88</v>
      </c>
      <c r="G22" s="138">
        <f aca="true" t="shared" si="3" ref="G22:O22">SUM(G18:G21)</f>
        <v>63</v>
      </c>
      <c r="H22" s="138">
        <f t="shared" si="3"/>
        <v>41</v>
      </c>
      <c r="I22" s="138">
        <f t="shared" si="3"/>
        <v>56</v>
      </c>
      <c r="J22" s="138">
        <f t="shared" si="3"/>
        <v>49</v>
      </c>
      <c r="K22" s="138">
        <f t="shared" si="3"/>
        <v>50</v>
      </c>
      <c r="L22" s="138">
        <f t="shared" si="3"/>
        <v>37</v>
      </c>
      <c r="M22" s="138">
        <f t="shared" si="3"/>
        <v>59</v>
      </c>
      <c r="N22" s="138">
        <f t="shared" si="3"/>
        <v>50</v>
      </c>
      <c r="O22" s="138">
        <f t="shared" si="3"/>
        <v>39</v>
      </c>
      <c r="P22" s="139">
        <f t="shared" si="0"/>
        <v>619</v>
      </c>
    </row>
    <row r="23" spans="1:16" s="5" customFormat="1" ht="20.25" customHeight="1">
      <c r="A23" s="39" t="s">
        <v>93</v>
      </c>
      <c r="B23" s="43" t="s">
        <v>98</v>
      </c>
      <c r="C23" s="44"/>
      <c r="D23" s="56">
        <v>682</v>
      </c>
      <c r="E23" s="56">
        <v>820</v>
      </c>
      <c r="F23" s="56">
        <v>1692</v>
      </c>
      <c r="G23" s="56">
        <v>5172</v>
      </c>
      <c r="H23" s="56">
        <v>5586</v>
      </c>
      <c r="I23" s="56">
        <v>2641</v>
      </c>
      <c r="J23" s="56">
        <v>3708</v>
      </c>
      <c r="K23" s="56">
        <v>1393</v>
      </c>
      <c r="L23" s="56">
        <v>2084</v>
      </c>
      <c r="M23" s="56">
        <v>2534</v>
      </c>
      <c r="N23" s="56">
        <v>1877</v>
      </c>
      <c r="O23" s="56">
        <v>1369</v>
      </c>
      <c r="P23" s="144">
        <f t="shared" si="0"/>
        <v>29558</v>
      </c>
    </row>
    <row r="24" spans="1:16" s="5" customFormat="1" ht="19.5" customHeight="1">
      <c r="A24" s="7" t="s">
        <v>92</v>
      </c>
      <c r="B24" s="48" t="s">
        <v>99</v>
      </c>
      <c r="C24" s="4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42">
        <f t="shared" si="0"/>
        <v>0</v>
      </c>
    </row>
    <row r="25" spans="1:16" s="4" customFormat="1" ht="20.25" customHeight="1">
      <c r="A25" s="41" t="s">
        <v>91</v>
      </c>
      <c r="B25" s="26" t="s">
        <v>14</v>
      </c>
      <c r="C25" s="21"/>
      <c r="D25" s="31"/>
      <c r="E25" s="31">
        <v>1</v>
      </c>
      <c r="F25" s="31"/>
      <c r="G25" s="31"/>
      <c r="H25" s="31">
        <v>1</v>
      </c>
      <c r="I25" s="31">
        <v>1</v>
      </c>
      <c r="J25" s="31">
        <v>2</v>
      </c>
      <c r="K25" s="31"/>
      <c r="L25" s="31">
        <v>1</v>
      </c>
      <c r="M25" s="31"/>
      <c r="N25" s="31">
        <v>2</v>
      </c>
      <c r="O25" s="31"/>
      <c r="P25" s="142">
        <f t="shared" si="0"/>
        <v>8</v>
      </c>
    </row>
    <row r="26" spans="1:17" ht="21" customHeight="1">
      <c r="A26" s="109" t="s">
        <v>101</v>
      </c>
      <c r="B26" s="93" t="s">
        <v>102</v>
      </c>
      <c r="C26" s="94"/>
      <c r="D26" s="70"/>
      <c r="E26" s="70">
        <v>1</v>
      </c>
      <c r="F26" s="70"/>
      <c r="G26" s="70"/>
      <c r="H26" s="70"/>
      <c r="I26" s="70"/>
      <c r="J26" s="70"/>
      <c r="K26" s="70"/>
      <c r="L26" s="70"/>
      <c r="M26" s="70"/>
      <c r="N26" s="70">
        <v>1</v>
      </c>
      <c r="O26" s="70"/>
      <c r="P26" s="145">
        <f t="shared" si="0"/>
        <v>2</v>
      </c>
      <c r="Q26" s="63"/>
    </row>
    <row r="27" spans="1:16" s="5" customFormat="1" ht="20.25" customHeight="1">
      <c r="A27" s="204" t="s">
        <v>74</v>
      </c>
      <c r="B27" s="78" t="s">
        <v>82</v>
      </c>
      <c r="C27" s="107" t="s">
        <v>16</v>
      </c>
      <c r="D27" s="81">
        <v>12614</v>
      </c>
      <c r="E27" s="81">
        <v>13422</v>
      </c>
      <c r="F27" s="81">
        <v>13864</v>
      </c>
      <c r="G27" s="81">
        <v>14064</v>
      </c>
      <c r="H27" s="81">
        <v>15839</v>
      </c>
      <c r="I27" s="81">
        <v>11533</v>
      </c>
      <c r="J27" s="81">
        <v>10782</v>
      </c>
      <c r="K27" s="81">
        <v>10677</v>
      </c>
      <c r="L27" s="81">
        <v>12003</v>
      </c>
      <c r="M27" s="81">
        <v>14847</v>
      </c>
      <c r="N27" s="81">
        <v>13893</v>
      </c>
      <c r="O27" s="81">
        <v>15709</v>
      </c>
      <c r="P27" s="140">
        <f t="shared" si="0"/>
        <v>159247</v>
      </c>
    </row>
    <row r="28" spans="1:16" s="5" customFormat="1" ht="20.25" customHeight="1">
      <c r="A28" s="228"/>
      <c r="B28" s="87"/>
      <c r="C28" s="91" t="s">
        <v>17</v>
      </c>
      <c r="D28" s="89">
        <v>1586</v>
      </c>
      <c r="E28" s="89">
        <v>1417</v>
      </c>
      <c r="F28" s="89">
        <v>1628</v>
      </c>
      <c r="G28" s="89">
        <v>1672</v>
      </c>
      <c r="H28" s="89">
        <v>1855</v>
      </c>
      <c r="I28" s="89">
        <v>1241</v>
      </c>
      <c r="J28" s="89">
        <v>1151</v>
      </c>
      <c r="K28" s="89">
        <v>1095</v>
      </c>
      <c r="L28" s="89">
        <v>1301</v>
      </c>
      <c r="M28" s="89">
        <v>1712</v>
      </c>
      <c r="N28" s="89">
        <v>1435</v>
      </c>
      <c r="O28" s="89">
        <v>2530</v>
      </c>
      <c r="P28" s="141">
        <f t="shared" si="0"/>
        <v>18623</v>
      </c>
    </row>
    <row r="29" spans="1:16" s="5" customFormat="1" ht="20.25" customHeight="1">
      <c r="A29" s="228"/>
      <c r="B29" s="188" t="s">
        <v>15</v>
      </c>
      <c r="C29" s="189"/>
      <c r="D29" s="136">
        <f>SUM(D27:D28)</f>
        <v>14200</v>
      </c>
      <c r="E29" s="136">
        <f>SUM(E27:E28)</f>
        <v>14839</v>
      </c>
      <c r="F29" s="136">
        <f aca="true" t="shared" si="4" ref="F29:O29">SUM(F27:F28)</f>
        <v>15492</v>
      </c>
      <c r="G29" s="136">
        <f t="shared" si="4"/>
        <v>15736</v>
      </c>
      <c r="H29" s="136">
        <f t="shared" si="4"/>
        <v>17694</v>
      </c>
      <c r="I29" s="136">
        <f t="shared" si="4"/>
        <v>12774</v>
      </c>
      <c r="J29" s="136">
        <f t="shared" si="4"/>
        <v>11933</v>
      </c>
      <c r="K29" s="136">
        <f t="shared" si="4"/>
        <v>11772</v>
      </c>
      <c r="L29" s="136">
        <f t="shared" si="4"/>
        <v>13304</v>
      </c>
      <c r="M29" s="136">
        <f t="shared" si="4"/>
        <v>16559</v>
      </c>
      <c r="N29" s="136">
        <f>SUM(N27:N28)</f>
        <v>15328</v>
      </c>
      <c r="O29" s="136">
        <f t="shared" si="4"/>
        <v>18239</v>
      </c>
      <c r="P29" s="137">
        <f t="shared" si="0"/>
        <v>177870</v>
      </c>
    </row>
    <row r="30" spans="1:16" ht="17.25" customHeight="1">
      <c r="A30" s="111" t="s">
        <v>103</v>
      </c>
      <c r="B30" s="150" t="s">
        <v>108</v>
      </c>
      <c r="C30" s="151"/>
      <c r="D30" s="108"/>
      <c r="E30" s="108"/>
      <c r="F30" s="108"/>
      <c r="G30" s="108">
        <v>58</v>
      </c>
      <c r="H30" s="108"/>
      <c r="I30" s="108"/>
      <c r="J30" s="108"/>
      <c r="K30" s="108"/>
      <c r="L30" s="108"/>
      <c r="M30" s="108"/>
      <c r="N30" s="108"/>
      <c r="O30" s="108"/>
      <c r="P30" s="146">
        <f t="shared" si="0"/>
        <v>58</v>
      </c>
    </row>
    <row r="31" spans="1:16" ht="16.5" customHeight="1">
      <c r="A31" s="112"/>
      <c r="B31" s="152" t="s">
        <v>109</v>
      </c>
      <c r="C31" s="153"/>
      <c r="D31" s="92"/>
      <c r="E31" s="92"/>
      <c r="F31" s="92">
        <v>128</v>
      </c>
      <c r="G31" s="92">
        <v>5</v>
      </c>
      <c r="H31" s="155">
        <v>3</v>
      </c>
      <c r="I31" s="92"/>
      <c r="J31" s="92"/>
      <c r="K31" s="92"/>
      <c r="L31" s="92">
        <v>16</v>
      </c>
      <c r="M31" s="92"/>
      <c r="N31" s="92"/>
      <c r="O31" s="92"/>
      <c r="P31" s="147">
        <f t="shared" si="0"/>
        <v>152</v>
      </c>
    </row>
    <row r="32" spans="1:16" ht="16.5" customHeight="1">
      <c r="A32" s="113"/>
      <c r="B32" s="192" t="s">
        <v>15</v>
      </c>
      <c r="C32" s="193"/>
      <c r="D32" s="154"/>
      <c r="E32" s="154"/>
      <c r="F32" s="154"/>
      <c r="G32" s="154"/>
      <c r="H32" s="156"/>
      <c r="I32" s="154"/>
      <c r="J32" s="154"/>
      <c r="K32" s="154"/>
      <c r="L32" s="154">
        <f>SUM(L30:L31)</f>
        <v>16</v>
      </c>
      <c r="M32" s="154">
        <f>SUM(M30:M31)</f>
        <v>0</v>
      </c>
      <c r="N32" s="154">
        <f>SUM(N30:N31)</f>
        <v>0</v>
      </c>
      <c r="O32" s="154">
        <f>SUM(O30:O31)</f>
        <v>0</v>
      </c>
      <c r="P32" s="175">
        <f t="shared" si="0"/>
        <v>16</v>
      </c>
    </row>
    <row r="33" spans="1:16" ht="24">
      <c r="A33" s="113" t="s">
        <v>125</v>
      </c>
      <c r="B33" s="229" t="s">
        <v>124</v>
      </c>
      <c r="C33" s="230"/>
      <c r="D33" s="176"/>
      <c r="E33" s="176"/>
      <c r="F33" s="176"/>
      <c r="G33" s="176"/>
      <c r="H33" s="177"/>
      <c r="I33" s="176"/>
      <c r="J33" s="176"/>
      <c r="K33" s="176"/>
      <c r="L33" s="176"/>
      <c r="M33" s="176"/>
      <c r="N33" s="176"/>
      <c r="O33" s="176"/>
      <c r="P33" s="32">
        <f t="shared" si="0"/>
        <v>0</v>
      </c>
    </row>
    <row r="34" spans="1:16" ht="18.75" customHeight="1">
      <c r="A34" s="109" t="s">
        <v>100</v>
      </c>
      <c r="B34" s="26" t="s">
        <v>110</v>
      </c>
      <c r="C34" s="2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105"/>
      <c r="P34" s="32">
        <f t="shared" si="0"/>
        <v>0</v>
      </c>
    </row>
    <row r="35" spans="1:16" ht="30.75" customHeight="1">
      <c r="A35" s="62" t="s">
        <v>114</v>
      </c>
      <c r="B35" s="158" t="s">
        <v>115</v>
      </c>
      <c r="C35" s="44"/>
      <c r="D35" s="70"/>
      <c r="E35" s="70">
        <v>58</v>
      </c>
      <c r="F35" s="70">
        <v>40</v>
      </c>
      <c r="G35" s="70"/>
      <c r="H35" s="70"/>
      <c r="I35" s="70"/>
      <c r="J35" s="70"/>
      <c r="K35" s="70"/>
      <c r="L35" s="70"/>
      <c r="M35" s="70"/>
      <c r="N35" s="70"/>
      <c r="O35" s="159"/>
      <c r="P35" s="148">
        <f>SUM(D35:O35)</f>
        <v>98</v>
      </c>
    </row>
    <row r="36" spans="1:17" s="5" customFormat="1" ht="31.5" customHeight="1" thickBot="1">
      <c r="A36" s="185" t="s">
        <v>0</v>
      </c>
      <c r="B36" s="186"/>
      <c r="C36" s="187"/>
      <c r="D36" s="157">
        <f aca="true" t="shared" si="5" ref="D36:O36">D5+D6+D7+D10+D14+D15+D16+D17+D22+D24+D25+D26+D29+D32+D34+D23</f>
        <v>15090</v>
      </c>
      <c r="E36" s="157">
        <f t="shared" si="5"/>
        <v>15754</v>
      </c>
      <c r="F36" s="157">
        <f t="shared" si="5"/>
        <v>17281</v>
      </c>
      <c r="G36" s="157">
        <f t="shared" si="5"/>
        <v>21085</v>
      </c>
      <c r="H36" s="157">
        <f t="shared" si="5"/>
        <v>23325</v>
      </c>
      <c r="I36" s="157">
        <f t="shared" si="5"/>
        <v>15473</v>
      </c>
      <c r="J36" s="157">
        <f t="shared" si="5"/>
        <v>15719</v>
      </c>
      <c r="K36" s="157">
        <f t="shared" si="5"/>
        <v>13218</v>
      </c>
      <c r="L36" s="157">
        <f t="shared" si="5"/>
        <v>15446</v>
      </c>
      <c r="M36" s="157">
        <f t="shared" si="5"/>
        <v>19152</v>
      </c>
      <c r="N36" s="157">
        <f t="shared" si="5"/>
        <v>17260</v>
      </c>
      <c r="O36" s="157">
        <f t="shared" si="5"/>
        <v>19680</v>
      </c>
      <c r="P36" s="149">
        <f>SUM(D36:O36)</f>
        <v>208483</v>
      </c>
      <c r="Q36" s="42"/>
    </row>
  </sheetData>
  <sheetProtection/>
  <mergeCells count="14">
    <mergeCell ref="A18:A22"/>
    <mergeCell ref="B33:C33"/>
    <mergeCell ref="B22:C22"/>
    <mergeCell ref="B12:C12"/>
    <mergeCell ref="B13:C13"/>
    <mergeCell ref="B32:C32"/>
    <mergeCell ref="A27:A29"/>
    <mergeCell ref="B29:C29"/>
    <mergeCell ref="A36:C36"/>
    <mergeCell ref="O1:P1"/>
    <mergeCell ref="A2:P2"/>
    <mergeCell ref="A8:A10"/>
    <mergeCell ref="B10:C10"/>
    <mergeCell ref="B14:C14"/>
  </mergeCells>
  <printOptions horizontalCentered="1"/>
  <pageMargins left="0" right="0" top="0.7874015748031497" bottom="0.1968503937007874" header="0.5118110236220472" footer="0.1181102362204724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90" zoomScaleSheetLayoutView="90" workbookViewId="0" topLeftCell="A1">
      <pane ySplit="4" topLeftCell="A44" activePane="bottomLeft" state="frozen"/>
      <selection pane="topLeft" activeCell="A3" sqref="A3"/>
      <selection pane="bottomLeft" activeCell="Q14" sqref="Q14"/>
    </sheetView>
  </sheetViews>
  <sheetFormatPr defaultColWidth="9.00390625" defaultRowHeight="13.5"/>
  <cols>
    <col min="1" max="1" width="19.75390625" style="1" customWidth="1"/>
    <col min="2" max="2" width="43.25390625" style="1" bestFit="1" customWidth="1"/>
    <col min="3" max="14" width="7.00390625" style="1" customWidth="1"/>
    <col min="15" max="15" width="9.00390625" style="1" customWidth="1"/>
    <col min="16" max="16" width="10.875" style="1" customWidth="1"/>
    <col min="17" max="16384" width="9.00390625" style="1" customWidth="1"/>
  </cols>
  <sheetData>
    <row r="1" spans="14:15" ht="29.25" customHeight="1" thickBot="1">
      <c r="N1" s="200" t="s">
        <v>50</v>
      </c>
      <c r="O1" s="201"/>
    </row>
    <row r="2" spans="1:15" ht="16.5" customHeight="1">
      <c r="A2" s="202" t="s">
        <v>116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8" thickBot="1">
      <c r="A3" s="2"/>
      <c r="O3" s="1" t="s">
        <v>87</v>
      </c>
    </row>
    <row r="4" spans="1:17" ht="24" customHeight="1">
      <c r="A4" s="13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51</v>
      </c>
      <c r="O4" s="16" t="s">
        <v>0</v>
      </c>
      <c r="Q4" s="183"/>
    </row>
    <row r="5" spans="1:15" ht="19.5" customHeight="1">
      <c r="A5" s="58" t="s">
        <v>28</v>
      </c>
      <c r="B5" s="239" t="s">
        <v>47</v>
      </c>
      <c r="C5" s="31">
        <f>SUM('←条例【即時】'!C5,'←条例【一括】'!D5)</f>
        <v>13</v>
      </c>
      <c r="D5" s="31">
        <f>SUM('←条例【即時】'!D5,'←条例【一括】'!E5)</f>
        <v>0</v>
      </c>
      <c r="E5" s="31">
        <f>SUM('←条例【即時】'!E5,'←条例【一括】'!F5)</f>
        <v>13</v>
      </c>
      <c r="F5" s="31">
        <f>SUM('←条例【即時】'!F5,'←条例【一括】'!G5)</f>
        <v>12</v>
      </c>
      <c r="G5" s="31">
        <f>SUM('←条例【即時】'!G5,'←条例【一括】'!H5)</f>
        <v>0</v>
      </c>
      <c r="H5" s="31">
        <f>SUM('←条例【即時】'!H5,'←条例【一括】'!I5)</f>
        <v>12</v>
      </c>
      <c r="I5" s="31">
        <f>SUM('←条例【即時】'!I5,'←条例【一括】'!J5)</f>
        <v>11</v>
      </c>
      <c r="J5" s="31">
        <f>SUM('←条例【即時】'!J5,'←条例【一括】'!K5)</f>
        <v>0</v>
      </c>
      <c r="K5" s="31">
        <f>SUM('←条例【即時】'!K5,'←条例【一括】'!L5)</f>
        <v>22</v>
      </c>
      <c r="L5" s="31">
        <f>SUM('←条例【即時】'!L5,'←条例【一括】'!M5)</f>
        <v>0</v>
      </c>
      <c r="M5" s="31">
        <f>SUM('←条例【即時】'!M5,'←条例【一括】'!N5)</f>
        <v>0</v>
      </c>
      <c r="N5" s="31">
        <f>SUM('←条例【即時】'!N5,'←条例【一括】'!O5)</f>
        <v>11</v>
      </c>
      <c r="O5" s="30">
        <f aca="true" t="shared" si="0" ref="O5:O13">SUM(C5:N5)</f>
        <v>94</v>
      </c>
    </row>
    <row r="6" spans="1:15" s="5" customFormat="1" ht="19.5" customHeight="1">
      <c r="A6" s="7" t="s">
        <v>106</v>
      </c>
      <c r="B6" s="240"/>
      <c r="C6" s="31">
        <f>SUM('←条例【即時】'!C6,'←条例【一括】'!D6)</f>
        <v>0</v>
      </c>
      <c r="D6" s="31">
        <f>SUM('←条例【即時】'!D6,'←条例【一括】'!E6)</f>
        <v>0</v>
      </c>
      <c r="E6" s="31">
        <f>SUM('←条例【即時】'!E6,'←条例【一括】'!F6)</f>
        <v>3</v>
      </c>
      <c r="F6" s="31">
        <f>SUM('←条例【即時】'!F6,'←条例【一括】'!G6)</f>
        <v>0</v>
      </c>
      <c r="G6" s="31">
        <f>SUM('←条例【即時】'!G6,'←条例【一括】'!H6)</f>
        <v>0</v>
      </c>
      <c r="H6" s="31">
        <f>SUM('←条例【即時】'!H6,'←条例【一括】'!I6)</f>
        <v>3</v>
      </c>
      <c r="I6" s="31">
        <f>SUM('←条例【即時】'!I6,'←条例【一括】'!J6)</f>
        <v>0</v>
      </c>
      <c r="J6" s="31">
        <f>SUM('←条例【即時】'!J6,'←条例【一括】'!K6)</f>
        <v>0</v>
      </c>
      <c r="K6" s="31">
        <f>SUM('←条例【即時】'!K6,'←条例【一括】'!L6)</f>
        <v>3</v>
      </c>
      <c r="L6" s="31">
        <f>SUM('←条例【即時】'!L6,'←条例【一括】'!M6)</f>
        <v>0</v>
      </c>
      <c r="M6" s="31">
        <f>SUM('←条例【即時】'!M6,'←条例【一括】'!N6)</f>
        <v>0</v>
      </c>
      <c r="N6" s="31">
        <f>SUM('←条例【即時】'!N6,'←条例【一括】'!O6)</f>
        <v>3</v>
      </c>
      <c r="O6" s="32">
        <f t="shared" si="0"/>
        <v>12</v>
      </c>
    </row>
    <row r="7" spans="1:15" s="5" customFormat="1" ht="19.5" customHeight="1">
      <c r="A7" s="215" t="s">
        <v>32</v>
      </c>
      <c r="B7" s="96" t="s">
        <v>39</v>
      </c>
      <c r="C7" s="56">
        <f>SUM('←条例【即時】'!C7,'←条例【一括】'!D7)</f>
        <v>0</v>
      </c>
      <c r="D7" s="56">
        <f>SUM('←条例【即時】'!D7,'←条例【一括】'!E7)</f>
        <v>0</v>
      </c>
      <c r="E7" s="56">
        <f>SUM('←条例【即時】'!E7,'←条例【一括】'!F7)</f>
        <v>0</v>
      </c>
      <c r="F7" s="56">
        <f>SUM('←条例【即時】'!F7,'←条例【一括】'!G7)</f>
        <v>0</v>
      </c>
      <c r="G7" s="56">
        <f>SUM('←条例【即時】'!G7,'←条例【一括】'!H7)</f>
        <v>0</v>
      </c>
      <c r="H7" s="56">
        <f>SUM('←条例【即時】'!H7,'←条例【一括】'!I7)</f>
        <v>0</v>
      </c>
      <c r="I7" s="56">
        <f>SUM('←条例【即時】'!I7,'←条例【一括】'!J7)</f>
        <v>0</v>
      </c>
      <c r="J7" s="56">
        <f>SUM('←条例【即時】'!J7,'←条例【一括】'!K7)</f>
        <v>0</v>
      </c>
      <c r="K7" s="56">
        <f>SUM('←条例【即時】'!K7,'←条例【一括】'!L7)</f>
        <v>0</v>
      </c>
      <c r="L7" s="56">
        <f>SUM('←条例【即時】'!L7,'←条例【一括】'!M7)</f>
        <v>0</v>
      </c>
      <c r="M7" s="56">
        <f>SUM('←条例【即時】'!M7,'←条例【一括】'!N7)</f>
        <v>0</v>
      </c>
      <c r="N7" s="56">
        <f>SUM('←条例【即時】'!N7,'←条例【一括】'!O7)</f>
        <v>0</v>
      </c>
      <c r="O7" s="74">
        <f t="shared" si="0"/>
        <v>0</v>
      </c>
    </row>
    <row r="8" spans="1:15" s="5" customFormat="1" ht="19.5" customHeight="1">
      <c r="A8" s="216"/>
      <c r="B8" s="97" t="s">
        <v>40</v>
      </c>
      <c r="C8" s="98">
        <f>SUM('←条例【即時】'!C8,'←条例【一括】'!D8)</f>
        <v>0</v>
      </c>
      <c r="D8" s="98">
        <f>SUM('←条例【即時】'!D8,'←条例【一括】'!E8)</f>
        <v>0</v>
      </c>
      <c r="E8" s="98">
        <f>SUM('←条例【即時】'!E8,'←条例【一括】'!F8)</f>
        <v>0</v>
      </c>
      <c r="F8" s="98">
        <f>SUM('←条例【即時】'!F8,'←条例【一括】'!G8)</f>
        <v>0</v>
      </c>
      <c r="G8" s="98">
        <f>SUM('←条例【即時】'!G8,'←条例【一括】'!H8)</f>
        <v>0</v>
      </c>
      <c r="H8" s="98">
        <f>SUM('←条例【即時】'!H8,'←条例【一括】'!I8)</f>
        <v>0</v>
      </c>
      <c r="I8" s="98">
        <f>SUM('←条例【即時】'!I8,'←条例【一括】'!J8)</f>
        <v>0</v>
      </c>
      <c r="J8" s="98">
        <f>SUM('←条例【即時】'!J8,'←条例【一括】'!K8)</f>
        <v>0</v>
      </c>
      <c r="K8" s="98">
        <f>SUM('←条例【即時】'!K8,'←条例【一括】'!L8)</f>
        <v>0</v>
      </c>
      <c r="L8" s="98">
        <f>SUM('←条例【即時】'!L8,'←条例【一括】'!M8)</f>
        <v>0</v>
      </c>
      <c r="M8" s="98">
        <f>SUM('←条例【即時】'!M8,'←条例【一括】'!N8)</f>
        <v>0</v>
      </c>
      <c r="N8" s="98">
        <f>SUM('←条例【即時】'!N8,'←条例【一括】'!O8)</f>
        <v>0</v>
      </c>
      <c r="O8" s="99">
        <f t="shared" si="0"/>
        <v>0</v>
      </c>
    </row>
    <row r="9" spans="1:15" s="5" customFormat="1" ht="19.5" customHeight="1">
      <c r="A9" s="216"/>
      <c r="B9" s="97" t="s">
        <v>41</v>
      </c>
      <c r="C9" s="98">
        <f>SUM('←条例【即時】'!C9,'←条例【一括】'!D9)</f>
        <v>0</v>
      </c>
      <c r="D9" s="98">
        <f>SUM('←条例【即時】'!D9,'←条例【一括】'!E9)</f>
        <v>0</v>
      </c>
      <c r="E9" s="98">
        <f>SUM('←条例【即時】'!E9,'←条例【一括】'!F9)</f>
        <v>0</v>
      </c>
      <c r="F9" s="98">
        <f>SUM('←条例【即時】'!F9,'←条例【一括】'!G9)</f>
        <v>0</v>
      </c>
      <c r="G9" s="98">
        <f>SUM('←条例【即時】'!G9,'←条例【一括】'!H9)</f>
        <v>11</v>
      </c>
      <c r="H9" s="98">
        <f>SUM('←条例【即時】'!H9,'←条例【一括】'!I9)</f>
        <v>2</v>
      </c>
      <c r="I9" s="98">
        <f>SUM('←条例【即時】'!I9,'←条例【一括】'!J9)</f>
        <v>0</v>
      </c>
      <c r="J9" s="98">
        <f>SUM('←条例【即時】'!J9,'←条例【一括】'!K9)</f>
        <v>0</v>
      </c>
      <c r="K9" s="98">
        <f>SUM('←条例【即時】'!K9,'←条例【一括】'!L9)</f>
        <v>0</v>
      </c>
      <c r="L9" s="98">
        <f>SUM('←条例【即時】'!L9,'←条例【一括】'!M9)</f>
        <v>0</v>
      </c>
      <c r="M9" s="98">
        <f>SUM('←条例【即時】'!M9,'←条例【一括】'!N9)</f>
        <v>0</v>
      </c>
      <c r="N9" s="98">
        <f>SUM('←条例【即時】'!N9,'←条例【一括】'!O9)</f>
        <v>0</v>
      </c>
      <c r="O9" s="99">
        <f t="shared" si="0"/>
        <v>13</v>
      </c>
    </row>
    <row r="10" spans="1:15" s="5" customFormat="1" ht="19.5" customHeight="1">
      <c r="A10" s="217"/>
      <c r="B10" s="165" t="s">
        <v>15</v>
      </c>
      <c r="C10" s="138">
        <f>SUM(C7:C9)</f>
        <v>0</v>
      </c>
      <c r="D10" s="138">
        <f aca="true" t="shared" si="1" ref="D10:N10">SUM(D7:D9)</f>
        <v>0</v>
      </c>
      <c r="E10" s="138">
        <f t="shared" si="1"/>
        <v>0</v>
      </c>
      <c r="F10" s="138">
        <f t="shared" si="1"/>
        <v>0</v>
      </c>
      <c r="G10" s="138">
        <f t="shared" si="1"/>
        <v>11</v>
      </c>
      <c r="H10" s="138">
        <f t="shared" si="1"/>
        <v>2</v>
      </c>
      <c r="I10" s="138">
        <f t="shared" si="1"/>
        <v>0</v>
      </c>
      <c r="J10" s="138">
        <f t="shared" si="1"/>
        <v>0</v>
      </c>
      <c r="K10" s="138">
        <f t="shared" si="1"/>
        <v>0</v>
      </c>
      <c r="L10" s="138">
        <f t="shared" si="1"/>
        <v>0</v>
      </c>
      <c r="M10" s="138">
        <f t="shared" si="1"/>
        <v>0</v>
      </c>
      <c r="N10" s="138">
        <f t="shared" si="1"/>
        <v>0</v>
      </c>
      <c r="O10" s="139">
        <f t="shared" si="0"/>
        <v>13</v>
      </c>
    </row>
    <row r="11" spans="1:15" s="5" customFormat="1" ht="19.5" customHeight="1">
      <c r="A11" s="215" t="s">
        <v>33</v>
      </c>
      <c r="B11" s="104" t="s">
        <v>42</v>
      </c>
      <c r="C11" s="59">
        <f>SUM('←条例【即時】'!C11,'←条例【一括】'!D11)</f>
        <v>0</v>
      </c>
      <c r="D11" s="59">
        <f>SUM('←条例【即時】'!D11,'←条例【一括】'!E11)</f>
        <v>0</v>
      </c>
      <c r="E11" s="59">
        <f>SUM('←条例【即時】'!E11,'←条例【一括】'!F11)</f>
        <v>0</v>
      </c>
      <c r="F11" s="59">
        <f>SUM('←条例【即時】'!F11,'←条例【一括】'!G11)</f>
        <v>0</v>
      </c>
      <c r="G11" s="59">
        <f>SUM('←条例【即時】'!G11,'←条例【一括】'!H11)</f>
        <v>0</v>
      </c>
      <c r="H11" s="59">
        <f>SUM('←条例【即時】'!H11,'←条例【一括】'!I11)</f>
        <v>0</v>
      </c>
      <c r="I11" s="59">
        <f>SUM('←条例【即時】'!I11,'←条例【一括】'!J11)</f>
        <v>0</v>
      </c>
      <c r="J11" s="59">
        <f>SUM('←条例【即時】'!J11,'←条例【一括】'!K11)</f>
        <v>0</v>
      </c>
      <c r="K11" s="59">
        <f>SUM('←条例【即時】'!K11,'←条例【一括】'!L11)</f>
        <v>0</v>
      </c>
      <c r="L11" s="59">
        <f>SUM('←条例【即時】'!L11,'←条例【一括】'!M11)</f>
        <v>0</v>
      </c>
      <c r="M11" s="59">
        <f>SUM('←条例【即時】'!M11,'←条例【一括】'!N11)</f>
        <v>0</v>
      </c>
      <c r="N11" s="59">
        <f>SUM('←条例【即時】'!N11,'←条例【一括】'!O11)</f>
        <v>0</v>
      </c>
      <c r="O11" s="50">
        <f t="shared" si="0"/>
        <v>0</v>
      </c>
    </row>
    <row r="12" spans="1:15" s="5" customFormat="1" ht="19.5" customHeight="1">
      <c r="A12" s="216"/>
      <c r="B12" s="101" t="s">
        <v>46</v>
      </c>
      <c r="C12" s="102">
        <f>SUM('←条例【即時】'!C12,'←条例【一括】'!D12)</f>
        <v>0</v>
      </c>
      <c r="D12" s="102">
        <f>SUM('←条例【即時】'!D12,'←条例【一括】'!E12)</f>
        <v>0</v>
      </c>
      <c r="E12" s="102">
        <f>SUM('←条例【即時】'!E12,'←条例【一括】'!F12)</f>
        <v>0</v>
      </c>
      <c r="F12" s="102">
        <f>SUM('←条例【即時】'!F12,'←条例【一括】'!G12)</f>
        <v>0</v>
      </c>
      <c r="G12" s="102">
        <f>SUM('←条例【即時】'!G12,'←条例【一括】'!H12)</f>
        <v>0</v>
      </c>
      <c r="H12" s="102">
        <f>SUM('←条例【即時】'!H12,'←条例【一括】'!I12)</f>
        <v>0</v>
      </c>
      <c r="I12" s="102">
        <f>SUM('←条例【即時】'!I12,'←条例【一括】'!J12)</f>
        <v>0</v>
      </c>
      <c r="J12" s="102">
        <f>SUM('←条例【即時】'!J12,'←条例【一括】'!K12)</f>
        <v>0</v>
      </c>
      <c r="K12" s="102">
        <f>SUM('←条例【即時】'!K12,'←条例【一括】'!L12)</f>
        <v>0</v>
      </c>
      <c r="L12" s="102">
        <f>SUM('←条例【即時】'!L12,'←条例【一括】'!M12)</f>
        <v>0</v>
      </c>
      <c r="M12" s="102">
        <f>SUM('←条例【即時】'!M12,'←条例【一括】'!N12)</f>
        <v>0</v>
      </c>
      <c r="N12" s="102">
        <f>SUM('←条例【即時】'!N12,'←条例【一括】'!O12)</f>
        <v>0</v>
      </c>
      <c r="O12" s="103">
        <f t="shared" si="0"/>
        <v>0</v>
      </c>
    </row>
    <row r="13" spans="1:15" s="5" customFormat="1" ht="19.5" customHeight="1">
      <c r="A13" s="216"/>
      <c r="B13" s="97" t="s">
        <v>77</v>
      </c>
      <c r="C13" s="98">
        <f>SUM('←条例【即時】'!C13,'←条例【一括】'!D13)</f>
        <v>0</v>
      </c>
      <c r="D13" s="98">
        <f>SUM('←条例【即時】'!D13,'←条例【一括】'!E13)</f>
        <v>0</v>
      </c>
      <c r="E13" s="98">
        <f>SUM('←条例【即時】'!E13,'←条例【一括】'!F13)</f>
        <v>0</v>
      </c>
      <c r="F13" s="98">
        <f>SUM('←条例【即時】'!F13,'←条例【一括】'!G13)</f>
        <v>0</v>
      </c>
      <c r="G13" s="98">
        <f>SUM('←条例【即時】'!G13,'←条例【一括】'!H13)</f>
        <v>0</v>
      </c>
      <c r="H13" s="98">
        <f>SUM('←条例【即時】'!H13,'←条例【一括】'!I13)</f>
        <v>0</v>
      </c>
      <c r="I13" s="98">
        <f>SUM('←条例【即時】'!I13,'←条例【一括】'!J13)</f>
        <v>0</v>
      </c>
      <c r="J13" s="98">
        <f>SUM('←条例【即時】'!J13,'←条例【一括】'!K13)</f>
        <v>0</v>
      </c>
      <c r="K13" s="98">
        <f>SUM('←条例【即時】'!K13,'←条例【一括】'!L13)</f>
        <v>0</v>
      </c>
      <c r="L13" s="98">
        <f>SUM('←条例【即時】'!L13,'←条例【一括】'!M13)</f>
        <v>0</v>
      </c>
      <c r="M13" s="98">
        <f>SUM('←条例【即時】'!M13,'←条例【一括】'!N13)</f>
        <v>0</v>
      </c>
      <c r="N13" s="98">
        <f>SUM('←条例【即時】'!N13,'←条例【一括】'!O13)</f>
        <v>0</v>
      </c>
      <c r="O13" s="99">
        <f t="shared" si="0"/>
        <v>0</v>
      </c>
    </row>
    <row r="14" spans="1:15" s="5" customFormat="1" ht="19.5" customHeight="1">
      <c r="A14" s="217"/>
      <c r="B14" s="165" t="s">
        <v>15</v>
      </c>
      <c r="C14" s="138">
        <f>SUM(C11:C13)</f>
        <v>0</v>
      </c>
      <c r="D14" s="138">
        <f aca="true" t="shared" si="2" ref="D14:N14">SUM(D11:D13)</f>
        <v>0</v>
      </c>
      <c r="E14" s="138">
        <f t="shared" si="2"/>
        <v>0</v>
      </c>
      <c r="F14" s="138">
        <f t="shared" si="2"/>
        <v>0</v>
      </c>
      <c r="G14" s="138">
        <f t="shared" si="2"/>
        <v>0</v>
      </c>
      <c r="H14" s="138">
        <f t="shared" si="2"/>
        <v>0</v>
      </c>
      <c r="I14" s="138">
        <f t="shared" si="2"/>
        <v>0</v>
      </c>
      <c r="J14" s="138">
        <f t="shared" si="2"/>
        <v>0</v>
      </c>
      <c r="K14" s="138">
        <f t="shared" si="2"/>
        <v>0</v>
      </c>
      <c r="L14" s="138">
        <f t="shared" si="2"/>
        <v>0</v>
      </c>
      <c r="M14" s="138">
        <f t="shared" si="2"/>
        <v>0</v>
      </c>
      <c r="N14" s="138">
        <f t="shared" si="2"/>
        <v>0</v>
      </c>
      <c r="O14" s="139">
        <f>SUM(O11:O13)</f>
        <v>0</v>
      </c>
    </row>
    <row r="15" spans="1:15" s="5" customFormat="1" ht="19.5" customHeight="1">
      <c r="A15" s="216" t="s">
        <v>31</v>
      </c>
      <c r="B15" s="104" t="s">
        <v>38</v>
      </c>
      <c r="C15" s="59">
        <f>SUM('←条例【即時】'!C15,'←条例【一括】'!D15)</f>
        <v>0</v>
      </c>
      <c r="D15" s="59">
        <f>SUM('←条例【即時】'!D15,'←条例【一括】'!E15)</f>
        <v>0</v>
      </c>
      <c r="E15" s="59">
        <f>SUM('←条例【即時】'!E15,'←条例【一括】'!F15)</f>
        <v>0</v>
      </c>
      <c r="F15" s="59">
        <f>SUM('←条例【即時】'!F15,'←条例【一括】'!G15)</f>
        <v>0</v>
      </c>
      <c r="G15" s="59">
        <f>SUM('←条例【即時】'!G15,'←条例【一括】'!H15)</f>
        <v>0</v>
      </c>
      <c r="H15" s="59">
        <f>SUM('←条例【即時】'!H15,'←条例【一括】'!I15)</f>
        <v>0</v>
      </c>
      <c r="I15" s="59">
        <f>SUM('←条例【即時】'!I15,'←条例【一括】'!J15)</f>
        <v>0</v>
      </c>
      <c r="J15" s="59">
        <f>SUM('←条例【即時】'!J15,'←条例【一括】'!K15)</f>
        <v>0</v>
      </c>
      <c r="K15" s="59">
        <f>SUM('←条例【即時】'!K15,'←条例【一括】'!L15)</f>
        <v>0</v>
      </c>
      <c r="L15" s="59">
        <f>SUM('←条例【即時】'!L15,'←条例【一括】'!M15)</f>
        <v>0</v>
      </c>
      <c r="M15" s="59">
        <f>SUM('←条例【即時】'!M15,'←条例【一括】'!N15)</f>
        <v>0</v>
      </c>
      <c r="N15" s="59">
        <f>SUM('←条例【即時】'!N15,'←条例【一括】'!O15)</f>
        <v>0</v>
      </c>
      <c r="O15" s="50">
        <f aca="true" t="shared" si="3" ref="O15:O21">SUM(C15:N15)</f>
        <v>0</v>
      </c>
    </row>
    <row r="16" spans="1:15" s="5" customFormat="1" ht="19.5" customHeight="1">
      <c r="A16" s="216"/>
      <c r="B16" s="97" t="s">
        <v>37</v>
      </c>
      <c r="C16" s="98">
        <f>SUM('←条例【即時】'!C16,'←条例【一括】'!D16)</f>
        <v>0</v>
      </c>
      <c r="D16" s="98">
        <f>SUM('←条例【即時】'!D16,'←条例【一括】'!E16)</f>
        <v>0</v>
      </c>
      <c r="E16" s="98">
        <f>SUM('←条例【即時】'!E16,'←条例【一括】'!F16)</f>
        <v>81</v>
      </c>
      <c r="F16" s="98">
        <f>SUM('←条例【即時】'!F16,'←条例【一括】'!G16)</f>
        <v>18</v>
      </c>
      <c r="G16" s="98">
        <f>SUM('←条例【即時】'!G16,'←条例【一括】'!H16)</f>
        <v>160</v>
      </c>
      <c r="H16" s="98">
        <f>SUM('←条例【即時】'!H16,'←条例【一括】'!I16)</f>
        <v>204</v>
      </c>
      <c r="I16" s="98">
        <f>SUM('←条例【即時】'!I16,'←条例【一括】'!J16)</f>
        <v>41</v>
      </c>
      <c r="J16" s="98">
        <f>SUM('←条例【即時】'!J16,'←条例【一括】'!K16)</f>
        <v>52</v>
      </c>
      <c r="K16" s="98">
        <f>SUM('←条例【即時】'!K16,'←条例【一括】'!L16)</f>
        <v>0</v>
      </c>
      <c r="L16" s="98">
        <f>SUM('←条例【即時】'!L16,'←条例【一括】'!M16)</f>
        <v>215</v>
      </c>
      <c r="M16" s="98">
        <f>SUM('←条例【即時】'!M16,'←条例【一括】'!N16)</f>
        <v>36</v>
      </c>
      <c r="N16" s="98">
        <f>SUM('←条例【即時】'!N16,'←条例【一括】'!O16)</f>
        <v>19</v>
      </c>
      <c r="O16" s="99">
        <f t="shared" si="3"/>
        <v>826</v>
      </c>
    </row>
    <row r="17" spans="1:15" s="5" customFormat="1" ht="19.5" customHeight="1">
      <c r="A17" s="217"/>
      <c r="B17" s="165" t="s">
        <v>15</v>
      </c>
      <c r="C17" s="138">
        <f>SUM(C15:C16)</f>
        <v>0</v>
      </c>
      <c r="D17" s="138">
        <f aca="true" t="shared" si="4" ref="D17:N17">SUM(D15:D16)</f>
        <v>0</v>
      </c>
      <c r="E17" s="138">
        <f t="shared" si="4"/>
        <v>81</v>
      </c>
      <c r="F17" s="138">
        <f t="shared" si="4"/>
        <v>18</v>
      </c>
      <c r="G17" s="138">
        <f t="shared" si="4"/>
        <v>160</v>
      </c>
      <c r="H17" s="138">
        <f t="shared" si="4"/>
        <v>204</v>
      </c>
      <c r="I17" s="138">
        <f t="shared" si="4"/>
        <v>41</v>
      </c>
      <c r="J17" s="138">
        <f t="shared" si="4"/>
        <v>52</v>
      </c>
      <c r="K17" s="138">
        <f t="shared" si="4"/>
        <v>0</v>
      </c>
      <c r="L17" s="138">
        <f t="shared" si="4"/>
        <v>215</v>
      </c>
      <c r="M17" s="138">
        <f t="shared" si="4"/>
        <v>36</v>
      </c>
      <c r="N17" s="138">
        <f t="shared" si="4"/>
        <v>19</v>
      </c>
      <c r="O17" s="139">
        <f t="shared" si="3"/>
        <v>826</v>
      </c>
    </row>
    <row r="18" spans="1:15" s="5" customFormat="1" ht="32.25" customHeight="1">
      <c r="A18" s="7" t="s">
        <v>112</v>
      </c>
      <c r="B18" s="6" t="s">
        <v>113</v>
      </c>
      <c r="C18" s="31">
        <f>SUM('←条例【即時】'!C18,'←条例【一括】'!D18)</f>
        <v>0</v>
      </c>
      <c r="D18" s="31">
        <f>SUM('←条例【即時】'!D18,'←条例【一括】'!E18)</f>
        <v>0</v>
      </c>
      <c r="E18" s="31">
        <f>SUM('←条例【即時】'!E18,'←条例【一括】'!F18)</f>
        <v>0</v>
      </c>
      <c r="F18" s="31">
        <f>SUM('←条例【即時】'!F18,'←条例【一括】'!G18)</f>
        <v>0</v>
      </c>
      <c r="G18" s="31">
        <f>SUM('←条例【即時】'!G18,'←条例【一括】'!H18)</f>
        <v>0</v>
      </c>
      <c r="H18" s="31">
        <f>SUM('←条例【即時】'!H18,'←条例【一括】'!I18)</f>
        <v>0</v>
      </c>
      <c r="I18" s="31">
        <f>SUM('←条例【即時】'!I18,'←条例【一括】'!J18)</f>
        <v>0</v>
      </c>
      <c r="J18" s="31">
        <f>SUM('←条例【即時】'!J18,'←条例【一括】'!K18)</f>
        <v>0</v>
      </c>
      <c r="K18" s="31">
        <f>SUM('←条例【即時】'!K18,'←条例【一括】'!L18)</f>
        <v>0</v>
      </c>
      <c r="L18" s="31">
        <f>SUM('←条例【即時】'!L18,'←条例【一括】'!M18)</f>
        <v>0</v>
      </c>
      <c r="M18" s="31">
        <f>SUM('←条例【即時】'!M18,'←条例【一括】'!N18)</f>
        <v>0</v>
      </c>
      <c r="N18" s="31">
        <f>SUM('←条例【即時】'!N18,'←条例【一括】'!O18)</f>
        <v>0</v>
      </c>
      <c r="O18" s="32">
        <f>SUM(C18:N18)</f>
        <v>0</v>
      </c>
    </row>
    <row r="19" spans="1:15" s="5" customFormat="1" ht="19.5" customHeight="1">
      <c r="A19" s="215" t="s">
        <v>55</v>
      </c>
      <c r="B19" s="104" t="s">
        <v>54</v>
      </c>
      <c r="C19" s="59">
        <f>SUM('←条例【即時】'!C19,'←条例【一括】'!D19)</f>
        <v>0</v>
      </c>
      <c r="D19" s="59">
        <f>SUM('←条例【即時】'!D19,'←条例【一括】'!E19)</f>
        <v>0</v>
      </c>
      <c r="E19" s="59">
        <f>SUM('←条例【即時】'!E19,'←条例【一括】'!F19)</f>
        <v>0</v>
      </c>
      <c r="F19" s="59">
        <f>SUM('←条例【即時】'!F19,'←条例【一括】'!G19)</f>
        <v>0</v>
      </c>
      <c r="G19" s="59">
        <f>SUM('←条例【即時】'!G19,'←条例【一括】'!H19)</f>
        <v>0</v>
      </c>
      <c r="H19" s="59">
        <f>SUM('←条例【即時】'!H19,'←条例【一括】'!I19)</f>
        <v>0</v>
      </c>
      <c r="I19" s="59">
        <f>SUM('←条例【即時】'!I19,'←条例【一括】'!J19)</f>
        <v>0</v>
      </c>
      <c r="J19" s="59">
        <f>SUM('←条例【即時】'!J19,'←条例【一括】'!K19)</f>
        <v>0</v>
      </c>
      <c r="K19" s="59">
        <f>SUM('←条例【即時】'!K19,'←条例【一括】'!L19)</f>
        <v>0</v>
      </c>
      <c r="L19" s="59">
        <f>SUM('←条例【即時】'!L19,'←条例【一括】'!M19)</f>
        <v>0</v>
      </c>
      <c r="M19" s="59">
        <f>SUM('←条例【即時】'!M19,'←条例【一括】'!N19)</f>
        <v>0</v>
      </c>
      <c r="N19" s="59">
        <f>SUM('←条例【即時】'!N19,'←条例【一括】'!O19)</f>
        <v>0</v>
      </c>
      <c r="O19" s="50">
        <f t="shared" si="3"/>
        <v>0</v>
      </c>
    </row>
    <row r="20" spans="1:15" s="5" customFormat="1" ht="19.5" customHeight="1">
      <c r="A20" s="216"/>
      <c r="B20" s="97" t="s">
        <v>56</v>
      </c>
      <c r="C20" s="98">
        <f>SUM('←条例【即時】'!C20,'←条例【一括】'!D20)</f>
        <v>0</v>
      </c>
      <c r="D20" s="98">
        <f>SUM('←条例【即時】'!D20,'←条例【一括】'!E20)</f>
        <v>0</v>
      </c>
      <c r="E20" s="98">
        <f>SUM('←条例【即時】'!E20,'←条例【一括】'!F20)</f>
        <v>0</v>
      </c>
      <c r="F20" s="98">
        <f>SUM('←条例【即時】'!F20,'←条例【一括】'!G20)</f>
        <v>0</v>
      </c>
      <c r="G20" s="98">
        <f>SUM('←条例【即時】'!G20,'←条例【一括】'!H20)</f>
        <v>0</v>
      </c>
      <c r="H20" s="98">
        <f>SUM('←条例【即時】'!H20,'←条例【一括】'!I20)</f>
        <v>0</v>
      </c>
      <c r="I20" s="98">
        <f>SUM('←条例【即時】'!I20,'←条例【一括】'!J20)</f>
        <v>0</v>
      </c>
      <c r="J20" s="98">
        <f>SUM('←条例【即時】'!J20,'←条例【一括】'!K20)</f>
        <v>0</v>
      </c>
      <c r="K20" s="98">
        <f>SUM('←条例【即時】'!K20,'←条例【一括】'!L20)</f>
        <v>0</v>
      </c>
      <c r="L20" s="98">
        <f>SUM('←条例【即時】'!L20,'←条例【一括】'!M20)</f>
        <v>0</v>
      </c>
      <c r="M20" s="98">
        <f>SUM('←条例【即時】'!M20,'←条例【一括】'!N20)</f>
        <v>0</v>
      </c>
      <c r="N20" s="98">
        <f>SUM('←条例【即時】'!N20,'←条例【一括】'!O20)</f>
        <v>0</v>
      </c>
      <c r="O20" s="99">
        <f t="shared" si="3"/>
        <v>0</v>
      </c>
    </row>
    <row r="21" spans="1:15" s="5" customFormat="1" ht="19.5" customHeight="1">
      <c r="A21" s="216"/>
      <c r="B21" s="97" t="s">
        <v>57</v>
      </c>
      <c r="C21" s="98">
        <f>SUM('←条例【即時】'!C21,'←条例【一括】'!D21)</f>
        <v>0</v>
      </c>
      <c r="D21" s="98">
        <f>SUM('←条例【即時】'!D21,'←条例【一括】'!E21)</f>
        <v>0</v>
      </c>
      <c r="E21" s="98">
        <f>SUM('←条例【即時】'!E21,'←条例【一括】'!F21)</f>
        <v>1</v>
      </c>
      <c r="F21" s="98">
        <f>SUM('←条例【即時】'!F21,'←条例【一括】'!G21)</f>
        <v>0</v>
      </c>
      <c r="G21" s="98">
        <f>SUM('←条例【即時】'!G21,'←条例【一括】'!H21)</f>
        <v>81</v>
      </c>
      <c r="H21" s="98">
        <f>SUM('←条例【即時】'!H21,'←条例【一括】'!I21)</f>
        <v>38</v>
      </c>
      <c r="I21" s="98">
        <f>SUM('←条例【即時】'!I21,'←条例【一括】'!J21)</f>
        <v>0</v>
      </c>
      <c r="J21" s="98">
        <f>SUM('←条例【即時】'!J21,'←条例【一括】'!K21)</f>
        <v>0</v>
      </c>
      <c r="K21" s="98">
        <f>SUM('←条例【即時】'!K21,'←条例【一括】'!L21)</f>
        <v>13</v>
      </c>
      <c r="L21" s="98">
        <f>SUM('←条例【即時】'!L21,'←条例【一括】'!M21)</f>
        <v>0</v>
      </c>
      <c r="M21" s="98">
        <f>SUM('←条例【即時】'!M21,'←条例【一括】'!N21)</f>
        <v>0</v>
      </c>
      <c r="N21" s="98">
        <f>SUM('←条例【即時】'!N21,'←条例【一括】'!O21)</f>
        <v>0</v>
      </c>
      <c r="O21" s="99">
        <f t="shared" si="3"/>
        <v>133</v>
      </c>
    </row>
    <row r="22" spans="1:15" s="5" customFormat="1" ht="19.5" customHeight="1">
      <c r="A22" s="217"/>
      <c r="B22" s="165" t="s">
        <v>15</v>
      </c>
      <c r="C22" s="138">
        <f>SUM(C19:C20:C21)</f>
        <v>0</v>
      </c>
      <c r="D22" s="138">
        <f>SUM(D19:D20:D21)</f>
        <v>0</v>
      </c>
      <c r="E22" s="138">
        <f>SUM(E19:E20:E21)</f>
        <v>1</v>
      </c>
      <c r="F22" s="138">
        <f>SUM(F19:F20:F21)</f>
        <v>0</v>
      </c>
      <c r="G22" s="138">
        <f>SUM(G19:G20:G21)</f>
        <v>81</v>
      </c>
      <c r="H22" s="138">
        <f>SUM(H19:H20:H21)</f>
        <v>38</v>
      </c>
      <c r="I22" s="138">
        <f>SUM(I19:I20:I21)</f>
        <v>0</v>
      </c>
      <c r="J22" s="138">
        <f>SUM(J19:J20:J21)</f>
        <v>0</v>
      </c>
      <c r="K22" s="138">
        <f>SUM(K19:K20:K21)</f>
        <v>13</v>
      </c>
      <c r="L22" s="138">
        <f>SUM(L19:L20:L21)</f>
        <v>0</v>
      </c>
      <c r="M22" s="138">
        <f>SUM(M19:M20:M21)</f>
        <v>0</v>
      </c>
      <c r="N22" s="138">
        <f>SUM(N19:N20:N21)</f>
        <v>0</v>
      </c>
      <c r="O22" s="139">
        <f>SUM(O19:O20:O21)</f>
        <v>133</v>
      </c>
    </row>
    <row r="23" spans="1:15" s="5" customFormat="1" ht="19.5" customHeight="1">
      <c r="A23" s="7" t="s">
        <v>90</v>
      </c>
      <c r="B23" s="6" t="s">
        <v>64</v>
      </c>
      <c r="C23" s="31">
        <f>SUM('←条例【即時】'!C23,'←条例【一括】'!D23)</f>
        <v>0</v>
      </c>
      <c r="D23" s="31">
        <f>SUM('←条例【即時】'!D23,'←条例【一括】'!E23)</f>
        <v>0</v>
      </c>
      <c r="E23" s="31">
        <f>SUM('←条例【即時】'!E23,'←条例【一括】'!F23)</f>
        <v>0</v>
      </c>
      <c r="F23" s="31">
        <f>SUM('←条例【即時】'!F23,'←条例【一括】'!G23)</f>
        <v>0</v>
      </c>
      <c r="G23" s="31">
        <f>SUM('←条例【即時】'!G23,'←条例【一括】'!H23)</f>
        <v>0</v>
      </c>
      <c r="H23" s="31">
        <f>SUM('←条例【即時】'!H23,'←条例【一括】'!I23)</f>
        <v>0</v>
      </c>
      <c r="I23" s="31">
        <f>SUM('←条例【即時】'!I23,'←条例【一括】'!J23)</f>
        <v>0</v>
      </c>
      <c r="J23" s="31">
        <f>SUM('←条例【即時】'!J23,'←条例【一括】'!K23)</f>
        <v>0</v>
      </c>
      <c r="K23" s="31">
        <f>SUM('←条例【即時】'!K23,'←条例【一括】'!L23)</f>
        <v>0</v>
      </c>
      <c r="L23" s="31">
        <f>SUM('←条例【即時】'!L23,'←条例【一括】'!M23)</f>
        <v>0</v>
      </c>
      <c r="M23" s="31">
        <f>SUM('←条例【即時】'!M23,'←条例【一括】'!N23)</f>
        <v>0</v>
      </c>
      <c r="N23" s="31">
        <f>SUM('←条例【即時】'!N23,'←条例【一括】'!O23)</f>
        <v>0</v>
      </c>
      <c r="O23" s="32">
        <f>SUM(C23:N23)</f>
        <v>0</v>
      </c>
    </row>
    <row r="24" spans="1:15" s="5" customFormat="1" ht="19.5" customHeight="1">
      <c r="A24" s="216" t="s">
        <v>36</v>
      </c>
      <c r="B24" s="100" t="s">
        <v>65</v>
      </c>
      <c r="C24" s="80">
        <f>SUM('←条例【即時】'!C24,'←条例【一括】'!D24)</f>
        <v>0</v>
      </c>
      <c r="D24" s="80">
        <f>SUM('←条例【即時】'!D24,'←条例【一括】'!E24)</f>
        <v>0</v>
      </c>
      <c r="E24" s="80">
        <f>SUM('←条例【即時】'!E24,'←条例【一括】'!F24)</f>
        <v>0</v>
      </c>
      <c r="F24" s="80">
        <f>SUM('←条例【即時】'!F24,'←条例【一括】'!G24)</f>
        <v>0</v>
      </c>
      <c r="G24" s="80">
        <f>SUM('←条例【即時】'!G24,'←条例【一括】'!H24)</f>
        <v>0</v>
      </c>
      <c r="H24" s="80">
        <f>SUM('←条例【即時】'!H24,'←条例【一括】'!I24)</f>
        <v>0</v>
      </c>
      <c r="I24" s="80">
        <f>SUM('←条例【即時】'!I24,'←条例【一括】'!J24)</f>
        <v>0</v>
      </c>
      <c r="J24" s="80">
        <f>SUM('←条例【即時】'!J24,'←条例【一括】'!K24)</f>
        <v>0</v>
      </c>
      <c r="K24" s="80">
        <f>SUM('←条例【即時】'!K24,'←条例【一括】'!L24)</f>
        <v>0</v>
      </c>
      <c r="L24" s="80">
        <f>SUM('←条例【即時】'!L24,'←条例【一括】'!M24)</f>
        <v>0</v>
      </c>
      <c r="M24" s="80">
        <f>SUM('←条例【即時】'!M24,'←条例【一括】'!N24)</f>
        <v>0</v>
      </c>
      <c r="N24" s="80">
        <f>SUM('←条例【即時】'!N24,'←条例【一括】'!O24)</f>
        <v>0</v>
      </c>
      <c r="O24" s="75">
        <f>SUM(C24:N24)</f>
        <v>0</v>
      </c>
    </row>
    <row r="25" spans="1:15" s="5" customFormat="1" ht="19.5" customHeight="1">
      <c r="A25" s="216"/>
      <c r="B25" s="133" t="s">
        <v>48</v>
      </c>
      <c r="C25" s="98">
        <f>SUM('←条例【即時】'!C25,'←条例【一括】'!D25)</f>
        <v>0</v>
      </c>
      <c r="D25" s="80">
        <f>SUM('←条例【即時】'!D25,'←条例【一括】'!E25)</f>
        <v>0</v>
      </c>
      <c r="E25" s="80">
        <f>SUM('←条例【即時】'!E25,'←条例【一括】'!F25)</f>
        <v>0</v>
      </c>
      <c r="F25" s="80">
        <f>SUM('←条例【即時】'!F25,'←条例【一括】'!G25)</f>
        <v>0</v>
      </c>
      <c r="G25" s="80">
        <f>SUM('←条例【即時】'!G25,'←条例【一括】'!H25)</f>
        <v>0</v>
      </c>
      <c r="H25" s="80">
        <f>SUM('←条例【即時】'!H25,'←条例【一括】'!I25)</f>
        <v>0</v>
      </c>
      <c r="I25" s="80">
        <f>SUM('←条例【即時】'!I25,'←条例【一括】'!J25)</f>
        <v>139988</v>
      </c>
      <c r="J25" s="80">
        <f>SUM('←条例【即時】'!J25,'←条例【一括】'!K25)</f>
        <v>6535</v>
      </c>
      <c r="K25" s="80">
        <f>SUM('←条例【即時】'!K25,'←条例【一括】'!L25)</f>
        <v>0</v>
      </c>
      <c r="L25" s="80">
        <f>SUM('←条例【即時】'!L25,'←条例【一括】'!M25)</f>
        <v>0</v>
      </c>
      <c r="M25" s="80">
        <f>SUM('←条例【即時】'!M25,'←条例【一括】'!N25)</f>
        <v>0</v>
      </c>
      <c r="N25" s="80">
        <f>SUM('←条例【即時】'!N25,'←条例【一括】'!O25)</f>
        <v>290215</v>
      </c>
      <c r="O25" s="75">
        <f>SUM(C25:N25)</f>
        <v>436738</v>
      </c>
    </row>
    <row r="26" spans="1:15" s="5" customFormat="1" ht="19.5" customHeight="1">
      <c r="A26" s="217"/>
      <c r="B26" s="165" t="s">
        <v>15</v>
      </c>
      <c r="C26" s="138">
        <f>SUM(C24:C25)</f>
        <v>0</v>
      </c>
      <c r="D26" s="138">
        <f aca="true" t="shared" si="5" ref="D26:N26">SUM(D24:D25)</f>
        <v>0</v>
      </c>
      <c r="E26" s="138">
        <f t="shared" si="5"/>
        <v>0</v>
      </c>
      <c r="F26" s="138">
        <f t="shared" si="5"/>
        <v>0</v>
      </c>
      <c r="G26" s="138">
        <f t="shared" si="5"/>
        <v>0</v>
      </c>
      <c r="H26" s="138">
        <f t="shared" si="5"/>
        <v>0</v>
      </c>
      <c r="I26" s="138">
        <f t="shared" si="5"/>
        <v>139988</v>
      </c>
      <c r="J26" s="138">
        <f t="shared" si="5"/>
        <v>6535</v>
      </c>
      <c r="K26" s="138">
        <f t="shared" si="5"/>
        <v>0</v>
      </c>
      <c r="L26" s="138">
        <f t="shared" si="5"/>
        <v>0</v>
      </c>
      <c r="M26" s="138">
        <f t="shared" si="5"/>
        <v>0</v>
      </c>
      <c r="N26" s="138">
        <f t="shared" si="5"/>
        <v>290215</v>
      </c>
      <c r="O26" s="139">
        <f>SUM(O24:O25)</f>
        <v>436738</v>
      </c>
    </row>
    <row r="27" spans="1:15" s="5" customFormat="1" ht="19.5" customHeight="1">
      <c r="A27" s="7" t="s">
        <v>35</v>
      </c>
      <c r="B27" s="6" t="s">
        <v>44</v>
      </c>
      <c r="C27" s="31">
        <f>SUM('←条例【即時】'!C27,'←条例【一括】'!D27)</f>
        <v>0</v>
      </c>
      <c r="D27" s="31">
        <f>SUM('←条例【即時】'!D27,'←条例【一括】'!E27)</f>
        <v>0</v>
      </c>
      <c r="E27" s="31">
        <f>SUM('←条例【即時】'!E27,'←条例【一括】'!F27)</f>
        <v>0</v>
      </c>
      <c r="F27" s="31">
        <f>SUM('←条例【即時】'!F27,'←条例【一括】'!G27)</f>
        <v>0</v>
      </c>
      <c r="G27" s="31">
        <f>SUM('←条例【即時】'!G27,'←条例【一括】'!H27)</f>
        <v>0</v>
      </c>
      <c r="H27" s="31">
        <f>SUM('←条例【即時】'!H27,'←条例【一括】'!I27)</f>
        <v>0</v>
      </c>
      <c r="I27" s="31">
        <f>SUM('←条例【即時】'!I27,'←条例【一括】'!J27)</f>
        <v>0</v>
      </c>
      <c r="J27" s="31">
        <f>SUM('←条例【即時】'!J27,'←条例【一括】'!K27)</f>
        <v>0</v>
      </c>
      <c r="K27" s="31">
        <f>SUM('←条例【即時】'!K27,'←条例【一括】'!L27)</f>
        <v>2</v>
      </c>
      <c r="L27" s="31">
        <f>SUM('←条例【即時】'!L27,'←条例【一括】'!M27)</f>
        <v>0</v>
      </c>
      <c r="M27" s="31">
        <f>SUM('←条例【即時】'!M27,'←条例【一括】'!N27)</f>
        <v>0</v>
      </c>
      <c r="N27" s="31">
        <f>SUM('←条例【即時】'!N27,'←条例【一括】'!O27)</f>
        <v>0</v>
      </c>
      <c r="O27" s="32">
        <f>SUM(C27:N27)</f>
        <v>2</v>
      </c>
    </row>
    <row r="28" spans="1:15" s="5" customFormat="1" ht="19.5" customHeight="1">
      <c r="A28" s="215" t="s">
        <v>59</v>
      </c>
      <c r="B28" s="100" t="s">
        <v>69</v>
      </c>
      <c r="C28" s="80">
        <f>SUM('←条例【即時】'!C28,'←条例【一括】'!D28)</f>
        <v>0</v>
      </c>
      <c r="D28" s="80">
        <f>SUM('←条例【即時】'!D28,'←条例【一括】'!E28)</f>
        <v>0</v>
      </c>
      <c r="E28" s="80">
        <f>SUM('←条例【即時】'!E28,'←条例【一括】'!F28)</f>
        <v>0</v>
      </c>
      <c r="F28" s="80">
        <f>SUM('←条例【即時】'!F28,'←条例【一括】'!G28)</f>
        <v>0</v>
      </c>
      <c r="G28" s="80">
        <f>SUM('←条例【即時】'!G28,'←条例【一括】'!H28)</f>
        <v>0</v>
      </c>
      <c r="H28" s="80">
        <f>SUM('←条例【即時】'!H28,'←条例【一括】'!I28)</f>
        <v>0</v>
      </c>
      <c r="I28" s="80">
        <f>SUM('←条例【即時】'!I28,'←条例【一括】'!J28)</f>
        <v>0</v>
      </c>
      <c r="J28" s="80">
        <f>SUM('←条例【即時】'!J28,'←条例【一括】'!K28)</f>
        <v>0</v>
      </c>
      <c r="K28" s="80">
        <f>SUM('←条例【即時】'!K28,'←条例【一括】'!L28)</f>
        <v>0</v>
      </c>
      <c r="L28" s="80">
        <f>SUM('←条例【即時】'!L28,'←条例【一括】'!M28)</f>
        <v>0</v>
      </c>
      <c r="M28" s="80">
        <f>SUM('←条例【即時】'!M28,'←条例【一括】'!N28)</f>
        <v>0</v>
      </c>
      <c r="N28" s="80">
        <f>SUM('←条例【即時】'!N28,'←条例【一括】'!O28)</f>
        <v>0</v>
      </c>
      <c r="O28" s="75">
        <f>SUM(C28:N28)</f>
        <v>0</v>
      </c>
    </row>
    <row r="29" spans="1:15" s="5" customFormat="1" ht="19.5" customHeight="1">
      <c r="A29" s="216"/>
      <c r="B29" s="100" t="s">
        <v>58</v>
      </c>
      <c r="C29" s="80">
        <f>SUM('←条例【即時】'!C29,'←条例【一括】'!D29)</f>
        <v>0</v>
      </c>
      <c r="D29" s="80">
        <f>SUM('←条例【即時】'!D29,'←条例【一括】'!E29)</f>
        <v>0</v>
      </c>
      <c r="E29" s="80">
        <f>SUM('←条例【即時】'!E29,'←条例【一括】'!F29)</f>
        <v>0</v>
      </c>
      <c r="F29" s="80">
        <f>SUM('←条例【即時】'!F29,'←条例【一括】'!G29)</f>
        <v>0</v>
      </c>
      <c r="G29" s="80">
        <f>SUM('←条例【即時】'!G29,'←条例【一括】'!H29)</f>
        <v>0</v>
      </c>
      <c r="H29" s="80">
        <f>SUM('←条例【即時】'!H29,'←条例【一括】'!I29)</f>
        <v>0</v>
      </c>
      <c r="I29" s="80">
        <f>SUM('←条例【即時】'!I29,'←条例【一括】'!J29)</f>
        <v>0</v>
      </c>
      <c r="J29" s="80">
        <f>SUM('←条例【即時】'!J29,'←条例【一括】'!K29)</f>
        <v>0</v>
      </c>
      <c r="K29" s="80">
        <f>SUM('←条例【即時】'!K29,'←条例【一括】'!L29)</f>
        <v>0</v>
      </c>
      <c r="L29" s="80">
        <f>SUM('←条例【即時】'!L29,'←条例【一括】'!M29)</f>
        <v>0</v>
      </c>
      <c r="M29" s="80">
        <f>SUM('←条例【即時】'!M29,'←条例【一括】'!N29)</f>
        <v>0</v>
      </c>
      <c r="N29" s="80">
        <f>SUM('←条例【即時】'!N29,'←条例【一括】'!O29)</f>
        <v>0</v>
      </c>
      <c r="O29" s="75">
        <f>SUM(C29:N29)</f>
        <v>0</v>
      </c>
    </row>
    <row r="30" spans="1:15" s="5" customFormat="1" ht="19.5" customHeight="1">
      <c r="A30" s="217"/>
      <c r="B30" s="170" t="s">
        <v>15</v>
      </c>
      <c r="C30" s="171">
        <f>SUM(C28:C29)</f>
        <v>0</v>
      </c>
      <c r="D30" s="171">
        <f aca="true" t="shared" si="6" ref="D30:N30">SUM(D28:D29)</f>
        <v>0</v>
      </c>
      <c r="E30" s="171">
        <f t="shared" si="6"/>
        <v>0</v>
      </c>
      <c r="F30" s="171">
        <f t="shared" si="6"/>
        <v>0</v>
      </c>
      <c r="G30" s="171">
        <f t="shared" si="6"/>
        <v>0</v>
      </c>
      <c r="H30" s="171">
        <f t="shared" si="6"/>
        <v>0</v>
      </c>
      <c r="I30" s="171">
        <f t="shared" si="6"/>
        <v>0</v>
      </c>
      <c r="J30" s="171">
        <f t="shared" si="6"/>
        <v>0</v>
      </c>
      <c r="K30" s="171">
        <f t="shared" si="6"/>
        <v>0</v>
      </c>
      <c r="L30" s="171">
        <f t="shared" si="6"/>
        <v>0</v>
      </c>
      <c r="M30" s="171">
        <f t="shared" si="6"/>
        <v>0</v>
      </c>
      <c r="N30" s="171">
        <f t="shared" si="6"/>
        <v>0</v>
      </c>
      <c r="O30" s="172">
        <f>SUM(O28:O29)</f>
        <v>0</v>
      </c>
    </row>
    <row r="31" spans="1:15" s="5" customFormat="1" ht="19.5" customHeight="1">
      <c r="A31" s="215" t="s">
        <v>34</v>
      </c>
      <c r="B31" s="100" t="s">
        <v>53</v>
      </c>
      <c r="C31" s="80">
        <f>SUM('←条例【即時】'!C31,'←条例【一括】'!D31)</f>
        <v>0</v>
      </c>
      <c r="D31" s="80">
        <f>SUM('←条例【即時】'!D31,'←条例【一括】'!E31)</f>
        <v>0</v>
      </c>
      <c r="E31" s="80">
        <f>SUM('←条例【即時】'!E31,'←条例【一括】'!F31)</f>
        <v>0</v>
      </c>
      <c r="F31" s="80">
        <f>SUM('←条例【即時】'!F31,'←条例【一括】'!G31)</f>
        <v>0</v>
      </c>
      <c r="G31" s="80">
        <f>SUM('←条例【即時】'!G31,'←条例【一括】'!H31)</f>
        <v>0</v>
      </c>
      <c r="H31" s="80">
        <f>SUM('←条例【即時】'!H31,'←条例【一括】'!I31)</f>
        <v>0</v>
      </c>
      <c r="I31" s="80">
        <f>SUM('←条例【即時】'!I31,'←条例【一括】'!J31)</f>
        <v>0</v>
      </c>
      <c r="J31" s="80">
        <f>SUM('←条例【即時】'!J31,'←条例【一括】'!K31)</f>
        <v>0</v>
      </c>
      <c r="K31" s="80">
        <f>SUM('←条例【即時】'!K31,'←条例【一括】'!L31)</f>
        <v>0</v>
      </c>
      <c r="L31" s="80">
        <f>SUM('←条例【即時】'!L31,'←条例【一括】'!M31)</f>
        <v>0</v>
      </c>
      <c r="M31" s="80">
        <f>SUM('←条例【即時】'!M31,'←条例【一括】'!N31)</f>
        <v>0</v>
      </c>
      <c r="N31" s="80">
        <f>SUM('←条例【即時】'!N31,'←条例【一括】'!O31)</f>
        <v>0</v>
      </c>
      <c r="O31" s="75">
        <f>SUM(C31:N31)</f>
        <v>0</v>
      </c>
    </row>
    <row r="32" spans="1:15" s="5" customFormat="1" ht="19.5" customHeight="1">
      <c r="A32" s="216"/>
      <c r="B32" s="100" t="s">
        <v>43</v>
      </c>
      <c r="C32" s="80">
        <f>SUM('←条例【即時】'!C32,'←条例【一括】'!D32)</f>
        <v>0</v>
      </c>
      <c r="D32" s="80">
        <f>SUM('←条例【即時】'!D32,'←条例【一括】'!E32)</f>
        <v>0</v>
      </c>
      <c r="E32" s="80">
        <f>SUM('←条例【即時】'!E32,'←条例【一括】'!F32)</f>
        <v>0</v>
      </c>
      <c r="F32" s="80">
        <f>SUM('←条例【即時】'!F32,'←条例【一括】'!G32)</f>
        <v>0</v>
      </c>
      <c r="G32" s="80">
        <f>SUM('←条例【即時】'!G32,'←条例【一括】'!H32)</f>
        <v>0</v>
      </c>
      <c r="H32" s="80">
        <f>SUM('←条例【即時】'!H32,'←条例【一括】'!I32)</f>
        <v>0</v>
      </c>
      <c r="I32" s="80">
        <f>SUM('←条例【即時】'!I32,'←条例【一括】'!J32)</f>
        <v>0</v>
      </c>
      <c r="J32" s="80">
        <f>SUM('←条例【即時】'!J32,'←条例【一括】'!K32)</f>
        <v>0</v>
      </c>
      <c r="K32" s="80">
        <f>SUM('←条例【即時】'!K32,'←条例【一括】'!L32)</f>
        <v>0</v>
      </c>
      <c r="L32" s="80">
        <f>SUM('←条例【即時】'!L32,'←条例【一括】'!M32)</f>
        <v>0</v>
      </c>
      <c r="M32" s="80">
        <f>SUM('←条例【即時】'!M32,'←条例【一括】'!N32)</f>
        <v>0</v>
      </c>
      <c r="N32" s="80">
        <f>SUM('←条例【即時】'!N32,'←条例【一括】'!O32)</f>
        <v>0</v>
      </c>
      <c r="O32" s="75">
        <f>SUM(C32:N32)</f>
        <v>0</v>
      </c>
    </row>
    <row r="33" spans="1:15" s="5" customFormat="1" ht="19.5" customHeight="1">
      <c r="A33" s="217"/>
      <c r="B33" s="165" t="s">
        <v>15</v>
      </c>
      <c r="C33" s="138">
        <f>SUM(C31:C32)</f>
        <v>0</v>
      </c>
      <c r="D33" s="138">
        <f aca="true" t="shared" si="7" ref="D33:N33">SUM(D31:D32)</f>
        <v>0</v>
      </c>
      <c r="E33" s="138">
        <f t="shared" si="7"/>
        <v>0</v>
      </c>
      <c r="F33" s="138">
        <f t="shared" si="7"/>
        <v>0</v>
      </c>
      <c r="G33" s="138">
        <f t="shared" si="7"/>
        <v>0</v>
      </c>
      <c r="H33" s="138">
        <f t="shared" si="7"/>
        <v>0</v>
      </c>
      <c r="I33" s="138">
        <f t="shared" si="7"/>
        <v>0</v>
      </c>
      <c r="J33" s="138">
        <f t="shared" si="7"/>
        <v>0</v>
      </c>
      <c r="K33" s="138">
        <f t="shared" si="7"/>
        <v>0</v>
      </c>
      <c r="L33" s="138">
        <f t="shared" si="7"/>
        <v>0</v>
      </c>
      <c r="M33" s="138">
        <f t="shared" si="7"/>
        <v>0</v>
      </c>
      <c r="N33" s="138">
        <f t="shared" si="7"/>
        <v>0</v>
      </c>
      <c r="O33" s="139">
        <f>SUM(O31:O32)</f>
        <v>0</v>
      </c>
    </row>
    <row r="34" spans="1:15" s="5" customFormat="1" ht="19.5" customHeight="1">
      <c r="A34" s="19" t="s">
        <v>71</v>
      </c>
      <c r="B34" s="20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</row>
    <row r="35" spans="1:15" s="5" customFormat="1" ht="19.5" customHeight="1">
      <c r="A35" s="231" t="s">
        <v>70</v>
      </c>
      <c r="B35" s="100" t="s">
        <v>47</v>
      </c>
      <c r="C35" s="80">
        <f>SUM('←条例【即時】'!C35,'←条例【一括】'!D35)</f>
        <v>0</v>
      </c>
      <c r="D35" s="80">
        <f>SUM('←条例【即時】'!D35,'←条例【一括】'!E35)</f>
        <v>0</v>
      </c>
      <c r="E35" s="80">
        <f>SUM('←条例【即時】'!E35,'←条例【一括】'!F35)</f>
        <v>1</v>
      </c>
      <c r="F35" s="80">
        <f>SUM('←条例【即時】'!F35,'←条例【一括】'!G35)</f>
        <v>0</v>
      </c>
      <c r="G35" s="80">
        <f>SUM('←条例【即時】'!G35,'←条例【一括】'!H35)</f>
        <v>0</v>
      </c>
      <c r="H35" s="80">
        <f>SUM('←条例【即時】'!H35,'←条例【一括】'!I35)</f>
        <v>1</v>
      </c>
      <c r="I35" s="80">
        <f>SUM('←条例【即時】'!I35,'←条例【一括】'!J35)</f>
        <v>0</v>
      </c>
      <c r="J35" s="80">
        <f>SUM('←条例【即時】'!J35,'←条例【一括】'!K35)</f>
        <v>0</v>
      </c>
      <c r="K35" s="80">
        <f>SUM('←条例【即時】'!K35,'←条例【一括】'!L35)</f>
        <v>1</v>
      </c>
      <c r="L35" s="80">
        <f>SUM('←条例【即時】'!L35,'←条例【一括】'!M35)</f>
        <v>0</v>
      </c>
      <c r="M35" s="80">
        <f>SUM('←条例【即時】'!M35,'←条例【一括】'!N35)</f>
        <v>0</v>
      </c>
      <c r="N35" s="80">
        <f>SUM('←条例【即時】'!N35,'←条例【一括】'!O35)</f>
        <v>2</v>
      </c>
      <c r="O35" s="75">
        <f>SUM(C35:N35)</f>
        <v>5</v>
      </c>
    </row>
    <row r="36" spans="1:15" s="4" customFormat="1" ht="19.5" customHeight="1">
      <c r="A36" s="232"/>
      <c r="B36" s="100" t="s">
        <v>45</v>
      </c>
      <c r="C36" s="80">
        <f>SUM('←条例【即時】'!C36,'←条例【一括】'!D36)</f>
        <v>0</v>
      </c>
      <c r="D36" s="80">
        <f>SUM('←条例【即時】'!D36,'←条例【一括】'!E36)</f>
        <v>0</v>
      </c>
      <c r="E36" s="80">
        <f>SUM('←条例【即時】'!E36,'←条例【一括】'!F36)</f>
        <v>20</v>
      </c>
      <c r="F36" s="80">
        <f>SUM('←条例【即時】'!F36,'←条例【一括】'!G36)</f>
        <v>0</v>
      </c>
      <c r="G36" s="80">
        <f>SUM('←条例【即時】'!G36,'←条例【一括】'!H36)</f>
        <v>0</v>
      </c>
      <c r="H36" s="80">
        <f>SUM('←条例【即時】'!H36,'←条例【一括】'!I36)</f>
        <v>20</v>
      </c>
      <c r="I36" s="80">
        <f>SUM('←条例【即時】'!I36,'←条例【一括】'!J36)</f>
        <v>0</v>
      </c>
      <c r="J36" s="80">
        <f>SUM('←条例【即時】'!J36,'←条例【一括】'!K36)</f>
        <v>0</v>
      </c>
      <c r="K36" s="80">
        <f>SUM('←条例【即時】'!K36,'←条例【一括】'!L36)</f>
        <v>20</v>
      </c>
      <c r="L36" s="80">
        <f>SUM('←条例【即時】'!L36,'←条例【一括】'!M36)</f>
        <v>0</v>
      </c>
      <c r="M36" s="80">
        <f>SUM('←条例【即時】'!M36,'←条例【一括】'!N36)</f>
        <v>0</v>
      </c>
      <c r="N36" s="80">
        <f>SUM('←条例【即時】'!N36,'←条例【一括】'!O36)</f>
        <v>20</v>
      </c>
      <c r="O36" s="75">
        <f>SUM(C36:N36)</f>
        <v>80</v>
      </c>
    </row>
    <row r="37" spans="1:15" s="5" customFormat="1" ht="19.5" customHeight="1">
      <c r="A37" s="233"/>
      <c r="B37" s="165" t="s">
        <v>15</v>
      </c>
      <c r="C37" s="138">
        <f>SUM(C35:C36)</f>
        <v>0</v>
      </c>
      <c r="D37" s="138">
        <f aca="true" t="shared" si="8" ref="D37:N37">SUM(D35:D36)</f>
        <v>0</v>
      </c>
      <c r="E37" s="138">
        <f t="shared" si="8"/>
        <v>21</v>
      </c>
      <c r="F37" s="138">
        <f t="shared" si="8"/>
        <v>0</v>
      </c>
      <c r="G37" s="138">
        <f t="shared" si="8"/>
        <v>0</v>
      </c>
      <c r="H37" s="138">
        <f t="shared" si="8"/>
        <v>21</v>
      </c>
      <c r="I37" s="138">
        <f t="shared" si="8"/>
        <v>0</v>
      </c>
      <c r="J37" s="138">
        <f t="shared" si="8"/>
        <v>0</v>
      </c>
      <c r="K37" s="138">
        <f t="shared" si="8"/>
        <v>21</v>
      </c>
      <c r="L37" s="138">
        <f t="shared" si="8"/>
        <v>0</v>
      </c>
      <c r="M37" s="138">
        <f t="shared" si="8"/>
        <v>0</v>
      </c>
      <c r="N37" s="138">
        <f t="shared" si="8"/>
        <v>22</v>
      </c>
      <c r="O37" s="139">
        <f>SUM(O35:O36)</f>
        <v>85</v>
      </c>
    </row>
    <row r="38" spans="1:15" s="5" customFormat="1" ht="19.5" customHeight="1">
      <c r="A38" s="7" t="s">
        <v>60</v>
      </c>
      <c r="B38" s="6" t="s">
        <v>61</v>
      </c>
      <c r="C38" s="31">
        <f>SUM('←条例【即時】'!C38,'←条例【一括】'!D38)</f>
        <v>0</v>
      </c>
      <c r="D38" s="31">
        <f>SUM('←条例【即時】'!D38,'←条例【一括】'!E38)</f>
        <v>0</v>
      </c>
      <c r="E38" s="31">
        <f>SUM('←条例【即時】'!E38,'←条例【一括】'!F38)</f>
        <v>0</v>
      </c>
      <c r="F38" s="31">
        <f>SUM('←条例【即時】'!F38,'←条例【一括】'!G38)</f>
        <v>0</v>
      </c>
      <c r="G38" s="31">
        <f>SUM('←条例【即時】'!G38,'←条例【一括】'!H38)</f>
        <v>0</v>
      </c>
      <c r="H38" s="31">
        <f>SUM('←条例【即時】'!H38,'←条例【一括】'!I38)</f>
        <v>0</v>
      </c>
      <c r="I38" s="31">
        <f>SUM('←条例【即時】'!I38,'←条例【一括】'!J38)</f>
        <v>0</v>
      </c>
      <c r="J38" s="31">
        <f>SUM('←条例【即時】'!J38,'←条例【一括】'!K38)</f>
        <v>0</v>
      </c>
      <c r="K38" s="31">
        <f>SUM('←条例【即時】'!K38,'←条例【一括】'!L38)</f>
        <v>0</v>
      </c>
      <c r="L38" s="31">
        <f>SUM('←条例【即時】'!L38,'←条例【一括】'!M38)</f>
        <v>0</v>
      </c>
      <c r="M38" s="31">
        <f>SUM('←条例【即時】'!M38,'←条例【一括】'!N38)</f>
        <v>0</v>
      </c>
      <c r="N38" s="31">
        <f>SUM('←条例【即時】'!N38,'←条例【一括】'!O38)</f>
        <v>0</v>
      </c>
      <c r="O38" s="32">
        <f>SUM(C38:N38)</f>
        <v>0</v>
      </c>
    </row>
    <row r="39" spans="1:15" s="5" customFormat="1" ht="19.5" customHeight="1">
      <c r="A39" s="17" t="s">
        <v>72</v>
      </c>
      <c r="B39" s="18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</row>
    <row r="40" spans="1:15" ht="19.5" customHeight="1">
      <c r="A40" s="234" t="s">
        <v>67</v>
      </c>
      <c r="B40" s="100" t="s">
        <v>47</v>
      </c>
      <c r="C40" s="80">
        <f>SUM('←条例【即時】'!C40,'←条例【一括】'!D40)</f>
        <v>0</v>
      </c>
      <c r="D40" s="80">
        <f>SUM('←条例【即時】'!D40,'←条例【一括】'!E40)</f>
        <v>0</v>
      </c>
      <c r="E40" s="80">
        <f>SUM('←条例【即時】'!E40,'←条例【一括】'!F40)</f>
        <v>1</v>
      </c>
      <c r="F40" s="80">
        <f>SUM('←条例【即時】'!F40,'←条例【一括】'!G40)</f>
        <v>0</v>
      </c>
      <c r="G40" s="80">
        <f>SUM('←条例【即時】'!G40,'←条例【一括】'!H40)</f>
        <v>0</v>
      </c>
      <c r="H40" s="80">
        <f>SUM('←条例【即時】'!H40,'←条例【一括】'!I40)</f>
        <v>188</v>
      </c>
      <c r="I40" s="80">
        <f>SUM('←条例【即時】'!I40,'←条例【一括】'!J40)</f>
        <v>0</v>
      </c>
      <c r="J40" s="80">
        <f>SUM('←条例【即時】'!J40,'←条例【一括】'!K40)</f>
        <v>0</v>
      </c>
      <c r="K40" s="80">
        <f>SUM('←条例【即時】'!K40,'←条例【一括】'!L40)</f>
        <v>1</v>
      </c>
      <c r="L40" s="80">
        <f>SUM('←条例【即時】'!L40,'←条例【一括】'!M40)</f>
        <v>0</v>
      </c>
      <c r="M40" s="80">
        <f>SUM('←条例【即時】'!M40,'←条例【一括】'!N40)</f>
        <v>0</v>
      </c>
      <c r="N40" s="80">
        <f>SUM('←条例【即時】'!N40,'←条例【一括】'!O40)</f>
        <v>1</v>
      </c>
      <c r="O40" s="75">
        <f aca="true" t="shared" si="9" ref="O40:O45">SUM(C40:N40)</f>
        <v>191</v>
      </c>
    </row>
    <row r="41" spans="1:15" ht="19.5" customHeight="1">
      <c r="A41" s="235"/>
      <c r="B41" s="97" t="s">
        <v>78</v>
      </c>
      <c r="C41" s="98">
        <f>SUM('←条例【即時】'!C41,'←条例【一括】'!D41)</f>
        <v>0</v>
      </c>
      <c r="D41" s="98">
        <f>SUM('←条例【即時】'!D41,'←条例【一括】'!E41)</f>
        <v>0</v>
      </c>
      <c r="E41" s="98">
        <f>SUM('←条例【即時】'!E41,'←条例【一括】'!F41)</f>
        <v>0</v>
      </c>
      <c r="F41" s="98">
        <f>SUM('←条例【即時】'!F41,'←条例【一括】'!G41)</f>
        <v>0</v>
      </c>
      <c r="G41" s="98">
        <f>SUM('←条例【即時】'!G41,'←条例【一括】'!H41)</f>
        <v>0</v>
      </c>
      <c r="H41" s="98">
        <f>SUM('←条例【即時】'!H41,'←条例【一括】'!I41)</f>
        <v>1</v>
      </c>
      <c r="I41" s="98">
        <f>SUM('←条例【即時】'!I41,'←条例【一括】'!J41)</f>
        <v>0</v>
      </c>
      <c r="J41" s="98">
        <f>SUM('←条例【即時】'!J41,'←条例【一括】'!K41)</f>
        <v>0</v>
      </c>
      <c r="K41" s="98">
        <f>SUM('←条例【即時】'!K41,'←条例【一括】'!L41)</f>
        <v>1</v>
      </c>
      <c r="L41" s="98">
        <f>SUM('←条例【即時】'!L41,'←条例【一括】'!M41)</f>
        <v>0</v>
      </c>
      <c r="M41" s="98">
        <f>SUM('←条例【即時】'!M41,'←条例【一括】'!N41)</f>
        <v>1</v>
      </c>
      <c r="N41" s="98">
        <f>SUM('←条例【即時】'!N41,'←条例【一括】'!O41)</f>
        <v>1</v>
      </c>
      <c r="O41" s="99">
        <f t="shared" si="9"/>
        <v>4</v>
      </c>
    </row>
    <row r="42" spans="1:15" ht="19.5" customHeight="1">
      <c r="A42" s="235"/>
      <c r="B42" s="100" t="s">
        <v>63</v>
      </c>
      <c r="C42" s="80">
        <f>SUM('←条例【即時】'!C42,'←条例【一括】'!D42)</f>
        <v>0</v>
      </c>
      <c r="D42" s="80">
        <f>SUM('←条例【即時】'!D42,'←条例【一括】'!E42)</f>
        <v>0</v>
      </c>
      <c r="E42" s="80">
        <f>SUM('←条例【即時】'!E42,'←条例【一括】'!F42)</f>
        <v>0</v>
      </c>
      <c r="F42" s="80">
        <f>SUM('←条例【即時】'!F42,'←条例【一括】'!G42)</f>
        <v>0</v>
      </c>
      <c r="G42" s="80">
        <f>SUM('←条例【即時】'!G42,'←条例【一括】'!H42)</f>
        <v>0</v>
      </c>
      <c r="H42" s="80">
        <f>SUM('←条例【即時】'!H42,'←条例【一括】'!I42)</f>
        <v>2</v>
      </c>
      <c r="I42" s="80">
        <f>SUM('←条例【即時】'!I42,'←条例【一括】'!J42)</f>
        <v>0</v>
      </c>
      <c r="J42" s="80">
        <f>SUM('←条例【即時】'!J42,'←条例【一括】'!K42)</f>
        <v>0</v>
      </c>
      <c r="K42" s="80">
        <f>SUM('←条例【即時】'!K42,'←条例【一括】'!L42)</f>
        <v>2</v>
      </c>
      <c r="L42" s="80">
        <f>SUM('←条例【即時】'!L42,'←条例【一括】'!M42)</f>
        <v>0</v>
      </c>
      <c r="M42" s="80">
        <f>SUM('←条例【即時】'!M42,'←条例【一括】'!N42)</f>
        <v>2</v>
      </c>
      <c r="N42" s="80">
        <f>SUM('←条例【即時】'!N42,'←条例【一括】'!O42)</f>
        <v>2</v>
      </c>
      <c r="O42" s="75">
        <f t="shared" si="9"/>
        <v>8</v>
      </c>
    </row>
    <row r="43" spans="1:15" s="5" customFormat="1" ht="19.5" customHeight="1">
      <c r="A43" s="236"/>
      <c r="B43" s="165" t="s">
        <v>15</v>
      </c>
      <c r="C43" s="138">
        <f>SUM(C40:C42)</f>
        <v>0</v>
      </c>
      <c r="D43" s="138">
        <f aca="true" t="shared" si="10" ref="D43:N43">SUM(D40:D42)</f>
        <v>0</v>
      </c>
      <c r="E43" s="138">
        <f t="shared" si="10"/>
        <v>1</v>
      </c>
      <c r="F43" s="138">
        <f t="shared" si="10"/>
        <v>0</v>
      </c>
      <c r="G43" s="138">
        <f t="shared" si="10"/>
        <v>0</v>
      </c>
      <c r="H43" s="138">
        <f t="shared" si="10"/>
        <v>191</v>
      </c>
      <c r="I43" s="138">
        <f t="shared" si="10"/>
        <v>0</v>
      </c>
      <c r="J43" s="138">
        <f t="shared" si="10"/>
        <v>0</v>
      </c>
      <c r="K43" s="138">
        <f t="shared" si="10"/>
        <v>4</v>
      </c>
      <c r="L43" s="138">
        <f t="shared" si="10"/>
        <v>0</v>
      </c>
      <c r="M43" s="138">
        <f t="shared" si="10"/>
        <v>3</v>
      </c>
      <c r="N43" s="138">
        <f t="shared" si="10"/>
        <v>4</v>
      </c>
      <c r="O43" s="139">
        <f t="shared" si="9"/>
        <v>203</v>
      </c>
    </row>
    <row r="44" spans="1:15" s="5" customFormat="1" ht="19.5" customHeight="1">
      <c r="A44" s="7" t="s">
        <v>68</v>
      </c>
      <c r="B44" s="6" t="s">
        <v>62</v>
      </c>
      <c r="C44" s="31">
        <f>SUM('←条例【即時】'!C44,'←条例【一括】'!D44)</f>
        <v>0</v>
      </c>
      <c r="D44" s="31">
        <f>SUM('←条例【即時】'!D44,'←条例【一括】'!E44)</f>
        <v>0</v>
      </c>
      <c r="E44" s="31">
        <f>SUM('←条例【即時】'!E44,'←条例【一括】'!F44)</f>
        <v>0</v>
      </c>
      <c r="F44" s="31">
        <f>SUM('←条例【即時】'!F44,'←条例【一括】'!G44)</f>
        <v>0</v>
      </c>
      <c r="G44" s="31">
        <f>SUM('←条例【即時】'!G44,'←条例【一括】'!H44)</f>
        <v>0</v>
      </c>
      <c r="H44" s="31">
        <f>SUM('←条例【即時】'!H44,'←条例【一括】'!I44)</f>
        <v>0</v>
      </c>
      <c r="I44" s="31">
        <f>SUM('←条例【即時】'!I44,'←条例【一括】'!J44)</f>
        <v>0</v>
      </c>
      <c r="J44" s="31">
        <f>SUM('←条例【即時】'!J44,'←条例【一括】'!K44)</f>
        <v>0</v>
      </c>
      <c r="K44" s="31">
        <f>SUM('←条例【即時】'!K44,'←条例【一括】'!L44)</f>
        <v>0</v>
      </c>
      <c r="L44" s="31">
        <f>SUM('←条例【即時】'!L44,'←条例【一括】'!M44)</f>
        <v>0</v>
      </c>
      <c r="M44" s="31">
        <f>SUM('←条例【即時】'!M44,'←条例【一括】'!N44)</f>
        <v>0</v>
      </c>
      <c r="N44" s="31">
        <f>SUM('←条例【即時】'!N44,'←条例【一括】'!O44)</f>
        <v>0</v>
      </c>
      <c r="O44" s="32">
        <f t="shared" si="9"/>
        <v>0</v>
      </c>
    </row>
    <row r="45" spans="1:15" s="5" customFormat="1" ht="19.5" customHeight="1">
      <c r="A45" s="7" t="s">
        <v>97</v>
      </c>
      <c r="B45" s="6" t="s">
        <v>83</v>
      </c>
      <c r="C45" s="31">
        <f>SUM('←条例【即時】'!C45,'←条例【一括】'!D45)</f>
        <v>1579</v>
      </c>
      <c r="D45" s="31">
        <f>SUM('←条例【即時】'!D45,'←条例【一括】'!E45)</f>
        <v>1932</v>
      </c>
      <c r="E45" s="31">
        <f>SUM('←条例【即時】'!E45,'←条例【一括】'!F45)</f>
        <v>1737</v>
      </c>
      <c r="F45" s="31">
        <f>SUM('←条例【即時】'!F45,'←条例【一括】'!G45)</f>
        <v>1652</v>
      </c>
      <c r="G45" s="31">
        <f>SUM('←条例【即時】'!G45,'←条例【一括】'!H45)</f>
        <v>1806</v>
      </c>
      <c r="H45" s="31">
        <f>SUM('←条例【即時】'!H45,'←条例【一括】'!I45)</f>
        <v>1442</v>
      </c>
      <c r="I45" s="31">
        <f>SUM('←条例【即時】'!I45,'←条例【一括】'!J45)</f>
        <v>1810</v>
      </c>
      <c r="J45" s="31">
        <f>SUM('←条例【即時】'!J45,'←条例【一括】'!K45)</f>
        <v>1804</v>
      </c>
      <c r="K45" s="31">
        <f>SUM('←条例【即時】'!K45,'←条例【一括】'!L45)</f>
        <v>1768</v>
      </c>
      <c r="L45" s="31">
        <f>SUM('←条例【即時】'!L45,'←条例【一括】'!M45)</f>
        <v>2185</v>
      </c>
      <c r="M45" s="31">
        <f>SUM('←条例【即時】'!M45,'←条例【一括】'!N45)</f>
        <v>1633</v>
      </c>
      <c r="N45" s="31">
        <f>SUM('←条例【即時】'!N45,'←条例【一括】'!O45)</f>
        <v>1833</v>
      </c>
      <c r="O45" s="32">
        <f t="shared" si="9"/>
        <v>21181</v>
      </c>
    </row>
    <row r="46" spans="1:16" s="5" customFormat="1" ht="31.5" customHeight="1" thickBot="1">
      <c r="A46" s="237" t="s">
        <v>0</v>
      </c>
      <c r="B46" s="238"/>
      <c r="C46" s="173">
        <f aca="true" t="shared" si="11" ref="C46:O46">SUM(C5:C45)-SUM(C10,C14,C17,C22,C26,C30,C33,C37,C43)</f>
        <v>1592</v>
      </c>
      <c r="D46" s="173">
        <f t="shared" si="11"/>
        <v>1932</v>
      </c>
      <c r="E46" s="173">
        <f t="shared" si="11"/>
        <v>1857</v>
      </c>
      <c r="F46" s="173">
        <f t="shared" si="11"/>
        <v>1682</v>
      </c>
      <c r="G46" s="173">
        <f t="shared" si="11"/>
        <v>2058</v>
      </c>
      <c r="H46" s="173">
        <f t="shared" si="11"/>
        <v>1913</v>
      </c>
      <c r="I46" s="173">
        <f t="shared" si="11"/>
        <v>141850</v>
      </c>
      <c r="J46" s="173">
        <f t="shared" si="11"/>
        <v>8391</v>
      </c>
      <c r="K46" s="173">
        <f t="shared" si="11"/>
        <v>1833</v>
      </c>
      <c r="L46" s="173">
        <f t="shared" si="11"/>
        <v>2400</v>
      </c>
      <c r="M46" s="173">
        <f t="shared" si="11"/>
        <v>1672</v>
      </c>
      <c r="N46" s="173">
        <f t="shared" si="11"/>
        <v>292107</v>
      </c>
      <c r="O46" s="173">
        <f t="shared" si="11"/>
        <v>459287</v>
      </c>
      <c r="P46" s="42"/>
    </row>
    <row r="47" spans="5:15" s="3" customFormat="1" ht="15.75" customHeight="1">
      <c r="E47" s="53"/>
      <c r="K47" s="55"/>
      <c r="L47" s="54"/>
      <c r="M47" s="54"/>
      <c r="N47" s="179"/>
      <c r="O47" s="181"/>
    </row>
    <row r="48" ht="12">
      <c r="O48" s="180"/>
    </row>
    <row r="50" ht="12">
      <c r="O50" s="23"/>
    </row>
    <row r="52" ht="12">
      <c r="A52" s="183"/>
    </row>
  </sheetData>
  <sheetProtection/>
  <mergeCells count="13">
    <mergeCell ref="A46:B46"/>
    <mergeCell ref="A31:A33"/>
    <mergeCell ref="A19:A22"/>
    <mergeCell ref="A28:A30"/>
    <mergeCell ref="B5:B6"/>
    <mergeCell ref="A24:A26"/>
    <mergeCell ref="A35:A37"/>
    <mergeCell ref="A40:A43"/>
    <mergeCell ref="A11:A14"/>
    <mergeCell ref="N1:O1"/>
    <mergeCell ref="A2:O2"/>
    <mergeCell ref="A7:A10"/>
    <mergeCell ref="A15:A17"/>
  </mergeCells>
  <printOptions horizontalCentered="1"/>
  <pageMargins left="0" right="0" top="0.7874015748031497" bottom="0" header="0.5118110236220472" footer="0"/>
  <pageSetup fitToHeight="1" fitToWidth="1" horizontalDpi="600" verticalDpi="600" orientation="landscape" paperSize="9" scale="56" r:id="rId1"/>
  <rowBreaks count="1" manualBreakCount="1">
    <brk id="2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90" zoomScaleSheetLayoutView="90" workbookViewId="0" topLeftCell="A1">
      <pane ySplit="4" topLeftCell="A59" activePane="bottomLeft" state="frozen"/>
      <selection pane="topLeft" activeCell="E49" sqref="E49"/>
      <selection pane="bottomLeft" activeCell="P35" sqref="P35"/>
    </sheetView>
  </sheetViews>
  <sheetFormatPr defaultColWidth="9.00390625" defaultRowHeight="13.5"/>
  <cols>
    <col min="1" max="1" width="19.75390625" style="1" customWidth="1"/>
    <col min="2" max="2" width="43.25390625" style="1" bestFit="1" customWidth="1"/>
    <col min="3" max="14" width="7.00390625" style="1" customWidth="1"/>
    <col min="15" max="15" width="9.00390625" style="1" customWidth="1"/>
    <col min="16" max="16" width="10.875" style="1" customWidth="1"/>
    <col min="17" max="16384" width="9.00390625" style="1" customWidth="1"/>
  </cols>
  <sheetData>
    <row r="1" spans="14:15" ht="29.25" customHeight="1" thickBot="1">
      <c r="N1" s="200" t="s">
        <v>50</v>
      </c>
      <c r="O1" s="201"/>
    </row>
    <row r="2" spans="1:15" ht="16.5" customHeight="1">
      <c r="A2" s="202" t="s">
        <v>117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8" thickBot="1">
      <c r="A3" s="2"/>
      <c r="O3" s="47" t="s">
        <v>88</v>
      </c>
    </row>
    <row r="4" spans="1:15" ht="24" customHeight="1">
      <c r="A4" s="13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51</v>
      </c>
      <c r="O4" s="16" t="s">
        <v>0</v>
      </c>
    </row>
    <row r="5" spans="1:15" ht="19.5" customHeight="1">
      <c r="A5" s="58" t="s">
        <v>28</v>
      </c>
      <c r="B5" s="239" t="s">
        <v>47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>
        <f aca="true" t="shared" si="0" ref="O5:O13">SUM(C5:N5)</f>
        <v>0</v>
      </c>
    </row>
    <row r="6" spans="1:15" s="5" customFormat="1" ht="26.25" customHeight="1">
      <c r="A6" s="7" t="s">
        <v>106</v>
      </c>
      <c r="B6" s="240"/>
      <c r="C6" s="31"/>
      <c r="D6" s="31"/>
      <c r="E6" s="31">
        <v>3</v>
      </c>
      <c r="F6" s="31"/>
      <c r="G6" s="31"/>
      <c r="H6" s="31">
        <v>3</v>
      </c>
      <c r="I6" s="31"/>
      <c r="J6" s="31"/>
      <c r="K6" s="31">
        <v>3</v>
      </c>
      <c r="L6" s="31"/>
      <c r="M6" s="31"/>
      <c r="N6" s="31">
        <v>3</v>
      </c>
      <c r="O6" s="32">
        <f t="shared" si="0"/>
        <v>12</v>
      </c>
    </row>
    <row r="7" spans="1:15" s="5" customFormat="1" ht="19.5" customHeight="1">
      <c r="A7" s="215" t="s">
        <v>32</v>
      </c>
      <c r="B7" s="10" t="s">
        <v>39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46">
        <f t="shared" si="0"/>
        <v>0</v>
      </c>
    </row>
    <row r="8" spans="1:15" s="5" customFormat="1" ht="19.5" customHeight="1">
      <c r="A8" s="216"/>
      <c r="B8" s="11" t="s">
        <v>40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51">
        <f t="shared" si="0"/>
        <v>0</v>
      </c>
    </row>
    <row r="9" spans="1:15" s="5" customFormat="1" ht="19.5" customHeight="1">
      <c r="A9" s="216"/>
      <c r="B9" s="8" t="s">
        <v>41</v>
      </c>
      <c r="C9" s="35"/>
      <c r="D9" s="35"/>
      <c r="E9" s="35"/>
      <c r="F9" s="35"/>
      <c r="G9" s="35">
        <v>11</v>
      </c>
      <c r="H9" s="35">
        <v>2</v>
      </c>
      <c r="I9" s="35"/>
      <c r="J9" s="35"/>
      <c r="K9" s="35"/>
      <c r="L9" s="35"/>
      <c r="M9" s="35"/>
      <c r="N9" s="35"/>
      <c r="O9" s="34">
        <f t="shared" si="0"/>
        <v>13</v>
      </c>
    </row>
    <row r="10" spans="1:15" s="5" customFormat="1" ht="19.5" customHeight="1">
      <c r="A10" s="217"/>
      <c r="B10" s="165" t="s">
        <v>15</v>
      </c>
      <c r="C10" s="138">
        <f>SUM(C7:C9)</f>
        <v>0</v>
      </c>
      <c r="D10" s="138">
        <f aca="true" t="shared" si="1" ref="D10:N10">SUM(D7:D9)</f>
        <v>0</v>
      </c>
      <c r="E10" s="138">
        <f t="shared" si="1"/>
        <v>0</v>
      </c>
      <c r="F10" s="138">
        <f t="shared" si="1"/>
        <v>0</v>
      </c>
      <c r="G10" s="138">
        <f t="shared" si="1"/>
        <v>11</v>
      </c>
      <c r="H10" s="138">
        <f t="shared" si="1"/>
        <v>2</v>
      </c>
      <c r="I10" s="138">
        <f t="shared" si="1"/>
        <v>0</v>
      </c>
      <c r="J10" s="138">
        <f t="shared" si="1"/>
        <v>0</v>
      </c>
      <c r="K10" s="138">
        <f t="shared" si="1"/>
        <v>0</v>
      </c>
      <c r="L10" s="138">
        <f t="shared" si="1"/>
        <v>0</v>
      </c>
      <c r="M10" s="138">
        <f t="shared" si="1"/>
        <v>0</v>
      </c>
      <c r="N10" s="138">
        <f t="shared" si="1"/>
        <v>0</v>
      </c>
      <c r="O10" s="139">
        <f t="shared" si="0"/>
        <v>13</v>
      </c>
    </row>
    <row r="11" spans="1:15" s="5" customFormat="1" ht="19.5" customHeight="1">
      <c r="A11" s="215" t="s">
        <v>33</v>
      </c>
      <c r="B11" s="10" t="s">
        <v>42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>
        <f t="shared" si="0"/>
        <v>0</v>
      </c>
    </row>
    <row r="12" spans="1:15" s="5" customFormat="1" ht="19.5" customHeight="1">
      <c r="A12" s="216"/>
      <c r="B12" s="11" t="s">
        <v>46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8">
        <f t="shared" si="0"/>
        <v>0</v>
      </c>
    </row>
    <row r="13" spans="1:15" s="5" customFormat="1" ht="19.5" customHeight="1">
      <c r="A13" s="216"/>
      <c r="B13" s="8" t="s">
        <v>77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>
        <f t="shared" si="0"/>
        <v>0</v>
      </c>
    </row>
    <row r="14" spans="1:15" s="5" customFormat="1" ht="19.5" customHeight="1">
      <c r="A14" s="217"/>
      <c r="B14" s="165" t="s">
        <v>15</v>
      </c>
      <c r="C14" s="138">
        <f>SUM(C11:C13)</f>
        <v>0</v>
      </c>
      <c r="D14" s="138">
        <f aca="true" t="shared" si="2" ref="D14:N14">SUM(D11:D13)</f>
        <v>0</v>
      </c>
      <c r="E14" s="138">
        <f t="shared" si="2"/>
        <v>0</v>
      </c>
      <c r="F14" s="138">
        <f t="shared" si="2"/>
        <v>0</v>
      </c>
      <c r="G14" s="138">
        <f t="shared" si="2"/>
        <v>0</v>
      </c>
      <c r="H14" s="138">
        <f t="shared" si="2"/>
        <v>0</v>
      </c>
      <c r="I14" s="138">
        <f t="shared" si="2"/>
        <v>0</v>
      </c>
      <c r="J14" s="138">
        <f t="shared" si="2"/>
        <v>0</v>
      </c>
      <c r="K14" s="138">
        <f t="shared" si="2"/>
        <v>0</v>
      </c>
      <c r="L14" s="138">
        <f t="shared" si="2"/>
        <v>0</v>
      </c>
      <c r="M14" s="138">
        <f t="shared" si="2"/>
        <v>0</v>
      </c>
      <c r="N14" s="138">
        <f t="shared" si="2"/>
        <v>0</v>
      </c>
      <c r="O14" s="139">
        <f>SUM(O11:O13)</f>
        <v>0</v>
      </c>
    </row>
    <row r="15" spans="1:15" s="5" customFormat="1" ht="19.5" customHeight="1">
      <c r="A15" s="216" t="s">
        <v>31</v>
      </c>
      <c r="B15" s="12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>
        <f aca="true" t="shared" si="3" ref="O15:O21">SUM(C15:N15)</f>
        <v>0</v>
      </c>
    </row>
    <row r="16" spans="1:15" s="5" customFormat="1" ht="19.5" customHeight="1">
      <c r="A16" s="216"/>
      <c r="B16" s="8" t="s">
        <v>37</v>
      </c>
      <c r="C16" s="35"/>
      <c r="D16" s="35"/>
      <c r="E16" s="35">
        <v>81</v>
      </c>
      <c r="F16" s="35">
        <v>18</v>
      </c>
      <c r="G16" s="35">
        <v>160</v>
      </c>
      <c r="H16" s="35">
        <v>204</v>
      </c>
      <c r="I16" s="35">
        <v>41</v>
      </c>
      <c r="J16" s="35">
        <v>52</v>
      </c>
      <c r="K16" s="35"/>
      <c r="L16" s="35">
        <v>215</v>
      </c>
      <c r="M16" s="35">
        <v>36</v>
      </c>
      <c r="N16" s="35">
        <v>19</v>
      </c>
      <c r="O16" s="30">
        <f t="shared" si="3"/>
        <v>826</v>
      </c>
    </row>
    <row r="17" spans="1:15" s="5" customFormat="1" ht="19.5" customHeight="1">
      <c r="A17" s="217"/>
      <c r="B17" s="167" t="s">
        <v>15</v>
      </c>
      <c r="C17" s="168">
        <f>SUM(C15:C16)</f>
        <v>0</v>
      </c>
      <c r="D17" s="168">
        <f aca="true" t="shared" si="4" ref="D17:N17">SUM(D15:D16)</f>
        <v>0</v>
      </c>
      <c r="E17" s="168">
        <f t="shared" si="4"/>
        <v>81</v>
      </c>
      <c r="F17" s="168">
        <f t="shared" si="4"/>
        <v>18</v>
      </c>
      <c r="G17" s="168">
        <f t="shared" si="4"/>
        <v>160</v>
      </c>
      <c r="H17" s="168">
        <f t="shared" si="4"/>
        <v>204</v>
      </c>
      <c r="I17" s="168">
        <f t="shared" si="4"/>
        <v>41</v>
      </c>
      <c r="J17" s="168">
        <f t="shared" si="4"/>
        <v>52</v>
      </c>
      <c r="K17" s="168">
        <f t="shared" si="4"/>
        <v>0</v>
      </c>
      <c r="L17" s="168">
        <f t="shared" si="4"/>
        <v>215</v>
      </c>
      <c r="M17" s="168">
        <f t="shared" si="4"/>
        <v>36</v>
      </c>
      <c r="N17" s="168">
        <f t="shared" si="4"/>
        <v>19</v>
      </c>
      <c r="O17" s="139">
        <f t="shared" si="3"/>
        <v>826</v>
      </c>
    </row>
    <row r="18" spans="1:15" s="5" customFormat="1" ht="29.25" customHeight="1">
      <c r="A18" s="7" t="s">
        <v>112</v>
      </c>
      <c r="B18" s="6" t="s">
        <v>113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>
        <f>SUM(C18:N18)</f>
        <v>0</v>
      </c>
    </row>
    <row r="19" spans="1:15" s="5" customFormat="1" ht="19.5" customHeight="1">
      <c r="A19" s="215" t="s">
        <v>55</v>
      </c>
      <c r="B19" s="10" t="s">
        <v>54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>
        <f t="shared" si="3"/>
        <v>0</v>
      </c>
    </row>
    <row r="20" spans="1:15" s="5" customFormat="1" ht="19.5" customHeight="1">
      <c r="A20" s="216"/>
      <c r="B20" s="72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51">
        <f t="shared" si="3"/>
        <v>0</v>
      </c>
    </row>
    <row r="21" spans="1:15" s="5" customFormat="1" ht="19.5" customHeight="1">
      <c r="A21" s="216"/>
      <c r="B21" s="9" t="s">
        <v>57</v>
      </c>
      <c r="C21" s="29"/>
      <c r="D21" s="29"/>
      <c r="E21" s="29">
        <v>1</v>
      </c>
      <c r="F21" s="29"/>
      <c r="G21" s="29">
        <v>81</v>
      </c>
      <c r="H21" s="29">
        <v>38</v>
      </c>
      <c r="I21" s="29"/>
      <c r="J21" s="29"/>
      <c r="K21" s="29">
        <v>13</v>
      </c>
      <c r="L21" s="29"/>
      <c r="M21" s="29"/>
      <c r="N21" s="29"/>
      <c r="O21" s="30">
        <f t="shared" si="3"/>
        <v>133</v>
      </c>
    </row>
    <row r="22" spans="1:15" s="5" customFormat="1" ht="19.5" customHeight="1">
      <c r="A22" s="217"/>
      <c r="B22" s="170" t="s">
        <v>15</v>
      </c>
      <c r="C22" s="171">
        <f>SUM(C19:C20:C21)</f>
        <v>0</v>
      </c>
      <c r="D22" s="171">
        <f>SUM(D19:D20:D21)</f>
        <v>0</v>
      </c>
      <c r="E22" s="171">
        <f>SUM(E19:E20:E21)</f>
        <v>1</v>
      </c>
      <c r="F22" s="171">
        <f>SUM(F19:F20:F21)</f>
        <v>0</v>
      </c>
      <c r="G22" s="171">
        <f>SUM(G19:G20:G21)</f>
        <v>81</v>
      </c>
      <c r="H22" s="171">
        <f>SUM(H19:H20:H21)</f>
        <v>38</v>
      </c>
      <c r="I22" s="171">
        <f>SUM(I19:I20:I21)</f>
        <v>0</v>
      </c>
      <c r="J22" s="171">
        <f>SUM(J19:J20:J21)</f>
        <v>0</v>
      </c>
      <c r="K22" s="171">
        <f>SUM(K19:K20:K21)</f>
        <v>13</v>
      </c>
      <c r="L22" s="171">
        <f>SUM(L19:L20:L21)</f>
        <v>0</v>
      </c>
      <c r="M22" s="171">
        <f>SUM(M19:M20:M21)</f>
        <v>0</v>
      </c>
      <c r="N22" s="171">
        <f>SUM(N19:N20:N21)</f>
        <v>0</v>
      </c>
      <c r="O22" s="172">
        <f>SUM(O19:O20:O21)</f>
        <v>133</v>
      </c>
    </row>
    <row r="23" spans="1:15" s="5" customFormat="1" ht="19.5" customHeight="1">
      <c r="A23" s="7" t="s">
        <v>90</v>
      </c>
      <c r="B23" s="6" t="s">
        <v>64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>
        <f>SUM(C23:N23)</f>
        <v>0</v>
      </c>
    </row>
    <row r="24" spans="1:15" s="5" customFormat="1" ht="19.5" customHeight="1">
      <c r="A24" s="215" t="s">
        <v>36</v>
      </c>
      <c r="B24" s="10" t="s">
        <v>65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>
        <f>SUM(C24:N24)</f>
        <v>0</v>
      </c>
    </row>
    <row r="25" spans="1:15" s="5" customFormat="1" ht="19.5" customHeight="1">
      <c r="A25" s="216"/>
      <c r="B25" s="9" t="s">
        <v>48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>
        <f>SUM(C25:N25)</f>
        <v>0</v>
      </c>
    </row>
    <row r="26" spans="1:15" s="5" customFormat="1" ht="19.5" customHeight="1">
      <c r="A26" s="217"/>
      <c r="B26" s="165" t="s">
        <v>15</v>
      </c>
      <c r="C26" s="138">
        <f>SUM(C24:C25)</f>
        <v>0</v>
      </c>
      <c r="D26" s="138">
        <f aca="true" t="shared" si="5" ref="D26:N26">SUM(D24:D25)</f>
        <v>0</v>
      </c>
      <c r="E26" s="138">
        <f t="shared" si="5"/>
        <v>0</v>
      </c>
      <c r="F26" s="138">
        <f t="shared" si="5"/>
        <v>0</v>
      </c>
      <c r="G26" s="138">
        <f t="shared" si="5"/>
        <v>0</v>
      </c>
      <c r="H26" s="138">
        <f t="shared" si="5"/>
        <v>0</v>
      </c>
      <c r="I26" s="138">
        <f t="shared" si="5"/>
        <v>0</v>
      </c>
      <c r="J26" s="138">
        <f t="shared" si="5"/>
        <v>0</v>
      </c>
      <c r="K26" s="138">
        <f t="shared" si="5"/>
        <v>0</v>
      </c>
      <c r="L26" s="138">
        <f t="shared" si="5"/>
        <v>0</v>
      </c>
      <c r="M26" s="138">
        <f t="shared" si="5"/>
        <v>0</v>
      </c>
      <c r="N26" s="138">
        <f t="shared" si="5"/>
        <v>0</v>
      </c>
      <c r="O26" s="139">
        <f>SUM(O24:O25)</f>
        <v>0</v>
      </c>
    </row>
    <row r="27" spans="1:15" s="5" customFormat="1" ht="19.5" customHeight="1">
      <c r="A27" s="7" t="s">
        <v>35</v>
      </c>
      <c r="B27" s="6" t="s">
        <v>44</v>
      </c>
      <c r="C27" s="31"/>
      <c r="D27" s="31"/>
      <c r="E27" s="31"/>
      <c r="F27" s="31"/>
      <c r="G27" s="31"/>
      <c r="H27" s="31"/>
      <c r="I27" s="31"/>
      <c r="J27" s="31"/>
      <c r="K27" s="31">
        <v>2</v>
      </c>
      <c r="L27" s="31"/>
      <c r="M27" s="31"/>
      <c r="N27" s="31"/>
      <c r="O27" s="32">
        <f>SUM(C27:N27)</f>
        <v>2</v>
      </c>
    </row>
    <row r="28" spans="1:18" s="5" customFormat="1" ht="19.5" customHeight="1">
      <c r="A28" s="215" t="s">
        <v>59</v>
      </c>
      <c r="B28" s="10" t="s">
        <v>69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>
        <f>SUM(C28:N28)</f>
        <v>0</v>
      </c>
      <c r="R28" s="134"/>
    </row>
    <row r="29" spans="1:15" s="5" customFormat="1" ht="19.5" customHeight="1">
      <c r="A29" s="216"/>
      <c r="B29" s="9" t="s">
        <v>58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>
        <f>SUM(C29:N29)</f>
        <v>0</v>
      </c>
    </row>
    <row r="30" spans="1:18" s="5" customFormat="1" ht="19.5" customHeight="1">
      <c r="A30" s="217"/>
      <c r="B30" s="165" t="s">
        <v>15</v>
      </c>
      <c r="C30" s="138">
        <f>SUM(C28:C29)</f>
        <v>0</v>
      </c>
      <c r="D30" s="138">
        <f aca="true" t="shared" si="6" ref="D30:M30">SUM(D28:D29)</f>
        <v>0</v>
      </c>
      <c r="E30" s="138">
        <f t="shared" si="6"/>
        <v>0</v>
      </c>
      <c r="F30" s="138">
        <f t="shared" si="6"/>
        <v>0</v>
      </c>
      <c r="G30" s="138">
        <f t="shared" si="6"/>
        <v>0</v>
      </c>
      <c r="H30" s="138">
        <f t="shared" si="6"/>
        <v>0</v>
      </c>
      <c r="I30" s="138">
        <f t="shared" si="6"/>
        <v>0</v>
      </c>
      <c r="J30" s="138">
        <f t="shared" si="6"/>
        <v>0</v>
      </c>
      <c r="K30" s="138">
        <f t="shared" si="6"/>
        <v>0</v>
      </c>
      <c r="L30" s="138">
        <f t="shared" si="6"/>
        <v>0</v>
      </c>
      <c r="M30" s="138">
        <f t="shared" si="6"/>
        <v>0</v>
      </c>
      <c r="N30" s="138">
        <f>SUM(N28:N29)</f>
        <v>0</v>
      </c>
      <c r="O30" s="139">
        <f>SUM(O28:O29)</f>
        <v>0</v>
      </c>
      <c r="R30" s="135"/>
    </row>
    <row r="31" spans="1:15" s="5" customFormat="1" ht="19.5" customHeight="1">
      <c r="A31" s="215" t="s">
        <v>34</v>
      </c>
      <c r="B31" s="12" t="s">
        <v>53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>
        <f>SUM(C31:N31)</f>
        <v>0</v>
      </c>
    </row>
    <row r="32" spans="1:15" s="5" customFormat="1" ht="19.5" customHeight="1">
      <c r="A32" s="216"/>
      <c r="B32" s="9" t="s">
        <v>43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>
        <f>SUM(C32:N32)</f>
        <v>0</v>
      </c>
    </row>
    <row r="33" spans="1:15" s="5" customFormat="1" ht="20.25" customHeight="1">
      <c r="A33" s="217"/>
      <c r="B33" s="165" t="s">
        <v>15</v>
      </c>
      <c r="C33" s="138">
        <f>SUM(C31:C32)</f>
        <v>0</v>
      </c>
      <c r="D33" s="138">
        <f aca="true" t="shared" si="7" ref="D33:N33">SUM(D31:D32)</f>
        <v>0</v>
      </c>
      <c r="E33" s="138">
        <f t="shared" si="7"/>
        <v>0</v>
      </c>
      <c r="F33" s="138">
        <f t="shared" si="7"/>
        <v>0</v>
      </c>
      <c r="G33" s="138">
        <f t="shared" si="7"/>
        <v>0</v>
      </c>
      <c r="H33" s="138">
        <f t="shared" si="7"/>
        <v>0</v>
      </c>
      <c r="I33" s="138">
        <f t="shared" si="7"/>
        <v>0</v>
      </c>
      <c r="J33" s="138">
        <f t="shared" si="7"/>
        <v>0</v>
      </c>
      <c r="K33" s="138">
        <f t="shared" si="7"/>
        <v>0</v>
      </c>
      <c r="L33" s="138">
        <f t="shared" si="7"/>
        <v>0</v>
      </c>
      <c r="M33" s="138">
        <f t="shared" si="7"/>
        <v>0</v>
      </c>
      <c r="N33" s="138">
        <f t="shared" si="7"/>
        <v>0</v>
      </c>
      <c r="O33" s="139">
        <f>SUM(O31:O32)</f>
        <v>0</v>
      </c>
    </row>
    <row r="34" spans="1:15" s="5" customFormat="1" ht="19.5" customHeight="1">
      <c r="A34" s="19" t="s">
        <v>71</v>
      </c>
      <c r="B34" s="20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</row>
    <row r="35" spans="1:15" s="5" customFormat="1" ht="19.5" customHeight="1">
      <c r="A35" s="231" t="s">
        <v>70</v>
      </c>
      <c r="B35" s="10" t="s">
        <v>47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>
        <v>1</v>
      </c>
      <c r="O35" s="28">
        <f>SUM(C35:N35)</f>
        <v>1</v>
      </c>
    </row>
    <row r="36" spans="1:15" s="4" customFormat="1" ht="19.5" customHeight="1">
      <c r="A36" s="232"/>
      <c r="B36" s="9" t="s">
        <v>45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>
        <f>SUM(C36:N36)</f>
        <v>0</v>
      </c>
    </row>
    <row r="37" spans="1:15" s="5" customFormat="1" ht="19.5" customHeight="1">
      <c r="A37" s="233"/>
      <c r="B37" s="165" t="s">
        <v>15</v>
      </c>
      <c r="C37" s="138">
        <f>SUM(C35:C36)</f>
        <v>0</v>
      </c>
      <c r="D37" s="138">
        <f aca="true" t="shared" si="8" ref="D37:N37">SUM(D35:D36)</f>
        <v>0</v>
      </c>
      <c r="E37" s="138">
        <f t="shared" si="8"/>
        <v>0</v>
      </c>
      <c r="F37" s="138">
        <f t="shared" si="8"/>
        <v>0</v>
      </c>
      <c r="G37" s="138">
        <f t="shared" si="8"/>
        <v>0</v>
      </c>
      <c r="H37" s="138">
        <f t="shared" si="8"/>
        <v>0</v>
      </c>
      <c r="I37" s="138">
        <f t="shared" si="8"/>
        <v>0</v>
      </c>
      <c r="J37" s="138">
        <f t="shared" si="8"/>
        <v>0</v>
      </c>
      <c r="K37" s="138">
        <f t="shared" si="8"/>
        <v>0</v>
      </c>
      <c r="L37" s="138">
        <f t="shared" si="8"/>
        <v>0</v>
      </c>
      <c r="M37" s="138">
        <f t="shared" si="8"/>
        <v>0</v>
      </c>
      <c r="N37" s="138">
        <f t="shared" si="8"/>
        <v>1</v>
      </c>
      <c r="O37" s="139">
        <f>SUM(O35:O36)</f>
        <v>1</v>
      </c>
    </row>
    <row r="38" spans="1:15" s="5" customFormat="1" ht="19.5" customHeight="1">
      <c r="A38" s="7" t="s">
        <v>60</v>
      </c>
      <c r="B38" s="6" t="s">
        <v>61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>
        <f>SUM(C38:N38)</f>
        <v>0</v>
      </c>
    </row>
    <row r="39" spans="1:15" s="5" customFormat="1" ht="19.5" customHeight="1">
      <c r="A39" s="17" t="s">
        <v>72</v>
      </c>
      <c r="B39" s="18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</row>
    <row r="40" spans="1:15" ht="19.5" customHeight="1">
      <c r="A40" s="234" t="s">
        <v>67</v>
      </c>
      <c r="B40" s="10" t="s">
        <v>47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>
        <f>SUM(C40:N40)</f>
        <v>0</v>
      </c>
    </row>
    <row r="41" spans="1:15" ht="19.5" customHeight="1">
      <c r="A41" s="235"/>
      <c r="B41" s="11" t="s">
        <v>66</v>
      </c>
      <c r="C41" s="33"/>
      <c r="D41" s="33"/>
      <c r="E41" s="33"/>
      <c r="F41" s="33"/>
      <c r="G41" s="33"/>
      <c r="H41" s="33">
        <v>1</v>
      </c>
      <c r="I41" s="33"/>
      <c r="J41" s="33"/>
      <c r="K41" s="33">
        <v>1</v>
      </c>
      <c r="L41" s="33"/>
      <c r="M41" s="33">
        <v>1</v>
      </c>
      <c r="N41" s="33">
        <v>1</v>
      </c>
      <c r="O41" s="34">
        <f>SUM(C41:N41)</f>
        <v>4</v>
      </c>
    </row>
    <row r="42" spans="1:15" ht="19.5" customHeight="1">
      <c r="A42" s="235"/>
      <c r="B42" s="8" t="s">
        <v>63</v>
      </c>
      <c r="C42" s="35"/>
      <c r="D42" s="35"/>
      <c r="E42" s="35"/>
      <c r="F42" s="35"/>
      <c r="G42" s="35"/>
      <c r="H42" s="35">
        <v>2</v>
      </c>
      <c r="I42" s="35"/>
      <c r="J42" s="35"/>
      <c r="K42" s="35">
        <v>2</v>
      </c>
      <c r="L42" s="35"/>
      <c r="M42" s="35">
        <v>2</v>
      </c>
      <c r="N42" s="35">
        <v>2</v>
      </c>
      <c r="O42" s="36">
        <f>SUM(C42:N42)</f>
        <v>8</v>
      </c>
    </row>
    <row r="43" spans="1:15" s="5" customFormat="1" ht="19.5" customHeight="1">
      <c r="A43" s="236"/>
      <c r="B43" s="165" t="s">
        <v>15</v>
      </c>
      <c r="C43" s="138">
        <f>SUM(C40:C42)</f>
        <v>0</v>
      </c>
      <c r="D43" s="138">
        <f aca="true" t="shared" si="9" ref="D43:N43">SUM(D40:D42)</f>
        <v>0</v>
      </c>
      <c r="E43" s="138">
        <f t="shared" si="9"/>
        <v>0</v>
      </c>
      <c r="F43" s="138">
        <f t="shared" si="9"/>
        <v>0</v>
      </c>
      <c r="G43" s="138">
        <f t="shared" si="9"/>
        <v>0</v>
      </c>
      <c r="H43" s="138">
        <f t="shared" si="9"/>
        <v>3</v>
      </c>
      <c r="I43" s="138">
        <f t="shared" si="9"/>
        <v>0</v>
      </c>
      <c r="J43" s="138">
        <f t="shared" si="9"/>
        <v>0</v>
      </c>
      <c r="K43" s="138">
        <f t="shared" si="9"/>
        <v>3</v>
      </c>
      <c r="L43" s="138">
        <f t="shared" si="9"/>
        <v>0</v>
      </c>
      <c r="M43" s="138">
        <f t="shared" si="9"/>
        <v>3</v>
      </c>
      <c r="N43" s="138">
        <f t="shared" si="9"/>
        <v>3</v>
      </c>
      <c r="O43" s="139">
        <f>SUM(O40:O42)</f>
        <v>12</v>
      </c>
    </row>
    <row r="44" spans="1:15" s="5" customFormat="1" ht="19.5" customHeight="1">
      <c r="A44" s="7" t="s">
        <v>68</v>
      </c>
      <c r="B44" s="6" t="s">
        <v>62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>
        <f>SUM(C44:N44)</f>
        <v>0</v>
      </c>
    </row>
    <row r="45" spans="1:15" s="5" customFormat="1" ht="19.5" customHeight="1">
      <c r="A45" s="7" t="s">
        <v>96</v>
      </c>
      <c r="B45" s="6" t="s">
        <v>83</v>
      </c>
      <c r="C45" s="31">
        <v>1579</v>
      </c>
      <c r="D45" s="31">
        <v>1932</v>
      </c>
      <c r="E45" s="31">
        <v>1737</v>
      </c>
      <c r="F45" s="31">
        <v>1652</v>
      </c>
      <c r="G45" s="31">
        <v>1806</v>
      </c>
      <c r="H45" s="31">
        <v>1442</v>
      </c>
      <c r="I45" s="31">
        <v>1810</v>
      </c>
      <c r="J45" s="31">
        <v>1804</v>
      </c>
      <c r="K45" s="31">
        <v>1768</v>
      </c>
      <c r="L45" s="31">
        <v>2185</v>
      </c>
      <c r="M45" s="31">
        <v>1633</v>
      </c>
      <c r="N45" s="31">
        <v>1833</v>
      </c>
      <c r="O45" s="32">
        <f>SUM(C45:N45)</f>
        <v>21181</v>
      </c>
    </row>
    <row r="46" spans="1:16" s="5" customFormat="1" ht="31.5" customHeight="1" thickBot="1">
      <c r="A46" s="237"/>
      <c r="B46" s="238"/>
      <c r="C46" s="173">
        <f aca="true" t="shared" si="10" ref="C46:O46">SUM(C5:C45)-SUM(C10,C14,C17,C22,C26,C30,C33,C37,C43)</f>
        <v>1579</v>
      </c>
      <c r="D46" s="173">
        <f t="shared" si="10"/>
        <v>1932</v>
      </c>
      <c r="E46" s="173">
        <f t="shared" si="10"/>
        <v>1822</v>
      </c>
      <c r="F46" s="173">
        <f t="shared" si="10"/>
        <v>1670</v>
      </c>
      <c r="G46" s="173">
        <f t="shared" si="10"/>
        <v>2058</v>
      </c>
      <c r="H46" s="173">
        <f t="shared" si="10"/>
        <v>1692</v>
      </c>
      <c r="I46" s="173">
        <f t="shared" si="10"/>
        <v>1851</v>
      </c>
      <c r="J46" s="173">
        <f t="shared" si="10"/>
        <v>1856</v>
      </c>
      <c r="K46" s="173">
        <f t="shared" si="10"/>
        <v>1789</v>
      </c>
      <c r="L46" s="173">
        <f t="shared" si="10"/>
        <v>2400</v>
      </c>
      <c r="M46" s="173">
        <f t="shared" si="10"/>
        <v>1672</v>
      </c>
      <c r="N46" s="173">
        <f t="shared" si="10"/>
        <v>1859</v>
      </c>
      <c r="O46" s="173">
        <f t="shared" si="10"/>
        <v>22180</v>
      </c>
      <c r="P46" s="42"/>
    </row>
    <row r="47" spans="11:15" s="3" customFormat="1" ht="15.75" customHeight="1">
      <c r="K47" s="227"/>
      <c r="L47" s="241"/>
      <c r="M47" s="241"/>
      <c r="N47" s="241"/>
      <c r="O47" s="241"/>
    </row>
  </sheetData>
  <sheetProtection/>
  <mergeCells count="14">
    <mergeCell ref="N1:O1"/>
    <mergeCell ref="A2:O2"/>
    <mergeCell ref="A7:A10"/>
    <mergeCell ref="A11:A14"/>
    <mergeCell ref="B5:B6"/>
    <mergeCell ref="A35:A37"/>
    <mergeCell ref="A40:A43"/>
    <mergeCell ref="A46:B46"/>
    <mergeCell ref="K47:O47"/>
    <mergeCell ref="A15:A17"/>
    <mergeCell ref="A19:A22"/>
    <mergeCell ref="A24:A26"/>
    <mergeCell ref="A28:A30"/>
    <mergeCell ref="A31:A33"/>
  </mergeCells>
  <printOptions horizontalCentered="1"/>
  <pageMargins left="0" right="0" top="0.7874015748031497" bottom="0" header="0.5118110236220472" footer="0"/>
  <pageSetup fitToHeight="1" fitToWidth="1" horizontalDpi="600" verticalDpi="600" orientation="landscape" paperSize="9" scale="56" r:id="rId1"/>
  <rowBreaks count="1" manualBreakCount="1">
    <brk id="2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85" zoomScaleSheetLayoutView="85" workbookViewId="0" topLeftCell="A1">
      <pane ySplit="4" topLeftCell="A5" activePane="bottomLeft" state="frozen"/>
      <selection pane="topLeft" activeCell="E49" sqref="E49"/>
      <selection pane="bottomLeft" activeCell="R17" sqref="R17"/>
    </sheetView>
  </sheetViews>
  <sheetFormatPr defaultColWidth="9.00390625" defaultRowHeight="13.5"/>
  <cols>
    <col min="1" max="1" width="9.00390625" style="1" customWidth="1"/>
    <col min="2" max="2" width="19.75390625" style="1" customWidth="1"/>
    <col min="3" max="3" width="43.25390625" style="1" bestFit="1" customWidth="1"/>
    <col min="4" max="15" width="7.00390625" style="1" customWidth="1"/>
    <col min="16" max="16" width="9.00390625" style="1" customWidth="1"/>
    <col min="17" max="17" width="10.875" style="1" customWidth="1"/>
    <col min="18" max="16384" width="9.00390625" style="1" customWidth="1"/>
  </cols>
  <sheetData>
    <row r="1" spans="15:16" ht="29.25" customHeight="1" thickBot="1">
      <c r="O1" s="200" t="s">
        <v>50</v>
      </c>
      <c r="P1" s="201"/>
    </row>
    <row r="2" spans="2:16" ht="16.5" customHeight="1">
      <c r="B2" s="202" t="s">
        <v>118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2:16" ht="18" thickBot="1">
      <c r="B3" s="2"/>
      <c r="P3" s="47" t="s">
        <v>89</v>
      </c>
    </row>
    <row r="4" spans="2:16" ht="24" customHeight="1">
      <c r="B4" s="13" t="s">
        <v>1</v>
      </c>
      <c r="C4" s="14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14" t="s">
        <v>51</v>
      </c>
      <c r="P4" s="120" t="s">
        <v>0</v>
      </c>
    </row>
    <row r="5" spans="1:16" ht="19.5" customHeight="1">
      <c r="A5" s="1">
        <v>1</v>
      </c>
      <c r="B5" s="58" t="s">
        <v>28</v>
      </c>
      <c r="C5" s="239" t="s">
        <v>47</v>
      </c>
      <c r="D5" s="29">
        <v>13</v>
      </c>
      <c r="E5" s="29"/>
      <c r="F5" s="29">
        <v>13</v>
      </c>
      <c r="G5" s="29">
        <v>12</v>
      </c>
      <c r="H5" s="29"/>
      <c r="I5" s="29">
        <v>12</v>
      </c>
      <c r="J5" s="29">
        <v>11</v>
      </c>
      <c r="K5" s="29"/>
      <c r="L5" s="29">
        <v>22</v>
      </c>
      <c r="M5" s="29"/>
      <c r="N5" s="29"/>
      <c r="O5" s="106">
        <v>11</v>
      </c>
      <c r="P5" s="121">
        <f>SUM(D5:O5)</f>
        <v>94</v>
      </c>
    </row>
    <row r="6" spans="1:16" s="5" customFormat="1" ht="19.5" customHeight="1">
      <c r="A6" s="5">
        <v>2</v>
      </c>
      <c r="B6" s="7" t="s">
        <v>106</v>
      </c>
      <c r="C6" s="24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115"/>
      <c r="P6" s="122">
        <f>SUM(D6:O6)</f>
        <v>0</v>
      </c>
    </row>
    <row r="7" spans="1:16" s="5" customFormat="1" ht="19.5" customHeight="1">
      <c r="A7" s="242">
        <v>4</v>
      </c>
      <c r="B7" s="215" t="s">
        <v>32</v>
      </c>
      <c r="C7" s="10" t="s">
        <v>39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16"/>
      <c r="P7" s="123">
        <f>SUM(D7:O7)</f>
        <v>0</v>
      </c>
    </row>
    <row r="8" spans="1:16" s="5" customFormat="1" ht="19.5" customHeight="1">
      <c r="A8" s="242"/>
      <c r="B8" s="216"/>
      <c r="C8" s="11" t="s">
        <v>40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17"/>
      <c r="P8" s="127">
        <f>SUM(D8:O8)</f>
        <v>0</v>
      </c>
    </row>
    <row r="9" spans="1:16" s="5" customFormat="1" ht="19.5" customHeight="1">
      <c r="A9" s="242"/>
      <c r="B9" s="216"/>
      <c r="C9" s="8" t="s">
        <v>41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18"/>
      <c r="P9" s="128">
        <f>SUM(D9:O9)</f>
        <v>0</v>
      </c>
    </row>
    <row r="10" spans="1:16" s="5" customFormat="1" ht="19.5" customHeight="1">
      <c r="A10" s="242"/>
      <c r="B10" s="244"/>
      <c r="C10" s="165" t="s">
        <v>15</v>
      </c>
      <c r="D10" s="138">
        <f>SUM(D7:D9)</f>
        <v>0</v>
      </c>
      <c r="E10" s="138">
        <f aca="true" t="shared" si="0" ref="E10:O10">SUM(E7:E9)</f>
        <v>0</v>
      </c>
      <c r="F10" s="138">
        <f t="shared" si="0"/>
        <v>0</v>
      </c>
      <c r="G10" s="138">
        <f t="shared" si="0"/>
        <v>0</v>
      </c>
      <c r="H10" s="138">
        <f t="shared" si="0"/>
        <v>0</v>
      </c>
      <c r="I10" s="138">
        <f t="shared" si="0"/>
        <v>0</v>
      </c>
      <c r="J10" s="138">
        <f t="shared" si="0"/>
        <v>0</v>
      </c>
      <c r="K10" s="138">
        <f t="shared" si="0"/>
        <v>0</v>
      </c>
      <c r="L10" s="138">
        <f t="shared" si="0"/>
        <v>0</v>
      </c>
      <c r="M10" s="138">
        <f t="shared" si="0"/>
        <v>0</v>
      </c>
      <c r="N10" s="138">
        <f t="shared" si="0"/>
        <v>0</v>
      </c>
      <c r="O10" s="166">
        <f t="shared" si="0"/>
        <v>0</v>
      </c>
      <c r="P10" s="129">
        <f>SUM(P7:P9)</f>
        <v>0</v>
      </c>
    </row>
    <row r="11" spans="1:16" s="5" customFormat="1" ht="19.5" customHeight="1">
      <c r="A11" s="242">
        <v>5</v>
      </c>
      <c r="B11" s="215" t="s">
        <v>33</v>
      </c>
      <c r="C11" s="10" t="s">
        <v>42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16"/>
      <c r="P11" s="123">
        <f>SUM(D11:O11)</f>
        <v>0</v>
      </c>
    </row>
    <row r="12" spans="1:16" s="5" customFormat="1" ht="19.5" customHeight="1">
      <c r="A12" s="242"/>
      <c r="B12" s="216"/>
      <c r="C12" s="11" t="s">
        <v>46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117"/>
      <c r="P12" s="124">
        <f>SUM(D12:O12)</f>
        <v>0</v>
      </c>
    </row>
    <row r="13" spans="1:16" s="5" customFormat="1" ht="19.5" customHeight="1">
      <c r="A13" s="242"/>
      <c r="B13" s="216"/>
      <c r="C13" s="8" t="s">
        <v>77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18"/>
      <c r="P13" s="125">
        <f>SUM(D13:O13)</f>
        <v>0</v>
      </c>
    </row>
    <row r="14" spans="1:16" s="5" customFormat="1" ht="19.5" customHeight="1">
      <c r="A14" s="242"/>
      <c r="B14" s="244"/>
      <c r="C14" s="165" t="s">
        <v>15</v>
      </c>
      <c r="D14" s="138">
        <f>SUM(D11:D13)</f>
        <v>0</v>
      </c>
      <c r="E14" s="138">
        <f aca="true" t="shared" si="1" ref="E14:O14">SUM(E11:E13)</f>
        <v>0</v>
      </c>
      <c r="F14" s="138">
        <f t="shared" si="1"/>
        <v>0</v>
      </c>
      <c r="G14" s="138">
        <f t="shared" si="1"/>
        <v>0</v>
      </c>
      <c r="H14" s="138">
        <f t="shared" si="1"/>
        <v>0</v>
      </c>
      <c r="I14" s="138">
        <f t="shared" si="1"/>
        <v>0</v>
      </c>
      <c r="J14" s="138">
        <f t="shared" si="1"/>
        <v>0</v>
      </c>
      <c r="K14" s="138">
        <f t="shared" si="1"/>
        <v>0</v>
      </c>
      <c r="L14" s="138">
        <f t="shared" si="1"/>
        <v>0</v>
      </c>
      <c r="M14" s="138">
        <f t="shared" si="1"/>
        <v>0</v>
      </c>
      <c r="N14" s="138">
        <f t="shared" si="1"/>
        <v>0</v>
      </c>
      <c r="O14" s="166">
        <f t="shared" si="1"/>
        <v>0</v>
      </c>
      <c r="P14" s="126">
        <f>SUM(P11:P13)</f>
        <v>0</v>
      </c>
    </row>
    <row r="15" spans="1:16" s="5" customFormat="1" ht="19.5" customHeight="1">
      <c r="A15" s="242">
        <v>6</v>
      </c>
      <c r="B15" s="216" t="s">
        <v>31</v>
      </c>
      <c r="C15" s="12" t="s">
        <v>38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19"/>
      <c r="P15" s="123">
        <f>SUM(D15:O15)</f>
        <v>0</v>
      </c>
    </row>
    <row r="16" spans="1:16" s="5" customFormat="1" ht="19.5" customHeight="1">
      <c r="A16" s="242"/>
      <c r="B16" s="216"/>
      <c r="C16" s="8" t="s">
        <v>37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18"/>
      <c r="P16" s="128">
        <f>SUM(D16:O16)</f>
        <v>0</v>
      </c>
    </row>
    <row r="17" spans="1:18" s="5" customFormat="1" ht="19.5" customHeight="1">
      <c r="A17" s="242"/>
      <c r="B17" s="244"/>
      <c r="C17" s="167" t="s">
        <v>15</v>
      </c>
      <c r="D17" s="168">
        <f>SUM(D15:D16)</f>
        <v>0</v>
      </c>
      <c r="E17" s="168">
        <f aca="true" t="shared" si="2" ref="E17:O17">SUM(E15:E16)</f>
        <v>0</v>
      </c>
      <c r="F17" s="168">
        <f t="shared" si="2"/>
        <v>0</v>
      </c>
      <c r="G17" s="168">
        <f t="shared" si="2"/>
        <v>0</v>
      </c>
      <c r="H17" s="168">
        <f t="shared" si="2"/>
        <v>0</v>
      </c>
      <c r="I17" s="168">
        <f t="shared" si="2"/>
        <v>0</v>
      </c>
      <c r="J17" s="168">
        <f t="shared" si="2"/>
        <v>0</v>
      </c>
      <c r="K17" s="168">
        <f t="shared" si="2"/>
        <v>0</v>
      </c>
      <c r="L17" s="168">
        <f t="shared" si="2"/>
        <v>0</v>
      </c>
      <c r="M17" s="168">
        <f t="shared" si="2"/>
        <v>0</v>
      </c>
      <c r="N17" s="168">
        <f t="shared" si="2"/>
        <v>0</v>
      </c>
      <c r="O17" s="169">
        <f t="shared" si="2"/>
        <v>0</v>
      </c>
      <c r="P17" s="126">
        <f>SUM(P15:P16)</f>
        <v>0</v>
      </c>
      <c r="R17" s="184"/>
    </row>
    <row r="18" spans="1:17" s="5" customFormat="1" ht="35.25" customHeight="1">
      <c r="A18" s="5">
        <v>18</v>
      </c>
      <c r="B18" s="7" t="s">
        <v>112</v>
      </c>
      <c r="C18" s="6" t="s">
        <v>113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30">
        <f>SUM(D18:O18)</f>
        <v>0</v>
      </c>
      <c r="Q18" s="1"/>
    </row>
    <row r="19" spans="1:16" s="5" customFormat="1" ht="19.5" customHeight="1">
      <c r="A19" s="242">
        <v>7</v>
      </c>
      <c r="B19" s="215" t="s">
        <v>55</v>
      </c>
      <c r="C19" s="10" t="s">
        <v>54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16"/>
      <c r="P19" s="122">
        <f>SUM(D19:O19)</f>
        <v>0</v>
      </c>
    </row>
    <row r="20" spans="1:16" s="5" customFormat="1" ht="19.5" customHeight="1">
      <c r="A20" s="242"/>
      <c r="B20" s="216"/>
      <c r="C20" s="9" t="s">
        <v>56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06"/>
      <c r="P20" s="125">
        <f>SUM(D20:O20)</f>
        <v>0</v>
      </c>
    </row>
    <row r="21" spans="1:16" s="5" customFormat="1" ht="19.5" customHeight="1">
      <c r="A21" s="242"/>
      <c r="B21" s="216"/>
      <c r="C21" s="9" t="s">
        <v>57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06"/>
      <c r="P21" s="128">
        <f>SUM(D21:O21)</f>
        <v>0</v>
      </c>
    </row>
    <row r="22" spans="1:16" s="5" customFormat="1" ht="19.5" customHeight="1">
      <c r="A22" s="242"/>
      <c r="B22" s="244"/>
      <c r="C22" s="165" t="s">
        <v>15</v>
      </c>
      <c r="D22" s="138">
        <f>SUM(D19:D20:D21)</f>
        <v>0</v>
      </c>
      <c r="E22" s="138">
        <f>SUM(E19:E20:E21)</f>
        <v>0</v>
      </c>
      <c r="F22" s="138">
        <f>SUM(F19:F20:F21)</f>
        <v>0</v>
      </c>
      <c r="G22" s="138">
        <f>SUM(G19:G20:G21)</f>
        <v>0</v>
      </c>
      <c r="H22" s="138">
        <f>SUM(H19:H20:H21)</f>
        <v>0</v>
      </c>
      <c r="I22" s="138">
        <f>SUM(I19:I20:I21)</f>
        <v>0</v>
      </c>
      <c r="J22" s="138">
        <f>SUM(J19:J20:J21)</f>
        <v>0</v>
      </c>
      <c r="K22" s="138">
        <f>SUM(K19:K20:K21)</f>
        <v>0</v>
      </c>
      <c r="L22" s="138">
        <f>SUM(L19:L20:L21)</f>
        <v>0</v>
      </c>
      <c r="M22" s="138">
        <f>SUM(M19:M20:M21)</f>
        <v>0</v>
      </c>
      <c r="N22" s="138">
        <f>SUM(N19:N20:N21)</f>
        <v>0</v>
      </c>
      <c r="O22" s="166">
        <f>SUM(O19:O20:O21)</f>
        <v>0</v>
      </c>
      <c r="P22" s="129">
        <f>SUM(P19:P20:P21)</f>
        <v>0</v>
      </c>
    </row>
    <row r="23" spans="1:16" s="5" customFormat="1" ht="19.5" customHeight="1">
      <c r="A23" s="95">
        <v>8</v>
      </c>
      <c r="B23" s="7" t="s">
        <v>90</v>
      </c>
      <c r="C23" s="6" t="s">
        <v>64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15"/>
      <c r="P23" s="130">
        <f>SUM(D23:O23)</f>
        <v>0</v>
      </c>
    </row>
    <row r="24" spans="1:16" s="5" customFormat="1" ht="19.5" customHeight="1">
      <c r="A24" s="242">
        <v>9</v>
      </c>
      <c r="B24" s="215" t="s">
        <v>36</v>
      </c>
      <c r="C24" s="10" t="s">
        <v>65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16"/>
      <c r="P24" s="123">
        <f>SUM(D24:O24)</f>
        <v>0</v>
      </c>
    </row>
    <row r="25" spans="1:16" s="5" customFormat="1" ht="19.5" customHeight="1">
      <c r="A25" s="242"/>
      <c r="B25" s="216"/>
      <c r="C25" s="9" t="s">
        <v>48</v>
      </c>
      <c r="D25" s="29"/>
      <c r="E25" s="29"/>
      <c r="F25" s="29"/>
      <c r="G25" s="29"/>
      <c r="H25" s="29"/>
      <c r="I25" s="29"/>
      <c r="J25" s="29">
        <v>139988</v>
      </c>
      <c r="K25" s="29">
        <v>6535</v>
      </c>
      <c r="L25" s="29"/>
      <c r="M25" s="29"/>
      <c r="N25" s="29"/>
      <c r="O25" s="106">
        <v>290215</v>
      </c>
      <c r="P25" s="128">
        <f>SUM(D25:O25)</f>
        <v>436738</v>
      </c>
    </row>
    <row r="26" spans="1:16" s="5" customFormat="1" ht="19.5" customHeight="1">
      <c r="A26" s="242"/>
      <c r="B26" s="244"/>
      <c r="C26" s="165" t="s">
        <v>15</v>
      </c>
      <c r="D26" s="138">
        <f>SUM(D24,D25)</f>
        <v>0</v>
      </c>
      <c r="E26" s="138">
        <f aca="true" t="shared" si="3" ref="E26:O26">SUM(E24,E25)</f>
        <v>0</v>
      </c>
      <c r="F26" s="138">
        <f t="shared" si="3"/>
        <v>0</v>
      </c>
      <c r="G26" s="138">
        <f t="shared" si="3"/>
        <v>0</v>
      </c>
      <c r="H26" s="138">
        <f t="shared" si="3"/>
        <v>0</v>
      </c>
      <c r="I26" s="138">
        <f t="shared" si="3"/>
        <v>0</v>
      </c>
      <c r="J26" s="138">
        <f t="shared" si="3"/>
        <v>139988</v>
      </c>
      <c r="K26" s="138">
        <f t="shared" si="3"/>
        <v>6535</v>
      </c>
      <c r="L26" s="138">
        <f t="shared" si="3"/>
        <v>0</v>
      </c>
      <c r="M26" s="138">
        <f t="shared" si="3"/>
        <v>0</v>
      </c>
      <c r="N26" s="138">
        <f t="shared" si="3"/>
        <v>0</v>
      </c>
      <c r="O26" s="166">
        <f t="shared" si="3"/>
        <v>290215</v>
      </c>
      <c r="P26" s="126">
        <f>SUM(P24:P25)</f>
        <v>436738</v>
      </c>
    </row>
    <row r="27" spans="1:16" s="5" customFormat="1" ht="19.5" customHeight="1">
      <c r="A27" s="5">
        <v>10</v>
      </c>
      <c r="B27" s="7" t="s">
        <v>35</v>
      </c>
      <c r="C27" s="6" t="s">
        <v>44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15"/>
      <c r="P27" s="122">
        <f>SUM(D27:O27)</f>
        <v>0</v>
      </c>
    </row>
    <row r="28" spans="1:16" s="5" customFormat="1" ht="19.5" customHeight="1">
      <c r="A28" s="242">
        <v>11</v>
      </c>
      <c r="B28" s="215" t="s">
        <v>59</v>
      </c>
      <c r="C28" s="10" t="s">
        <v>69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16"/>
      <c r="P28" s="123">
        <f>SUM(D28:O28)</f>
        <v>0</v>
      </c>
    </row>
    <row r="29" spans="1:16" s="5" customFormat="1" ht="19.5" customHeight="1">
      <c r="A29" s="242"/>
      <c r="B29" s="216"/>
      <c r="C29" s="9" t="s">
        <v>58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06"/>
      <c r="P29" s="128">
        <f>SUM(D29:O29)</f>
        <v>0</v>
      </c>
    </row>
    <row r="30" spans="1:16" s="5" customFormat="1" ht="19.5" customHeight="1">
      <c r="A30" s="242"/>
      <c r="B30" s="244"/>
      <c r="C30" s="165" t="s">
        <v>15</v>
      </c>
      <c r="D30" s="138">
        <f>SUM(D28:D29)</f>
        <v>0</v>
      </c>
      <c r="E30" s="138">
        <f aca="true" t="shared" si="4" ref="E30:O30">SUM(E28:E29)</f>
        <v>0</v>
      </c>
      <c r="F30" s="138">
        <f t="shared" si="4"/>
        <v>0</v>
      </c>
      <c r="G30" s="138">
        <f t="shared" si="4"/>
        <v>0</v>
      </c>
      <c r="H30" s="138">
        <f t="shared" si="4"/>
        <v>0</v>
      </c>
      <c r="I30" s="138">
        <f t="shared" si="4"/>
        <v>0</v>
      </c>
      <c r="J30" s="138">
        <f t="shared" si="4"/>
        <v>0</v>
      </c>
      <c r="K30" s="138">
        <f t="shared" si="4"/>
        <v>0</v>
      </c>
      <c r="L30" s="138">
        <f t="shared" si="4"/>
        <v>0</v>
      </c>
      <c r="M30" s="138">
        <f t="shared" si="4"/>
        <v>0</v>
      </c>
      <c r="N30" s="138">
        <f t="shared" si="4"/>
        <v>0</v>
      </c>
      <c r="O30" s="166">
        <f t="shared" si="4"/>
        <v>0</v>
      </c>
      <c r="P30" s="126">
        <f>SUM(P28:P29)</f>
        <v>0</v>
      </c>
    </row>
    <row r="31" spans="1:16" s="5" customFormat="1" ht="19.5" customHeight="1">
      <c r="A31" s="242">
        <v>12</v>
      </c>
      <c r="B31" s="215" t="s">
        <v>34</v>
      </c>
      <c r="C31" s="12" t="s">
        <v>53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19"/>
      <c r="P31" s="123">
        <f>SUM(D31:O31)</f>
        <v>0</v>
      </c>
    </row>
    <row r="32" spans="1:17" s="5" customFormat="1" ht="19.5" customHeight="1">
      <c r="A32" s="242"/>
      <c r="B32" s="216"/>
      <c r="C32" s="9" t="s">
        <v>43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06"/>
      <c r="P32" s="128">
        <f>SUM(D32:O32)</f>
        <v>0</v>
      </c>
      <c r="Q32" s="4"/>
    </row>
    <row r="33" spans="1:16" s="5" customFormat="1" ht="19.5" customHeight="1">
      <c r="A33" s="242"/>
      <c r="B33" s="244"/>
      <c r="C33" s="165" t="s">
        <v>15</v>
      </c>
      <c r="D33" s="138">
        <f>SUM(D31:D32)</f>
        <v>0</v>
      </c>
      <c r="E33" s="138">
        <f aca="true" t="shared" si="5" ref="E33:O33">SUM(E31:E32)</f>
        <v>0</v>
      </c>
      <c r="F33" s="138">
        <f t="shared" si="5"/>
        <v>0</v>
      </c>
      <c r="G33" s="138">
        <f t="shared" si="5"/>
        <v>0</v>
      </c>
      <c r="H33" s="138">
        <f t="shared" si="5"/>
        <v>0</v>
      </c>
      <c r="I33" s="138">
        <f t="shared" si="5"/>
        <v>0</v>
      </c>
      <c r="J33" s="138">
        <f t="shared" si="5"/>
        <v>0</v>
      </c>
      <c r="K33" s="138">
        <f t="shared" si="5"/>
        <v>0</v>
      </c>
      <c r="L33" s="138">
        <f t="shared" si="5"/>
        <v>0</v>
      </c>
      <c r="M33" s="138">
        <f t="shared" si="5"/>
        <v>0</v>
      </c>
      <c r="N33" s="138">
        <f t="shared" si="5"/>
        <v>0</v>
      </c>
      <c r="O33" s="166">
        <f t="shared" si="5"/>
        <v>0</v>
      </c>
      <c r="P33" s="126">
        <f>SUM(P31:P32)</f>
        <v>0</v>
      </c>
    </row>
    <row r="34" spans="2:16" s="5" customFormat="1" ht="19.5" customHeight="1">
      <c r="B34" s="19" t="s">
        <v>71</v>
      </c>
      <c r="C34" s="20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122"/>
    </row>
    <row r="35" spans="1:16" s="5" customFormat="1" ht="19.5" customHeight="1">
      <c r="A35" s="242">
        <v>13</v>
      </c>
      <c r="B35" s="231" t="s">
        <v>70</v>
      </c>
      <c r="C35" s="10" t="s">
        <v>47</v>
      </c>
      <c r="D35" s="27"/>
      <c r="E35" s="27"/>
      <c r="F35" s="27">
        <v>1</v>
      </c>
      <c r="G35" s="27"/>
      <c r="H35" s="27"/>
      <c r="I35" s="27">
        <v>1</v>
      </c>
      <c r="J35" s="27"/>
      <c r="K35" s="27"/>
      <c r="L35" s="27">
        <v>1</v>
      </c>
      <c r="M35" s="27"/>
      <c r="N35" s="27"/>
      <c r="O35" s="116">
        <v>1</v>
      </c>
      <c r="P35" s="123">
        <f>SUM(D35:O35)</f>
        <v>4</v>
      </c>
    </row>
    <row r="36" spans="1:17" s="4" customFormat="1" ht="19.5" customHeight="1">
      <c r="A36" s="242"/>
      <c r="B36" s="232"/>
      <c r="C36" s="9" t="s">
        <v>45</v>
      </c>
      <c r="D36" s="29"/>
      <c r="E36" s="29"/>
      <c r="F36" s="29">
        <v>20</v>
      </c>
      <c r="G36" s="29"/>
      <c r="H36" s="29"/>
      <c r="I36" s="29">
        <v>20</v>
      </c>
      <c r="J36" s="29"/>
      <c r="K36" s="29"/>
      <c r="L36" s="29">
        <v>20</v>
      </c>
      <c r="M36" s="29"/>
      <c r="N36" s="29"/>
      <c r="O36" s="106">
        <v>20</v>
      </c>
      <c r="P36" s="127">
        <f>SUM(D36:O36)</f>
        <v>80</v>
      </c>
      <c r="Q36" s="1"/>
    </row>
    <row r="37" spans="1:17" s="5" customFormat="1" ht="19.5" customHeight="1">
      <c r="A37" s="242"/>
      <c r="B37" s="244"/>
      <c r="C37" s="165" t="s">
        <v>15</v>
      </c>
      <c r="D37" s="138">
        <f>SUM(D35,D36)</f>
        <v>0</v>
      </c>
      <c r="E37" s="138">
        <f aca="true" t="shared" si="6" ref="E37:O37">SUM(E35,E36)</f>
        <v>0</v>
      </c>
      <c r="F37" s="138">
        <f t="shared" si="6"/>
        <v>21</v>
      </c>
      <c r="G37" s="138">
        <f t="shared" si="6"/>
        <v>0</v>
      </c>
      <c r="H37" s="138">
        <f t="shared" si="6"/>
        <v>0</v>
      </c>
      <c r="I37" s="138">
        <f t="shared" si="6"/>
        <v>21</v>
      </c>
      <c r="J37" s="138">
        <f t="shared" si="6"/>
        <v>0</v>
      </c>
      <c r="K37" s="138">
        <f t="shared" si="6"/>
        <v>0</v>
      </c>
      <c r="L37" s="138">
        <f t="shared" si="6"/>
        <v>21</v>
      </c>
      <c r="M37" s="138">
        <f t="shared" si="6"/>
        <v>0</v>
      </c>
      <c r="N37" s="138">
        <f t="shared" si="6"/>
        <v>0</v>
      </c>
      <c r="O37" s="166">
        <f t="shared" si="6"/>
        <v>21</v>
      </c>
      <c r="P37" s="131">
        <f>SUM(P35:P36)</f>
        <v>84</v>
      </c>
      <c r="Q37" s="1"/>
    </row>
    <row r="38" spans="1:17" s="5" customFormat="1" ht="19.5" customHeight="1">
      <c r="A38" s="5">
        <v>14</v>
      </c>
      <c r="B38" s="7" t="s">
        <v>60</v>
      </c>
      <c r="C38" s="6" t="s">
        <v>61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15"/>
      <c r="P38" s="122">
        <f>SUM(D38:O38)</f>
        <v>0</v>
      </c>
      <c r="Q38" s="1"/>
    </row>
    <row r="39" spans="2:16" s="5" customFormat="1" ht="19.5" customHeight="1">
      <c r="B39" s="17" t="s">
        <v>72</v>
      </c>
      <c r="C39" s="18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22"/>
    </row>
    <row r="40" spans="1:17" ht="19.5" customHeight="1">
      <c r="A40" s="243">
        <v>15</v>
      </c>
      <c r="B40" s="234" t="s">
        <v>67</v>
      </c>
      <c r="C40" s="10" t="s">
        <v>47</v>
      </c>
      <c r="D40" s="27"/>
      <c r="E40" s="27"/>
      <c r="F40" s="27">
        <v>1</v>
      </c>
      <c r="G40" s="27"/>
      <c r="H40" s="27"/>
      <c r="I40" s="27">
        <v>188</v>
      </c>
      <c r="J40" s="27"/>
      <c r="K40" s="27"/>
      <c r="L40" s="27">
        <v>1</v>
      </c>
      <c r="M40" s="27"/>
      <c r="N40" s="27"/>
      <c r="O40" s="116">
        <v>1</v>
      </c>
      <c r="P40" s="123">
        <f>SUM(D40:O40)</f>
        <v>191</v>
      </c>
      <c r="Q40" s="5"/>
    </row>
    <row r="41" spans="1:17" ht="19.5" customHeight="1">
      <c r="A41" s="243"/>
      <c r="B41" s="235"/>
      <c r="C41" s="11" t="s">
        <v>111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117"/>
      <c r="P41" s="127">
        <f>SUM(D41:O41)</f>
        <v>0</v>
      </c>
      <c r="Q41" s="5"/>
    </row>
    <row r="42" spans="1:17" ht="19.5" customHeight="1">
      <c r="A42" s="243"/>
      <c r="B42" s="235"/>
      <c r="C42" s="8" t="s">
        <v>63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18"/>
      <c r="P42" s="128">
        <f>SUM(D42:O42)</f>
        <v>0</v>
      </c>
      <c r="Q42" s="5"/>
    </row>
    <row r="43" spans="1:17" s="5" customFormat="1" ht="19.5" customHeight="1">
      <c r="A43" s="243"/>
      <c r="B43" s="244"/>
      <c r="C43" s="165" t="s">
        <v>15</v>
      </c>
      <c r="D43" s="138">
        <f>SUM(D40,D41,D42)</f>
        <v>0</v>
      </c>
      <c r="E43" s="138">
        <f aca="true" t="shared" si="7" ref="E43:O43">SUM(E40,E41,E42)</f>
        <v>0</v>
      </c>
      <c r="F43" s="138">
        <f t="shared" si="7"/>
        <v>1</v>
      </c>
      <c r="G43" s="138">
        <f t="shared" si="7"/>
        <v>0</v>
      </c>
      <c r="H43" s="138">
        <f t="shared" si="7"/>
        <v>0</v>
      </c>
      <c r="I43" s="138">
        <f t="shared" si="7"/>
        <v>188</v>
      </c>
      <c r="J43" s="138">
        <f t="shared" si="7"/>
        <v>0</v>
      </c>
      <c r="K43" s="138">
        <f t="shared" si="7"/>
        <v>0</v>
      </c>
      <c r="L43" s="138">
        <f t="shared" si="7"/>
        <v>1</v>
      </c>
      <c r="M43" s="138">
        <f t="shared" si="7"/>
        <v>0</v>
      </c>
      <c r="N43" s="138">
        <f t="shared" si="7"/>
        <v>0</v>
      </c>
      <c r="O43" s="166">
        <f t="shared" si="7"/>
        <v>1</v>
      </c>
      <c r="P43" s="132">
        <f>SUM(P40:P42)</f>
        <v>191</v>
      </c>
      <c r="Q43" s="42"/>
    </row>
    <row r="44" spans="1:17" s="5" customFormat="1" ht="19.5" customHeight="1">
      <c r="A44" s="5">
        <v>16</v>
      </c>
      <c r="B44" s="7" t="s">
        <v>68</v>
      </c>
      <c r="C44" s="6" t="s">
        <v>62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15"/>
      <c r="P44" s="130">
        <f>SUM(D44:O44)</f>
        <v>0</v>
      </c>
      <c r="Q44" s="3"/>
    </row>
    <row r="45" spans="1:17" s="5" customFormat="1" ht="19.5" customHeight="1">
      <c r="A45" s="5">
        <v>17</v>
      </c>
      <c r="B45" s="7" t="s">
        <v>96</v>
      </c>
      <c r="C45" s="6" t="s">
        <v>83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15"/>
      <c r="P45" s="130">
        <f>SUM(D45:O45)</f>
        <v>0</v>
      </c>
      <c r="Q45" s="1"/>
    </row>
    <row r="46" spans="1:17" s="5" customFormat="1" ht="31.5" customHeight="1" thickBot="1">
      <c r="A46" s="174"/>
      <c r="B46" s="185" t="s">
        <v>0</v>
      </c>
      <c r="C46" s="187"/>
      <c r="D46" s="173">
        <f aca="true" t="shared" si="8" ref="D46:P46">SUM(D5:D45)-SUM(D10,D14,D17,D22,D26,D30,D33,D37,D43)</f>
        <v>13</v>
      </c>
      <c r="E46" s="173">
        <f t="shared" si="8"/>
        <v>0</v>
      </c>
      <c r="F46" s="173">
        <f t="shared" si="8"/>
        <v>35</v>
      </c>
      <c r="G46" s="173">
        <f t="shared" si="8"/>
        <v>12</v>
      </c>
      <c r="H46" s="173">
        <f t="shared" si="8"/>
        <v>0</v>
      </c>
      <c r="I46" s="173">
        <f t="shared" si="8"/>
        <v>221</v>
      </c>
      <c r="J46" s="173">
        <f t="shared" si="8"/>
        <v>139999</v>
      </c>
      <c r="K46" s="173">
        <f t="shared" si="8"/>
        <v>6535</v>
      </c>
      <c r="L46" s="173">
        <f t="shared" si="8"/>
        <v>44</v>
      </c>
      <c r="M46" s="173">
        <f t="shared" si="8"/>
        <v>0</v>
      </c>
      <c r="N46" s="173">
        <f t="shared" si="8"/>
        <v>0</v>
      </c>
      <c r="O46" s="173">
        <f t="shared" si="8"/>
        <v>290248</v>
      </c>
      <c r="P46" s="69">
        <f t="shared" si="8"/>
        <v>437107</v>
      </c>
      <c r="Q46" s="1"/>
    </row>
    <row r="47" spans="12:17" s="3" customFormat="1" ht="15.75" customHeight="1">
      <c r="L47" s="227"/>
      <c r="M47" s="241"/>
      <c r="N47" s="241"/>
      <c r="O47" s="241"/>
      <c r="P47" s="241"/>
      <c r="Q47" s="1"/>
    </row>
  </sheetData>
  <sheetProtection/>
  <mergeCells count="23">
    <mergeCell ref="O1:P1"/>
    <mergeCell ref="B2:P2"/>
    <mergeCell ref="B7:B10"/>
    <mergeCell ref="B11:B14"/>
    <mergeCell ref="C5:C6"/>
    <mergeCell ref="B35:B37"/>
    <mergeCell ref="B40:B43"/>
    <mergeCell ref="B46:C46"/>
    <mergeCell ref="L47:P47"/>
    <mergeCell ref="B15:B17"/>
    <mergeCell ref="B19:B22"/>
    <mergeCell ref="B24:B26"/>
    <mergeCell ref="B28:B30"/>
    <mergeCell ref="B31:B33"/>
    <mergeCell ref="A28:A30"/>
    <mergeCell ref="A31:A33"/>
    <mergeCell ref="A35:A37"/>
    <mergeCell ref="A40:A43"/>
    <mergeCell ref="A7:A10"/>
    <mergeCell ref="A11:A14"/>
    <mergeCell ref="A15:A17"/>
    <mergeCell ref="A19:A22"/>
    <mergeCell ref="A24:A26"/>
  </mergeCells>
  <printOptions horizontalCentered="1"/>
  <pageMargins left="0" right="0" top="0.7874015748031497" bottom="0" header="0.5118110236220472" footer="0"/>
  <pageSetup fitToHeight="1" fitToWidth="1" horizontalDpi="600" verticalDpi="600" orientation="landscape" paperSize="9" scale="56" r:id="rId1"/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2018-11-07T07:19:27Z</dcterms:created>
  <dcterms:modified xsi:type="dcterms:W3CDTF">2018-11-09T05:28:27Z</dcterms:modified>
  <cp:category/>
  <cp:version/>
  <cp:contentType/>
  <cp:contentStatus/>
</cp:coreProperties>
</file>