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1412ss0033a\lib\s_小中高\30年度フォルダ\ち_30調査\310319_（文部科学省）学校施設におけるブロック塀等の安全対策等状況調査\02_各学校への依頼\HP\"/>
    </mc:Choice>
  </mc:AlternateContent>
  <bookViews>
    <workbookView xWindow="0" yWindow="0" windowWidth="21060" windowHeight="10050" tabRatio="655"/>
  </bookViews>
  <sheets>
    <sheet name="調査票" sheetId="16" r:id="rId1"/>
    <sheet name="集計表（自動転記のため記入不要）" sheetId="20" r:id="rId2"/>
    <sheet name="リスト" sheetId="17" state="hidden" r:id="rId3"/>
    <sheet name="条件" sheetId="19" state="hidden" r:id="rId4"/>
  </sheets>
  <definedNames>
    <definedName name="_xlnm._FilterDatabase" localSheetId="0" hidden="1">調査票!$A$20:$T$21</definedName>
    <definedName name="_xlnm.Criteria" localSheetId="1">'集計表（自動転記のため記入不要）'!#REF!</definedName>
    <definedName name="_xlnm.Criteria" localSheetId="0">調査票!#REF!</definedName>
    <definedName name="_xlnm.Extract" localSheetId="1">'集計表（自動転記のため記入不要）'!#REF!</definedName>
    <definedName name="_xlnm.Extract" localSheetId="0">調査票!#REF!</definedName>
    <definedName name="_xlnm.Print_Area" localSheetId="1">'集計表（自動転記のため記入不要）'!$A$1:$AA$22</definedName>
    <definedName name="_xlnm.Print_Area" localSheetId="0">調査票!$A$1:$S$21</definedName>
    <definedName name="_xlnm.Print_Titles" localSheetId="0">調査票!$12:$17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16" l="1"/>
  <c r="AA17" i="20" l="1"/>
  <c r="AA16" i="20"/>
  <c r="AA15" i="20"/>
  <c r="AA14" i="20"/>
  <c r="AA13" i="20"/>
  <c r="AA12" i="20"/>
  <c r="AA11" i="20"/>
  <c r="AA10" i="20"/>
  <c r="Z17" i="20"/>
  <c r="Z16" i="20"/>
  <c r="Z15" i="20"/>
  <c r="Z14" i="20"/>
  <c r="Z13" i="20"/>
  <c r="Z12" i="20"/>
  <c r="Z11" i="20"/>
  <c r="Z10" i="20"/>
  <c r="Y17" i="20"/>
  <c r="Y16" i="20"/>
  <c r="Y15" i="20"/>
  <c r="Y14" i="20"/>
  <c r="Y13" i="20"/>
  <c r="Y12" i="20"/>
  <c r="Y11" i="20"/>
  <c r="Y10" i="20"/>
  <c r="X17" i="20"/>
  <c r="X16" i="20"/>
  <c r="X15" i="20"/>
  <c r="X14" i="20"/>
  <c r="X13" i="20"/>
  <c r="X12" i="20"/>
  <c r="X11" i="20"/>
  <c r="X10" i="20"/>
  <c r="W17" i="20"/>
  <c r="W16" i="20"/>
  <c r="W15" i="20"/>
  <c r="W14" i="20"/>
  <c r="W13" i="20"/>
  <c r="W12" i="20"/>
  <c r="W11" i="20"/>
  <c r="W10" i="20"/>
  <c r="V17" i="20"/>
  <c r="V16" i="20"/>
  <c r="V15" i="20"/>
  <c r="V14" i="20"/>
  <c r="V13" i="20"/>
  <c r="V12" i="20"/>
  <c r="V11" i="20"/>
  <c r="V10" i="20"/>
  <c r="U17" i="20"/>
  <c r="U16" i="20"/>
  <c r="U15" i="20"/>
  <c r="U14" i="20"/>
  <c r="U13" i="20"/>
  <c r="U12" i="20"/>
  <c r="U11" i="20"/>
  <c r="U10" i="20"/>
  <c r="T17" i="20"/>
  <c r="T16" i="20"/>
  <c r="T15" i="20"/>
  <c r="T14" i="20"/>
  <c r="T13" i="20"/>
  <c r="T12" i="20"/>
  <c r="T11" i="20"/>
  <c r="T10" i="20"/>
  <c r="S17" i="20"/>
  <c r="S16" i="20"/>
  <c r="S15" i="20"/>
  <c r="S14" i="20"/>
  <c r="S13" i="20"/>
  <c r="S12" i="20"/>
  <c r="S11" i="20"/>
  <c r="S10" i="20"/>
  <c r="G15" i="20"/>
  <c r="G13" i="20"/>
  <c r="V21" i="16"/>
  <c r="Q21" i="16" s="1"/>
  <c r="O14" i="20"/>
  <c r="G21" i="16"/>
  <c r="G17" i="20"/>
  <c r="G16" i="20"/>
  <c r="G14" i="20"/>
  <c r="E17" i="20"/>
  <c r="E16" i="20"/>
  <c r="E15" i="20"/>
  <c r="E14" i="20"/>
  <c r="E13" i="20"/>
  <c r="E12" i="20"/>
  <c r="E11" i="20"/>
  <c r="E10" i="20"/>
  <c r="D17" i="20"/>
  <c r="D16" i="20"/>
  <c r="D15" i="20"/>
  <c r="D14" i="20"/>
  <c r="D13" i="20"/>
  <c r="D12" i="20"/>
  <c r="D11" i="20"/>
  <c r="D10" i="20"/>
  <c r="D18" i="16"/>
  <c r="G11" i="20" l="1"/>
  <c r="AG21" i="16"/>
  <c r="G10" i="20"/>
  <c r="R17" i="20"/>
  <c r="N17" i="20"/>
  <c r="M17" i="20"/>
  <c r="H17" i="20"/>
  <c r="F17" i="20" s="1"/>
  <c r="O17" i="20"/>
  <c r="K17" i="20"/>
  <c r="O13" i="20"/>
  <c r="M16" i="20"/>
  <c r="R16" i="20"/>
  <c r="N16" i="20"/>
  <c r="V18" i="16"/>
  <c r="G12" i="20"/>
  <c r="H18" i="16"/>
  <c r="R15" i="20" l="1"/>
  <c r="J15" i="20"/>
  <c r="N15" i="20"/>
  <c r="O15" i="20"/>
  <c r="J13" i="20"/>
  <c r="M15" i="20"/>
  <c r="H15" i="20"/>
  <c r="F15" i="20" s="1"/>
  <c r="Q15" i="20"/>
  <c r="M13" i="20"/>
  <c r="K16" i="20"/>
  <c r="K15" i="20"/>
  <c r="H13" i="20"/>
  <c r="F13" i="20" s="1"/>
  <c r="O16" i="20"/>
  <c r="R14" i="20"/>
  <c r="R13" i="20"/>
  <c r="I17" i="20"/>
  <c r="J17" i="20"/>
  <c r="Q13" i="20"/>
  <c r="K14" i="20"/>
  <c r="K13" i="20"/>
  <c r="Q16" i="20"/>
  <c r="J16" i="20"/>
  <c r="H16" i="20"/>
  <c r="F16" i="20" s="1"/>
  <c r="N14" i="20"/>
  <c r="N13" i="20"/>
  <c r="P17" i="20"/>
  <c r="Q17" i="20"/>
  <c r="Q11" i="20"/>
  <c r="AH21" i="16"/>
  <c r="AF21" i="16" s="1"/>
  <c r="P12" i="20" s="1"/>
  <c r="W21" i="16"/>
  <c r="U21" i="16" s="1"/>
  <c r="AC21" i="16"/>
  <c r="N11" i="20" s="1"/>
  <c r="R21" i="16"/>
  <c r="AE21" i="16"/>
  <c r="AI21" i="16" s="1"/>
  <c r="AB21" i="16"/>
  <c r="Y21" i="16"/>
  <c r="Z21" i="16"/>
  <c r="Z18" i="16" s="1"/>
  <c r="H10" i="20"/>
  <c r="F10" i="20" s="1"/>
  <c r="H11" i="20"/>
  <c r="F11" i="20" s="1"/>
  <c r="K10" i="20"/>
  <c r="K11" i="20"/>
  <c r="R10" i="20"/>
  <c r="R11" i="20"/>
  <c r="I10" i="20"/>
  <c r="O10" i="20"/>
  <c r="O11" i="20"/>
  <c r="M10" i="20"/>
  <c r="M11" i="20"/>
  <c r="Q10" i="20"/>
  <c r="N10" i="20"/>
  <c r="H14" i="20"/>
  <c r="F14" i="20" s="1"/>
  <c r="J14" i="20"/>
  <c r="M14" i="20"/>
  <c r="Q14" i="20"/>
  <c r="K12" i="20"/>
  <c r="J12" i="20"/>
  <c r="M12" i="20"/>
  <c r="N12" i="20"/>
  <c r="H12" i="20"/>
  <c r="F12" i="20" s="1"/>
  <c r="L17" i="20"/>
  <c r="R12" i="20"/>
  <c r="Q12" i="20"/>
  <c r="O12" i="20"/>
  <c r="AD21" i="16"/>
  <c r="L16" i="20"/>
  <c r="Y18" i="16"/>
  <c r="AE18" i="16"/>
  <c r="AG18" i="16"/>
  <c r="AB18" i="16"/>
  <c r="W18" i="16"/>
  <c r="AC18" i="16"/>
  <c r="AA21" i="16" l="1"/>
  <c r="AH18" i="16"/>
  <c r="P16" i="20"/>
  <c r="L14" i="20"/>
  <c r="L13" i="20"/>
  <c r="P14" i="20"/>
  <c r="P13" i="20"/>
  <c r="I16" i="20"/>
  <c r="L15" i="20"/>
  <c r="I14" i="20"/>
  <c r="I13" i="20"/>
  <c r="P15" i="20"/>
  <c r="I15" i="20"/>
  <c r="J10" i="20"/>
  <c r="J11" i="20"/>
  <c r="X21" i="16"/>
  <c r="I11" i="20" s="1"/>
  <c r="P10" i="20"/>
  <c r="P11" i="20"/>
  <c r="L10" i="20"/>
  <c r="L11" i="20"/>
  <c r="I12" i="20"/>
  <c r="L12" i="20"/>
  <c r="C17" i="20" l="1"/>
  <c r="C16" i="20"/>
  <c r="C15" i="20"/>
  <c r="C14" i="20"/>
  <c r="C13" i="20"/>
  <c r="C12" i="20"/>
  <c r="C11" i="20"/>
  <c r="B23" i="19"/>
  <c r="B20" i="19"/>
  <c r="B17" i="19"/>
  <c r="B14" i="19"/>
  <c r="B11" i="19"/>
  <c r="B8" i="19"/>
  <c r="B5" i="19"/>
  <c r="B2" i="19"/>
  <c r="AU23" i="19"/>
  <c r="AT23" i="19"/>
  <c r="AU20" i="19"/>
  <c r="AT20" i="19"/>
  <c r="AU17" i="19"/>
  <c r="AT17" i="19"/>
  <c r="AU14" i="19"/>
  <c r="AT14" i="19"/>
  <c r="AU11" i="19"/>
  <c r="AT11" i="19"/>
  <c r="AU8" i="19"/>
  <c r="AT8" i="19"/>
  <c r="AU5" i="19"/>
  <c r="AT5" i="19"/>
  <c r="AU2" i="19"/>
  <c r="AT2" i="19"/>
  <c r="AR23" i="19"/>
  <c r="AQ23" i="19"/>
  <c r="AR20" i="19"/>
  <c r="AQ20" i="19"/>
  <c r="AR17" i="19"/>
  <c r="AQ17" i="19"/>
  <c r="AR14" i="19"/>
  <c r="AQ14" i="19"/>
  <c r="AR11" i="19"/>
  <c r="AQ11" i="19"/>
  <c r="AR8" i="19"/>
  <c r="AQ8" i="19"/>
  <c r="AR5" i="19"/>
  <c r="AQ5" i="19"/>
  <c r="AR2" i="19"/>
  <c r="AQ2" i="19"/>
  <c r="AO23" i="19"/>
  <c r="AN23" i="19"/>
  <c r="AO20" i="19"/>
  <c r="AN20" i="19"/>
  <c r="AO17" i="19"/>
  <c r="AN17" i="19"/>
  <c r="AO14" i="19"/>
  <c r="AN14" i="19"/>
  <c r="AO11" i="19"/>
  <c r="AN11" i="19"/>
  <c r="AO8" i="19"/>
  <c r="AN8" i="19"/>
  <c r="AO5" i="19"/>
  <c r="AN5" i="19"/>
  <c r="AO2" i="19"/>
  <c r="AN2" i="19"/>
  <c r="AL23" i="19"/>
  <c r="AK23" i="19"/>
  <c r="AL20" i="19"/>
  <c r="AK20" i="19"/>
  <c r="AL17" i="19"/>
  <c r="AK17" i="19"/>
  <c r="AL14" i="19"/>
  <c r="AK14" i="19"/>
  <c r="AL11" i="19"/>
  <c r="AK11" i="19"/>
  <c r="AL8" i="19"/>
  <c r="AK8" i="19"/>
  <c r="AL5" i="19"/>
  <c r="AK5" i="19"/>
  <c r="AL2" i="19"/>
  <c r="AK2" i="19"/>
  <c r="J2" i="19"/>
  <c r="K2" i="19"/>
  <c r="J5" i="19"/>
  <c r="K5" i="19"/>
  <c r="J8" i="19"/>
  <c r="K8" i="19"/>
  <c r="J11" i="19"/>
  <c r="K11" i="19"/>
  <c r="J14" i="19"/>
  <c r="K14" i="19"/>
  <c r="J17" i="19"/>
  <c r="K17" i="19"/>
  <c r="J20" i="19"/>
  <c r="K20" i="19"/>
  <c r="J23" i="19"/>
  <c r="K23" i="19"/>
  <c r="S2" i="19"/>
  <c r="T2" i="19"/>
  <c r="S5" i="19"/>
  <c r="T5" i="19"/>
  <c r="S8" i="19"/>
  <c r="T8" i="19"/>
  <c r="S11" i="19"/>
  <c r="T11" i="19"/>
  <c r="S14" i="19"/>
  <c r="T14" i="19"/>
  <c r="S17" i="19"/>
  <c r="T17" i="19"/>
  <c r="S20" i="19"/>
  <c r="T20" i="19"/>
  <c r="S23" i="19"/>
  <c r="T23" i="19"/>
  <c r="AA18" i="20" l="1"/>
  <c r="S18" i="20"/>
  <c r="D18" i="20"/>
  <c r="E18" i="20"/>
  <c r="G18" i="20"/>
  <c r="P18" i="20"/>
  <c r="P18" i="16"/>
  <c r="O18" i="16"/>
  <c r="N18" i="16"/>
  <c r="M18" i="16"/>
  <c r="L18" i="16"/>
  <c r="K18" i="16"/>
  <c r="J18" i="16"/>
  <c r="I18" i="16"/>
  <c r="S18" i="16"/>
  <c r="F18" i="16"/>
  <c r="E18" i="16"/>
  <c r="C18" i="16"/>
  <c r="AX23" i="19" l="1"/>
  <c r="AX20" i="19"/>
  <c r="AX17" i="19"/>
  <c r="AX14" i="19"/>
  <c r="AX11" i="19"/>
  <c r="AX8" i="19"/>
  <c r="AX5" i="19"/>
  <c r="AX2" i="19"/>
  <c r="AW23" i="19"/>
  <c r="AW20" i="19"/>
  <c r="AW17" i="19"/>
  <c r="AW14" i="19"/>
  <c r="AW11" i="19"/>
  <c r="AW8" i="19"/>
  <c r="AW5" i="19"/>
  <c r="AW2" i="19"/>
  <c r="A10" i="20" l="1"/>
  <c r="AZ23" i="19" l="1"/>
  <c r="AZ20" i="19"/>
  <c r="AZ17" i="19"/>
  <c r="AZ14" i="19"/>
  <c r="AZ11" i="19"/>
  <c r="AZ8" i="19"/>
  <c r="AZ5" i="19"/>
  <c r="AZ2" i="19"/>
  <c r="H23" i="19" l="1"/>
  <c r="E23" i="19"/>
  <c r="H20" i="19"/>
  <c r="E20" i="19"/>
  <c r="H17" i="19"/>
  <c r="E17" i="19"/>
  <c r="H14" i="19"/>
  <c r="E14" i="19"/>
  <c r="H11" i="19"/>
  <c r="E11" i="19"/>
  <c r="H8" i="19"/>
  <c r="E8" i="19"/>
  <c r="H5" i="19"/>
  <c r="E5" i="19"/>
  <c r="H2" i="19"/>
  <c r="E2" i="19"/>
  <c r="D5" i="19"/>
  <c r="D2" i="19"/>
  <c r="A11" i="20"/>
  <c r="A12" i="20" s="1"/>
  <c r="A13" i="20" s="1"/>
  <c r="A14" i="20" s="1"/>
  <c r="A15" i="20" s="1"/>
  <c r="A16" i="20" s="1"/>
  <c r="A17" i="20" s="1"/>
  <c r="AI23" i="19" l="1"/>
  <c r="AI20" i="19"/>
  <c r="AI17" i="19"/>
  <c r="AI14" i="19"/>
  <c r="AI11" i="19"/>
  <c r="AF11" i="19"/>
  <c r="AF14" i="19"/>
  <c r="AF17" i="19"/>
  <c r="AF20" i="19"/>
  <c r="AF23" i="19"/>
  <c r="AC23" i="19"/>
  <c r="AC20" i="19"/>
  <c r="AC17" i="19"/>
  <c r="AC14" i="19"/>
  <c r="AC11" i="19"/>
  <c r="Z11" i="19"/>
  <c r="Z14" i="19"/>
  <c r="Z17" i="19"/>
  <c r="Z20" i="19"/>
  <c r="Z23" i="19"/>
  <c r="W23" i="19"/>
  <c r="W20" i="19"/>
  <c r="W17" i="19"/>
  <c r="W14" i="19"/>
  <c r="W11" i="19"/>
  <c r="Q23" i="19"/>
  <c r="Q20" i="19"/>
  <c r="Q17" i="19"/>
  <c r="Q14" i="19"/>
  <c r="Q11" i="19"/>
  <c r="N11" i="19"/>
  <c r="N14" i="19"/>
  <c r="N17" i="19"/>
  <c r="N20" i="19"/>
  <c r="N23" i="19"/>
  <c r="N8" i="19"/>
  <c r="Q8" i="19"/>
  <c r="W8" i="19"/>
  <c r="Z8" i="19"/>
  <c r="AC8" i="19"/>
  <c r="AF8" i="19"/>
  <c r="AI8" i="19"/>
  <c r="AI5" i="19"/>
  <c r="AF5" i="19"/>
  <c r="AC5" i="19"/>
  <c r="Z5" i="19"/>
  <c r="W5" i="19"/>
  <c r="Q5" i="19"/>
  <c r="N5" i="19"/>
  <c r="AI2" i="19"/>
  <c r="AF2" i="19"/>
  <c r="AC2" i="19"/>
  <c r="Z2" i="19"/>
  <c r="W2" i="19"/>
  <c r="Q2" i="19"/>
  <c r="N2" i="19"/>
  <c r="AH23" i="19"/>
  <c r="AH20" i="19"/>
  <c r="AH17" i="19"/>
  <c r="AH14" i="19"/>
  <c r="AH11" i="19"/>
  <c r="AH8" i="19"/>
  <c r="AH5" i="19"/>
  <c r="AH2" i="19"/>
  <c r="AE23" i="19"/>
  <c r="AE20" i="19"/>
  <c r="AE17" i="19"/>
  <c r="AE14" i="19"/>
  <c r="AE11" i="19"/>
  <c r="AE8" i="19"/>
  <c r="AE5" i="19"/>
  <c r="AE2" i="19"/>
  <c r="AB23" i="19"/>
  <c r="AB20" i="19"/>
  <c r="AB17" i="19"/>
  <c r="AB14" i="19"/>
  <c r="AB11" i="19"/>
  <c r="AB8" i="19"/>
  <c r="AB5" i="19"/>
  <c r="AB2" i="19"/>
  <c r="Y23" i="19"/>
  <c r="Y20" i="19"/>
  <c r="Y17" i="19"/>
  <c r="Y14" i="19"/>
  <c r="Y11" i="19"/>
  <c r="Y8" i="19"/>
  <c r="Y5" i="19"/>
  <c r="Y2" i="19"/>
  <c r="V23" i="19"/>
  <c r="V20" i="19"/>
  <c r="V17" i="19"/>
  <c r="V14" i="19"/>
  <c r="V11" i="19"/>
  <c r="V8" i="19"/>
  <c r="V5" i="19"/>
  <c r="V2" i="19"/>
  <c r="P23" i="19"/>
  <c r="P20" i="19"/>
  <c r="P17" i="19"/>
  <c r="P14" i="19"/>
  <c r="P11" i="19"/>
  <c r="P8" i="19"/>
  <c r="P5" i="19"/>
  <c r="P2" i="19"/>
  <c r="M23" i="19"/>
  <c r="M20" i="19"/>
  <c r="M17" i="19"/>
  <c r="M14" i="19"/>
  <c r="M11" i="19"/>
  <c r="M8" i="19"/>
  <c r="M5" i="19"/>
  <c r="M2" i="19"/>
  <c r="G23" i="19"/>
  <c r="G20" i="19"/>
  <c r="G17" i="19"/>
  <c r="G14" i="19"/>
  <c r="G11" i="19"/>
  <c r="G8" i="19"/>
  <c r="G5" i="19"/>
  <c r="G2" i="19"/>
  <c r="D23" i="19"/>
  <c r="D20" i="19"/>
  <c r="D17" i="19"/>
  <c r="D14" i="19"/>
  <c r="D11" i="19"/>
  <c r="D8" i="19"/>
  <c r="A23" i="19"/>
  <c r="A20" i="19"/>
  <c r="A17" i="19"/>
  <c r="A14" i="19"/>
  <c r="A11" i="19"/>
  <c r="A8" i="19"/>
  <c r="A5" i="19"/>
  <c r="A2" i="19"/>
  <c r="C10" i="20" s="1"/>
  <c r="C18" i="20" s="1"/>
  <c r="F18" i="20"/>
  <c r="Y18" i="20" l="1"/>
  <c r="M18" i="20"/>
  <c r="W18" i="20"/>
  <c r="K18" i="20"/>
  <c r="R18" i="20"/>
  <c r="Q18" i="20"/>
  <c r="U18" i="16"/>
  <c r="T18" i="20"/>
  <c r="H18" i="20"/>
  <c r="V18" i="20"/>
  <c r="J18" i="20"/>
  <c r="Z18" i="20"/>
  <c r="N18" i="20"/>
  <c r="O18" i="20"/>
  <c r="AF18" i="16"/>
  <c r="AA18" i="16"/>
  <c r="X18" i="16"/>
  <c r="X18" i="20" l="1"/>
  <c r="L18" i="20"/>
  <c r="U18" i="20"/>
  <c r="I18" i="20"/>
</calcChain>
</file>

<file path=xl/sharedStrings.xml><?xml version="1.0" encoding="utf-8"?>
<sst xmlns="http://schemas.openxmlformats.org/spreadsheetml/2006/main" count="483" uniqueCount="151">
  <si>
    <t>学校種別</t>
    <rPh sb="0" eb="2">
      <t>ガッコウ</t>
    </rPh>
    <rPh sb="2" eb="3">
      <t>シュ</t>
    </rPh>
    <rPh sb="3" eb="4">
      <t>ベツ</t>
    </rPh>
    <phoneticPr fontId="1"/>
  </si>
  <si>
    <t>ブロック塀を有する学校又はブロック塀を有していない学校の区分</t>
    <rPh sb="4" eb="5">
      <t>ベイ</t>
    </rPh>
    <rPh sb="6" eb="7">
      <t>ユウ</t>
    </rPh>
    <rPh sb="9" eb="11">
      <t>ガッコウ</t>
    </rPh>
    <rPh sb="11" eb="12">
      <t>マタ</t>
    </rPh>
    <rPh sb="17" eb="18">
      <t>ヘイ</t>
    </rPh>
    <rPh sb="19" eb="20">
      <t>ユウ</t>
    </rPh>
    <rPh sb="25" eb="27">
      <t>ガッコウ</t>
    </rPh>
    <rPh sb="28" eb="30">
      <t>クブン</t>
    </rPh>
    <phoneticPr fontId="1"/>
  </si>
  <si>
    <t>記載内容
判定</t>
    <rPh sb="0" eb="2">
      <t>キサイ</t>
    </rPh>
    <rPh sb="2" eb="4">
      <t>ナイヨウ</t>
    </rPh>
    <rPh sb="5" eb="7">
      <t>ハンテイ</t>
    </rPh>
    <phoneticPr fontId="1"/>
  </si>
  <si>
    <t>ブロック塀等を有していない学校</t>
    <rPh sb="4" eb="5">
      <t>ベイ</t>
    </rPh>
    <rPh sb="5" eb="6">
      <t>トウ</t>
    </rPh>
    <rPh sb="7" eb="8">
      <t>ユウ</t>
    </rPh>
    <rPh sb="13" eb="15">
      <t>ガッコウ</t>
    </rPh>
    <phoneticPr fontId="1"/>
  </si>
  <si>
    <t>保有する全てのブロック塀等の安全性を確保している学校</t>
    <rPh sb="0" eb="2">
      <t>ホユウ</t>
    </rPh>
    <rPh sb="4" eb="5">
      <t>スベ</t>
    </rPh>
    <rPh sb="11" eb="12">
      <t>ベイ</t>
    </rPh>
    <rPh sb="12" eb="13">
      <t>トウ</t>
    </rPh>
    <rPh sb="14" eb="17">
      <t>アンゼンセイ</t>
    </rPh>
    <rPh sb="18" eb="20">
      <t>カクホ</t>
    </rPh>
    <rPh sb="24" eb="26">
      <t>ガッコウ</t>
    </rPh>
    <phoneticPr fontId="1"/>
  </si>
  <si>
    <t>外観に基づく点検、又はブロック内部の点検の結果、安全性に問題があるブロック塀等を有する学校</t>
    <rPh sb="9" eb="10">
      <t>マタ</t>
    </rPh>
    <rPh sb="24" eb="27">
      <t>アンゼンセイ</t>
    </rPh>
    <rPh sb="28" eb="30">
      <t>モンダイ</t>
    </rPh>
    <rPh sb="37" eb="38">
      <t>ベイ</t>
    </rPh>
    <rPh sb="38" eb="39">
      <t>トウ</t>
    </rPh>
    <rPh sb="40" eb="41">
      <t>ユウ</t>
    </rPh>
    <phoneticPr fontId="1"/>
  </si>
  <si>
    <t>保有する全てのブロック塀等の安全対策を
2020年
3月末までに完了予定の学校</t>
    <rPh sb="0" eb="2">
      <t>ホユウ</t>
    </rPh>
    <rPh sb="4" eb="5">
      <t>スベ</t>
    </rPh>
    <rPh sb="11" eb="12">
      <t>ベイ</t>
    </rPh>
    <rPh sb="12" eb="13">
      <t>トウ</t>
    </rPh>
    <rPh sb="14" eb="16">
      <t>アンゼン</t>
    </rPh>
    <rPh sb="16" eb="18">
      <t>タイサク</t>
    </rPh>
    <rPh sb="28" eb="29">
      <t>マツ</t>
    </rPh>
    <rPh sb="32" eb="34">
      <t>カンリョウ</t>
    </rPh>
    <rPh sb="34" eb="36">
      <t>ヨテイ</t>
    </rPh>
    <rPh sb="37" eb="39">
      <t>ガッコウ</t>
    </rPh>
    <phoneticPr fontId="1"/>
  </si>
  <si>
    <t>点検が未完了の学校</t>
    <rPh sb="0" eb="2">
      <t>テンケン</t>
    </rPh>
    <rPh sb="3" eb="6">
      <t>ミカンリョウ</t>
    </rPh>
    <rPh sb="7" eb="9">
      <t>ガッコウ</t>
    </rPh>
    <phoneticPr fontId="1"/>
  </si>
  <si>
    <t>外観に基づく点検が未完了の学校</t>
    <rPh sb="0" eb="2">
      <t>ガイカン</t>
    </rPh>
    <rPh sb="3" eb="4">
      <t>モト</t>
    </rPh>
    <rPh sb="6" eb="8">
      <t>テンケン</t>
    </rPh>
    <rPh sb="9" eb="12">
      <t>ミカンリョウ</t>
    </rPh>
    <rPh sb="13" eb="15">
      <t>ガッコウ</t>
    </rPh>
    <phoneticPr fontId="1"/>
  </si>
  <si>
    <t>外観に基づく点検は完了しているが、ブロック内部の点検が未完了の学校</t>
    <rPh sb="0" eb="2">
      <t>ガイカン</t>
    </rPh>
    <rPh sb="3" eb="4">
      <t>モト</t>
    </rPh>
    <rPh sb="6" eb="8">
      <t>テンケン</t>
    </rPh>
    <rPh sb="9" eb="11">
      <t>カンリョウ</t>
    </rPh>
    <rPh sb="21" eb="23">
      <t>ナイブ</t>
    </rPh>
    <rPh sb="24" eb="26">
      <t>テンケン</t>
    </rPh>
    <rPh sb="27" eb="30">
      <t>ミカンリョウ</t>
    </rPh>
    <rPh sb="31" eb="33">
      <t>ガッコウ</t>
    </rPh>
    <phoneticPr fontId="1"/>
  </si>
  <si>
    <t>確認欄</t>
    <rPh sb="0" eb="2">
      <t>カクニン</t>
    </rPh>
    <rPh sb="2" eb="3">
      <t>ラン</t>
    </rPh>
    <phoneticPr fontId="1"/>
  </si>
  <si>
    <t>学校種別</t>
    <rPh sb="0" eb="2">
      <t>ガッコウ</t>
    </rPh>
    <rPh sb="2" eb="4">
      <t>シュベツ</t>
    </rPh>
    <phoneticPr fontId="1"/>
  </si>
  <si>
    <t>幼稚園</t>
    <rPh sb="0" eb="3">
      <t>ヨウチエン</t>
    </rPh>
    <phoneticPr fontId="1"/>
  </si>
  <si>
    <t>幼保連携型認定こども園</t>
    <rPh sb="0" eb="2">
      <t>ヨウホ</t>
    </rPh>
    <rPh sb="2" eb="4">
      <t>レンケイ</t>
    </rPh>
    <rPh sb="4" eb="5">
      <t>ガタ</t>
    </rPh>
    <rPh sb="5" eb="7">
      <t>ニンテイ</t>
    </rPh>
    <rPh sb="10" eb="11">
      <t>エン</t>
    </rPh>
    <phoneticPr fontId="1"/>
  </si>
  <si>
    <t>小学校</t>
    <rPh sb="0" eb="3">
      <t>ショウガッコウ</t>
    </rPh>
    <phoneticPr fontId="1"/>
  </si>
  <si>
    <t>中学校</t>
    <rPh sb="0" eb="3">
      <t>チュウガッコウ</t>
    </rPh>
    <phoneticPr fontId="1"/>
  </si>
  <si>
    <t>義務教育学校</t>
    <rPh sb="0" eb="2">
      <t>ギム</t>
    </rPh>
    <rPh sb="2" eb="4">
      <t>キョウイク</t>
    </rPh>
    <rPh sb="4" eb="6">
      <t>ガッコウ</t>
    </rPh>
    <phoneticPr fontId="1"/>
  </si>
  <si>
    <t>高等学校</t>
    <rPh sb="0" eb="2">
      <t>コウトウ</t>
    </rPh>
    <rPh sb="2" eb="4">
      <t>ガッコウ</t>
    </rPh>
    <phoneticPr fontId="1"/>
  </si>
  <si>
    <t>中等教育学校</t>
    <rPh sb="0" eb="2">
      <t>チュウトウ</t>
    </rPh>
    <rPh sb="2" eb="4">
      <t>キョウイク</t>
    </rPh>
    <rPh sb="4" eb="6">
      <t>ガッコウ</t>
    </rPh>
    <phoneticPr fontId="1"/>
  </si>
  <si>
    <t>特別支援学校</t>
    <rPh sb="0" eb="2">
      <t>トクベツ</t>
    </rPh>
    <rPh sb="2" eb="4">
      <t>シエン</t>
    </rPh>
    <rPh sb="4" eb="6">
      <t>ガッコウ</t>
    </rPh>
    <phoneticPr fontId="1"/>
  </si>
  <si>
    <t>学校設置者名</t>
    <rPh sb="0" eb="2">
      <t>ガッコウ</t>
    </rPh>
    <rPh sb="2" eb="5">
      <t>セッチシャ</t>
    </rPh>
    <rPh sb="5" eb="6">
      <t>メイ</t>
    </rPh>
    <phoneticPr fontId="1"/>
  </si>
  <si>
    <t>○</t>
    <phoneticPr fontId="1"/>
  </si>
  <si>
    <t>適応</t>
    <rPh sb="0" eb="2">
      <t>テキオウ</t>
    </rPh>
    <phoneticPr fontId="1"/>
  </si>
  <si>
    <t>合　計</t>
    <rPh sb="0" eb="1">
      <t>ゴウ</t>
    </rPh>
    <rPh sb="2" eb="3">
      <t>ケイ</t>
    </rPh>
    <phoneticPr fontId="1"/>
  </si>
  <si>
    <t>－</t>
    <phoneticPr fontId="1"/>
  </si>
  <si>
    <t>－</t>
    <phoneticPr fontId="1"/>
  </si>
  <si>
    <t>区分</t>
    <rPh sb="0" eb="2">
      <t>クブン</t>
    </rPh>
    <phoneticPr fontId="1"/>
  </si>
  <si>
    <t>判定</t>
    <rPh sb="0" eb="2">
      <t>ハンテイ</t>
    </rPh>
    <phoneticPr fontId="1"/>
  </si>
  <si>
    <t>保有する全てのブロック塀等の安全対策を
2020年
4月以降に完了予定の学校</t>
    <rPh sb="0" eb="2">
      <t>ホユウ</t>
    </rPh>
    <rPh sb="4" eb="5">
      <t>スベ</t>
    </rPh>
    <rPh sb="11" eb="13">
      <t>ヘイナド</t>
    </rPh>
    <rPh sb="14" eb="16">
      <t>アンゼン</t>
    </rPh>
    <rPh sb="16" eb="18">
      <t>タイサク</t>
    </rPh>
    <rPh sb="24" eb="25">
      <t>ネン</t>
    </rPh>
    <rPh sb="27" eb="30">
      <t>ガツイコウ</t>
    </rPh>
    <rPh sb="31" eb="33">
      <t>カンリョウ</t>
    </rPh>
    <rPh sb="33" eb="35">
      <t>ヨテイ</t>
    </rPh>
    <rPh sb="36" eb="38">
      <t>ガッコウ</t>
    </rPh>
    <phoneticPr fontId="1"/>
  </si>
  <si>
    <t>外観に基づく点検及びブロック内部の点検によりブロック塀等の安全性の確認が取れた学校</t>
    <rPh sb="0" eb="2">
      <t>ガイカン</t>
    </rPh>
    <rPh sb="3" eb="4">
      <t>モト</t>
    </rPh>
    <rPh sb="6" eb="8">
      <t>テンケン</t>
    </rPh>
    <rPh sb="8" eb="9">
      <t>オヨ</t>
    </rPh>
    <rPh sb="14" eb="16">
      <t>ナイブ</t>
    </rPh>
    <rPh sb="17" eb="19">
      <t>テンケン</t>
    </rPh>
    <rPh sb="26" eb="27">
      <t>ベイ</t>
    </rPh>
    <rPh sb="27" eb="28">
      <t>ナド</t>
    </rPh>
    <rPh sb="29" eb="32">
      <t>アンゼンセイ</t>
    </rPh>
    <rPh sb="33" eb="35">
      <t>カクニン</t>
    </rPh>
    <rPh sb="36" eb="37">
      <t>ト</t>
    </rPh>
    <rPh sb="39" eb="41">
      <t>ガッコウ</t>
    </rPh>
    <phoneticPr fontId="1"/>
  </si>
  <si>
    <t>学校名</t>
    <rPh sb="0" eb="3">
      <t>ガッコウメイ</t>
    </rPh>
    <phoneticPr fontId="1"/>
  </si>
  <si>
    <t>未報告</t>
    <rPh sb="0" eb="3">
      <t>ミホウコク</t>
    </rPh>
    <phoneticPr fontId="1"/>
  </si>
  <si>
    <t>✔</t>
    <phoneticPr fontId="1"/>
  </si>
  <si>
    <t xml:space="preserve">Ｃ
</t>
    <phoneticPr fontId="1"/>
  </si>
  <si>
    <t xml:space="preserve">E
</t>
    <phoneticPr fontId="1"/>
  </si>
  <si>
    <t xml:space="preserve">F
</t>
    <phoneticPr fontId="1"/>
  </si>
  <si>
    <t xml:space="preserve">H
</t>
    <phoneticPr fontId="1"/>
  </si>
  <si>
    <t xml:space="preserve">I
</t>
    <phoneticPr fontId="1"/>
  </si>
  <si>
    <t xml:space="preserve">K
</t>
    <phoneticPr fontId="1"/>
  </si>
  <si>
    <t xml:space="preserve">L
</t>
    <phoneticPr fontId="1"/>
  </si>
  <si>
    <t>D
[E+F]</t>
    <phoneticPr fontId="1"/>
  </si>
  <si>
    <t>G
[H+I]</t>
    <phoneticPr fontId="1"/>
  </si>
  <si>
    <t>J
[K+L]</t>
    <phoneticPr fontId="1"/>
  </si>
  <si>
    <t>Ｂ
[D+G+J]</t>
    <phoneticPr fontId="1"/>
  </si>
  <si>
    <t>幼保連携型
認定こども園</t>
    <rPh sb="0" eb="2">
      <t>ヨウホ</t>
    </rPh>
    <rPh sb="2" eb="4">
      <t>レンケイ</t>
    </rPh>
    <rPh sb="4" eb="5">
      <t>ガタ</t>
    </rPh>
    <rPh sb="6" eb="8">
      <t>ニンテイ</t>
    </rPh>
    <rPh sb="11" eb="12">
      <t>エン</t>
    </rPh>
    <phoneticPr fontId="1"/>
  </si>
  <si>
    <t>C</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</si>
  <si>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</si>
  <si>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</si>
  <si>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</si>
  <si>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</si>
  <si>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</si>
  <si>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</si>
  <si>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</si>
  <si>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</si>
  <si>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</si>
  <si>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</si>
  <si>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</si>
  <si>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B</t>
    <phoneticPr fontId="1"/>
  </si>
  <si>
    <t>E</t>
    <phoneticPr fontId="1"/>
  </si>
  <si>
    <t>F</t>
    <phoneticPr fontId="1"/>
  </si>
  <si>
    <t>G</t>
    <phoneticPr fontId="1"/>
  </si>
  <si>
    <t>I</t>
    <phoneticPr fontId="1"/>
  </si>
  <si>
    <t>J</t>
    <phoneticPr fontId="1"/>
  </si>
  <si>
    <t>K</t>
    <phoneticPr fontId="1"/>
  </si>
  <si>
    <t>L</t>
    <phoneticPr fontId="1"/>
  </si>
  <si>
    <t>集計表</t>
    <rPh sb="0" eb="3">
      <t>シュウケイヒョウ</t>
    </rPh>
    <phoneticPr fontId="1"/>
  </si>
  <si>
    <t>　　   ※３ 2018年6月19日以降に安全対策を完了した学校数を計上</t>
    <rPh sb="12" eb="13">
      <t>ネン</t>
    </rPh>
    <rPh sb="14" eb="15">
      <t>ガツ</t>
    </rPh>
    <rPh sb="17" eb="18">
      <t>ニチ</t>
    </rPh>
    <rPh sb="18" eb="20">
      <t>イコウ</t>
    </rPh>
    <rPh sb="21" eb="23">
      <t>アンゼン</t>
    </rPh>
    <rPh sb="23" eb="25">
      <t>タイサク</t>
    </rPh>
    <rPh sb="26" eb="28">
      <t>カンリョウ</t>
    </rPh>
    <rPh sb="30" eb="32">
      <t>ガッコウ</t>
    </rPh>
    <rPh sb="32" eb="33">
      <t>スウ</t>
    </rPh>
    <rPh sb="34" eb="36">
      <t>ケイジョウ</t>
    </rPh>
    <phoneticPr fontId="1"/>
  </si>
  <si>
    <t>ブロック塀等を有する学校</t>
  </si>
  <si>
    <t>調査対象となる
学校</t>
    <rPh sb="0" eb="2">
      <t>チョウサ</t>
    </rPh>
    <rPh sb="2" eb="4">
      <t>タイショウ</t>
    </rPh>
    <rPh sb="8" eb="10">
      <t>ガッコウ</t>
    </rPh>
    <phoneticPr fontId="1"/>
  </si>
  <si>
    <t>※１ 2019年4月1日現在の状況を記入</t>
    <rPh sb="7" eb="8">
      <t>ネン</t>
    </rPh>
    <rPh sb="9" eb="10">
      <t>ガツ</t>
    </rPh>
    <rPh sb="11" eb="14">
      <t>ニチゲンザイ</t>
    </rPh>
    <rPh sb="15" eb="17">
      <t>ジョウキョウ</t>
    </rPh>
    <rPh sb="18" eb="20">
      <t>キニュウ</t>
    </rPh>
    <phoneticPr fontId="1"/>
  </si>
  <si>
    <t>　　   ※２ 「学校施設におけるブロック塀等の安全点検等状況調査の結果」（平成30年８月10日公表）において、【ブロック塀等を有する学校】及び【未報告の学校】として報告した学校の合計</t>
    <rPh sb="9" eb="11">
      <t>ガッコウ</t>
    </rPh>
    <rPh sb="11" eb="13">
      <t>シセツ</t>
    </rPh>
    <rPh sb="21" eb="22">
      <t>ヘイ</t>
    </rPh>
    <rPh sb="22" eb="23">
      <t>ナド</t>
    </rPh>
    <rPh sb="24" eb="26">
      <t>アンゼン</t>
    </rPh>
    <rPh sb="26" eb="28">
      <t>テンケン</t>
    </rPh>
    <rPh sb="28" eb="29">
      <t>ナド</t>
    </rPh>
    <rPh sb="29" eb="31">
      <t>ジョウキョウ</t>
    </rPh>
    <rPh sb="31" eb="33">
      <t>チョウサ</t>
    </rPh>
    <rPh sb="34" eb="36">
      <t>ケッカ</t>
    </rPh>
    <rPh sb="38" eb="40">
      <t>ヘイセイ</t>
    </rPh>
    <rPh sb="42" eb="43">
      <t>ネン</t>
    </rPh>
    <rPh sb="44" eb="45">
      <t>ガツ</t>
    </rPh>
    <rPh sb="47" eb="48">
      <t>ニチ</t>
    </rPh>
    <rPh sb="48" eb="50">
      <t>コウヒョウ</t>
    </rPh>
    <rPh sb="61" eb="62">
      <t>ヘイ</t>
    </rPh>
    <rPh sb="62" eb="63">
      <t>ナド</t>
    </rPh>
    <rPh sb="64" eb="65">
      <t>ユウ</t>
    </rPh>
    <rPh sb="67" eb="69">
      <t>ガッコウ</t>
    </rPh>
    <rPh sb="70" eb="71">
      <t>オヨ</t>
    </rPh>
    <rPh sb="73" eb="76">
      <t>ミホウコク</t>
    </rPh>
    <rPh sb="77" eb="79">
      <t>ガッコウ</t>
    </rPh>
    <rPh sb="83" eb="85">
      <t>ホウコク</t>
    </rPh>
    <rPh sb="87" eb="89">
      <t>ガッコウ</t>
    </rPh>
    <rPh sb="90" eb="92">
      <t>ゴウケイ</t>
    </rPh>
    <phoneticPr fontId="1"/>
  </si>
  <si>
    <t>　　   　　なお、同調査結果において、【ブロック塀等を有していない学校】として報告した学校は調査対象外</t>
    <rPh sb="10" eb="11">
      <t>ドウ</t>
    </rPh>
    <rPh sb="11" eb="13">
      <t>チョウサ</t>
    </rPh>
    <rPh sb="13" eb="15">
      <t>ケッカ</t>
    </rPh>
    <rPh sb="25" eb="26">
      <t>ヘイ</t>
    </rPh>
    <rPh sb="26" eb="27">
      <t>ナド</t>
    </rPh>
    <rPh sb="28" eb="29">
      <t>ユウ</t>
    </rPh>
    <rPh sb="34" eb="36">
      <t>ガッコウ</t>
    </rPh>
    <rPh sb="40" eb="42">
      <t>ホウコク</t>
    </rPh>
    <rPh sb="44" eb="46">
      <t>ガッコウ</t>
    </rPh>
    <rPh sb="47" eb="49">
      <t>チョウサ</t>
    </rPh>
    <rPh sb="49" eb="52">
      <t>タイショウガイ</t>
    </rPh>
    <phoneticPr fontId="1"/>
  </si>
  <si>
    <t>①ブロック塀等の有無</t>
    <rPh sb="5" eb="6">
      <t>ヘイ</t>
    </rPh>
    <rPh sb="6" eb="7">
      <t>ナド</t>
    </rPh>
    <rPh sb="8" eb="10">
      <t>ウム</t>
    </rPh>
    <phoneticPr fontId="1"/>
  </si>
  <si>
    <t>2020年
3月末までに完了予定の全長
[m]</t>
    <phoneticPr fontId="1"/>
  </si>
  <si>
    <t>2020年
4月以降に完了予定の全長
[m]</t>
    <phoneticPr fontId="1"/>
  </si>
  <si>
    <t>外観に基づく点検が未完了の全長
[m]</t>
    <phoneticPr fontId="1"/>
  </si>
  <si>
    <t>ブロック内部の点検が
未完了の全長
[m]</t>
    <phoneticPr fontId="1"/>
  </si>
  <si>
    <t xml:space="preserve">②ブロック塀等を有する学校［B］ </t>
    <rPh sb="5" eb="6">
      <t>ベイ</t>
    </rPh>
    <rPh sb="6" eb="7">
      <t>トウ</t>
    </rPh>
    <rPh sb="8" eb="9">
      <t>ユウ</t>
    </rPh>
    <rPh sb="11" eb="13">
      <t>ガッコウ</t>
    </rPh>
    <phoneticPr fontId="1"/>
  </si>
  <si>
    <t xml:space="preserve">②ブロック塀等を有する学校［B］ </t>
    <phoneticPr fontId="1"/>
  </si>
  <si>
    <t>学校施設におけるブロック塀等の安全対策等の状況</t>
    <rPh sb="0" eb="2">
      <t>ガッコウ</t>
    </rPh>
    <rPh sb="2" eb="4">
      <t>シセツ</t>
    </rPh>
    <rPh sb="12" eb="13">
      <t>ヘイ</t>
    </rPh>
    <rPh sb="13" eb="14">
      <t>ナド</t>
    </rPh>
    <rPh sb="15" eb="17">
      <t>アンゼン</t>
    </rPh>
    <rPh sb="17" eb="19">
      <t>タイサク</t>
    </rPh>
    <rPh sb="19" eb="20">
      <t>ナド</t>
    </rPh>
    <rPh sb="21" eb="23">
      <t>ジョウキョウ</t>
    </rPh>
    <phoneticPr fontId="1"/>
  </si>
  <si>
    <t>調査対象となる
学校数
［校］</t>
    <rPh sb="0" eb="2">
      <t>チョウサ</t>
    </rPh>
    <rPh sb="2" eb="4">
      <t>タイショウ</t>
    </rPh>
    <rPh sb="8" eb="10">
      <t>ガッコウ</t>
    </rPh>
    <phoneticPr fontId="1"/>
  </si>
  <si>
    <t>ブロック塀等を有する学校数
［校］</t>
    <phoneticPr fontId="1"/>
  </si>
  <si>
    <t>ブロック塀等を有していない学校数
［校］</t>
    <rPh sb="4" eb="5">
      <t>ベイ</t>
    </rPh>
    <rPh sb="5" eb="6">
      <t>トウ</t>
    </rPh>
    <rPh sb="7" eb="8">
      <t>ユウ</t>
    </rPh>
    <rPh sb="13" eb="15">
      <t>ガッコウ</t>
    </rPh>
    <phoneticPr fontId="1"/>
  </si>
  <si>
    <t>保有する全てのブロック塀等の安全性を確保している学校数
［校］</t>
    <rPh sb="0" eb="2">
      <t>ホユウ</t>
    </rPh>
    <rPh sb="4" eb="5">
      <t>スベ</t>
    </rPh>
    <rPh sb="11" eb="12">
      <t>ベイ</t>
    </rPh>
    <rPh sb="12" eb="13">
      <t>トウ</t>
    </rPh>
    <rPh sb="14" eb="17">
      <t>アンゼンセイ</t>
    </rPh>
    <rPh sb="18" eb="20">
      <t>カクホ</t>
    </rPh>
    <rPh sb="24" eb="26">
      <t>ガッコウ</t>
    </rPh>
    <phoneticPr fontId="1"/>
  </si>
  <si>
    <t>外観に基づく点検及びブロック内部の点検によりブロック塀等の安全性の確認が取れた学校数
［校］</t>
    <rPh sb="0" eb="2">
      <t>ガイカン</t>
    </rPh>
    <rPh sb="3" eb="4">
      <t>モト</t>
    </rPh>
    <rPh sb="6" eb="8">
      <t>テンケン</t>
    </rPh>
    <rPh sb="8" eb="9">
      <t>オヨ</t>
    </rPh>
    <rPh sb="14" eb="16">
      <t>ナイブ</t>
    </rPh>
    <rPh sb="17" eb="19">
      <t>テンケン</t>
    </rPh>
    <rPh sb="26" eb="27">
      <t>ベイ</t>
    </rPh>
    <rPh sb="27" eb="28">
      <t>ナド</t>
    </rPh>
    <rPh sb="29" eb="32">
      <t>アンゼンセイ</t>
    </rPh>
    <rPh sb="33" eb="35">
      <t>カクニン</t>
    </rPh>
    <rPh sb="36" eb="37">
      <t>ト</t>
    </rPh>
    <rPh sb="39" eb="41">
      <t>ガッコウ</t>
    </rPh>
    <phoneticPr fontId="1"/>
  </si>
  <si>
    <t>外観に基づく点検、又はブロック内部の点検の結果、安全性に問題があるブロック塀等を有する学校数
［校］</t>
    <rPh sb="9" eb="10">
      <t>マタ</t>
    </rPh>
    <rPh sb="24" eb="27">
      <t>アンゼンセイ</t>
    </rPh>
    <rPh sb="28" eb="30">
      <t>モンダイ</t>
    </rPh>
    <rPh sb="37" eb="38">
      <t>ベイ</t>
    </rPh>
    <rPh sb="38" eb="39">
      <t>トウ</t>
    </rPh>
    <rPh sb="40" eb="41">
      <t>ユウ</t>
    </rPh>
    <phoneticPr fontId="1"/>
  </si>
  <si>
    <t>保有する全てのブロック塀等の安全対策を
2020年
3月末までに完了予定の学校数
［校］</t>
    <rPh sb="0" eb="2">
      <t>ホユウ</t>
    </rPh>
    <rPh sb="4" eb="5">
      <t>スベ</t>
    </rPh>
    <rPh sb="11" eb="12">
      <t>ベイ</t>
    </rPh>
    <rPh sb="12" eb="13">
      <t>トウ</t>
    </rPh>
    <rPh sb="14" eb="16">
      <t>アンゼン</t>
    </rPh>
    <rPh sb="16" eb="18">
      <t>タイサク</t>
    </rPh>
    <rPh sb="28" eb="29">
      <t>マツ</t>
    </rPh>
    <rPh sb="32" eb="34">
      <t>カンリョウ</t>
    </rPh>
    <rPh sb="34" eb="36">
      <t>ヨテイ</t>
    </rPh>
    <rPh sb="37" eb="39">
      <t>ガッコウ</t>
    </rPh>
    <phoneticPr fontId="1"/>
  </si>
  <si>
    <t>保有する全てのブロック塀等の安全対策を
2020年
4月以降に完了予定の学校数
［校］</t>
    <rPh sb="0" eb="2">
      <t>ホユウ</t>
    </rPh>
    <rPh sb="4" eb="5">
      <t>スベ</t>
    </rPh>
    <rPh sb="11" eb="13">
      <t>ヘイナド</t>
    </rPh>
    <rPh sb="14" eb="16">
      <t>アンゼン</t>
    </rPh>
    <rPh sb="16" eb="18">
      <t>タイサク</t>
    </rPh>
    <rPh sb="24" eb="25">
      <t>ネン</t>
    </rPh>
    <rPh sb="27" eb="30">
      <t>ガツイコウ</t>
    </rPh>
    <rPh sb="31" eb="33">
      <t>カンリョウ</t>
    </rPh>
    <rPh sb="33" eb="35">
      <t>ヨテイ</t>
    </rPh>
    <rPh sb="36" eb="38">
      <t>ガッコウ</t>
    </rPh>
    <phoneticPr fontId="1"/>
  </si>
  <si>
    <t>点検が未完了の学校数
［校］</t>
    <rPh sb="0" eb="2">
      <t>テンケン</t>
    </rPh>
    <rPh sb="3" eb="6">
      <t>ミカンリョウ</t>
    </rPh>
    <rPh sb="7" eb="9">
      <t>ガッコウ</t>
    </rPh>
    <phoneticPr fontId="1"/>
  </si>
  <si>
    <t>外観に基づく点検が未完了の学校数
［校］</t>
    <rPh sb="0" eb="2">
      <t>ガイカン</t>
    </rPh>
    <rPh sb="3" eb="4">
      <t>モト</t>
    </rPh>
    <rPh sb="6" eb="8">
      <t>テンケン</t>
    </rPh>
    <rPh sb="9" eb="12">
      <t>ミカンリョウ</t>
    </rPh>
    <rPh sb="13" eb="15">
      <t>ガッコウ</t>
    </rPh>
    <phoneticPr fontId="1"/>
  </si>
  <si>
    <t>外観に基づく点検は完了しているが、ブロック内部の点検が未完了の学校数
［校］</t>
    <rPh sb="0" eb="2">
      <t>ガイカン</t>
    </rPh>
    <rPh sb="3" eb="4">
      <t>モト</t>
    </rPh>
    <rPh sb="6" eb="8">
      <t>テンケン</t>
    </rPh>
    <rPh sb="9" eb="11">
      <t>カンリョウ</t>
    </rPh>
    <rPh sb="21" eb="23">
      <t>ナイブ</t>
    </rPh>
    <rPh sb="24" eb="26">
      <t>テンケン</t>
    </rPh>
    <rPh sb="27" eb="30">
      <t>ミカンリョウ</t>
    </rPh>
    <rPh sb="31" eb="33">
      <t>ガッコウ</t>
    </rPh>
    <phoneticPr fontId="1"/>
  </si>
  <si>
    <t>ブロック内部の点検が
未完了の全長
[m]</t>
  </si>
  <si>
    <t>外観に基づく点検が未完了の全長
[m]</t>
  </si>
  <si>
    <t>廃校</t>
    <rPh sb="0" eb="2">
      <t>ハイコウ</t>
    </rPh>
    <phoneticPr fontId="1"/>
  </si>
  <si>
    <t>調査対象となる学校のうち、廃校となった学校</t>
    <rPh sb="0" eb="2">
      <t>チョウサ</t>
    </rPh>
    <rPh sb="2" eb="4">
      <t>タイショウ</t>
    </rPh>
    <rPh sb="7" eb="9">
      <t>ガッコウ</t>
    </rPh>
    <rPh sb="13" eb="15">
      <t>ハイコウ</t>
    </rPh>
    <rPh sb="19" eb="21">
      <t>ガッコウ</t>
    </rPh>
    <phoneticPr fontId="1"/>
  </si>
  <si>
    <t>調査対象となる学校のうち、廃校となった学校数
［校］</t>
    <rPh sb="0" eb="2">
      <t>チョウサ</t>
    </rPh>
    <rPh sb="2" eb="4">
      <t>タイショウ</t>
    </rPh>
    <rPh sb="7" eb="9">
      <t>ガッコウ</t>
    </rPh>
    <rPh sb="13" eb="15">
      <t>ハイコウ</t>
    </rPh>
    <rPh sb="19" eb="21">
      <t>ガッコウ</t>
    </rPh>
    <phoneticPr fontId="1"/>
  </si>
  <si>
    <t>Ａ
[B+C+廃校]</t>
    <rPh sb="7" eb="9">
      <t>ハイコウ</t>
    </rPh>
    <phoneticPr fontId="1"/>
  </si>
  <si>
    <t>廃校</t>
    <rPh sb="0" eb="2">
      <t>ハイコウ</t>
    </rPh>
    <phoneticPr fontId="1"/>
  </si>
  <si>
    <t>ブロック塀等以外の囲障への再整備、又は恒久的な撤去の安全対策を完了した全長
[m]</t>
    <rPh sb="35" eb="37">
      <t>ゼンチョウ</t>
    </rPh>
    <phoneticPr fontId="1"/>
  </si>
  <si>
    <t>実施済み</t>
    <rPh sb="0" eb="2">
      <t>ジッシ</t>
    </rPh>
    <rPh sb="2" eb="3">
      <t>ズ</t>
    </rPh>
    <phoneticPr fontId="1"/>
  </si>
  <si>
    <t>実施予定</t>
    <rPh sb="0" eb="2">
      <t>ジッシ</t>
    </rPh>
    <rPh sb="2" eb="4">
      <t>ヨテイ</t>
    </rPh>
    <phoneticPr fontId="1"/>
  </si>
  <si>
    <t>点検未実施</t>
    <rPh sb="0" eb="2">
      <t>テンケン</t>
    </rPh>
    <rPh sb="2" eb="5">
      <t>ミジッシ</t>
    </rPh>
    <phoneticPr fontId="1"/>
  </si>
  <si>
    <t>N</t>
    <phoneticPr fontId="1"/>
  </si>
  <si>
    <t xml:space="preserve">M
</t>
    <phoneticPr fontId="1"/>
  </si>
  <si>
    <t xml:space="preserve">L
</t>
    <phoneticPr fontId="1"/>
  </si>
  <si>
    <t>④-1</t>
  </si>
  <si>
    <t>④-2</t>
  </si>
  <si>
    <t>④-4</t>
  </si>
  <si>
    <t>④-5</t>
  </si>
  <si>
    <t>④-6</t>
  </si>
  <si>
    <t>④-3</t>
  </si>
  <si>
    <t>④ブロック塀等の安全対策等の全長</t>
    <rPh sb="5" eb="6">
      <t>ヘイ</t>
    </rPh>
    <rPh sb="6" eb="7">
      <t>ナド</t>
    </rPh>
    <rPh sb="8" eb="10">
      <t>アンゼン</t>
    </rPh>
    <rPh sb="10" eb="12">
      <t>タイサク</t>
    </rPh>
    <rPh sb="12" eb="13">
      <t>ナド</t>
    </rPh>
    <rPh sb="14" eb="16">
      <t>ゼンチョウ</t>
    </rPh>
    <phoneticPr fontId="1"/>
  </si>
  <si>
    <t>④-7</t>
  </si>
  <si>
    <t>④-7</t>
    <phoneticPr fontId="1"/>
  </si>
  <si>
    <t>④-8</t>
  </si>
  <si>
    <t>④-8</t>
    <phoneticPr fontId="1"/>
  </si>
  <si>
    <t>ブロック塀等以外の囲障への再整備、又は恒久的な撤去の安全対策を完了した学校</t>
    <rPh sb="35" eb="37">
      <t>ガッコウ</t>
    </rPh>
    <phoneticPr fontId="1"/>
  </si>
  <si>
    <t xml:space="preserve">O
</t>
    <phoneticPr fontId="1"/>
  </si>
  <si>
    <t xml:space="preserve">P
</t>
    <phoneticPr fontId="1"/>
  </si>
  <si>
    <t>新たな囲障への再整備については2020年4月以降に完了予定の学校</t>
    <rPh sb="22" eb="24">
      <t>イコウ</t>
    </rPh>
    <rPh sb="30" eb="32">
      <t>ガッコウ</t>
    </rPh>
    <phoneticPr fontId="1"/>
  </si>
  <si>
    <t>M</t>
    <phoneticPr fontId="1"/>
  </si>
  <si>
    <t>O</t>
    <phoneticPr fontId="1"/>
  </si>
  <si>
    <t>P</t>
    <phoneticPr fontId="1"/>
  </si>
  <si>
    <t>N
[O+P]</t>
    <phoneticPr fontId="1"/>
  </si>
  <si>
    <t>Ｃ
[M+N]</t>
    <phoneticPr fontId="1"/>
  </si>
  <si>
    <t>新たな囲障への再整備に向けた撤去を完了した学校</t>
    <phoneticPr fontId="1"/>
  </si>
  <si>
    <t>新たな囲障への再整備に向けた撤去を完了した全長（新たな囲障の整備は2020年4月以降に完成予定）
[m]</t>
    <rPh sb="40" eb="42">
      <t>イコウ</t>
    </rPh>
    <phoneticPr fontId="1"/>
  </si>
  <si>
    <t>改修、又は新たなブロック塀等への再整備により安全対策を完了した学校</t>
    <rPh sb="0" eb="2">
      <t>カイシュウ</t>
    </rPh>
    <rPh sb="3" eb="4">
      <t>マタ</t>
    </rPh>
    <rPh sb="5" eb="6">
      <t>アラ</t>
    </rPh>
    <rPh sb="12" eb="13">
      <t>ベイ</t>
    </rPh>
    <rPh sb="13" eb="14">
      <t>トウ</t>
    </rPh>
    <rPh sb="16" eb="19">
      <t>サイセイビ</t>
    </rPh>
    <rPh sb="22" eb="24">
      <t>アンゼン</t>
    </rPh>
    <rPh sb="24" eb="26">
      <t>タイサク</t>
    </rPh>
    <rPh sb="27" eb="29">
      <t>カンリョウ</t>
    </rPh>
    <rPh sb="31" eb="33">
      <t>ガッコウ</t>
    </rPh>
    <phoneticPr fontId="1"/>
  </si>
  <si>
    <t>改修、又は新たなブロック塀等への再整備により安全対策を完了した全長
[m]</t>
    <rPh sb="0" eb="2">
      <t>カイシュウ</t>
    </rPh>
    <rPh sb="3" eb="4">
      <t>マタ</t>
    </rPh>
    <rPh sb="5" eb="6">
      <t>アラ</t>
    </rPh>
    <rPh sb="12" eb="14">
      <t>ヘイナド</t>
    </rPh>
    <rPh sb="16" eb="19">
      <t>サイセイビ</t>
    </rPh>
    <rPh sb="22" eb="24">
      <t>アンゼン</t>
    </rPh>
    <rPh sb="24" eb="26">
      <t>タイサク</t>
    </rPh>
    <rPh sb="27" eb="29">
      <t>カンリョウ</t>
    </rPh>
    <phoneticPr fontId="1"/>
  </si>
  <si>
    <t xml:space="preserve">③ブロック塀等を有していない学校［C］ </t>
    <phoneticPr fontId="1"/>
  </si>
  <si>
    <t xml:space="preserve">③ブロック塀等を有していない学校［C］ </t>
    <phoneticPr fontId="1"/>
  </si>
  <si>
    <t>2020年
3月末までに完了予定の全長
[m]</t>
  </si>
  <si>
    <t>2020年
4月以降に完了予定の全長
[m]</t>
  </si>
  <si>
    <t>新たな囲障への再整備に向けた撤去を完了した全長（新たな囲障の整備は2020年3月末までに完成予定）
[m]</t>
    <rPh sb="24" eb="25">
      <t>アラ</t>
    </rPh>
    <rPh sb="27" eb="29">
      <t>イショウ</t>
    </rPh>
    <rPh sb="30" eb="32">
      <t>セイビ</t>
    </rPh>
    <rPh sb="37" eb="38">
      <t>ネン</t>
    </rPh>
    <rPh sb="39" eb="40">
      <t>ガツ</t>
    </rPh>
    <rPh sb="40" eb="41">
      <t>マツ</t>
    </rPh>
    <rPh sb="44" eb="46">
      <t>カンセイ</t>
    </rPh>
    <rPh sb="46" eb="48">
      <t>ヨテイ</t>
    </rPh>
    <phoneticPr fontId="1"/>
  </si>
  <si>
    <t>新たな囲障への再整備については2020年3月末までに完了予定の学校</t>
    <rPh sb="19" eb="20">
      <t>ネン</t>
    </rPh>
    <rPh sb="21" eb="22">
      <t>ガツ</t>
    </rPh>
    <rPh sb="22" eb="23">
      <t>マツ</t>
    </rPh>
    <rPh sb="26" eb="28">
      <t>カンリョウ</t>
    </rPh>
    <rPh sb="28" eb="30">
      <t>ヨテイ</t>
    </rPh>
    <rPh sb="31" eb="33">
      <t>ガッコウ</t>
    </rPh>
    <phoneticPr fontId="1"/>
  </si>
  <si>
    <t>P</t>
    <phoneticPr fontId="1"/>
  </si>
  <si>
    <t>改修、又は新たなブロック塀等への再整備により安全対策を完了した学校数
［校］</t>
    <rPh sb="0" eb="2">
      <t>カイシュウ</t>
    </rPh>
    <rPh sb="3" eb="4">
      <t>マタ</t>
    </rPh>
    <rPh sb="5" eb="6">
      <t>アラ</t>
    </rPh>
    <rPh sb="12" eb="13">
      <t>ベイ</t>
    </rPh>
    <rPh sb="13" eb="14">
      <t>トウ</t>
    </rPh>
    <rPh sb="16" eb="19">
      <t>サイセイビ</t>
    </rPh>
    <rPh sb="22" eb="24">
      <t>アンゼン</t>
    </rPh>
    <rPh sb="24" eb="26">
      <t>タイサク</t>
    </rPh>
    <rPh sb="27" eb="29">
      <t>カンリョウ</t>
    </rPh>
    <rPh sb="31" eb="33">
      <t>ガッコウ</t>
    </rPh>
    <phoneticPr fontId="1"/>
  </si>
  <si>
    <t>D</t>
    <phoneticPr fontId="1"/>
  </si>
  <si>
    <t>外観に基づく点検及びブロック内部の点検によりブロック塀等の安全性の確認が取れた全長
[m]</t>
    <rPh sb="39" eb="41">
      <t>ゼンチョウ</t>
    </rPh>
    <phoneticPr fontId="1"/>
  </si>
  <si>
    <t>2018年6月19日時点（前回調査時）におけるブロック塀等の全長
[m]</t>
    <rPh sb="13" eb="15">
      <t>ゼンカイ</t>
    </rPh>
    <rPh sb="15" eb="17">
      <t>チョウサ</t>
    </rPh>
    <rPh sb="17" eb="18">
      <t>ジ</t>
    </rPh>
    <rPh sb="27" eb="28">
      <t>ベイ</t>
    </rPh>
    <rPh sb="28" eb="29">
      <t>トウ</t>
    </rPh>
    <rPh sb="30" eb="32">
      <t>ゼンチョウ</t>
    </rPh>
    <phoneticPr fontId="1"/>
  </si>
  <si>
    <t>D</t>
    <phoneticPr fontId="1"/>
  </si>
  <si>
    <t>D</t>
    <phoneticPr fontId="1"/>
  </si>
  <si>
    <t>前回調査時
全長</t>
    <rPh sb="0" eb="2">
      <t>ゼンカイ</t>
    </rPh>
    <rPh sb="2" eb="4">
      <t>チョウサ</t>
    </rPh>
    <rPh sb="4" eb="5">
      <t>ジ</t>
    </rPh>
    <rPh sb="6" eb="8">
      <t>ゼンチョウ</t>
    </rPh>
    <phoneticPr fontId="1"/>
  </si>
  <si>
    <t>点検により安全が確認されたブロック塀等の全長</t>
    <rPh sb="0" eb="2">
      <t>テンケン</t>
    </rPh>
    <rPh sb="5" eb="7">
      <t>アンゼン</t>
    </rPh>
    <rPh sb="8" eb="10">
      <t>カクニン</t>
    </rPh>
    <rPh sb="17" eb="18">
      <t>ベイ</t>
    </rPh>
    <rPh sb="18" eb="19">
      <t>トウ</t>
    </rPh>
    <rPh sb="20" eb="22">
      <t>ゼンチョウ</t>
    </rPh>
    <phoneticPr fontId="1"/>
  </si>
  <si>
    <t>【内訳】</t>
    <rPh sb="1" eb="3">
      <t>ウチワケ</t>
    </rPh>
    <phoneticPr fontId="1"/>
  </si>
  <si>
    <t>【まとめ】</t>
    <phoneticPr fontId="1"/>
  </si>
  <si>
    <t>※２ 「学校施設におけるブロック塀等の安全点検等状況調査の結果」（平成30年８月10日公表）において、【ブロック塀等を有する学校】及び【未報告の学校】として報告した学校の合計</t>
    <rPh sb="4" eb="6">
      <t>ガッコウ</t>
    </rPh>
    <rPh sb="6" eb="8">
      <t>シセツ</t>
    </rPh>
    <rPh sb="16" eb="17">
      <t>ヘイ</t>
    </rPh>
    <rPh sb="17" eb="18">
      <t>ナド</t>
    </rPh>
    <rPh sb="19" eb="21">
      <t>アンゼン</t>
    </rPh>
    <rPh sb="21" eb="23">
      <t>テンケン</t>
    </rPh>
    <rPh sb="23" eb="24">
      <t>ナド</t>
    </rPh>
    <rPh sb="24" eb="26">
      <t>ジョウキョウ</t>
    </rPh>
    <rPh sb="26" eb="28">
      <t>チョウサ</t>
    </rPh>
    <rPh sb="29" eb="31">
      <t>ケッカ</t>
    </rPh>
    <rPh sb="33" eb="35">
      <t>ヘイセイ</t>
    </rPh>
    <rPh sb="37" eb="38">
      <t>ネン</t>
    </rPh>
    <rPh sb="39" eb="40">
      <t>ガツ</t>
    </rPh>
    <rPh sb="42" eb="43">
      <t>ニチ</t>
    </rPh>
    <rPh sb="43" eb="45">
      <t>コウヒョウ</t>
    </rPh>
    <rPh sb="56" eb="57">
      <t>ヘイ</t>
    </rPh>
    <rPh sb="57" eb="58">
      <t>ナド</t>
    </rPh>
    <rPh sb="59" eb="60">
      <t>ユウ</t>
    </rPh>
    <rPh sb="62" eb="64">
      <t>ガッコウ</t>
    </rPh>
    <rPh sb="65" eb="66">
      <t>オヨ</t>
    </rPh>
    <rPh sb="68" eb="71">
      <t>ミホウコク</t>
    </rPh>
    <rPh sb="72" eb="74">
      <t>ガッコウ</t>
    </rPh>
    <rPh sb="78" eb="80">
      <t>ホウコク</t>
    </rPh>
    <rPh sb="82" eb="84">
      <t>ガッコウ</t>
    </rPh>
    <rPh sb="85" eb="87">
      <t>ゴウケイ</t>
    </rPh>
    <phoneticPr fontId="1"/>
  </si>
  <si>
    <t>　　なお、同調査結果において、【ブロック塀等を有していない学校】として報告した学校は調査対象外</t>
    <rPh sb="5" eb="6">
      <t>ドウ</t>
    </rPh>
    <rPh sb="6" eb="8">
      <t>チョウサ</t>
    </rPh>
    <rPh sb="8" eb="10">
      <t>ケッカ</t>
    </rPh>
    <rPh sb="20" eb="21">
      <t>ヘイ</t>
    </rPh>
    <rPh sb="21" eb="22">
      <t>ナド</t>
    </rPh>
    <rPh sb="23" eb="24">
      <t>ユウ</t>
    </rPh>
    <rPh sb="29" eb="31">
      <t>ガッコウ</t>
    </rPh>
    <rPh sb="35" eb="37">
      <t>ホウコク</t>
    </rPh>
    <rPh sb="39" eb="41">
      <t>ガッコウ</t>
    </rPh>
    <rPh sb="42" eb="44">
      <t>チョウサ</t>
    </rPh>
    <rPh sb="44" eb="47">
      <t>タイショウガイ</t>
    </rPh>
    <phoneticPr fontId="1"/>
  </si>
  <si>
    <t>※３ 2018年6月19日以降に安全対策を完了した学校数を計上</t>
    <rPh sb="7" eb="8">
      <t>ネン</t>
    </rPh>
    <rPh sb="9" eb="10">
      <t>ガツ</t>
    </rPh>
    <rPh sb="12" eb="13">
      <t>ニチ</t>
    </rPh>
    <rPh sb="13" eb="15">
      <t>イコウ</t>
    </rPh>
    <rPh sb="16" eb="18">
      <t>アンゼン</t>
    </rPh>
    <rPh sb="18" eb="20">
      <t>タイサク</t>
    </rPh>
    <rPh sb="21" eb="23">
      <t>カンリョウ</t>
    </rPh>
    <rPh sb="25" eb="27">
      <t>ガッコウ</t>
    </rPh>
    <rPh sb="27" eb="28">
      <t>スウ</t>
    </rPh>
    <rPh sb="29" eb="31">
      <t>ケイジョウ</t>
    </rPh>
    <phoneticPr fontId="1"/>
  </si>
  <si>
    <t>：青色のセルに記入してください。</t>
    <rPh sb="1" eb="3">
      <t>アオイロ</t>
    </rPh>
    <rPh sb="7" eb="9">
      <t>キニュウ</t>
    </rPh>
    <phoneticPr fontId="1"/>
  </si>
  <si>
    <t>学校施設におけるブロック塀等の安全対策等の状況【学校設置者記入用】（調査票１）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</si>
</sst>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2"/>
      <charset val="128"/>
      <scheme val="minor"/>
    </font>
    <font>
      <sz val="6"/>
      <name val="游ゴシック"/>
      <family val="2"/>
      <charset val="128"/>
      <scheme val="minor"/>
    </font>
    <font>
      <sz val="9"/>
      <color theme="1"/>
      <name val="ＭＳ ゴシック"/>
      <family val="3"/>
      <charset val="128"/>
    </font>
    <font>
      <sz val="9"/>
      <color theme="1"/>
      <name val="游ゴシック"/>
      <family val="3"/>
      <charset val="128"/>
    </font>
    <font>
      <sz val="18"/>
      <color theme="1"/>
      <name val="游ゴシック"/>
      <family val="3"/>
      <charset val="128"/>
    </font>
    <font>
      <sz val="14"/>
      <color theme="1"/>
      <name val="游ゴシック"/>
      <family val="3"/>
      <charset val="128"/>
    </font>
    <font>
      <sz val="11"/>
      <color theme="1"/>
      <name val="游ゴシック"/>
      <family val="2"/>
      <charset val="128"/>
      <scheme val="minor"/>
    </font>
    <font>
      <sz val="10"/>
      <color theme="1"/>
      <name val="ＭＳ ゴシック"/>
      <family val="3"/>
      <charset val="128"/>
    </font>
    <font>
      <sz val="9"/>
      <color theme="0"/>
      <name val="游ゴシック"/>
      <family val="3"/>
      <charset val="128"/>
    </font>
    <font>
      <sz val="10"/>
      <color theme="1"/>
      <name val="游ゴシック"/>
      <family val="3"/>
      <charset val="128"/>
    </font>
    <font>
      <sz val="8"/>
      <name val="游ゴシック"/>
      <family val="3"/>
      <charset val="128"/>
    </font>
    <font>
      <sz val="9"/>
      <color rgb="FFFF0000"/>
      <name val="游ゴシック"/>
      <family val="3"/>
      <charset val="128"/>
    </font>
    <font>
      <sz val="8"/>
      <color theme="1"/>
      <name val="游ゴシック"/>
      <family val="3"/>
      <charset val="128"/>
      <scheme val="minor"/>
    </font>
    <font>
      <sz val="14"/>
      <color theme="1"/>
      <name val="游ゴシック"/>
      <family val="3"/>
      <charset val="128"/>
      <scheme val="minor"/>
    </font>
    <font>
      <sz val="9"/>
      <color theme="1"/>
      <name val="游ゴシック"/>
      <family val="3"/>
      <charset val="128"/>
      <scheme val="minor"/>
    </font>
    <font>
      <sz val="8"/>
      <color rgb="FFFF0000"/>
      <name val="游ゴシック"/>
      <family val="3"/>
      <charset val="128"/>
      <scheme val="minor"/>
    </font>
    <font>
      <sz val="9"/>
      <name val="游ゴシック"/>
      <family val="3"/>
      <charset val="128"/>
    </font>
    <font>
      <sz val="9"/>
      <name val="游ゴシック"/>
      <family val="3"/>
      <charset val="128"/>
      <scheme val="minor"/>
    </font>
    <font>
      <sz val="12"/>
      <name val="游ゴシック"/>
      <family val="3"/>
      <charset val="128"/>
    </font>
    <font>
      <sz val="12"/>
      <color theme="1"/>
      <name val="游ゴシック"/>
      <family val="3"/>
      <charset val="128"/>
      <scheme val="minor"/>
    </font>
    <font>
      <sz val="12"/>
      <color theme="1"/>
      <name val="ＭＳ ゴシック"/>
      <family val="3"/>
      <charset val="128"/>
    </font>
    <font>
      <sz val="12"/>
      <color theme="1"/>
      <name val="游ゴシック"/>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59999389629810485"/>
        <bgColor indexed="64"/>
      </patternFill>
    </fill>
  </fills>
  <borders count="89">
    <border>
      <left/>
      <right/>
      <top/>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auto="1"/>
      </left>
      <right style="thin">
        <color auto="1"/>
      </right>
      <top style="thin">
        <color auto="1"/>
      </top>
      <bottom style="thin">
        <color indexed="64"/>
      </bottom>
      <diagonal/>
    </border>
    <border>
      <left style="thin">
        <color auto="1"/>
      </left>
      <right style="medium">
        <color auto="1"/>
      </right>
      <top style="thin">
        <color auto="1"/>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medium">
        <color indexed="64"/>
      </left>
      <right/>
      <top/>
      <bottom/>
      <diagonal/>
    </border>
    <border>
      <left style="medium">
        <color indexed="64"/>
      </left>
      <right/>
      <top style="medium">
        <color auto="1"/>
      </top>
      <bottom style="thin">
        <color auto="1"/>
      </bottom>
      <diagonal/>
    </border>
    <border>
      <left/>
      <right/>
      <top style="medium">
        <color auto="1"/>
      </top>
      <bottom/>
      <diagonal/>
    </border>
    <border>
      <left style="medium">
        <color indexed="64"/>
      </left>
      <right style="medium">
        <color auto="1"/>
      </right>
      <top style="thin">
        <color auto="1"/>
      </top>
      <bottom style="thin">
        <color indexed="64"/>
      </bottom>
      <diagonal/>
    </border>
    <border>
      <left style="medium">
        <color indexed="64"/>
      </left>
      <right style="medium">
        <color auto="1"/>
      </right>
      <top/>
      <bottom/>
      <diagonal/>
    </border>
    <border>
      <left style="thin">
        <color auto="1"/>
      </left>
      <right style="medium">
        <color auto="1"/>
      </right>
      <top style="thin">
        <color auto="1"/>
      </top>
      <bottom/>
      <diagonal/>
    </border>
    <border>
      <left style="thin">
        <color indexed="64"/>
      </left>
      <right style="medium">
        <color auto="1"/>
      </right>
      <top/>
      <bottom/>
      <diagonal/>
    </border>
    <border>
      <left style="medium">
        <color indexed="64"/>
      </left>
      <right style="medium">
        <color auto="1"/>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auto="1"/>
      </bottom>
      <diagonal/>
    </border>
    <border>
      <left/>
      <right style="medium">
        <color indexed="64"/>
      </right>
      <top/>
      <bottom style="thin">
        <color auto="1"/>
      </bottom>
      <diagonal/>
    </border>
    <border>
      <left style="medium">
        <color indexed="64"/>
      </left>
      <right/>
      <top/>
      <bottom style="thin">
        <color indexed="64"/>
      </bottom>
      <diagonal/>
    </border>
    <border>
      <left style="medium">
        <color auto="1"/>
      </left>
      <right style="thin">
        <color auto="1"/>
      </right>
      <top/>
      <bottom style="thin">
        <color indexed="64"/>
      </bottom>
      <diagonal/>
    </border>
    <border>
      <left style="thin">
        <color auto="1"/>
      </left>
      <right style="thin">
        <color auto="1"/>
      </right>
      <top/>
      <bottom style="thin">
        <color auto="1"/>
      </bottom>
      <diagonal/>
    </border>
    <border>
      <left style="thin">
        <color auto="1"/>
      </left>
      <right style="medium">
        <color auto="1"/>
      </right>
      <top/>
      <bottom style="thin">
        <color indexed="64"/>
      </bottom>
      <diagonal/>
    </border>
    <border>
      <left style="medium">
        <color auto="1"/>
      </left>
      <right style="thin">
        <color auto="1"/>
      </right>
      <top style="thin">
        <color auto="1"/>
      </top>
      <bottom/>
      <diagonal/>
    </border>
    <border>
      <left/>
      <right style="thin">
        <color auto="1"/>
      </right>
      <top style="thin">
        <color indexed="64"/>
      </top>
      <bottom/>
      <diagonal/>
    </border>
    <border>
      <left style="medium">
        <color indexed="64"/>
      </left>
      <right style="medium">
        <color auto="1"/>
      </right>
      <top/>
      <bottom style="medium">
        <color indexed="64"/>
      </bottom>
      <diagonal/>
    </border>
    <border>
      <left/>
      <right style="medium">
        <color indexed="64"/>
      </right>
      <top/>
      <bottom style="medium">
        <color indexed="64"/>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auto="1"/>
      </left>
      <right style="medium">
        <color auto="1"/>
      </right>
      <top/>
      <bottom style="medium">
        <color indexed="64"/>
      </bottom>
      <diagonal/>
    </border>
    <border>
      <left/>
      <right style="thin">
        <color auto="1"/>
      </right>
      <top/>
      <bottom style="medium">
        <color indexed="64"/>
      </bottom>
      <diagonal/>
    </border>
    <border>
      <left style="medium">
        <color indexed="64"/>
      </left>
      <right style="medium">
        <color auto="1"/>
      </right>
      <top style="double">
        <color indexed="64"/>
      </top>
      <bottom style="thin">
        <color indexed="64"/>
      </bottom>
      <diagonal/>
    </border>
    <border>
      <left style="medium">
        <color auto="1"/>
      </left>
      <right style="thin">
        <color auto="1"/>
      </right>
      <top style="double">
        <color indexed="64"/>
      </top>
      <bottom style="thin">
        <color indexed="64"/>
      </bottom>
      <diagonal/>
    </border>
    <border>
      <left style="thin">
        <color auto="1"/>
      </left>
      <right style="thin">
        <color auto="1"/>
      </right>
      <top style="double">
        <color indexed="64"/>
      </top>
      <bottom style="thin">
        <color indexed="64"/>
      </bottom>
      <diagonal/>
    </border>
    <border>
      <left/>
      <right style="thin">
        <color auto="1"/>
      </right>
      <top style="double">
        <color indexed="64"/>
      </top>
      <bottom style="thin">
        <color indexed="64"/>
      </bottom>
      <diagonal/>
    </border>
    <border>
      <left style="thin">
        <color auto="1"/>
      </left>
      <right/>
      <top style="double">
        <color indexed="64"/>
      </top>
      <bottom style="thin">
        <color indexed="64"/>
      </bottom>
      <diagonal/>
    </border>
    <border>
      <left style="thin">
        <color auto="1"/>
      </left>
      <right style="medium">
        <color auto="1"/>
      </right>
      <top style="double">
        <color indexed="64"/>
      </top>
      <bottom style="thin">
        <color indexed="64"/>
      </bottom>
      <diagonal/>
    </border>
    <border>
      <left style="thin">
        <color auto="1"/>
      </left>
      <right style="thin">
        <color auto="1"/>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auto="1"/>
      </bottom>
      <diagonal/>
    </border>
    <border>
      <left/>
      <right style="medium">
        <color indexed="64"/>
      </right>
      <top style="medium">
        <color indexed="64"/>
      </top>
      <bottom style="medium">
        <color indexed="64"/>
      </bottom>
      <diagonal/>
    </border>
    <border>
      <left style="medium">
        <color auto="1"/>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auto="1"/>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auto="1"/>
      </right>
      <top/>
      <bottom/>
      <diagonal/>
    </border>
    <border>
      <left style="medium">
        <color indexed="64"/>
      </left>
      <right style="medium">
        <color indexed="64"/>
      </right>
      <top style="thin">
        <color auto="1"/>
      </top>
      <bottom style="medium">
        <color indexed="64"/>
      </bottom>
      <diagonal/>
    </border>
    <border>
      <left style="medium">
        <color auto="1"/>
      </left>
      <right style="thin">
        <color auto="1"/>
      </right>
      <top style="thin">
        <color indexed="64"/>
      </top>
      <bottom style="medium">
        <color indexed="64"/>
      </bottom>
      <diagonal/>
    </border>
    <border>
      <left/>
      <right style="thin">
        <color auto="1"/>
      </right>
      <top style="thin">
        <color indexed="64"/>
      </top>
      <bottom style="medium">
        <color indexed="64"/>
      </bottom>
      <diagonal/>
    </border>
    <border>
      <left/>
      <right/>
      <top style="thin">
        <color indexed="64"/>
      </top>
      <bottom style="thin">
        <color indexed="64"/>
      </bottom>
      <diagonal/>
    </border>
    <border>
      <left/>
      <right style="thin">
        <color auto="1"/>
      </right>
      <top/>
      <bottom/>
      <diagonal/>
    </border>
    <border>
      <left style="medium">
        <color rgb="FFFF0000"/>
      </left>
      <right style="medium">
        <color auto="1"/>
      </right>
      <top style="medium">
        <color rgb="FFFF0000"/>
      </top>
      <bottom style="thin">
        <color indexed="64"/>
      </bottom>
      <diagonal/>
    </border>
    <border>
      <left style="medium">
        <color indexed="64"/>
      </left>
      <right style="medium">
        <color auto="1"/>
      </right>
      <top style="medium">
        <color rgb="FFFF0000"/>
      </top>
      <bottom style="thin">
        <color indexed="64"/>
      </bottom>
      <diagonal/>
    </border>
    <border>
      <left style="medium">
        <color auto="1"/>
      </left>
      <right style="thin">
        <color auto="1"/>
      </right>
      <top style="medium">
        <color rgb="FFFF0000"/>
      </top>
      <bottom style="thin">
        <color indexed="64"/>
      </bottom>
      <diagonal/>
    </border>
    <border>
      <left style="thin">
        <color auto="1"/>
      </left>
      <right style="medium">
        <color auto="1"/>
      </right>
      <top style="medium">
        <color rgb="FFFF0000"/>
      </top>
      <bottom style="thin">
        <color indexed="64"/>
      </bottom>
      <diagonal/>
    </border>
    <border>
      <left style="thin">
        <color auto="1"/>
      </left>
      <right style="thin">
        <color auto="1"/>
      </right>
      <top style="medium">
        <color rgb="FFFF0000"/>
      </top>
      <bottom style="thin">
        <color indexed="64"/>
      </bottom>
      <diagonal/>
    </border>
    <border>
      <left/>
      <right style="thin">
        <color auto="1"/>
      </right>
      <top style="medium">
        <color rgb="FFFF0000"/>
      </top>
      <bottom style="thin">
        <color indexed="64"/>
      </bottom>
      <diagonal/>
    </border>
    <border>
      <left/>
      <right style="medium">
        <color auto="1"/>
      </right>
      <top style="medium">
        <color rgb="FFFF0000"/>
      </top>
      <bottom style="thin">
        <color indexed="64"/>
      </bottom>
      <diagonal/>
    </border>
    <border>
      <left style="thin">
        <color auto="1"/>
      </left>
      <right/>
      <top style="medium">
        <color rgb="FFFF0000"/>
      </top>
      <bottom style="thin">
        <color indexed="64"/>
      </bottom>
      <diagonal/>
    </border>
    <border>
      <left style="medium">
        <color indexed="64"/>
      </left>
      <right style="medium">
        <color rgb="FFFF0000"/>
      </right>
      <top style="medium">
        <color rgb="FFFF0000"/>
      </top>
      <bottom style="thin">
        <color indexed="64"/>
      </bottom>
      <diagonal/>
    </border>
    <border>
      <left style="medium">
        <color rgb="FFFF0000"/>
      </left>
      <right style="medium">
        <color auto="1"/>
      </right>
      <top style="thin">
        <color indexed="64"/>
      </top>
      <bottom style="thin">
        <color indexed="64"/>
      </bottom>
      <diagonal/>
    </border>
    <border>
      <left style="medium">
        <color indexed="64"/>
      </left>
      <right style="medium">
        <color rgb="FFFF0000"/>
      </right>
      <top style="thin">
        <color indexed="64"/>
      </top>
      <bottom style="thin">
        <color indexed="64"/>
      </bottom>
      <diagonal/>
    </border>
    <border>
      <left style="medium">
        <color rgb="FFFF0000"/>
      </left>
      <right style="medium">
        <color indexed="64"/>
      </right>
      <top style="thin">
        <color indexed="64"/>
      </top>
      <bottom style="medium">
        <color rgb="FFFF0000"/>
      </bottom>
      <diagonal/>
    </border>
    <border>
      <left style="medium">
        <color indexed="64"/>
      </left>
      <right style="medium">
        <color indexed="64"/>
      </right>
      <top style="thin">
        <color indexed="64"/>
      </top>
      <bottom style="medium">
        <color rgb="FFFF0000"/>
      </bottom>
      <diagonal/>
    </border>
    <border>
      <left style="medium">
        <color indexed="64"/>
      </left>
      <right style="thin">
        <color auto="1"/>
      </right>
      <top style="thin">
        <color indexed="64"/>
      </top>
      <bottom style="medium">
        <color rgb="FFFF0000"/>
      </bottom>
      <diagonal/>
    </border>
    <border>
      <left style="thin">
        <color auto="1"/>
      </left>
      <right style="medium">
        <color indexed="64"/>
      </right>
      <top style="thin">
        <color indexed="64"/>
      </top>
      <bottom style="medium">
        <color rgb="FFFF0000"/>
      </bottom>
      <diagonal/>
    </border>
    <border>
      <left style="thin">
        <color auto="1"/>
      </left>
      <right style="thin">
        <color auto="1"/>
      </right>
      <top style="thin">
        <color indexed="64"/>
      </top>
      <bottom style="medium">
        <color rgb="FFFF0000"/>
      </bottom>
      <diagonal/>
    </border>
    <border>
      <left/>
      <right style="thin">
        <color auto="1"/>
      </right>
      <top style="thin">
        <color indexed="64"/>
      </top>
      <bottom style="medium">
        <color rgb="FFFF0000"/>
      </bottom>
      <diagonal/>
    </border>
    <border>
      <left/>
      <right style="medium">
        <color indexed="64"/>
      </right>
      <top style="thin">
        <color indexed="64"/>
      </top>
      <bottom style="medium">
        <color rgb="FFFF0000"/>
      </bottom>
      <diagonal/>
    </border>
    <border>
      <left style="thin">
        <color auto="1"/>
      </left>
      <right/>
      <top style="thin">
        <color indexed="64"/>
      </top>
      <bottom style="medium">
        <color rgb="FFFF0000"/>
      </bottom>
      <diagonal/>
    </border>
    <border>
      <left style="medium">
        <color indexed="64"/>
      </left>
      <right style="medium">
        <color rgb="FFFF0000"/>
      </right>
      <top style="thin">
        <color indexed="64"/>
      </top>
      <bottom style="medium">
        <color rgb="FFFF0000"/>
      </bottom>
      <diagonal/>
    </border>
    <border>
      <left style="medium">
        <color indexed="64"/>
      </left>
      <right/>
      <top style="thin">
        <color auto="1"/>
      </top>
      <bottom/>
      <diagonal/>
    </border>
    <border>
      <left style="medium">
        <color auto="1"/>
      </left>
      <right/>
      <top style="double">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08">
    <xf numFmtId="0" fontId="0" fillId="0" borderId="0" xfId="0">
      <alignment vertical="center"/>
    </xf>
    <xf numFmtId="0" fontId="2" fillId="0" borderId="0" xfId="0" applyFont="1">
      <alignment vertical="center"/>
    </xf>
    <xf numFmtId="0" fontId="2" fillId="0" borderId="0" xfId="0" applyFont="1" applyFill="1">
      <alignment vertical="center"/>
    </xf>
    <xf numFmtId="0" fontId="3" fillId="0" borderId="0" xfId="0" applyFont="1">
      <alignment vertical="center"/>
    </xf>
    <xf numFmtId="0" fontId="3" fillId="0" borderId="0" xfId="0" applyFont="1" applyBorder="1">
      <alignment vertical="center"/>
    </xf>
    <xf numFmtId="0" fontId="7" fillId="0" borderId="0" xfId="0" applyFont="1">
      <alignment vertical="center"/>
    </xf>
    <xf numFmtId="0" fontId="7" fillId="0" borderId="0" xfId="0" applyFont="1" applyAlignment="1">
      <alignment vertical="center"/>
    </xf>
    <xf numFmtId="38" fontId="11" fillId="0" borderId="0" xfId="1" applyFont="1" applyFill="1" applyBorder="1" applyAlignment="1">
      <alignment horizontal="right" vertical="center" wrapText="1"/>
    </xf>
    <xf numFmtId="0" fontId="12" fillId="2"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2" fillId="2" borderId="0" xfId="0" applyFont="1" applyFill="1" applyBorder="1" applyAlignment="1">
      <alignment horizontal="center" vertical="center"/>
    </xf>
    <xf numFmtId="38" fontId="15" fillId="2" borderId="0" xfId="1" applyFont="1" applyFill="1" applyBorder="1" applyAlignment="1">
      <alignment horizontal="right" vertical="center"/>
    </xf>
    <xf numFmtId="0" fontId="2" fillId="0" borderId="0" xfId="0" applyFont="1" applyBorder="1">
      <alignment vertical="center"/>
    </xf>
    <xf numFmtId="0" fontId="10" fillId="3" borderId="0" xfId="0" applyFont="1" applyFill="1" applyBorder="1" applyAlignment="1">
      <alignment horizontal="center" vertical="center" wrapText="1"/>
    </xf>
    <xf numFmtId="0" fontId="0" fillId="0" borderId="0" xfId="0" applyAlignment="1">
      <alignment horizontal="center" vertical="center"/>
    </xf>
    <xf numFmtId="0" fontId="2" fillId="0" borderId="0" xfId="0" applyFont="1" applyProtection="1">
      <alignment vertical="center"/>
    </xf>
    <xf numFmtId="0" fontId="3" fillId="0" borderId="0" xfId="0" applyFont="1" applyFill="1" applyProtection="1">
      <alignment vertical="center"/>
    </xf>
    <xf numFmtId="0" fontId="8" fillId="0"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3" fillId="0" borderId="0" xfId="0" applyFont="1" applyBorder="1" applyProtection="1">
      <alignment vertical="center"/>
    </xf>
    <xf numFmtId="0" fontId="5"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14" fillId="0" borderId="32" xfId="0" applyFont="1" applyBorder="1" applyAlignment="1" applyProtection="1">
      <alignment horizontal="center" vertical="center"/>
    </xf>
    <xf numFmtId="0" fontId="16" fillId="0" borderId="33" xfId="0" applyFont="1" applyFill="1" applyBorder="1" applyAlignment="1" applyProtection="1">
      <alignment horizontal="center" vertical="center"/>
    </xf>
    <xf numFmtId="38" fontId="16" fillId="0" borderId="32" xfId="1" applyFont="1" applyFill="1" applyBorder="1" applyAlignment="1" applyProtection="1">
      <alignment horizontal="right" vertical="center" wrapText="1"/>
    </xf>
    <xf numFmtId="38" fontId="16" fillId="0" borderId="34" xfId="1" applyFont="1" applyFill="1" applyBorder="1" applyAlignment="1" applyProtection="1">
      <alignment horizontal="right" vertical="center" wrapText="1"/>
    </xf>
    <xf numFmtId="38" fontId="16" fillId="0" borderId="35" xfId="1" applyFont="1" applyFill="1" applyBorder="1" applyAlignment="1" applyProtection="1">
      <alignment horizontal="right" vertical="center" wrapText="1"/>
    </xf>
    <xf numFmtId="38" fontId="16" fillId="0" borderId="45" xfId="1" applyFont="1" applyFill="1" applyBorder="1" applyAlignment="1" applyProtection="1">
      <alignment horizontal="right" vertical="center" wrapText="1"/>
    </xf>
    <xf numFmtId="38" fontId="16" fillId="0" borderId="47" xfId="1" applyFont="1" applyFill="1" applyBorder="1" applyAlignment="1" applyProtection="1">
      <alignment horizontal="right" vertical="center" wrapText="1"/>
    </xf>
    <xf numFmtId="38" fontId="16" fillId="0" borderId="36" xfId="1" applyFont="1" applyFill="1" applyBorder="1" applyAlignment="1" applyProtection="1">
      <alignment horizontal="right" vertical="center" wrapText="1"/>
    </xf>
    <xf numFmtId="0" fontId="2" fillId="0" borderId="0" xfId="0" applyFont="1" applyFill="1" applyProtection="1">
      <alignment vertical="center"/>
    </xf>
    <xf numFmtId="38" fontId="3" fillId="4" borderId="40" xfId="1" applyFont="1" applyFill="1" applyBorder="1" applyAlignment="1" applyProtection="1">
      <alignment horizontal="center" vertical="center" wrapText="1"/>
    </xf>
    <xf numFmtId="38" fontId="3" fillId="4" borderId="43" xfId="1" applyFont="1" applyFill="1" applyBorder="1" applyAlignment="1" applyProtection="1">
      <alignment horizontal="center" vertical="center" wrapText="1"/>
    </xf>
    <xf numFmtId="38" fontId="3" fillId="4" borderId="44" xfId="1" applyFont="1" applyFill="1" applyBorder="1" applyAlignment="1" applyProtection="1">
      <alignment horizontal="center" vertical="center" wrapText="1"/>
    </xf>
    <xf numFmtId="0" fontId="14" fillId="4" borderId="42" xfId="0" applyFont="1" applyFill="1" applyBorder="1" applyAlignment="1" applyProtection="1">
      <alignment horizontal="center" vertical="center"/>
    </xf>
    <xf numFmtId="0" fontId="14" fillId="4" borderId="44" xfId="0" applyFont="1" applyFill="1" applyBorder="1" applyAlignment="1" applyProtection="1">
      <alignment horizontal="center" vertical="center"/>
    </xf>
    <xf numFmtId="38" fontId="18" fillId="0" borderId="37" xfId="1" applyFont="1" applyFill="1" applyBorder="1" applyAlignment="1" applyProtection="1">
      <alignment horizontal="center" vertical="center" wrapText="1"/>
    </xf>
    <xf numFmtId="0" fontId="19" fillId="0" borderId="38" xfId="0" applyFont="1" applyFill="1" applyBorder="1" applyAlignment="1" applyProtection="1">
      <alignment horizontal="center" vertical="center"/>
    </xf>
    <xf numFmtId="0" fontId="16" fillId="0" borderId="32" xfId="0" applyFont="1" applyFill="1" applyBorder="1" applyAlignment="1" applyProtection="1">
      <alignment horizontal="center" vertical="center"/>
    </xf>
    <xf numFmtId="38" fontId="16" fillId="0" borderId="37" xfId="1" applyFont="1" applyFill="1" applyBorder="1" applyAlignment="1" applyProtection="1">
      <alignment horizontal="right" vertical="center" wrapText="1"/>
    </xf>
    <xf numFmtId="0" fontId="16" fillId="0" borderId="16" xfId="0" applyFont="1" applyFill="1" applyBorder="1" applyAlignment="1" applyProtection="1">
      <alignment horizontal="center" vertical="center"/>
    </xf>
    <xf numFmtId="0" fontId="16" fillId="0" borderId="16" xfId="0" applyFont="1" applyFill="1" applyBorder="1" applyAlignment="1" applyProtection="1">
      <alignment horizontal="center" vertical="center" wrapText="1"/>
    </xf>
    <xf numFmtId="0" fontId="14" fillId="0" borderId="30" xfId="0" applyFont="1" applyFill="1" applyBorder="1" applyAlignment="1" applyProtection="1">
      <alignment horizontal="center" vertical="center" wrapText="1"/>
    </xf>
    <xf numFmtId="56" fontId="14" fillId="0" borderId="5" xfId="0" applyNumberFormat="1" applyFont="1" applyFill="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6" fillId="0" borderId="25" xfId="0" applyFont="1" applyFill="1" applyBorder="1" applyAlignment="1" applyProtection="1">
      <alignment horizontal="center" vertical="center"/>
    </xf>
    <xf numFmtId="0" fontId="16" fillId="0" borderId="24" xfId="0" applyFont="1" applyFill="1" applyBorder="1" applyAlignment="1" applyProtection="1">
      <alignment horizontal="center" vertical="center" wrapText="1"/>
    </xf>
    <xf numFmtId="0" fontId="3" fillId="4" borderId="39" xfId="0" applyFont="1" applyFill="1" applyBorder="1" applyAlignment="1" applyProtection="1">
      <alignment horizontal="center" vertical="center"/>
    </xf>
    <xf numFmtId="38" fontId="16" fillId="0" borderId="16" xfId="1" applyFont="1" applyFill="1" applyBorder="1" applyAlignment="1" applyProtection="1">
      <alignment vertical="center" wrapText="1"/>
    </xf>
    <xf numFmtId="38" fontId="16" fillId="0" borderId="3" xfId="1" applyFont="1" applyFill="1" applyBorder="1" applyAlignment="1" applyProtection="1">
      <alignment vertical="center" wrapText="1"/>
    </xf>
    <xf numFmtId="38" fontId="16" fillId="0" borderId="4" xfId="1" applyFont="1" applyFill="1" applyBorder="1" applyAlignment="1" applyProtection="1">
      <alignment vertical="center" wrapText="1"/>
    </xf>
    <xf numFmtId="38" fontId="16" fillId="0" borderId="12" xfId="1" applyFont="1" applyFill="1" applyBorder="1" applyAlignment="1" applyProtection="1">
      <alignment vertical="center" wrapText="1"/>
    </xf>
    <xf numFmtId="38" fontId="14" fillId="0" borderId="3" xfId="1" applyFont="1" applyFill="1" applyBorder="1" applyAlignment="1" applyProtection="1">
      <alignment horizontal="right" vertical="center"/>
    </xf>
    <xf numFmtId="38" fontId="14" fillId="0" borderId="12" xfId="1" applyFont="1" applyFill="1" applyBorder="1" applyAlignment="1" applyProtection="1">
      <alignment horizontal="right" vertical="center"/>
    </xf>
    <xf numFmtId="38" fontId="14" fillId="0" borderId="12" xfId="1" applyFont="1" applyBorder="1" applyAlignment="1" applyProtection="1">
      <alignment horizontal="right" vertical="center"/>
    </xf>
    <xf numFmtId="38" fontId="17" fillId="0" borderId="34" xfId="1" applyFont="1" applyFill="1" applyBorder="1" applyAlignment="1" applyProtection="1">
      <alignment vertical="center"/>
    </xf>
    <xf numFmtId="38" fontId="14" fillId="0" borderId="35" xfId="1" applyFont="1" applyFill="1" applyBorder="1" applyAlignment="1" applyProtection="1">
      <alignment vertical="center"/>
    </xf>
    <xf numFmtId="38" fontId="14" fillId="0" borderId="37" xfId="1" applyFont="1" applyFill="1" applyBorder="1" applyAlignment="1" applyProtection="1">
      <alignment vertical="center"/>
    </xf>
    <xf numFmtId="0" fontId="19" fillId="0" borderId="36" xfId="0" applyFont="1" applyFill="1" applyBorder="1" applyAlignment="1" applyProtection="1">
      <alignment horizontal="center" vertical="center"/>
    </xf>
    <xf numFmtId="0" fontId="14" fillId="0" borderId="60" xfId="0" applyFont="1" applyFill="1" applyBorder="1" applyAlignment="1" applyProtection="1">
      <alignment vertical="center"/>
    </xf>
    <xf numFmtId="38" fontId="14" fillId="0" borderId="7" xfId="1" applyFont="1" applyBorder="1" applyAlignment="1" applyProtection="1">
      <alignment horizontal="right" vertical="center"/>
    </xf>
    <xf numFmtId="38" fontId="14" fillId="0" borderId="36" xfId="1" applyFont="1" applyFill="1" applyBorder="1" applyAlignment="1" applyProtection="1">
      <alignment vertical="center"/>
    </xf>
    <xf numFmtId="38" fontId="14" fillId="0" borderId="32" xfId="1" applyFont="1" applyFill="1" applyBorder="1" applyAlignment="1" applyProtection="1">
      <alignment vertical="center"/>
    </xf>
    <xf numFmtId="0" fontId="14" fillId="0" borderId="17" xfId="0" applyFont="1" applyBorder="1" applyAlignment="1">
      <alignment horizontal="center" vertical="center"/>
    </xf>
    <xf numFmtId="0" fontId="14" fillId="0" borderId="39" xfId="0" applyFont="1" applyFill="1" applyBorder="1" applyAlignment="1" applyProtection="1">
      <alignment horizontal="center" vertical="center"/>
      <protection locked="0"/>
    </xf>
    <xf numFmtId="0" fontId="14" fillId="0" borderId="31" xfId="0" applyFont="1" applyFill="1" applyBorder="1" applyAlignment="1" applyProtection="1">
      <alignment horizontal="center" vertical="center" wrapText="1"/>
    </xf>
    <xf numFmtId="38" fontId="17" fillId="0" borderId="38" xfId="1" applyFont="1" applyFill="1" applyBorder="1" applyAlignment="1" applyProtection="1">
      <alignment vertical="center"/>
    </xf>
    <xf numFmtId="38" fontId="16" fillId="0" borderId="61" xfId="1" applyFont="1" applyFill="1" applyBorder="1" applyAlignment="1" applyProtection="1">
      <alignment vertical="center" wrapText="1"/>
    </xf>
    <xf numFmtId="38" fontId="16" fillId="0" borderId="62" xfId="1" applyFont="1" applyFill="1" applyBorder="1" applyAlignment="1" applyProtection="1">
      <alignment vertical="center" wrapText="1"/>
    </xf>
    <xf numFmtId="38" fontId="16" fillId="0" borderId="45" xfId="1" applyFont="1" applyFill="1" applyBorder="1" applyAlignment="1" applyProtection="1">
      <alignment vertical="center" wrapText="1"/>
    </xf>
    <xf numFmtId="0" fontId="16" fillId="0" borderId="25" xfId="0" applyFont="1" applyFill="1" applyBorder="1" applyAlignment="1" applyProtection="1">
      <alignment horizontal="center" vertical="center" wrapText="1"/>
    </xf>
    <xf numFmtId="38" fontId="16" fillId="0" borderId="8" xfId="1" applyFont="1" applyFill="1" applyBorder="1" applyAlignment="1" applyProtection="1">
      <alignment vertical="center" wrapText="1"/>
    </xf>
    <xf numFmtId="38" fontId="16" fillId="0" borderId="11" xfId="1" applyFont="1" applyFill="1" applyBorder="1" applyAlignment="1" applyProtection="1">
      <alignment vertical="center" wrapText="1"/>
    </xf>
    <xf numFmtId="38" fontId="14" fillId="0" borderId="8" xfId="1" applyFont="1" applyFill="1" applyBorder="1" applyAlignment="1" applyProtection="1">
      <alignment horizontal="right" vertical="center"/>
    </xf>
    <xf numFmtId="0" fontId="16" fillId="0" borderId="0" xfId="0" applyFont="1" applyFill="1" applyBorder="1" applyAlignment="1" applyProtection="1">
      <alignment horizontal="center" vertical="center" wrapText="1"/>
    </xf>
    <xf numFmtId="0" fontId="9" fillId="0" borderId="0" xfId="0" applyFont="1" applyFill="1" applyBorder="1" applyAlignment="1" applyProtection="1"/>
    <xf numFmtId="0" fontId="16" fillId="0" borderId="24" xfId="0" applyFont="1" applyFill="1" applyBorder="1" applyAlignment="1" applyProtection="1">
      <alignment horizontal="center" vertical="center"/>
    </xf>
    <xf numFmtId="0" fontId="14" fillId="0" borderId="6" xfId="0" applyFont="1" applyBorder="1" applyAlignment="1" applyProtection="1">
      <alignment horizontal="center" vertical="center" wrapText="1"/>
    </xf>
    <xf numFmtId="0" fontId="9" fillId="0" borderId="0" xfId="0" applyFont="1" applyFill="1" applyBorder="1" applyAlignment="1" applyProtection="1">
      <alignment horizontal="left" indent="3"/>
    </xf>
    <xf numFmtId="0" fontId="16" fillId="0" borderId="0" xfId="0" applyFont="1" applyFill="1" applyBorder="1" applyAlignment="1" applyProtection="1">
      <alignment horizontal="center" vertical="center" wrapText="1"/>
    </xf>
    <xf numFmtId="0" fontId="16" fillId="0" borderId="59" xfId="0" applyFont="1" applyFill="1" applyBorder="1" applyAlignment="1" applyProtection="1">
      <alignment horizontal="center" vertical="center" wrapText="1"/>
    </xf>
    <xf numFmtId="0" fontId="16" fillId="0" borderId="19"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14" fillId="0" borderId="17" xfId="0" applyFont="1" applyBorder="1" applyAlignment="1" applyProtection="1">
      <alignment horizontal="center" vertical="center"/>
    </xf>
    <xf numFmtId="0" fontId="16" fillId="0" borderId="17"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xf>
    <xf numFmtId="0" fontId="16" fillId="0" borderId="64" xfId="0" applyFont="1" applyFill="1" applyBorder="1" applyAlignment="1" applyProtection="1">
      <alignment horizontal="center" vertical="center" wrapText="1"/>
    </xf>
    <xf numFmtId="0" fontId="14" fillId="0" borderId="59" xfId="0" applyFont="1" applyFill="1" applyBorder="1" applyAlignment="1" applyProtection="1">
      <alignment horizontal="center" vertical="center" wrapText="1"/>
    </xf>
    <xf numFmtId="0" fontId="14" fillId="0" borderId="64" xfId="0" applyFont="1" applyFill="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65" xfId="0" applyFont="1" applyBorder="1" applyAlignment="1" applyProtection="1">
      <alignment horizontal="center" vertical="center"/>
    </xf>
    <xf numFmtId="0" fontId="16" fillId="0" borderId="66" xfId="0" applyFont="1" applyFill="1" applyBorder="1" applyAlignment="1" applyProtection="1">
      <alignment horizontal="center" vertical="center"/>
    </xf>
    <xf numFmtId="38" fontId="16" fillId="0" borderId="66" xfId="1" applyFont="1" applyFill="1" applyBorder="1" applyAlignment="1" applyProtection="1">
      <alignment vertical="center" wrapText="1"/>
    </xf>
    <xf numFmtId="38" fontId="16" fillId="0" borderId="67" xfId="1" applyFont="1" applyFill="1" applyBorder="1" applyAlignment="1" applyProtection="1">
      <alignment vertical="center" wrapText="1"/>
    </xf>
    <xf numFmtId="38" fontId="16" fillId="0" borderId="68" xfId="1" applyFont="1" applyFill="1" applyBorder="1" applyAlignment="1" applyProtection="1">
      <alignment vertical="center" wrapText="1"/>
    </xf>
    <xf numFmtId="38" fontId="16" fillId="0" borderId="69" xfId="1" applyFont="1" applyFill="1" applyBorder="1" applyAlignment="1" applyProtection="1">
      <alignment vertical="center" wrapText="1"/>
    </xf>
    <xf numFmtId="38" fontId="16" fillId="0" borderId="70" xfId="1" applyFont="1" applyFill="1" applyBorder="1" applyAlignment="1" applyProtection="1">
      <alignment vertical="center" wrapText="1"/>
    </xf>
    <xf numFmtId="38" fontId="16" fillId="0" borderId="71" xfId="1" applyFont="1" applyFill="1" applyBorder="1" applyAlignment="1" applyProtection="1">
      <alignment vertical="center" wrapText="1"/>
    </xf>
    <xf numFmtId="38" fontId="14" fillId="0" borderId="67" xfId="1" applyFont="1" applyFill="1" applyBorder="1" applyAlignment="1" applyProtection="1">
      <alignment horizontal="right" vertical="center"/>
    </xf>
    <xf numFmtId="38" fontId="14" fillId="0" borderId="70" xfId="1" applyFont="1" applyFill="1" applyBorder="1" applyAlignment="1" applyProtection="1">
      <alignment horizontal="right" vertical="center"/>
    </xf>
    <xf numFmtId="38" fontId="14" fillId="0" borderId="69" xfId="1" applyFont="1" applyFill="1" applyBorder="1" applyAlignment="1" applyProtection="1">
      <alignment horizontal="right" vertical="center"/>
    </xf>
    <xf numFmtId="38" fontId="14" fillId="0" borderId="69" xfId="1" applyFont="1" applyBorder="1" applyAlignment="1" applyProtection="1">
      <alignment horizontal="right" vertical="center"/>
    </xf>
    <xf numFmtId="38" fontId="14" fillId="0" borderId="72" xfId="1" applyFont="1" applyBorder="1" applyAlignment="1" applyProtection="1">
      <alignment horizontal="right" vertical="center"/>
    </xf>
    <xf numFmtId="0" fontId="14" fillId="0" borderId="73" xfId="0" applyFont="1" applyBorder="1" applyAlignment="1">
      <alignment vertical="center"/>
    </xf>
    <xf numFmtId="0" fontId="14" fillId="0" borderId="74" xfId="0" applyFont="1" applyBorder="1" applyAlignment="1" applyProtection="1">
      <alignment horizontal="center" vertical="center"/>
    </xf>
    <xf numFmtId="0" fontId="14" fillId="0" borderId="75" xfId="0" applyFont="1" applyBorder="1" applyAlignment="1">
      <alignment vertical="center"/>
    </xf>
    <xf numFmtId="0" fontId="14" fillId="0" borderId="76" xfId="0" applyFont="1" applyBorder="1" applyAlignment="1" applyProtection="1">
      <alignment horizontal="center" vertical="center"/>
    </xf>
    <xf numFmtId="0" fontId="16" fillId="0" borderId="77" xfId="0" applyFont="1" applyFill="1" applyBorder="1" applyAlignment="1" applyProtection="1">
      <alignment horizontal="center" vertical="center"/>
    </xf>
    <xf numFmtId="38" fontId="16" fillId="0" borderId="77" xfId="1" applyFont="1" applyFill="1" applyBorder="1" applyAlignment="1" applyProtection="1">
      <alignment vertical="center" wrapText="1"/>
    </xf>
    <xf numFmtId="38" fontId="16" fillId="0" borderId="78" xfId="1" applyFont="1" applyFill="1" applyBorder="1" applyAlignment="1" applyProtection="1">
      <alignment vertical="center" wrapText="1"/>
    </xf>
    <xf numFmtId="38" fontId="16" fillId="0" borderId="79" xfId="1" applyFont="1" applyFill="1" applyBorder="1" applyAlignment="1" applyProtection="1">
      <alignment vertical="center" wrapText="1"/>
    </xf>
    <xf numFmtId="38" fontId="16" fillId="0" borderId="80" xfId="1" applyFont="1" applyFill="1" applyBorder="1" applyAlignment="1" applyProtection="1">
      <alignment vertical="center" wrapText="1"/>
    </xf>
    <xf numFmtId="38" fontId="16" fillId="0" borderId="81" xfId="1" applyFont="1" applyFill="1" applyBorder="1" applyAlignment="1" applyProtection="1">
      <alignment vertical="center" wrapText="1"/>
    </xf>
    <xf numFmtId="38" fontId="16" fillId="0" borderId="82" xfId="1" applyFont="1" applyFill="1" applyBorder="1" applyAlignment="1" applyProtection="1">
      <alignment vertical="center" wrapText="1"/>
    </xf>
    <xf numFmtId="38" fontId="14" fillId="0" borderId="78" xfId="1" applyFont="1" applyFill="1" applyBorder="1" applyAlignment="1" applyProtection="1">
      <alignment horizontal="right" vertical="center"/>
    </xf>
    <xf numFmtId="38" fontId="14" fillId="0" borderId="81" xfId="1" applyFont="1" applyFill="1" applyBorder="1" applyAlignment="1" applyProtection="1">
      <alignment horizontal="right" vertical="center"/>
    </xf>
    <xf numFmtId="38" fontId="14" fillId="0" borderId="80" xfId="1" applyFont="1" applyFill="1" applyBorder="1" applyAlignment="1" applyProtection="1">
      <alignment horizontal="right" vertical="center"/>
    </xf>
    <xf numFmtId="38" fontId="14" fillId="0" borderId="80" xfId="1" applyFont="1" applyBorder="1" applyAlignment="1" applyProtection="1">
      <alignment horizontal="right" vertical="center"/>
    </xf>
    <xf numFmtId="38" fontId="14" fillId="0" borderId="83" xfId="1" applyFont="1" applyBorder="1" applyAlignment="1" applyProtection="1">
      <alignment horizontal="right" vertical="center"/>
    </xf>
    <xf numFmtId="0" fontId="14" fillId="0" borderId="84" xfId="0" applyFont="1" applyBorder="1" applyAlignment="1">
      <alignment vertical="center"/>
    </xf>
    <xf numFmtId="38" fontId="3" fillId="4" borderId="41" xfId="1" applyFont="1" applyFill="1" applyBorder="1" applyAlignment="1" applyProtection="1">
      <alignment horizontal="center" vertical="center" wrapText="1"/>
    </xf>
    <xf numFmtId="38" fontId="16" fillId="0" borderId="87" xfId="1" applyFont="1" applyFill="1" applyBorder="1" applyAlignment="1" applyProtection="1">
      <alignment horizontal="right" vertical="center" wrapText="1"/>
    </xf>
    <xf numFmtId="38" fontId="16" fillId="0" borderId="47" xfId="1" applyFont="1" applyFill="1" applyBorder="1" applyAlignment="1" applyProtection="1">
      <alignment vertical="center" wrapText="1"/>
    </xf>
    <xf numFmtId="0" fontId="2" fillId="0" borderId="0" xfId="0" applyFont="1" applyProtection="1">
      <alignment vertical="center"/>
      <protection locked="0"/>
    </xf>
    <xf numFmtId="0" fontId="3" fillId="0" borderId="0" xfId="0" applyFont="1" applyFill="1" applyProtection="1">
      <alignment vertical="center"/>
      <protection locked="0"/>
    </xf>
    <xf numFmtId="0" fontId="13" fillId="0" borderId="0" xfId="0" applyFont="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3" fillId="0" borderId="0" xfId="0" applyFont="1" applyBorder="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7" fillId="0" borderId="0" xfId="0" applyFont="1" applyProtection="1">
      <alignment vertical="center"/>
      <protection locked="0"/>
    </xf>
    <xf numFmtId="0" fontId="16" fillId="0" borderId="0" xfId="0" applyFont="1" applyFill="1" applyBorder="1" applyAlignment="1" applyProtection="1">
      <alignment horizontal="center" vertical="center" wrapText="1"/>
      <protection locked="0"/>
    </xf>
    <xf numFmtId="0" fontId="16" fillId="0" borderId="24"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wrapText="1"/>
      <protection locked="0"/>
    </xf>
    <xf numFmtId="0" fontId="16" fillId="0" borderId="8" xfId="0" applyFont="1" applyFill="1" applyBorder="1" applyAlignment="1" applyProtection="1">
      <alignment horizontal="center" vertical="center" wrapText="1"/>
      <protection locked="0"/>
    </xf>
    <xf numFmtId="0" fontId="7" fillId="0" borderId="0" xfId="0" applyFont="1" applyAlignment="1" applyProtection="1">
      <alignment vertical="center"/>
      <protection locked="0"/>
    </xf>
    <xf numFmtId="0" fontId="16" fillId="0" borderId="13" xfId="0" applyFont="1" applyFill="1" applyBorder="1" applyAlignment="1" applyProtection="1">
      <alignment horizontal="center" vertical="center" wrapText="1"/>
      <protection locked="0"/>
    </xf>
    <xf numFmtId="0" fontId="14" fillId="0" borderId="30" xfId="0" applyFont="1" applyFill="1" applyBorder="1" applyAlignment="1" applyProtection="1">
      <alignment horizontal="center" vertical="center" wrapText="1"/>
      <protection locked="0"/>
    </xf>
    <xf numFmtId="0" fontId="14" fillId="0" borderId="31" xfId="0" applyFont="1" applyFill="1" applyBorder="1" applyAlignment="1" applyProtection="1">
      <alignment horizontal="center" vertical="center" wrapText="1"/>
      <protection locked="0"/>
    </xf>
    <xf numFmtId="56" fontId="14" fillId="0" borderId="5" xfId="0" applyNumberFormat="1" applyFont="1" applyFill="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18" xfId="0" applyFont="1" applyBorder="1" applyAlignment="1" applyProtection="1">
      <alignment horizontal="center" vertical="center" wrapText="1"/>
      <protection locked="0"/>
    </xf>
    <xf numFmtId="0" fontId="14" fillId="0" borderId="55" xfId="0" applyFont="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55"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0" fontId="16" fillId="0" borderId="28"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14" fillId="0" borderId="57" xfId="0" applyFont="1" applyFill="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57" xfId="0" applyFont="1" applyBorder="1" applyAlignment="1" applyProtection="1">
      <alignment vertical="center"/>
      <protection locked="0"/>
    </xf>
    <xf numFmtId="0" fontId="14" fillId="0" borderId="56" xfId="0" applyFont="1" applyBorder="1" applyAlignment="1" applyProtection="1">
      <alignment vertical="center"/>
      <protection locked="0"/>
    </xf>
    <xf numFmtId="0" fontId="14" fillId="0" borderId="55" xfId="0" applyFont="1" applyFill="1" applyBorder="1" applyAlignment="1" applyProtection="1">
      <alignment horizontal="center" vertical="center"/>
      <protection locked="0"/>
    </xf>
    <xf numFmtId="0" fontId="16" fillId="0" borderId="56" xfId="0" applyFont="1" applyFill="1" applyBorder="1" applyAlignment="1" applyProtection="1">
      <alignment horizontal="center" vertical="center" wrapText="1"/>
      <protection locked="0"/>
    </xf>
    <xf numFmtId="0" fontId="16" fillId="0" borderId="57" xfId="0" applyFont="1" applyFill="1" applyBorder="1" applyAlignment="1" applyProtection="1">
      <alignment horizontal="center" vertical="center" wrapText="1"/>
      <protection locked="0"/>
    </xf>
    <xf numFmtId="0" fontId="2" fillId="0" borderId="0" xfId="0" applyFont="1" applyFill="1" applyProtection="1">
      <alignment vertical="center"/>
      <protection locked="0"/>
    </xf>
    <xf numFmtId="0" fontId="9" fillId="0" borderId="0" xfId="0" applyFont="1" applyFill="1" applyBorder="1" applyAlignment="1" applyProtection="1">
      <alignment horizontal="left" indent="3"/>
      <protection locked="0"/>
    </xf>
    <xf numFmtId="0" fontId="9" fillId="0" borderId="0" xfId="0" applyFont="1" applyFill="1" applyBorder="1" applyAlignment="1" applyProtection="1">
      <protection locked="0"/>
    </xf>
    <xf numFmtId="0" fontId="16" fillId="0" borderId="0" xfId="0" applyFont="1" applyFill="1" applyBorder="1" applyAlignment="1" applyProtection="1">
      <alignment horizontal="center" vertical="center"/>
      <protection locked="0"/>
    </xf>
    <xf numFmtId="0" fontId="14" fillId="4" borderId="46" xfId="0" applyFont="1" applyFill="1" applyBorder="1" applyAlignment="1" applyProtection="1">
      <alignment horizontal="center" vertical="center"/>
      <protection locked="0"/>
    </xf>
    <xf numFmtId="0" fontId="16" fillId="0" borderId="48" xfId="0" applyFont="1" applyFill="1" applyBorder="1" applyAlignment="1" applyProtection="1">
      <alignment horizontal="center" vertical="center"/>
      <protection locked="0"/>
    </xf>
    <xf numFmtId="0" fontId="16" fillId="0" borderId="46" xfId="0" applyFont="1" applyFill="1" applyBorder="1" applyAlignment="1" applyProtection="1">
      <alignment horizontal="center" vertical="center" wrapText="1"/>
      <protection locked="0"/>
    </xf>
    <xf numFmtId="0" fontId="16" fillId="0" borderId="88" xfId="0" applyFont="1" applyFill="1" applyBorder="1" applyAlignment="1" applyProtection="1">
      <alignment horizontal="center" vertical="center" wrapText="1"/>
      <protection locked="0"/>
    </xf>
    <xf numFmtId="0" fontId="16" fillId="0" borderId="49" xfId="0" applyFont="1" applyFill="1" applyBorder="1" applyAlignment="1" applyProtection="1">
      <alignment horizontal="center" vertical="center" wrapText="1"/>
      <protection locked="0"/>
    </xf>
    <xf numFmtId="0" fontId="16" fillId="0" borderId="50" xfId="0" applyFont="1" applyFill="1" applyBorder="1" applyAlignment="1" applyProtection="1">
      <alignment horizontal="center" vertical="center" wrapText="1"/>
      <protection locked="0"/>
    </xf>
    <xf numFmtId="0" fontId="16" fillId="4" borderId="51" xfId="0" applyFont="1" applyFill="1" applyBorder="1" applyAlignment="1" applyProtection="1">
      <alignment horizontal="center" vertical="center" wrapText="1"/>
      <protection locked="0"/>
    </xf>
    <xf numFmtId="0" fontId="14" fillId="0" borderId="49" xfId="0" applyFont="1" applyFill="1" applyBorder="1" applyAlignment="1" applyProtection="1">
      <alignment horizontal="center" vertical="center"/>
      <protection locked="0"/>
    </xf>
    <xf numFmtId="0" fontId="14" fillId="0" borderId="54"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14" fillId="0" borderId="50" xfId="0" applyFont="1" applyBorder="1" applyAlignment="1" applyProtection="1">
      <alignment horizontal="center" vertical="center"/>
      <protection locked="0"/>
    </xf>
    <xf numFmtId="0" fontId="14" fillId="0" borderId="53" xfId="0" applyFont="1" applyBorder="1" applyAlignment="1" applyProtection="1">
      <alignment horizontal="center" vertical="center"/>
      <protection locked="0"/>
    </xf>
    <xf numFmtId="0" fontId="14" fillId="4" borderId="54" xfId="0" applyFont="1" applyFill="1" applyBorder="1" applyAlignment="1" applyProtection="1">
      <alignment horizontal="center" vertical="center"/>
      <protection locked="0"/>
    </xf>
    <xf numFmtId="0" fontId="14" fillId="4" borderId="53" xfId="0" applyFont="1" applyFill="1" applyBorder="1" applyAlignment="1" applyProtection="1">
      <alignment horizontal="center" vertical="center"/>
      <protection locked="0"/>
    </xf>
    <xf numFmtId="0" fontId="14" fillId="0" borderId="58" xfId="0" applyFont="1" applyBorder="1" applyAlignment="1" applyProtection="1">
      <alignment horizontal="center" vertical="center"/>
      <protection locked="0"/>
    </xf>
    <xf numFmtId="0" fontId="16" fillId="4" borderId="49" xfId="0" applyFont="1" applyFill="1" applyBorder="1" applyAlignment="1" applyProtection="1">
      <alignment horizontal="center" vertical="center" wrapText="1"/>
      <protection locked="0"/>
    </xf>
    <xf numFmtId="0" fontId="16" fillId="0" borderId="51" xfId="0" applyFont="1" applyFill="1" applyBorder="1" applyAlignment="1" applyProtection="1">
      <alignment horizontal="center" vertical="center" wrapText="1"/>
      <protection locked="0"/>
    </xf>
    <xf numFmtId="0" fontId="16" fillId="0" borderId="52" xfId="0" applyFont="1" applyFill="1" applyBorder="1" applyAlignment="1" applyProtection="1">
      <alignment horizontal="center" vertical="center" wrapText="1"/>
      <protection locked="0"/>
    </xf>
    <xf numFmtId="0" fontId="16" fillId="4" borderId="50" xfId="0" applyFont="1" applyFill="1" applyBorder="1" applyAlignment="1" applyProtection="1">
      <alignment horizontal="center" vertical="center" wrapText="1"/>
      <protection locked="0"/>
    </xf>
    <xf numFmtId="0" fontId="16" fillId="4" borderId="52" xfId="0" applyFont="1" applyFill="1" applyBorder="1" applyAlignment="1" applyProtection="1">
      <alignment horizontal="center" vertical="center" wrapText="1"/>
      <protection locked="0"/>
    </xf>
    <xf numFmtId="0" fontId="16" fillId="4" borderId="53" xfId="0" applyFont="1" applyFill="1" applyBorder="1" applyAlignment="1" applyProtection="1">
      <alignment horizontal="center" vertical="center" wrapText="1"/>
      <protection locked="0"/>
    </xf>
    <xf numFmtId="0" fontId="16" fillId="4" borderId="54" xfId="0" applyFont="1" applyFill="1" applyBorder="1" applyAlignment="1" applyProtection="1">
      <alignment horizontal="center" vertical="center" wrapText="1"/>
      <protection locked="0"/>
    </xf>
    <xf numFmtId="0" fontId="14" fillId="0" borderId="0" xfId="0" applyFont="1" applyFill="1" applyAlignment="1" applyProtection="1">
      <alignment horizontal="center" vertical="center"/>
      <protection locked="0"/>
    </xf>
    <xf numFmtId="0" fontId="3" fillId="0" borderId="0" xfId="0" applyFont="1" applyProtection="1">
      <alignment vertical="center"/>
      <protection locked="0"/>
    </xf>
    <xf numFmtId="38" fontId="3" fillId="0" borderId="42" xfId="1" applyFont="1" applyFill="1" applyBorder="1" applyAlignment="1" applyProtection="1">
      <alignment horizontal="center" vertical="center" wrapText="1"/>
    </xf>
    <xf numFmtId="38" fontId="3" fillId="0" borderId="41" xfId="1" applyFont="1" applyFill="1" applyBorder="1" applyAlignment="1" applyProtection="1">
      <alignment horizontal="center" vertical="center" wrapText="1"/>
    </xf>
    <xf numFmtId="0" fontId="21" fillId="6" borderId="21" xfId="0" applyFont="1" applyFill="1" applyBorder="1" applyAlignment="1" applyProtection="1">
      <alignment horizontal="left" indent="1"/>
      <protection locked="0"/>
    </xf>
    <xf numFmtId="0" fontId="21" fillId="6" borderId="15" xfId="0" applyFont="1" applyFill="1" applyBorder="1" applyAlignment="1" applyProtection="1">
      <alignment horizontal="left" indent="3"/>
      <protection locked="0"/>
    </xf>
    <xf numFmtId="0" fontId="20" fillId="6" borderId="15" xfId="0" applyFont="1" applyFill="1" applyBorder="1" applyProtection="1">
      <alignment vertical="center"/>
      <protection locked="0"/>
    </xf>
    <xf numFmtId="0" fontId="20" fillId="6" borderId="22" xfId="0" applyFont="1" applyFill="1" applyBorder="1" applyProtection="1">
      <alignment vertical="center"/>
      <protection locked="0"/>
    </xf>
    <xf numFmtId="0" fontId="21" fillId="6" borderId="13" xfId="0" applyFont="1" applyFill="1" applyBorder="1" applyAlignment="1" applyProtection="1">
      <alignment horizontal="left" indent="1"/>
      <protection locked="0"/>
    </xf>
    <xf numFmtId="0" fontId="21" fillId="6" borderId="0" xfId="0" applyFont="1" applyFill="1" applyBorder="1" applyAlignment="1" applyProtection="1">
      <protection locked="0"/>
    </xf>
    <xf numFmtId="0" fontId="20" fillId="6" borderId="0" xfId="0" applyFont="1" applyFill="1" applyBorder="1" applyProtection="1">
      <alignment vertical="center"/>
      <protection locked="0"/>
    </xf>
    <xf numFmtId="0" fontId="20" fillId="6" borderId="23" xfId="0" applyFont="1" applyFill="1" applyBorder="1" applyProtection="1">
      <alignment vertical="center"/>
      <protection locked="0"/>
    </xf>
    <xf numFmtId="0" fontId="21" fillId="6" borderId="87" xfId="0" applyFont="1" applyFill="1" applyBorder="1" applyAlignment="1" applyProtection="1">
      <alignment horizontal="left" indent="1"/>
      <protection locked="0"/>
    </xf>
    <xf numFmtId="0" fontId="21" fillId="6" borderId="47" xfId="0" applyFont="1" applyFill="1" applyBorder="1" applyAlignment="1" applyProtection="1">
      <protection locked="0"/>
    </xf>
    <xf numFmtId="0" fontId="20" fillId="6" borderId="47" xfId="0" applyFont="1" applyFill="1" applyBorder="1" applyProtection="1">
      <alignment vertical="center"/>
      <protection locked="0"/>
    </xf>
    <xf numFmtId="0" fontId="20" fillId="6" borderId="33" xfId="0" applyFont="1" applyFill="1" applyBorder="1" applyProtection="1">
      <alignment vertical="center"/>
      <protection locked="0"/>
    </xf>
    <xf numFmtId="0" fontId="19" fillId="0" borderId="0" xfId="0" applyFont="1" applyBorder="1" applyAlignment="1" applyProtection="1">
      <alignment horizontal="left" vertical="center"/>
      <protection locked="0"/>
    </xf>
    <xf numFmtId="0" fontId="3" fillId="7" borderId="39" xfId="0" applyFont="1" applyFill="1" applyBorder="1" applyAlignment="1" applyProtection="1">
      <alignment horizontal="center" vertical="center" wrapText="1"/>
      <protection locked="0"/>
    </xf>
    <xf numFmtId="38" fontId="3" fillId="7" borderId="39" xfId="1" applyFont="1" applyFill="1" applyBorder="1" applyAlignment="1" applyProtection="1">
      <alignment horizontal="center" vertical="center" wrapText="1"/>
      <protection locked="0"/>
    </xf>
    <xf numFmtId="38" fontId="3" fillId="7" borderId="86" xfId="1" applyFont="1" applyFill="1" applyBorder="1" applyAlignment="1" applyProtection="1">
      <alignment vertical="center" wrapText="1"/>
      <protection locked="0"/>
    </xf>
    <xf numFmtId="0" fontId="3" fillId="7" borderId="40" xfId="1" applyNumberFormat="1" applyFont="1" applyFill="1" applyBorder="1" applyAlignment="1" applyProtection="1">
      <alignment horizontal="center" vertical="center" wrapText="1"/>
      <protection locked="0"/>
    </xf>
    <xf numFmtId="38" fontId="3" fillId="7" borderId="41" xfId="1" applyFont="1" applyFill="1" applyBorder="1" applyAlignment="1" applyProtection="1">
      <alignment horizontal="center" vertical="center" wrapText="1"/>
      <protection locked="0"/>
    </xf>
    <xf numFmtId="0" fontId="14" fillId="7" borderId="32" xfId="0" applyFont="1" applyFill="1" applyBorder="1" applyAlignment="1" applyProtection="1">
      <alignment horizontal="center" vertical="center"/>
      <protection locked="0"/>
    </xf>
    <xf numFmtId="38" fontId="14" fillId="5" borderId="39" xfId="1" quotePrefix="1" applyFont="1" applyFill="1" applyBorder="1" applyAlignment="1" applyProtection="1">
      <alignment vertical="center"/>
      <protection locked="0"/>
    </xf>
    <xf numFmtId="38" fontId="14" fillId="5" borderId="40" xfId="1" quotePrefix="1" applyFont="1" applyFill="1" applyBorder="1" applyAlignment="1" applyProtection="1">
      <alignment vertical="center"/>
      <protection locked="0"/>
    </xf>
    <xf numFmtId="38" fontId="14" fillId="5" borderId="42" xfId="1" quotePrefix="1" applyFont="1" applyFill="1" applyBorder="1" applyAlignment="1" applyProtection="1">
      <alignment vertical="center"/>
      <protection locked="0"/>
    </xf>
    <xf numFmtId="38" fontId="14" fillId="5" borderId="41" xfId="1" applyFont="1" applyFill="1" applyBorder="1" applyAlignment="1" applyProtection="1">
      <alignment vertical="center"/>
      <protection locked="0"/>
    </xf>
    <xf numFmtId="38" fontId="14" fillId="5" borderId="44" xfId="1" applyFont="1" applyFill="1" applyBorder="1" applyAlignment="1" applyProtection="1">
      <alignment vertical="center"/>
      <protection locked="0"/>
    </xf>
    <xf numFmtId="0" fontId="2" fillId="8" borderId="12" xfId="0" applyFont="1" applyFill="1" applyBorder="1" applyProtection="1">
      <alignment vertical="center"/>
    </xf>
    <xf numFmtId="0" fontId="5"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2" fillId="0" borderId="0" xfId="0" applyFont="1" applyBorder="1" applyProtection="1">
      <alignment vertical="center"/>
    </xf>
    <xf numFmtId="0" fontId="2" fillId="0" borderId="0" xfId="0" applyFont="1" applyFill="1" applyBorder="1" applyProtection="1">
      <alignment vertical="center"/>
    </xf>
    <xf numFmtId="0" fontId="20" fillId="0" borderId="0" xfId="0" applyFont="1" applyBorder="1" applyAlignment="1" applyProtection="1">
      <alignment horizontal="center" vertical="center"/>
      <protection locked="0"/>
    </xf>
    <xf numFmtId="0" fontId="16" fillId="0" borderId="5"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21" xfId="0"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23"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16" fillId="0" borderId="18" xfId="0" applyFont="1" applyFill="1" applyBorder="1" applyAlignment="1" applyProtection="1">
      <alignment horizontal="center" vertical="center" wrapText="1"/>
      <protection locked="0"/>
    </xf>
    <xf numFmtId="0" fontId="16" fillId="0" borderId="19" xfId="0" applyFont="1" applyFill="1" applyBorder="1" applyAlignment="1" applyProtection="1">
      <alignment horizontal="center" vertical="center" wrapText="1"/>
      <protection locked="0"/>
    </xf>
    <xf numFmtId="0" fontId="16" fillId="0" borderId="14"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6"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wrapText="1"/>
      <protection locked="0"/>
    </xf>
    <xf numFmtId="0" fontId="16" fillId="0" borderId="59"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16" fillId="0" borderId="85"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protection locked="0"/>
    </xf>
    <xf numFmtId="0" fontId="16" fillId="0" borderId="63"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16" fillId="0" borderId="55"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protection locked="0"/>
    </xf>
    <xf numFmtId="0" fontId="14" fillId="0" borderId="8"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14" fillId="0" borderId="20"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9" fillId="0" borderId="0" xfId="0" applyFont="1" applyFill="1" applyBorder="1" applyAlignment="1" applyProtection="1"/>
    <xf numFmtId="0" fontId="20" fillId="0" borderId="7" xfId="0" applyFont="1" applyBorder="1" applyAlignment="1" applyProtection="1">
      <alignment horizontal="center" vertical="center"/>
    </xf>
    <xf numFmtId="0" fontId="20" fillId="0" borderId="8" xfId="0" applyFont="1" applyBorder="1" applyAlignment="1" applyProtection="1">
      <alignment horizontal="center" vertical="center"/>
    </xf>
    <xf numFmtId="0" fontId="14" fillId="0" borderId="20" xfId="0" applyFont="1" applyBorder="1" applyAlignment="1" applyProtection="1">
      <alignment horizontal="center" vertical="center"/>
    </xf>
    <xf numFmtId="0" fontId="14" fillId="0" borderId="17" xfId="0" applyFont="1" applyBorder="1" applyAlignment="1" applyProtection="1">
      <alignment horizontal="center" vertical="center"/>
    </xf>
    <xf numFmtId="0" fontId="16" fillId="0" borderId="20"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26" xfId="0" applyFont="1" applyFill="1" applyBorder="1" applyAlignment="1" applyProtection="1">
      <alignment horizontal="center" vertical="center"/>
    </xf>
    <xf numFmtId="0" fontId="14" fillId="0" borderId="24"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6" fillId="0" borderId="13"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xf>
    <xf numFmtId="0" fontId="14" fillId="0" borderId="3"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9" fillId="0" borderId="15" xfId="0" applyFont="1" applyFill="1" applyBorder="1" applyAlignment="1" applyProtection="1">
      <alignment horizontal="left" indent="3"/>
    </xf>
    <xf numFmtId="0" fontId="14" fillId="0" borderId="20" xfId="0" applyFont="1" applyFill="1" applyBorder="1" applyAlignment="1" applyProtection="1">
      <alignment horizontal="center" vertical="center" wrapText="1"/>
    </xf>
    <xf numFmtId="0" fontId="14" fillId="0" borderId="17" xfId="0" applyFont="1" applyFill="1" applyBorder="1" applyAlignment="1" applyProtection="1">
      <alignment horizontal="center" vertical="center" wrapText="1"/>
    </xf>
    <xf numFmtId="0" fontId="16" fillId="0" borderId="59"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0" fontId="16" fillId="0" borderId="19"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5" fillId="0" borderId="0" xfId="0" applyFont="1" applyAlignment="1" applyProtection="1">
      <alignment horizontal="center" vertical="center"/>
    </xf>
    <xf numFmtId="0" fontId="16" fillId="0" borderId="0" xfId="0" applyFont="1" applyFill="1" applyBorder="1" applyAlignment="1" applyProtection="1">
      <alignment horizontal="center" vertical="center" wrapText="1"/>
    </xf>
  </cellXfs>
  <cellStyles count="2">
    <cellStyle name="桁区切り" xfId="1" builtinId="6"/>
    <cellStyle name="標準" xfId="0" builtinId="0"/>
  </cellStyles>
  <dxfs count="6">
    <dxf>
      <fill>
        <patternFill>
          <bgColor theme="8" tint="0.39994506668294322"/>
        </patternFill>
      </fill>
    </dxf>
    <dxf>
      <fill>
        <patternFill>
          <bgColor theme="8" tint="0.39994506668294322"/>
        </patternFill>
      </fill>
    </dxf>
    <dxf>
      <fill>
        <patternFill>
          <bgColor theme="7" tint="0.79998168889431442"/>
        </patternFill>
      </fill>
    </dxf>
    <dxf>
      <fill>
        <patternFill>
          <bgColor theme="8" tint="0.79998168889431442"/>
        </patternFill>
      </fill>
    </dxf>
    <dxf>
      <font>
        <b val="0"/>
        <i val="0"/>
      </font>
      <fill>
        <patternFill>
          <bgColor rgb="FFFF0000"/>
        </patternFill>
      </fill>
    </dxf>
    <dxf>
      <font>
        <b val="0"/>
        <i val="0"/>
      </font>
      <fill>
        <patternFill>
          <bgColor rgb="FFFF0000"/>
        </patternFill>
      </fill>
    </dxf>
  </dxfs>
  <tableStyles count="0" defaultTableStyle="TableStyleMedium2" defaultPivotStyle="PivotStyleLight16"/>
  <colors>
    <mruColors>
      <color rgb="FFFF7C80"/>
      <color rgb="FFFFCCCC"/>
      <color rgb="FFFF0000"/>
      <color rgb="FFFF5050"/>
      <color rgb="FF6666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243472</xdr:colOff>
      <xdr:row>13</xdr:row>
      <xdr:rowOff>346748</xdr:rowOff>
    </xdr:from>
    <xdr:ext cx="389850" cy="264047"/>
    <xdr:sp macro="" textlink="">
      <xdr:nvSpPr>
        <xdr:cNvPr id="5" name="テキスト ボックス 4">
          <a:extLst>
            <a:ext uri="{FF2B5EF4-FFF2-40B4-BE49-F238E27FC236}">
              <a16:creationId xmlns:a16="http://schemas.microsoft.com/office/drawing/2014/main" id="{9B7783DA-F600-43B9-84C2-3C2247D06689}"/>
            </a:ext>
          </a:extLst>
        </xdr:cNvPr>
        <xdr:cNvSpPr txBox="1"/>
      </xdr:nvSpPr>
      <xdr:spPr>
        <a:xfrm>
          <a:off x="8446178" y="4134336"/>
          <a:ext cx="389850"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b="0" i="0">
              <a:latin typeface="+mn-ea"/>
              <a:ea typeface="+mn-ea"/>
            </a:rPr>
            <a:t>※</a:t>
          </a:r>
          <a:r>
            <a:rPr kumimoji="1" lang="ja-JP" altLang="en-US" sz="800" b="0" i="0">
              <a:latin typeface="+mn-ea"/>
              <a:ea typeface="+mn-ea"/>
            </a:rPr>
            <a:t>３</a:t>
          </a:r>
        </a:p>
      </xdr:txBody>
    </xdr:sp>
    <xdr:clientData/>
  </xdr:oneCellAnchor>
  <xdr:oneCellAnchor>
    <xdr:from>
      <xdr:col>2</xdr:col>
      <xdr:colOff>486833</xdr:colOff>
      <xdr:row>15</xdr:row>
      <xdr:rowOff>1915567</xdr:rowOff>
    </xdr:from>
    <xdr:ext cx="389850" cy="264047"/>
    <xdr:sp macro="" textlink="">
      <xdr:nvSpPr>
        <xdr:cNvPr id="3" name="テキスト ボックス 2">
          <a:extLst>
            <a:ext uri="{FF2B5EF4-FFF2-40B4-BE49-F238E27FC236}">
              <a16:creationId xmlns:a16="http://schemas.microsoft.com/office/drawing/2014/main" id="{ED256C99-E417-45DB-95FE-60539A2A0655}"/>
            </a:ext>
          </a:extLst>
        </xdr:cNvPr>
        <xdr:cNvSpPr txBox="1"/>
      </xdr:nvSpPr>
      <xdr:spPr>
        <a:xfrm>
          <a:off x="2402416" y="3915817"/>
          <a:ext cx="389850"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b="0" i="0">
              <a:latin typeface="+mn-ea"/>
              <a:ea typeface="+mn-ea"/>
            </a:rPr>
            <a:t>※</a:t>
          </a:r>
          <a:r>
            <a:rPr kumimoji="1" lang="ja-JP" altLang="en-US" sz="800" b="0" i="0">
              <a:latin typeface="+mn-ea"/>
              <a:ea typeface="+mn-ea"/>
            </a:rPr>
            <a:t>２</a:t>
          </a:r>
        </a:p>
      </xdr:txBody>
    </xdr:sp>
    <xdr:clientData/>
  </xdr:oneCellAnchor>
  <xdr:twoCellAnchor>
    <xdr:from>
      <xdr:col>0</xdr:col>
      <xdr:colOff>847601</xdr:colOff>
      <xdr:row>15</xdr:row>
      <xdr:rowOff>1706005</xdr:rowOff>
    </xdr:from>
    <xdr:to>
      <xdr:col>2</xdr:col>
      <xdr:colOff>63637</xdr:colOff>
      <xdr:row>15</xdr:row>
      <xdr:rowOff>1990568</xdr:rowOff>
    </xdr:to>
    <xdr:sp macro="" textlink="">
      <xdr:nvSpPr>
        <xdr:cNvPr id="31" name="吹き出し: 角を丸めた四角形 30">
          <a:extLst>
            <a:ext uri="{FF2B5EF4-FFF2-40B4-BE49-F238E27FC236}">
              <a16:creationId xmlns:a16="http://schemas.microsoft.com/office/drawing/2014/main" id="{3A16806C-A565-4249-A468-BC48C4D33AFD}"/>
            </a:ext>
          </a:extLst>
        </xdr:cNvPr>
        <xdr:cNvSpPr/>
      </xdr:nvSpPr>
      <xdr:spPr>
        <a:xfrm>
          <a:off x="847601" y="6087505"/>
          <a:ext cx="1138354" cy="284563"/>
        </a:xfrm>
        <a:prstGeom prst="wedgeRoundRectCallout">
          <a:avLst>
            <a:gd name="adj1" fmla="val -58193"/>
            <a:gd name="adj2" fmla="val 273673"/>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36000" tIns="36000" rIns="36000" bIns="36000" rtlCol="0" anchor="t"/>
        <a:lstStyle/>
        <a:p>
          <a:pPr algn="l"/>
          <a:r>
            <a:rPr kumimoji="1" lang="ja-JP" altLang="en-US" sz="900"/>
            <a:t>学校設置者名を記入</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137582</xdr:colOff>
      <xdr:row>7</xdr:row>
      <xdr:rowOff>1915571</xdr:rowOff>
    </xdr:from>
    <xdr:ext cx="389850" cy="264047"/>
    <xdr:sp macro="" textlink="">
      <xdr:nvSpPr>
        <xdr:cNvPr id="5" name="テキスト ボックス 4">
          <a:extLst>
            <a:ext uri="{FF2B5EF4-FFF2-40B4-BE49-F238E27FC236}">
              <a16:creationId xmlns:a16="http://schemas.microsoft.com/office/drawing/2014/main" id="{C106D1F3-2350-4650-B0EE-F7DB28FC0A76}"/>
            </a:ext>
          </a:extLst>
        </xdr:cNvPr>
        <xdr:cNvSpPr txBox="1"/>
      </xdr:nvSpPr>
      <xdr:spPr>
        <a:xfrm>
          <a:off x="5704415" y="3915821"/>
          <a:ext cx="389850"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b="0" i="0">
              <a:latin typeface="+mn-ea"/>
              <a:ea typeface="+mn-ea"/>
            </a:rPr>
            <a:t>※</a:t>
          </a:r>
          <a:r>
            <a:rPr kumimoji="1" lang="ja-JP" altLang="en-US" sz="800" b="0" i="0">
              <a:latin typeface="+mn-ea"/>
              <a:ea typeface="+mn-ea"/>
            </a:rPr>
            <a:t>３</a:t>
          </a:r>
        </a:p>
      </xdr:txBody>
    </xdr:sp>
    <xdr:clientData/>
  </xdr:oneCellAnchor>
  <xdr:oneCellAnchor>
    <xdr:from>
      <xdr:col>2</xdr:col>
      <xdr:colOff>306921</xdr:colOff>
      <xdr:row>7</xdr:row>
      <xdr:rowOff>1915567</xdr:rowOff>
    </xdr:from>
    <xdr:ext cx="389850" cy="264047"/>
    <xdr:sp macro="" textlink="">
      <xdr:nvSpPr>
        <xdr:cNvPr id="6" name="テキスト ボックス 5">
          <a:extLst>
            <a:ext uri="{FF2B5EF4-FFF2-40B4-BE49-F238E27FC236}">
              <a16:creationId xmlns:a16="http://schemas.microsoft.com/office/drawing/2014/main" id="{D9D31ED2-D580-41FB-86E3-E7898E17D6F7}"/>
            </a:ext>
          </a:extLst>
        </xdr:cNvPr>
        <xdr:cNvSpPr txBox="1"/>
      </xdr:nvSpPr>
      <xdr:spPr>
        <a:xfrm>
          <a:off x="2222504" y="3915817"/>
          <a:ext cx="389850" cy="2640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b="0" i="0">
              <a:latin typeface="+mn-ea"/>
              <a:ea typeface="+mn-ea"/>
            </a:rPr>
            <a:t>※</a:t>
          </a:r>
          <a:r>
            <a:rPr kumimoji="1" lang="ja-JP" altLang="en-US" sz="800" b="0" i="0">
              <a:latin typeface="+mn-ea"/>
              <a:ea typeface="+mn-ea"/>
            </a:rPr>
            <a:t>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21"/>
  <sheetViews>
    <sheetView tabSelected="1" view="pageBreakPreview" zoomScale="85" zoomScaleNormal="100" zoomScaleSheetLayoutView="85" workbookViewId="0">
      <selection activeCell="K21" sqref="K21"/>
    </sheetView>
  </sheetViews>
  <sheetFormatPr defaultRowHeight="15.75" x14ac:dyDescent="0.4"/>
  <cols>
    <col min="1" max="1" width="12" style="127" customWidth="1"/>
    <col min="2" max="2" width="13.25" style="192" customWidth="1"/>
    <col min="3" max="3" width="17.75" style="192" customWidth="1"/>
    <col min="4" max="4" width="11.625" style="192" customWidth="1"/>
    <col min="5" max="8" width="8.75" style="192" customWidth="1"/>
    <col min="9" max="11" width="8.75" style="127" customWidth="1"/>
    <col min="12" max="19" width="9" style="127"/>
    <col min="20" max="20" width="0" style="127" hidden="1" customWidth="1"/>
    <col min="21" max="35" width="8.75" style="192" hidden="1" customWidth="1"/>
    <col min="36" max="36" width="0" style="127" hidden="1" customWidth="1"/>
    <col min="37" max="16384" width="9" style="127"/>
  </cols>
  <sheetData>
    <row r="1" spans="1:35" ht="29.25" customHeight="1" x14ac:dyDescent="0.4">
      <c r="B1" s="128"/>
      <c r="C1" s="128"/>
      <c r="D1" s="128"/>
      <c r="E1" s="128"/>
      <c r="F1" s="128"/>
      <c r="G1" s="128"/>
      <c r="H1" s="128"/>
      <c r="I1" s="129"/>
      <c r="J1" s="129"/>
      <c r="K1" s="129"/>
      <c r="R1" s="224"/>
      <c r="S1" s="224"/>
      <c r="U1" s="130"/>
      <c r="V1" s="130"/>
      <c r="W1" s="130"/>
      <c r="X1" s="128"/>
      <c r="Y1" s="131"/>
      <c r="Z1" s="132"/>
      <c r="AA1" s="133"/>
      <c r="AB1" s="133"/>
      <c r="AC1" s="133"/>
      <c r="AD1" s="133"/>
      <c r="AE1" s="133"/>
      <c r="AF1" s="133"/>
      <c r="AG1" s="133"/>
      <c r="AH1" s="133"/>
      <c r="AI1" s="133"/>
    </row>
    <row r="2" spans="1:35" ht="22.5" customHeight="1" x14ac:dyDescent="0.4">
      <c r="A2" s="266" t="s">
        <v>150</v>
      </c>
      <c r="B2" s="266"/>
      <c r="C2" s="266"/>
      <c r="D2" s="266"/>
      <c r="E2" s="266"/>
      <c r="F2" s="266"/>
      <c r="G2" s="266"/>
      <c r="H2" s="266"/>
      <c r="I2" s="266"/>
      <c r="J2" s="266"/>
      <c r="K2" s="266"/>
      <c r="L2" s="266"/>
      <c r="M2" s="266"/>
      <c r="N2" s="266"/>
      <c r="O2" s="266"/>
      <c r="P2" s="266"/>
      <c r="Q2" s="266"/>
      <c r="R2" s="266"/>
      <c r="S2" s="266"/>
      <c r="U2" s="134"/>
      <c r="V2" s="134"/>
      <c r="W2" s="134"/>
      <c r="X2" s="134"/>
      <c r="Y2" s="134"/>
      <c r="Z2" s="134"/>
      <c r="AA2" s="134"/>
      <c r="AB2" s="134"/>
      <c r="AC2" s="134"/>
      <c r="AD2" s="134"/>
      <c r="AE2" s="134"/>
      <c r="AF2" s="134"/>
      <c r="AG2" s="134"/>
      <c r="AH2" s="134"/>
      <c r="AI2" s="134"/>
    </row>
    <row r="3" spans="1:35" ht="13.5" customHeight="1" thickBot="1" x14ac:dyDescent="0.45">
      <c r="A3" s="134"/>
      <c r="B3" s="134"/>
      <c r="C3" s="134"/>
      <c r="D3" s="134"/>
      <c r="E3" s="134"/>
      <c r="F3" s="134"/>
      <c r="G3" s="134"/>
      <c r="H3" s="134"/>
      <c r="I3" s="134"/>
      <c r="J3" s="134"/>
      <c r="K3" s="134"/>
      <c r="L3" s="134"/>
      <c r="M3" s="134"/>
      <c r="N3" s="134"/>
      <c r="O3" s="134"/>
      <c r="P3" s="134"/>
      <c r="Q3" s="134"/>
      <c r="R3" s="134"/>
      <c r="S3" s="134"/>
      <c r="U3" s="133"/>
      <c r="V3" s="133"/>
      <c r="W3" s="133"/>
      <c r="X3" s="133"/>
      <c r="Y3" s="133"/>
      <c r="Z3" s="133"/>
      <c r="AA3" s="133"/>
      <c r="AB3" s="133"/>
      <c r="AC3" s="133"/>
      <c r="AD3" s="133"/>
      <c r="AE3" s="133"/>
      <c r="AF3" s="134"/>
      <c r="AG3" s="134"/>
      <c r="AH3" s="134"/>
      <c r="AI3" s="134"/>
    </row>
    <row r="4" spans="1:35" s="165" customFormat="1" ht="21" customHeight="1" x14ac:dyDescent="0.4">
      <c r="A4" s="195" t="s">
        <v>69</v>
      </c>
      <c r="B4" s="196"/>
      <c r="C4" s="196"/>
      <c r="D4" s="196"/>
      <c r="E4" s="196"/>
      <c r="F4" s="196"/>
      <c r="G4" s="196"/>
      <c r="H4" s="196"/>
      <c r="I4" s="196"/>
      <c r="J4" s="196"/>
      <c r="K4" s="196"/>
      <c r="L4" s="196"/>
      <c r="M4" s="196"/>
      <c r="N4" s="196"/>
      <c r="O4" s="196"/>
      <c r="P4" s="196"/>
      <c r="Q4" s="197"/>
      <c r="R4" s="197"/>
      <c r="S4" s="198"/>
      <c r="U4" s="166"/>
      <c r="V4" s="166"/>
      <c r="W4" s="166"/>
      <c r="X4" s="166"/>
      <c r="Y4" s="166"/>
      <c r="Z4" s="166"/>
      <c r="AA4" s="166"/>
      <c r="AB4" s="166"/>
      <c r="AC4" s="166"/>
      <c r="AD4" s="166"/>
      <c r="AE4" s="166"/>
      <c r="AF4" s="166"/>
      <c r="AG4" s="166"/>
      <c r="AH4" s="166"/>
      <c r="AI4" s="166"/>
    </row>
    <row r="5" spans="1:35" ht="21" customHeight="1" x14ac:dyDescent="0.4">
      <c r="A5" s="199" t="s">
        <v>146</v>
      </c>
      <c r="B5" s="200"/>
      <c r="C5" s="200"/>
      <c r="D5" s="200"/>
      <c r="E5" s="200"/>
      <c r="F5" s="200"/>
      <c r="G5" s="200"/>
      <c r="H5" s="200"/>
      <c r="I5" s="200"/>
      <c r="J5" s="200"/>
      <c r="K5" s="200"/>
      <c r="L5" s="200"/>
      <c r="M5" s="200"/>
      <c r="N5" s="200"/>
      <c r="O5" s="200"/>
      <c r="P5" s="200"/>
      <c r="Q5" s="201"/>
      <c r="R5" s="201"/>
      <c r="S5" s="202"/>
      <c r="U5" s="167"/>
      <c r="V5" s="167"/>
      <c r="W5" s="167"/>
      <c r="X5" s="167"/>
      <c r="Y5" s="167"/>
      <c r="Z5" s="167"/>
      <c r="AA5" s="167"/>
      <c r="AB5" s="167"/>
      <c r="AC5" s="167"/>
      <c r="AD5" s="167"/>
      <c r="AE5" s="167"/>
      <c r="AF5" s="167"/>
      <c r="AG5" s="167"/>
      <c r="AH5" s="167"/>
      <c r="AI5" s="167"/>
    </row>
    <row r="6" spans="1:35" ht="21" customHeight="1" x14ac:dyDescent="0.4">
      <c r="A6" s="199" t="s">
        <v>147</v>
      </c>
      <c r="B6" s="200"/>
      <c r="C6" s="200"/>
      <c r="D6" s="200"/>
      <c r="E6" s="200"/>
      <c r="F6" s="200"/>
      <c r="G6" s="200"/>
      <c r="H6" s="200"/>
      <c r="I6" s="200"/>
      <c r="J6" s="200"/>
      <c r="K6" s="200"/>
      <c r="L6" s="200"/>
      <c r="M6" s="200"/>
      <c r="N6" s="200"/>
      <c r="O6" s="200"/>
      <c r="P6" s="200"/>
      <c r="Q6" s="201"/>
      <c r="R6" s="201"/>
      <c r="S6" s="202"/>
      <c r="U6" s="167"/>
      <c r="V6" s="167"/>
      <c r="W6" s="167"/>
      <c r="X6" s="167"/>
      <c r="Y6" s="167"/>
      <c r="Z6" s="167"/>
      <c r="AA6" s="167"/>
      <c r="AB6" s="167"/>
      <c r="AC6" s="167"/>
      <c r="AD6" s="167"/>
      <c r="AE6" s="167"/>
      <c r="AF6" s="167"/>
      <c r="AG6" s="167"/>
      <c r="AH6" s="167"/>
      <c r="AI6" s="167"/>
    </row>
    <row r="7" spans="1:35" ht="21" customHeight="1" thickBot="1" x14ac:dyDescent="0.45">
      <c r="A7" s="203" t="s">
        <v>148</v>
      </c>
      <c r="B7" s="204"/>
      <c r="C7" s="204"/>
      <c r="D7" s="204"/>
      <c r="E7" s="204"/>
      <c r="F7" s="204"/>
      <c r="G7" s="204"/>
      <c r="H7" s="204"/>
      <c r="I7" s="204"/>
      <c r="J7" s="204"/>
      <c r="K7" s="204"/>
      <c r="L7" s="204"/>
      <c r="M7" s="204"/>
      <c r="N7" s="204"/>
      <c r="O7" s="204"/>
      <c r="P7" s="204"/>
      <c r="Q7" s="205"/>
      <c r="R7" s="205"/>
      <c r="S7" s="206"/>
      <c r="U7" s="167"/>
      <c r="V7" s="167"/>
      <c r="W7" s="167"/>
      <c r="X7" s="167"/>
      <c r="Y7" s="167"/>
      <c r="Z7" s="167"/>
      <c r="AA7" s="167"/>
      <c r="AB7" s="167"/>
      <c r="AC7" s="167"/>
      <c r="AD7" s="167"/>
      <c r="AE7" s="167"/>
      <c r="AF7" s="167"/>
      <c r="AG7" s="167"/>
      <c r="AH7" s="167"/>
      <c r="AI7" s="167"/>
    </row>
    <row r="8" spans="1:35" ht="13.5" customHeight="1" x14ac:dyDescent="0.35">
      <c r="A8" s="167"/>
      <c r="B8" s="167"/>
      <c r="C8" s="167"/>
      <c r="D8" s="167"/>
      <c r="E8" s="167"/>
      <c r="F8" s="167"/>
      <c r="G8" s="167"/>
      <c r="H8" s="167"/>
      <c r="I8" s="167"/>
      <c r="J8" s="167"/>
      <c r="K8" s="167"/>
      <c r="L8" s="167"/>
      <c r="M8" s="167"/>
      <c r="N8" s="167"/>
      <c r="O8" s="167"/>
      <c r="P8" s="167"/>
      <c r="U8" s="167"/>
      <c r="V8" s="167"/>
      <c r="W8" s="167"/>
      <c r="X8" s="167"/>
      <c r="Y8" s="167"/>
      <c r="Z8" s="167"/>
      <c r="AA8" s="167"/>
      <c r="AB8" s="167"/>
      <c r="AC8" s="167"/>
      <c r="AD8" s="167"/>
      <c r="AE8" s="167"/>
      <c r="AF8" s="167"/>
      <c r="AG8" s="167"/>
      <c r="AH8" s="167"/>
      <c r="AI8" s="167"/>
    </row>
    <row r="9" spans="1:35" s="1" customFormat="1" ht="24" customHeight="1" x14ac:dyDescent="0.4">
      <c r="A9" s="219"/>
      <c r="B9" s="220" t="s">
        <v>149</v>
      </c>
      <c r="C9" s="221"/>
      <c r="D9" s="221"/>
      <c r="E9" s="221"/>
      <c r="F9" s="222"/>
      <c r="G9" s="222"/>
      <c r="H9" s="222"/>
      <c r="I9" s="222"/>
      <c r="J9" s="222"/>
      <c r="K9" s="222"/>
      <c r="L9" s="222"/>
      <c r="M9" s="222"/>
      <c r="S9" s="22"/>
      <c r="T9" s="22"/>
      <c r="U9" s="22"/>
      <c r="V9" s="22"/>
      <c r="W9" s="22"/>
      <c r="X9" s="22"/>
      <c r="Y9" s="22"/>
      <c r="Z9" s="22"/>
      <c r="AA9" s="22"/>
    </row>
    <row r="10" spans="1:35" s="1" customFormat="1" ht="13.5" customHeight="1" x14ac:dyDescent="0.4">
      <c r="A10" s="223"/>
      <c r="B10" s="220"/>
      <c r="C10" s="221"/>
      <c r="D10" s="221"/>
      <c r="E10" s="221"/>
      <c r="F10" s="222"/>
      <c r="G10" s="222"/>
      <c r="H10" s="222"/>
      <c r="I10" s="222"/>
      <c r="J10" s="222"/>
      <c r="K10" s="222"/>
      <c r="L10" s="222"/>
      <c r="M10" s="222"/>
      <c r="S10" s="22"/>
      <c r="T10" s="22"/>
      <c r="U10" s="22"/>
      <c r="V10" s="22"/>
      <c r="W10" s="22"/>
      <c r="X10" s="22"/>
      <c r="Y10" s="22"/>
      <c r="Z10" s="22"/>
      <c r="AA10" s="22"/>
    </row>
    <row r="11" spans="1:35" ht="21" customHeight="1" thickBot="1" x14ac:dyDescent="0.45">
      <c r="A11" s="207" t="s">
        <v>145</v>
      </c>
      <c r="B11" s="135"/>
      <c r="C11" s="135"/>
      <c r="D11" s="135"/>
      <c r="E11" s="135"/>
      <c r="F11" s="135"/>
      <c r="G11" s="135"/>
      <c r="H11" s="135"/>
      <c r="U11" s="135"/>
      <c r="V11" s="135"/>
      <c r="W11" s="135"/>
      <c r="X11" s="135"/>
      <c r="Y11" s="135"/>
      <c r="Z11" s="135"/>
      <c r="AA11" s="135"/>
      <c r="AB11" s="135"/>
      <c r="AC11" s="135"/>
      <c r="AD11" s="135"/>
      <c r="AE11" s="135"/>
      <c r="AF11" s="135"/>
      <c r="AG11" s="135"/>
      <c r="AH11" s="135"/>
      <c r="AI11" s="135"/>
    </row>
    <row r="12" spans="1:35" s="136" customFormat="1" ht="19.5" customHeight="1" x14ac:dyDescent="0.4">
      <c r="A12" s="267" t="s">
        <v>20</v>
      </c>
      <c r="B12" s="255" t="s">
        <v>0</v>
      </c>
      <c r="C12" s="255" t="s">
        <v>68</v>
      </c>
      <c r="D12" s="255" t="s">
        <v>139</v>
      </c>
      <c r="E12" s="240" t="s">
        <v>72</v>
      </c>
      <c r="F12" s="241"/>
      <c r="G12" s="242"/>
      <c r="H12" s="255" t="s">
        <v>143</v>
      </c>
      <c r="I12" s="229" t="s">
        <v>111</v>
      </c>
      <c r="J12" s="230"/>
      <c r="K12" s="230"/>
      <c r="L12" s="230"/>
      <c r="M12" s="230"/>
      <c r="N12" s="230"/>
      <c r="O12" s="230"/>
      <c r="P12" s="231"/>
      <c r="Q12" s="229" t="s">
        <v>10</v>
      </c>
      <c r="R12" s="230"/>
      <c r="S12" s="248" t="s">
        <v>94</v>
      </c>
      <c r="U12" s="240" t="s">
        <v>77</v>
      </c>
      <c r="V12" s="241"/>
      <c r="W12" s="241"/>
      <c r="X12" s="241"/>
      <c r="Y12" s="241"/>
      <c r="Z12" s="241"/>
      <c r="AA12" s="241"/>
      <c r="AB12" s="241"/>
      <c r="AC12" s="241"/>
      <c r="AD12" s="242"/>
      <c r="AE12" s="240" t="s">
        <v>129</v>
      </c>
      <c r="AF12" s="241"/>
      <c r="AG12" s="241"/>
      <c r="AH12" s="241"/>
      <c r="AI12" s="242"/>
    </row>
    <row r="13" spans="1:35" s="136" customFormat="1" ht="20.25" customHeight="1" x14ac:dyDescent="0.4">
      <c r="A13" s="268"/>
      <c r="B13" s="256"/>
      <c r="C13" s="256"/>
      <c r="D13" s="256"/>
      <c r="E13" s="245" t="s">
        <v>67</v>
      </c>
      <c r="F13" s="225" t="s">
        <v>3</v>
      </c>
      <c r="G13" s="238" t="s">
        <v>2</v>
      </c>
      <c r="H13" s="256"/>
      <c r="I13" s="232"/>
      <c r="J13" s="233"/>
      <c r="K13" s="233"/>
      <c r="L13" s="233"/>
      <c r="M13" s="233"/>
      <c r="N13" s="233"/>
      <c r="O13" s="233"/>
      <c r="P13" s="234"/>
      <c r="Q13" s="232"/>
      <c r="R13" s="233"/>
      <c r="S13" s="249"/>
      <c r="U13" s="250" t="s">
        <v>4</v>
      </c>
      <c r="V13" s="137"/>
      <c r="W13" s="137"/>
      <c r="X13" s="243" t="s">
        <v>5</v>
      </c>
      <c r="Y13" s="253"/>
      <c r="Z13" s="254"/>
      <c r="AA13" s="243" t="s">
        <v>7</v>
      </c>
      <c r="AB13" s="138"/>
      <c r="AC13" s="138"/>
      <c r="AD13" s="238" t="s">
        <v>2</v>
      </c>
      <c r="AE13" s="245" t="s">
        <v>116</v>
      </c>
      <c r="AF13" s="243" t="s">
        <v>125</v>
      </c>
      <c r="AG13" s="139"/>
      <c r="AH13" s="140"/>
      <c r="AI13" s="238" t="s">
        <v>2</v>
      </c>
    </row>
    <row r="14" spans="1:35" s="141" customFormat="1" ht="28.5" customHeight="1" x14ac:dyDescent="0.4">
      <c r="A14" s="268"/>
      <c r="B14" s="256"/>
      <c r="C14" s="256"/>
      <c r="D14" s="256"/>
      <c r="E14" s="246"/>
      <c r="F14" s="226"/>
      <c r="G14" s="239"/>
      <c r="H14" s="256"/>
      <c r="I14" s="235"/>
      <c r="J14" s="236"/>
      <c r="K14" s="236"/>
      <c r="L14" s="236"/>
      <c r="M14" s="236"/>
      <c r="N14" s="236"/>
      <c r="O14" s="236"/>
      <c r="P14" s="237"/>
      <c r="Q14" s="235"/>
      <c r="R14" s="236"/>
      <c r="S14" s="249"/>
      <c r="T14" s="247"/>
      <c r="U14" s="251"/>
      <c r="V14" s="225" t="s">
        <v>29</v>
      </c>
      <c r="W14" s="225" t="s">
        <v>127</v>
      </c>
      <c r="X14" s="244"/>
      <c r="Y14" s="258" t="s">
        <v>6</v>
      </c>
      <c r="Z14" s="258" t="s">
        <v>28</v>
      </c>
      <c r="AA14" s="244"/>
      <c r="AB14" s="225" t="s">
        <v>9</v>
      </c>
      <c r="AC14" s="225" t="s">
        <v>8</v>
      </c>
      <c r="AD14" s="239"/>
      <c r="AE14" s="246"/>
      <c r="AF14" s="244"/>
      <c r="AG14" s="225" t="s">
        <v>134</v>
      </c>
      <c r="AH14" s="225" t="s">
        <v>119</v>
      </c>
      <c r="AI14" s="239"/>
    </row>
    <row r="15" spans="1:35" s="141" customFormat="1" ht="20.25" customHeight="1" x14ac:dyDescent="0.4">
      <c r="A15" s="268"/>
      <c r="B15" s="256"/>
      <c r="C15" s="256"/>
      <c r="D15" s="256"/>
      <c r="E15" s="246"/>
      <c r="F15" s="226"/>
      <c r="G15" s="239"/>
      <c r="H15" s="257"/>
      <c r="I15" s="263" t="s">
        <v>99</v>
      </c>
      <c r="J15" s="264"/>
      <c r="K15" s="264"/>
      <c r="L15" s="265"/>
      <c r="M15" s="252" t="s">
        <v>100</v>
      </c>
      <c r="N15" s="252"/>
      <c r="O15" s="252" t="s">
        <v>101</v>
      </c>
      <c r="P15" s="260"/>
      <c r="Q15" s="261" t="s">
        <v>1</v>
      </c>
      <c r="R15" s="227" t="s">
        <v>2</v>
      </c>
      <c r="S15" s="249"/>
      <c r="T15" s="247"/>
      <c r="U15" s="251"/>
      <c r="V15" s="226"/>
      <c r="W15" s="226"/>
      <c r="X15" s="244"/>
      <c r="Y15" s="259"/>
      <c r="Z15" s="259"/>
      <c r="AA15" s="244"/>
      <c r="AB15" s="226"/>
      <c r="AC15" s="226"/>
      <c r="AD15" s="239"/>
      <c r="AE15" s="246"/>
      <c r="AF15" s="244"/>
      <c r="AG15" s="226"/>
      <c r="AH15" s="226"/>
      <c r="AI15" s="239"/>
    </row>
    <row r="16" spans="1:35" s="141" customFormat="1" ht="180" customHeight="1" x14ac:dyDescent="0.4">
      <c r="A16" s="268"/>
      <c r="B16" s="256"/>
      <c r="C16" s="256"/>
      <c r="D16" s="256"/>
      <c r="E16" s="246"/>
      <c r="F16" s="226"/>
      <c r="G16" s="239"/>
      <c r="H16" s="142" t="s">
        <v>138</v>
      </c>
      <c r="I16" s="143" t="s">
        <v>98</v>
      </c>
      <c r="J16" s="144" t="s">
        <v>133</v>
      </c>
      <c r="K16" s="144" t="s">
        <v>126</v>
      </c>
      <c r="L16" s="145" t="s">
        <v>128</v>
      </c>
      <c r="M16" s="146" t="s">
        <v>73</v>
      </c>
      <c r="N16" s="146" t="s">
        <v>74</v>
      </c>
      <c r="O16" s="146" t="s">
        <v>76</v>
      </c>
      <c r="P16" s="147" t="s">
        <v>75</v>
      </c>
      <c r="Q16" s="262"/>
      <c r="R16" s="228"/>
      <c r="S16" s="249"/>
      <c r="T16" s="247"/>
      <c r="U16" s="251"/>
      <c r="V16" s="226"/>
      <c r="W16" s="226"/>
      <c r="X16" s="244"/>
      <c r="Y16" s="259"/>
      <c r="Z16" s="259"/>
      <c r="AA16" s="244"/>
      <c r="AB16" s="226"/>
      <c r="AC16" s="226"/>
      <c r="AD16" s="239"/>
      <c r="AE16" s="246"/>
      <c r="AF16" s="244"/>
      <c r="AG16" s="226"/>
      <c r="AH16" s="226"/>
      <c r="AI16" s="239"/>
    </row>
    <row r="17" spans="1:35" s="141" customFormat="1" ht="35.1" customHeight="1" x14ac:dyDescent="0.4">
      <c r="A17" s="148"/>
      <c r="B17" s="149"/>
      <c r="C17" s="150" t="s">
        <v>96</v>
      </c>
      <c r="D17" s="151"/>
      <c r="E17" s="152" t="s">
        <v>43</v>
      </c>
      <c r="F17" s="153" t="s">
        <v>124</v>
      </c>
      <c r="G17" s="154"/>
      <c r="H17" s="139"/>
      <c r="I17" s="155" t="s">
        <v>105</v>
      </c>
      <c r="J17" s="156" t="s">
        <v>106</v>
      </c>
      <c r="K17" s="156" t="s">
        <v>110</v>
      </c>
      <c r="L17" s="157" t="s">
        <v>107</v>
      </c>
      <c r="M17" s="158" t="s">
        <v>108</v>
      </c>
      <c r="N17" s="158" t="s">
        <v>109</v>
      </c>
      <c r="O17" s="158" t="s">
        <v>113</v>
      </c>
      <c r="P17" s="159" t="s">
        <v>115</v>
      </c>
      <c r="Q17" s="160"/>
      <c r="R17" s="161"/>
      <c r="S17" s="162" t="s">
        <v>93</v>
      </c>
      <c r="U17" s="152" t="s">
        <v>40</v>
      </c>
      <c r="V17" s="139" t="s">
        <v>34</v>
      </c>
      <c r="W17" s="163" t="s">
        <v>35</v>
      </c>
      <c r="X17" s="153" t="s">
        <v>41</v>
      </c>
      <c r="Y17" s="163" t="s">
        <v>36</v>
      </c>
      <c r="Z17" s="163" t="s">
        <v>37</v>
      </c>
      <c r="AA17" s="163" t="s">
        <v>42</v>
      </c>
      <c r="AB17" s="163" t="s">
        <v>38</v>
      </c>
      <c r="AC17" s="163" t="s">
        <v>104</v>
      </c>
      <c r="AD17" s="154"/>
      <c r="AE17" s="152" t="s">
        <v>103</v>
      </c>
      <c r="AF17" s="164" t="s">
        <v>123</v>
      </c>
      <c r="AG17" s="153" t="s">
        <v>117</v>
      </c>
      <c r="AH17" s="153" t="s">
        <v>118</v>
      </c>
      <c r="AI17" s="154"/>
    </row>
    <row r="18" spans="1:35" s="141" customFormat="1" ht="34.5" customHeight="1" thickBot="1" x14ac:dyDescent="0.45">
      <c r="A18" s="213"/>
      <c r="B18" s="24" t="s">
        <v>23</v>
      </c>
      <c r="C18" s="25">
        <f>SUBTOTAL(3,C21:C21)</f>
        <v>0</v>
      </c>
      <c r="D18" s="125">
        <f>SUBTOTAL(9,D21:D21)</f>
        <v>0</v>
      </c>
      <c r="E18" s="26">
        <f>SUBTOTAL(3,E21:E21)</f>
        <v>0</v>
      </c>
      <c r="F18" s="27">
        <f>SUBTOTAL(3,F21:F21)</f>
        <v>0</v>
      </c>
      <c r="G18" s="37" t="s">
        <v>24</v>
      </c>
      <c r="H18" s="126">
        <f>SUBTOTAL(9,H21:H21)</f>
        <v>0</v>
      </c>
      <c r="I18" s="56">
        <f>SUBTOTAL(9,I21:I21)</f>
        <v>0</v>
      </c>
      <c r="J18" s="67">
        <f>SUBTOTAL(9,J21:J21)</f>
        <v>0</v>
      </c>
      <c r="K18" s="67">
        <f>SUBTOTAL(9,K21:K21)</f>
        <v>0</v>
      </c>
      <c r="L18" s="57">
        <f>SUBTOTAL(9,L21:L21)</f>
        <v>0</v>
      </c>
      <c r="M18" s="57">
        <f>SUBTOTAL(9,M21:M21)</f>
        <v>0</v>
      </c>
      <c r="N18" s="57">
        <f>SUBTOTAL(9,N21:N21)</f>
        <v>0</v>
      </c>
      <c r="O18" s="57">
        <f>SUBTOTAL(9,O21:O21)</f>
        <v>0</v>
      </c>
      <c r="P18" s="58">
        <f>SUBTOTAL(9,P21:P21)</f>
        <v>0</v>
      </c>
      <c r="Q18" s="38" t="s">
        <v>24</v>
      </c>
      <c r="R18" s="59" t="s">
        <v>25</v>
      </c>
      <c r="S18" s="60">
        <f>SUBTOTAL(3,S21:S21)</f>
        <v>0</v>
      </c>
      <c r="U18" s="26">
        <f>V18+W18</f>
        <v>0</v>
      </c>
      <c r="V18" s="28">
        <f>COUNTIF(V21:V21,"○")</f>
        <v>0</v>
      </c>
      <c r="W18" s="29">
        <f>COUNTIF(W21:W21,"○")</f>
        <v>0</v>
      </c>
      <c r="X18" s="30">
        <f>Y18+Z18</f>
        <v>0</v>
      </c>
      <c r="Y18" s="27">
        <f>COUNTIF(Y21:Y21,"○")</f>
        <v>0</v>
      </c>
      <c r="Z18" s="30">
        <f>COUNTIF(Z21:Z21,"○")</f>
        <v>0</v>
      </c>
      <c r="AA18" s="30">
        <f>AB18+AC18</f>
        <v>0</v>
      </c>
      <c r="AB18" s="30">
        <f>COUNTIF(AB21:AB21,"○")</f>
        <v>0</v>
      </c>
      <c r="AC18" s="30">
        <f>COUNTIF(AC21:AC21,"○")</f>
        <v>0</v>
      </c>
      <c r="AD18" s="37" t="s">
        <v>24</v>
      </c>
      <c r="AE18" s="68">
        <f>COUNTIF(AE21:AE21,"○")</f>
        <v>0</v>
      </c>
      <c r="AF18" s="69">
        <f>AG18+AH18</f>
        <v>0</v>
      </c>
      <c r="AG18" s="70">
        <f>COUNTIF(AG21:AG21,"○")</f>
        <v>0</v>
      </c>
      <c r="AH18" s="70">
        <f>COUNTIF(AH21:AH21,"○")</f>
        <v>0</v>
      </c>
      <c r="AI18" s="37" t="s">
        <v>24</v>
      </c>
    </row>
    <row r="19" spans="1:35" s="141" customFormat="1" ht="17.25" customHeight="1" thickBot="1" x14ac:dyDescent="0.45">
      <c r="A19" s="207" t="s">
        <v>144</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row>
    <row r="20" spans="1:35" s="141" customFormat="1" ht="45" customHeight="1" thickBot="1" x14ac:dyDescent="0.45">
      <c r="A20" s="169" t="s">
        <v>20</v>
      </c>
      <c r="B20" s="170" t="s">
        <v>0</v>
      </c>
      <c r="C20" s="171" t="s">
        <v>30</v>
      </c>
      <c r="D20" s="172" t="s">
        <v>142</v>
      </c>
      <c r="E20" s="173" t="s">
        <v>46</v>
      </c>
      <c r="F20" s="174" t="s">
        <v>47</v>
      </c>
      <c r="G20" s="175" t="s">
        <v>27</v>
      </c>
      <c r="H20" s="171" t="s">
        <v>137</v>
      </c>
      <c r="I20" s="176" t="s">
        <v>105</v>
      </c>
      <c r="J20" s="177" t="s">
        <v>106</v>
      </c>
      <c r="K20" s="177" t="s">
        <v>110</v>
      </c>
      <c r="L20" s="178" t="s">
        <v>107</v>
      </c>
      <c r="M20" s="179" t="s">
        <v>108</v>
      </c>
      <c r="N20" s="179" t="s">
        <v>109</v>
      </c>
      <c r="O20" s="179" t="s">
        <v>112</v>
      </c>
      <c r="P20" s="180" t="s">
        <v>114</v>
      </c>
      <c r="Q20" s="181" t="s">
        <v>26</v>
      </c>
      <c r="R20" s="182" t="s">
        <v>27</v>
      </c>
      <c r="S20" s="183" t="s">
        <v>93</v>
      </c>
      <c r="U20" s="184" t="s">
        <v>141</v>
      </c>
      <c r="V20" s="185" t="s">
        <v>49</v>
      </c>
      <c r="W20" s="186" t="s">
        <v>50</v>
      </c>
      <c r="X20" s="187" t="s">
        <v>51</v>
      </c>
      <c r="Y20" s="186" t="s">
        <v>52</v>
      </c>
      <c r="Z20" s="186" t="s">
        <v>53</v>
      </c>
      <c r="AA20" s="188" t="s">
        <v>54</v>
      </c>
      <c r="AB20" s="186" t="s">
        <v>55</v>
      </c>
      <c r="AC20" s="186" t="s">
        <v>56</v>
      </c>
      <c r="AD20" s="189" t="s">
        <v>27</v>
      </c>
      <c r="AE20" s="173" t="s">
        <v>120</v>
      </c>
      <c r="AF20" s="190" t="s">
        <v>102</v>
      </c>
      <c r="AG20" s="174" t="s">
        <v>121</v>
      </c>
      <c r="AH20" s="174" t="s">
        <v>122</v>
      </c>
      <c r="AI20" s="189" t="s">
        <v>27</v>
      </c>
    </row>
    <row r="21" spans="1:35" s="165" customFormat="1" ht="34.5" customHeight="1" thickTop="1" x14ac:dyDescent="0.4">
      <c r="A21" s="48" t="str">
        <f t="shared" ref="A21" si="0">IF($A$18="","",$A$18)</f>
        <v/>
      </c>
      <c r="B21" s="208"/>
      <c r="C21" s="209"/>
      <c r="D21" s="210"/>
      <c r="E21" s="211"/>
      <c r="F21" s="212"/>
      <c r="G21" s="34" t="str">
        <f>IF(S21="✔","OK",IF(C21="","",IF(AND(OR(E21="○",F21="○",S21="✔"),AND(COUNTIF(E21:F21,"○")+COUNTIF(S21,"✔")=1),D21&gt;0),"OK","NG")))</f>
        <v/>
      </c>
      <c r="H21" s="214"/>
      <c r="I21" s="215"/>
      <c r="J21" s="216"/>
      <c r="K21" s="216"/>
      <c r="L21" s="217"/>
      <c r="M21" s="217"/>
      <c r="N21" s="217"/>
      <c r="O21" s="217"/>
      <c r="P21" s="218"/>
      <c r="Q21" s="35" t="str">
        <f t="shared" ref="Q21" si="1">IF(AND(E21="",F21=""),"",IF(P21="",IF(O21="",IF(N21="",IF(M21="",IF(L21="",IF(K21="",IF(J21="",IF(AND(F21="○",I21&lt;&gt;""),"M",IF(E21="","",IF(V21="","","E"))),IF(E21="○","E","O")),IF(E21="○","E","P")),"F"),"H"),"I"),"K"),"L"))</f>
        <v/>
      </c>
      <c r="R21" s="36" t="str">
        <f>IF(S21="✔","OK",IF(D21&lt;&gt;SUM(H21:P21),"NG",IF(Q21="","NG",IF(AND(E21="○",SUM(H21,L21:P21)&gt;0),"OK",IF(AND(F21="○",SUM(H21,L21:P21)=0,SUM(I21:K21)&gt;0),"OK","NG")))))</f>
        <v>NG</v>
      </c>
      <c r="S21" s="65"/>
      <c r="T21" s="191"/>
      <c r="U21" s="32" t="str">
        <f>IF(_xlfn.XOR(V21="○",W21="○"),"○",IF(AND(V21="○",W21="○"),"NG",""))</f>
        <v/>
      </c>
      <c r="V21" s="193" t="str">
        <f>IF(AND(H21&gt;0,SUM(J21:P21)=0),"○","")</f>
        <v/>
      </c>
      <c r="W21" s="193" t="str">
        <f>IF($Q21="","",(IF($Q21="F","○","")))</f>
        <v/>
      </c>
      <c r="X21" s="124" t="str">
        <f>IF(_xlfn.XOR(Y21="○",Z21="○"),"○",IF(AND(Y21="○",Z21="○"),"NG",""))</f>
        <v/>
      </c>
      <c r="Y21" s="194" t="str">
        <f>IF($Q21="","",(IF($Q21="H","○","")))</f>
        <v/>
      </c>
      <c r="Z21" s="194" t="str">
        <f>IF($Q21="","",(IF($Q21="I","○","")))</f>
        <v/>
      </c>
      <c r="AA21" s="33" t="str">
        <f t="shared" ref="AA21" si="2">IF(_xlfn.XOR(AB21="○",AC21="○"),"○",IF(AND(AB21="○",AC21="○"),"NG",""))</f>
        <v/>
      </c>
      <c r="AB21" s="194" t="str">
        <f>IF($Q21="","",(IF($Q21="K","○","")))</f>
        <v/>
      </c>
      <c r="AC21" s="194" t="str">
        <f>IF($Q21="","",(IF($Q21="L","○","")))</f>
        <v/>
      </c>
      <c r="AD21" s="34" t="str">
        <f>IF(AND(C21="",E21="",F21=""),"",IF(OR(AND(E21="○",COUNTIF(V21:W21,"○")+COUNTIF(Y21:Z21,"○")+COUNTIF(AB21:AC21,"○")=1),AND(E21="",COUNTIF(V21:W21,"○")+COUNTIF(Y21:Z21,"○")+COUNTIF(AB21:AC21,"○")=0)),"OK","NG"))</f>
        <v/>
      </c>
      <c r="AE21" s="194" t="str">
        <f>IF($Q21="","",(IF($Q21="M","○","")))</f>
        <v/>
      </c>
      <c r="AF21" s="33" t="str">
        <f t="shared" ref="AF21" si="3">IF(_xlfn.XOR(AG21="○",AH21="○"),"○",IF(AND(AG21="○",AH21="○"),"NG",""))</f>
        <v/>
      </c>
      <c r="AG21" s="194" t="str">
        <f>IF($Q21="","",(IF($Q21="O","○","")))</f>
        <v/>
      </c>
      <c r="AH21" s="194" t="str">
        <f>IF($Q21="","",(IF($Q21="P","○","")))</f>
        <v/>
      </c>
      <c r="AI21" s="34" t="str">
        <f>IF(AND(C21="",E21="",F21=""),"",IF(OR(AND(F21="○",COUNTIF(AE21,"○")+COUNTIF(AG21:AH21,"○")=1),AND(F21="",COUNTIF(AE21,"○")+COUNTIF(AG21:AH21,"○")=0)),"OK","NG"))</f>
        <v/>
      </c>
    </row>
  </sheetData>
  <sheetProtection formatCells="0" formatColumns="0" formatRows="0"/>
  <mergeCells count="37">
    <mergeCell ref="A2:S2"/>
    <mergeCell ref="A12:A16"/>
    <mergeCell ref="F13:F16"/>
    <mergeCell ref="B12:B16"/>
    <mergeCell ref="G13:G16"/>
    <mergeCell ref="E12:G12"/>
    <mergeCell ref="C12:C16"/>
    <mergeCell ref="D12:D16"/>
    <mergeCell ref="E13:E16"/>
    <mergeCell ref="U13:U16"/>
    <mergeCell ref="M15:N15"/>
    <mergeCell ref="Y13:Z13"/>
    <mergeCell ref="H12:H15"/>
    <mergeCell ref="W14:W16"/>
    <mergeCell ref="Z14:Z16"/>
    <mergeCell ref="Y14:Y16"/>
    <mergeCell ref="O15:P15"/>
    <mergeCell ref="Q15:Q16"/>
    <mergeCell ref="U12:AD12"/>
    <mergeCell ref="I15:L15"/>
    <mergeCell ref="AI13:AI16"/>
    <mergeCell ref="AG14:AG16"/>
    <mergeCell ref="AH14:AH16"/>
    <mergeCell ref="AE12:AI12"/>
    <mergeCell ref="AC14:AC16"/>
    <mergeCell ref="AF13:AF16"/>
    <mergeCell ref="AE13:AE16"/>
    <mergeCell ref="AD13:AD16"/>
    <mergeCell ref="AB14:AB16"/>
    <mergeCell ref="V14:V16"/>
    <mergeCell ref="R15:R16"/>
    <mergeCell ref="I12:P14"/>
    <mergeCell ref="Q12:R14"/>
    <mergeCell ref="T14:T16"/>
    <mergeCell ref="X13:X16"/>
    <mergeCell ref="AA13:AA16"/>
    <mergeCell ref="S12:S16"/>
  </mergeCells>
  <phoneticPr fontId="1"/>
  <conditionalFormatting sqref="U21 G21:H21">
    <cfRule type="cellIs" dxfId="5" priority="32" operator="equal">
      <formula>"NG"</formula>
    </cfRule>
  </conditionalFormatting>
  <conditionalFormatting sqref="R21 AI21 AD21 AA21 X21 AF21">
    <cfRule type="cellIs" dxfId="4" priority="2736" operator="equal">
      <formula>"NG"</formula>
    </cfRule>
  </conditionalFormatting>
  <conditionalFormatting sqref="U21:AI21 A21:S21">
    <cfRule type="expression" dxfId="3" priority="31">
      <formula>AND($G21="OK",$AD21="OK",$AI21="OK",$R21="OK")</formula>
    </cfRule>
    <cfRule type="expression" dxfId="2" priority="2742">
      <formula>AND($G21="OK",$AD21="OK",$AI21="OK",$R21="",$S21="✔")</formula>
    </cfRule>
  </conditionalFormatting>
  <conditionalFormatting sqref="H21:P21">
    <cfRule type="expression" dxfId="1" priority="2747">
      <formula>$E21="○"</formula>
    </cfRule>
  </conditionalFormatting>
  <conditionalFormatting sqref="I21:K21">
    <cfRule type="expression" dxfId="0" priority="2748">
      <formula>$F21="○"</formula>
    </cfRule>
  </conditionalFormatting>
  <dataValidations xWindow="136" yWindow="787" count="6">
    <dataValidation type="whole" allowBlank="1" showInputMessage="1" showErrorMessage="1" sqref="I18:P18">
      <formula1>0</formula1>
      <formula2>10000000</formula2>
    </dataValidation>
    <dataValidation allowBlank="1" showErrorMessage="1" error="リストより選択してください。" prompt="プルダウンリストから入力" sqref="X21 AI21"/>
    <dataValidation allowBlank="1" showErrorMessage="1" sqref="U21"/>
    <dataValidation type="whole" allowBlank="1" showErrorMessage="1" error="整数で入力してください。" sqref="H21:P21">
      <formula1>0</formula1>
      <formula2>10000000</formula2>
    </dataValidation>
    <dataValidation allowBlank="1" showInputMessage="1" showErrorMessage="1" error="リストより選択してください。" prompt="プルダウンリストから入力" sqref="AB21:AC21 Y21:Z21 AG21:AH21 V21:W21 G21 AE21"/>
    <dataValidation allowBlank="1" showInputMessage="1" showErrorMessage="1" prompt="前回の調査以降に廃校した学校は✔を選択" sqref="N9:R10"/>
  </dataValidations>
  <printOptions horizontalCentered="1"/>
  <pageMargins left="0.39370078740157483" right="0.39370078740157483" top="0.23622047244094491" bottom="0.23622047244094491" header="0.31496062992125984" footer="0.31496062992125984"/>
  <pageSetup paperSize="9" scale="68" fitToHeight="0" orientation="landscape" cellComments="asDisplayed" r:id="rId1"/>
  <drawing r:id="rId2"/>
  <extLst>
    <ext xmlns:x14="http://schemas.microsoft.com/office/spreadsheetml/2009/9/main" uri="{CCE6A557-97BC-4b89-ADB6-D9C93CAAB3DF}">
      <x14:dataValidations xmlns:xm="http://schemas.microsoft.com/office/excel/2006/main" xWindow="136" yWindow="787" count="3">
        <x14:dataValidation type="list" allowBlank="1" showInputMessage="1" showErrorMessage="1" error="リストより選択してください。" prompt="プルダウンリストから入力">
          <x14:formula1>
            <xm:f>リスト!$B$2:$B$3</xm:f>
          </x14:formula1>
          <xm:sqref>E21:F21 V21:W21 Y21:Z21 AB21:AC21 AG21:AH21 AE21</xm:sqref>
        </x14:dataValidation>
        <x14:dataValidation type="list" allowBlank="1" showInputMessage="1" showErrorMessage="1" prompt="前回の調査以降に廃校した学校は✔を選択">
          <x14:formula1>
            <xm:f>リスト!$C$2:$C$3</xm:f>
          </x14:formula1>
          <xm:sqref>S21</xm:sqref>
        </x14:dataValidation>
        <x14:dataValidation type="list" showInputMessage="1" showErrorMessage="1" prompt="プルダウンリストから学校種別を入力">
          <x14:formula1>
            <xm:f>リスト!$A$2:$A$10</xm:f>
          </x14:formula1>
          <xm:sqref>B21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D46"/>
  <sheetViews>
    <sheetView view="pageBreakPreview" zoomScale="90" zoomScaleNormal="100" zoomScaleSheetLayoutView="90" workbookViewId="0">
      <selection activeCell="D17" sqref="D17"/>
    </sheetView>
  </sheetViews>
  <sheetFormatPr defaultRowHeight="15.75" x14ac:dyDescent="0.4"/>
  <cols>
    <col min="1" max="1" width="12" style="1" customWidth="1"/>
    <col min="2" max="2" width="13.25" style="3" customWidth="1"/>
    <col min="3" max="3" width="12.875" style="3" customWidth="1"/>
    <col min="4" max="18" width="8.75" style="3" customWidth="1"/>
    <col min="19" max="21" width="8.75" style="1" customWidth="1"/>
    <col min="22" max="16384" width="9" style="1"/>
  </cols>
  <sheetData>
    <row r="1" spans="1:28" ht="29.25" customHeight="1" x14ac:dyDescent="0.4">
      <c r="A1" s="15"/>
      <c r="B1" s="16"/>
      <c r="C1" s="16"/>
      <c r="D1" s="16"/>
      <c r="E1" s="16"/>
      <c r="F1" s="17"/>
      <c r="G1" s="17"/>
      <c r="H1" s="17"/>
      <c r="I1" s="16"/>
      <c r="J1" s="18"/>
      <c r="K1" s="19"/>
      <c r="L1" s="20"/>
      <c r="M1" s="20"/>
      <c r="N1" s="20"/>
      <c r="O1" s="20"/>
      <c r="P1" s="20"/>
      <c r="Q1" s="20"/>
      <c r="R1" s="20"/>
      <c r="S1" s="21"/>
      <c r="T1" s="21"/>
      <c r="U1" s="21"/>
      <c r="V1" s="15"/>
      <c r="Z1" s="270" t="s">
        <v>65</v>
      </c>
      <c r="AA1" s="271"/>
    </row>
    <row r="2" spans="1:28" ht="22.5" customHeight="1" x14ac:dyDescent="0.4">
      <c r="A2" s="306" t="s">
        <v>79</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row>
    <row r="3" spans="1:28" ht="10.5" customHeight="1" thickBot="1" x14ac:dyDescent="0.45">
      <c r="A3" s="15"/>
      <c r="B3" s="22"/>
      <c r="C3" s="22"/>
      <c r="D3" s="22"/>
      <c r="E3" s="22"/>
      <c r="F3" s="22"/>
      <c r="G3" s="22"/>
      <c r="H3" s="22"/>
      <c r="I3" s="22"/>
      <c r="J3" s="22"/>
      <c r="K3" s="22"/>
      <c r="L3" s="22"/>
      <c r="M3" s="22"/>
      <c r="N3" s="22"/>
      <c r="O3" s="22"/>
      <c r="P3" s="22"/>
      <c r="Q3" s="22"/>
      <c r="R3" s="22"/>
      <c r="S3" s="15"/>
      <c r="T3" s="15"/>
      <c r="U3" s="15"/>
      <c r="V3" s="15"/>
      <c r="W3" s="15"/>
      <c r="X3" s="15"/>
      <c r="Y3" s="15"/>
      <c r="Z3" s="15"/>
    </row>
    <row r="4" spans="1:28" s="5" customFormat="1" ht="27" customHeight="1" x14ac:dyDescent="0.4">
      <c r="A4" s="272" t="s">
        <v>20</v>
      </c>
      <c r="B4" s="274" t="s">
        <v>0</v>
      </c>
      <c r="C4" s="274" t="s">
        <v>80</v>
      </c>
      <c r="D4" s="276" t="s">
        <v>72</v>
      </c>
      <c r="E4" s="278"/>
      <c r="F4" s="276" t="s">
        <v>78</v>
      </c>
      <c r="G4" s="277"/>
      <c r="H4" s="277"/>
      <c r="I4" s="277"/>
      <c r="J4" s="277"/>
      <c r="K4" s="277"/>
      <c r="L4" s="277"/>
      <c r="M4" s="277"/>
      <c r="N4" s="278"/>
      <c r="O4" s="276" t="s">
        <v>130</v>
      </c>
      <c r="P4" s="277"/>
      <c r="Q4" s="277"/>
      <c r="R4" s="278"/>
      <c r="S4" s="279" t="s">
        <v>111</v>
      </c>
      <c r="T4" s="280"/>
      <c r="U4" s="280"/>
      <c r="V4" s="280"/>
      <c r="W4" s="280"/>
      <c r="X4" s="280"/>
      <c r="Y4" s="280"/>
      <c r="Z4" s="280"/>
      <c r="AA4" s="296" t="s">
        <v>95</v>
      </c>
    </row>
    <row r="5" spans="1:28" s="5" customFormat="1" ht="20.25" customHeight="1" x14ac:dyDescent="0.4">
      <c r="A5" s="273"/>
      <c r="B5" s="275"/>
      <c r="C5" s="275"/>
      <c r="D5" s="298" t="s">
        <v>81</v>
      </c>
      <c r="E5" s="302" t="s">
        <v>82</v>
      </c>
      <c r="F5" s="287" t="s">
        <v>83</v>
      </c>
      <c r="G5" s="75"/>
      <c r="H5" s="75"/>
      <c r="I5" s="288" t="s">
        <v>85</v>
      </c>
      <c r="J5" s="289"/>
      <c r="K5" s="289"/>
      <c r="L5" s="288" t="s">
        <v>88</v>
      </c>
      <c r="M5" s="77"/>
      <c r="N5" s="46"/>
      <c r="O5" s="298" t="s">
        <v>116</v>
      </c>
      <c r="P5" s="288" t="s">
        <v>125</v>
      </c>
      <c r="Q5" s="47"/>
      <c r="R5" s="71"/>
      <c r="S5" s="281"/>
      <c r="T5" s="282"/>
      <c r="U5" s="282"/>
      <c r="V5" s="282"/>
      <c r="W5" s="282"/>
      <c r="X5" s="282"/>
      <c r="Y5" s="282"/>
      <c r="Z5" s="282"/>
      <c r="AA5" s="297"/>
    </row>
    <row r="6" spans="1:28" s="6" customFormat="1" ht="28.5" customHeight="1" x14ac:dyDescent="0.4">
      <c r="A6" s="273"/>
      <c r="B6" s="275"/>
      <c r="C6" s="275"/>
      <c r="D6" s="298"/>
      <c r="E6" s="302"/>
      <c r="F6" s="287"/>
      <c r="G6" s="300" t="s">
        <v>84</v>
      </c>
      <c r="H6" s="300" t="s">
        <v>136</v>
      </c>
      <c r="I6" s="288"/>
      <c r="J6" s="293" t="s">
        <v>86</v>
      </c>
      <c r="K6" s="303" t="s">
        <v>87</v>
      </c>
      <c r="L6" s="288"/>
      <c r="M6" s="305" t="s">
        <v>90</v>
      </c>
      <c r="N6" s="301" t="s">
        <v>89</v>
      </c>
      <c r="O6" s="298"/>
      <c r="P6" s="299"/>
      <c r="Q6" s="300" t="s">
        <v>134</v>
      </c>
      <c r="R6" s="300" t="s">
        <v>119</v>
      </c>
      <c r="S6" s="283"/>
      <c r="T6" s="284"/>
      <c r="U6" s="284"/>
      <c r="V6" s="284"/>
      <c r="W6" s="284"/>
      <c r="X6" s="284"/>
      <c r="Y6" s="284"/>
      <c r="Z6" s="284"/>
      <c r="AA6" s="297"/>
      <c r="AB6" s="307"/>
    </row>
    <row r="7" spans="1:28" s="6" customFormat="1" ht="20.25" customHeight="1" x14ac:dyDescent="0.4">
      <c r="A7" s="273"/>
      <c r="B7" s="275"/>
      <c r="C7" s="275"/>
      <c r="D7" s="298"/>
      <c r="E7" s="302"/>
      <c r="F7" s="287"/>
      <c r="G7" s="299"/>
      <c r="H7" s="299"/>
      <c r="I7" s="288"/>
      <c r="J7" s="294"/>
      <c r="K7" s="304"/>
      <c r="L7" s="288"/>
      <c r="M7" s="288"/>
      <c r="N7" s="302"/>
      <c r="O7" s="298"/>
      <c r="P7" s="299"/>
      <c r="Q7" s="299"/>
      <c r="R7" s="299"/>
      <c r="S7" s="290" t="s">
        <v>99</v>
      </c>
      <c r="T7" s="291"/>
      <c r="U7" s="291"/>
      <c r="V7" s="292"/>
      <c r="W7" s="285" t="s">
        <v>100</v>
      </c>
      <c r="X7" s="285"/>
      <c r="Y7" s="285" t="s">
        <v>101</v>
      </c>
      <c r="Z7" s="286"/>
      <c r="AA7" s="297"/>
      <c r="AB7" s="307"/>
    </row>
    <row r="8" spans="1:28" s="6" customFormat="1" ht="180" customHeight="1" x14ac:dyDescent="0.4">
      <c r="A8" s="273"/>
      <c r="B8" s="275"/>
      <c r="C8" s="275"/>
      <c r="D8" s="298"/>
      <c r="E8" s="302"/>
      <c r="F8" s="287"/>
      <c r="G8" s="299"/>
      <c r="H8" s="299"/>
      <c r="I8" s="288"/>
      <c r="J8" s="294"/>
      <c r="K8" s="304"/>
      <c r="L8" s="288"/>
      <c r="M8" s="288"/>
      <c r="N8" s="302"/>
      <c r="O8" s="298"/>
      <c r="P8" s="299"/>
      <c r="Q8" s="299"/>
      <c r="R8" s="299"/>
      <c r="S8" s="43" t="s">
        <v>98</v>
      </c>
      <c r="T8" s="66" t="s">
        <v>133</v>
      </c>
      <c r="U8" s="66" t="s">
        <v>126</v>
      </c>
      <c r="V8" s="44" t="s">
        <v>128</v>
      </c>
      <c r="W8" s="45" t="s">
        <v>131</v>
      </c>
      <c r="X8" s="45" t="s">
        <v>132</v>
      </c>
      <c r="Y8" s="45" t="s">
        <v>91</v>
      </c>
      <c r="Z8" s="78" t="s">
        <v>92</v>
      </c>
      <c r="AA8" s="297"/>
      <c r="AB8" s="307"/>
    </row>
    <row r="9" spans="1:28" s="6" customFormat="1" ht="35.25" customHeight="1" thickBot="1" x14ac:dyDescent="0.45">
      <c r="A9" s="86"/>
      <c r="B9" s="88"/>
      <c r="C9" s="87" t="s">
        <v>96</v>
      </c>
      <c r="D9" s="81" t="s">
        <v>43</v>
      </c>
      <c r="E9" s="82" t="s">
        <v>33</v>
      </c>
      <c r="F9" s="81" t="s">
        <v>40</v>
      </c>
      <c r="G9" s="80" t="s">
        <v>34</v>
      </c>
      <c r="H9" s="83" t="s">
        <v>35</v>
      </c>
      <c r="I9" s="84" t="s">
        <v>41</v>
      </c>
      <c r="J9" s="83" t="s">
        <v>36</v>
      </c>
      <c r="K9" s="83" t="s">
        <v>37</v>
      </c>
      <c r="L9" s="83" t="s">
        <v>42</v>
      </c>
      <c r="M9" s="83" t="s">
        <v>38</v>
      </c>
      <c r="N9" s="82" t="s">
        <v>39</v>
      </c>
      <c r="O9" s="81" t="s">
        <v>103</v>
      </c>
      <c r="P9" s="89" t="s">
        <v>123</v>
      </c>
      <c r="Q9" s="84" t="s">
        <v>117</v>
      </c>
      <c r="R9" s="82" t="s">
        <v>118</v>
      </c>
      <c r="S9" s="90" t="s">
        <v>105</v>
      </c>
      <c r="T9" s="91" t="s">
        <v>106</v>
      </c>
      <c r="U9" s="91" t="s">
        <v>110</v>
      </c>
      <c r="V9" s="85" t="s">
        <v>107</v>
      </c>
      <c r="W9" s="92" t="s">
        <v>108</v>
      </c>
      <c r="X9" s="92" t="s">
        <v>109</v>
      </c>
      <c r="Y9" s="92" t="s">
        <v>112</v>
      </c>
      <c r="Z9" s="93" t="s">
        <v>114</v>
      </c>
      <c r="AA9" s="64" t="s">
        <v>97</v>
      </c>
    </row>
    <row r="10" spans="1:28" s="6" customFormat="1" ht="34.5" customHeight="1" x14ac:dyDescent="0.4">
      <c r="A10" s="94" t="str">
        <f>IF(調査票!$A$18="","",調査票!$A$18)</f>
        <v/>
      </c>
      <c r="B10" s="95" t="s">
        <v>12</v>
      </c>
      <c r="C10" s="96">
        <f>DCOUNTA(調査票!$A$20:$S$21,3,条件!A1:B2)</f>
        <v>0</v>
      </c>
      <c r="D10" s="97">
        <f>DCOUNTA(調査票!$A$20:$S$21,5,条件!D1:E2)</f>
        <v>0</v>
      </c>
      <c r="E10" s="98">
        <f>DCOUNTA(調査票!$A$20:$S$21,6,条件!G1:H2)</f>
        <v>0</v>
      </c>
      <c r="F10" s="97">
        <f>G10+H10</f>
        <v>0</v>
      </c>
      <c r="G10" s="99">
        <f>DCOUNTA(調査票!$A$20:$AI$21,22,条件!M1:N2)</f>
        <v>0</v>
      </c>
      <c r="H10" s="99">
        <f>DCOUNTA(調査票!$A$20:$AI$21,23,条件!P1:Q2)</f>
        <v>0</v>
      </c>
      <c r="I10" s="99">
        <f>DCOUNTA(調査票!$A$20:$AI$21,24,条件!S1:T2)</f>
        <v>0</v>
      </c>
      <c r="J10" s="99">
        <f>DCOUNTA(調査票!$A$20:$AI$21,25,条件!V1:W2)</f>
        <v>0</v>
      </c>
      <c r="K10" s="99">
        <f>DCOUNTA(調査票!$A$20:$AI$21,26,条件!Y1:Z2)</f>
        <v>0</v>
      </c>
      <c r="L10" s="99">
        <f>DCOUNTA(調査票!$A$20:$AI$21,27,条件!AB1:AC2)</f>
        <v>0</v>
      </c>
      <c r="M10" s="99">
        <f>DCOUNTA(調査票!$A$20:$AI$21,28,条件!AE1:AF2)</f>
        <v>0</v>
      </c>
      <c r="N10" s="98">
        <f>DCOUNTA(調査票!$A$20:$AI$21,29,条件!AH1:AI2)</f>
        <v>0</v>
      </c>
      <c r="O10" s="97">
        <f>DCOUNTA(調査票!$A$20:$AI$21,31,条件!AK1:AL2)</f>
        <v>0</v>
      </c>
      <c r="P10" s="100">
        <f>DCOUNTA(調査票!$A$20:$AI$21,32,条件!AN1:AO2)</f>
        <v>0</v>
      </c>
      <c r="Q10" s="100">
        <f>DCOUNTA(調査票!$A$20:$AI$21,33,条件!AQ1:AR2)</f>
        <v>0</v>
      </c>
      <c r="R10" s="101">
        <f>DCOUNTA(調査票!$A$20:$AI$21,34,条件!AT1:AU2)</f>
        <v>0</v>
      </c>
      <c r="S10" s="102">
        <f>DSUM(調査票!$A$20:$AI$21,9,条件!$AZ$1:$AZ$2)</f>
        <v>0</v>
      </c>
      <c r="T10" s="103">
        <f>DSUM(調査票!$A$20:$AI$21,10,条件!$AZ$1:$AZ$2)</f>
        <v>0</v>
      </c>
      <c r="U10" s="103">
        <f>DSUM(調査票!$A$20:$AI$21,11,条件!$AZ$1:$AZ$2)</f>
        <v>0</v>
      </c>
      <c r="V10" s="104">
        <f>DSUM(調査票!$A$20:$AI$21,12,条件!$AZ$1:$AZ$2)</f>
        <v>0</v>
      </c>
      <c r="W10" s="105">
        <f>DSUM(調査票!$A$20:$AI$21,13,条件!$AZ$1:$AZ$2)</f>
        <v>0</v>
      </c>
      <c r="X10" s="105">
        <f>DSUM(調査票!$A$20:$AI$21,14,条件!$AZ$1:$AZ$2)</f>
        <v>0</v>
      </c>
      <c r="Y10" s="105">
        <f>DSUM(調査票!$A$20:$AI$21,15,条件!$AZ$1:$AZ$2)</f>
        <v>0</v>
      </c>
      <c r="Z10" s="106">
        <f>DSUM(調査票!$A$20:$AI$21,16,条件!$AZ$1:$AZ$2)</f>
        <v>0</v>
      </c>
      <c r="AA10" s="107">
        <f>DCOUNTA(調査票!$A$20:$S$21,19,条件!$AW$1:$AX$2)</f>
        <v>0</v>
      </c>
    </row>
    <row r="11" spans="1:28" s="6" customFormat="1" ht="34.5" customHeight="1" x14ac:dyDescent="0.4">
      <c r="A11" s="108" t="str">
        <f>A10</f>
        <v/>
      </c>
      <c r="B11" s="42" t="s">
        <v>44</v>
      </c>
      <c r="C11" s="49">
        <f>DCOUNTA(調査票!$A$20:$S$21,3,条件!A4:B5)</f>
        <v>0</v>
      </c>
      <c r="D11" s="50">
        <f>DCOUNTA(調査票!$A$20:$S$21,5,条件!D4:E5)</f>
        <v>0</v>
      </c>
      <c r="E11" s="51">
        <f>DCOUNTA(調査票!$A$20:$S$21,6,条件!G4:H5)</f>
        <v>0</v>
      </c>
      <c r="F11" s="50">
        <f t="shared" ref="F11:F17" si="0">G11+H11</f>
        <v>0</v>
      </c>
      <c r="G11" s="52">
        <f>DCOUNTA(調査票!$A$20:$AI$21,22,条件!M4:N5)</f>
        <v>0</v>
      </c>
      <c r="H11" s="52">
        <f>DCOUNTA(調査票!$A$20:$AI$21,23,条件!P4:Q5)</f>
        <v>0</v>
      </c>
      <c r="I11" s="52">
        <f>DCOUNTA(調査票!$A$20:$AI$21,24,条件!S4:T5)</f>
        <v>0</v>
      </c>
      <c r="J11" s="52">
        <f>DCOUNTA(調査票!$A$20:$AI$21,25,条件!V4:W5)</f>
        <v>0</v>
      </c>
      <c r="K11" s="52">
        <f>DCOUNTA(調査票!$A$20:$AI$21,26,条件!Y4:Z5)</f>
        <v>0</v>
      </c>
      <c r="L11" s="52">
        <f>DCOUNTA(調査票!$A$20:$AI$21,27,条件!AB4:AC5)</f>
        <v>0</v>
      </c>
      <c r="M11" s="52">
        <f>DCOUNTA(調査票!$A$20:$AI$21,28,条件!AE4:AF5)</f>
        <v>0</v>
      </c>
      <c r="N11" s="51">
        <f>DCOUNTA(調査票!$A$20:$AI$21,29,条件!AH4:AI5)</f>
        <v>0</v>
      </c>
      <c r="O11" s="50">
        <f>DCOUNTA(調査票!$A$20:$AI$21,31,条件!AK4:AL5)</f>
        <v>0</v>
      </c>
      <c r="P11" s="72">
        <f>DCOUNTA(調査票!$A$20:$AI$21,32,条件!AN4:AO5)</f>
        <v>0</v>
      </c>
      <c r="Q11" s="72">
        <f>DCOUNTA(調査票!$A$20:$AI$21,33,条件!AQ4:AR5)</f>
        <v>0</v>
      </c>
      <c r="R11" s="73">
        <f>DCOUNTA(調査票!$A$20:$AI$21,34,条件!AT4:AU5)</f>
        <v>0</v>
      </c>
      <c r="S11" s="53">
        <f>DSUM(調査票!$A$20:$AI$21,9,条件!$AZ$4:$AZ$5)</f>
        <v>0</v>
      </c>
      <c r="T11" s="74">
        <f>DSUM(調査票!$A$20:$AI$21,10,条件!$AZ$4:$AZ$5)</f>
        <v>0</v>
      </c>
      <c r="U11" s="74">
        <f>DSUM(調査票!$A$20:$AI$21,11,条件!$AZ$4:$AZ$5)</f>
        <v>0</v>
      </c>
      <c r="V11" s="54">
        <f>DSUM(調査票!$A$20:$AI$21,12,条件!$AZ$4:$AZ$5)</f>
        <v>0</v>
      </c>
      <c r="W11" s="55">
        <f>DSUM(調査票!$A$20:$AI$21,13,条件!$AZ$4:$AZ$5)</f>
        <v>0</v>
      </c>
      <c r="X11" s="55">
        <f>DSUM(調査票!$A$20:$AI$21,14,条件!$AZ$4:$AZ$5)</f>
        <v>0</v>
      </c>
      <c r="Y11" s="55">
        <f>DSUM(調査票!$A$20:$AI$21,15,条件!$AZ$4:$AZ$5)</f>
        <v>0</v>
      </c>
      <c r="Z11" s="61">
        <f>DSUM(調査票!$A$20:$AI$21,16,条件!$AZ$4:$AZ$5)</f>
        <v>0</v>
      </c>
      <c r="AA11" s="109">
        <f>DCOUNTA(調査票!$A$20:$S$21,19,条件!$AW$4:$AX$5)</f>
        <v>0</v>
      </c>
    </row>
    <row r="12" spans="1:28" s="6" customFormat="1" ht="34.5" customHeight="1" x14ac:dyDescent="0.4">
      <c r="A12" s="108" t="str">
        <f t="shared" ref="A12:A17" si="1">A11</f>
        <v/>
      </c>
      <c r="B12" s="41" t="s">
        <v>14</v>
      </c>
      <c r="C12" s="49">
        <f>DCOUNTA(調査票!$A$20:$S$21,3,条件!A7:B8)</f>
        <v>0</v>
      </c>
      <c r="D12" s="50">
        <f>DCOUNTA(調査票!$A$20:$S$21,5,条件!D7:E8)</f>
        <v>0</v>
      </c>
      <c r="E12" s="51">
        <f>DCOUNTA(調査票!$A$20:$S$21,6,条件!G7:H8)</f>
        <v>0</v>
      </c>
      <c r="F12" s="50">
        <f t="shared" si="0"/>
        <v>0</v>
      </c>
      <c r="G12" s="52">
        <f>DCOUNTA(調査票!$A$20:$AI$21,22,条件!M7:N8)</f>
        <v>0</v>
      </c>
      <c r="H12" s="52">
        <f>DCOUNTA(調査票!$A$20:$AI$21,23,条件!P7:Q8)</f>
        <v>0</v>
      </c>
      <c r="I12" s="52">
        <f>DCOUNTA(調査票!$A$20:$AI$21,24,条件!S7:T8)</f>
        <v>0</v>
      </c>
      <c r="J12" s="52">
        <f>DCOUNTA(調査票!$A$20:$AI$21,25,条件!V7:W8)</f>
        <v>0</v>
      </c>
      <c r="K12" s="52">
        <f>DCOUNTA(調査票!$A$20:$AI$21,26,条件!Y7:Z8)</f>
        <v>0</v>
      </c>
      <c r="L12" s="52">
        <f>DCOUNTA(調査票!$A$20:$AI$21,27,条件!AB7:AC8)</f>
        <v>0</v>
      </c>
      <c r="M12" s="52">
        <f>DCOUNTA(調査票!$A$20:$AI$21,28,条件!AE7:AF8)</f>
        <v>0</v>
      </c>
      <c r="N12" s="51">
        <f>DCOUNTA(調査票!$A$20:$AI$21,29,条件!AH7:AI8)</f>
        <v>0</v>
      </c>
      <c r="O12" s="50">
        <f>DCOUNTA(調査票!$A$20:$AI$21,31,条件!AK7:AL8)</f>
        <v>0</v>
      </c>
      <c r="P12" s="72">
        <f>DCOUNTA(調査票!$A$20:$AI$21,32,条件!AN7:AO8)</f>
        <v>0</v>
      </c>
      <c r="Q12" s="72">
        <f>DCOUNTA(調査票!$A$20:$AI$21,33,条件!AQ7:AR8)</f>
        <v>0</v>
      </c>
      <c r="R12" s="73">
        <f>DCOUNTA(調査票!$A$20:$AI$21,34,条件!AT7:AU8)</f>
        <v>0</v>
      </c>
      <c r="S12" s="53">
        <f>DSUM(調査票!$A$20:$AI$21,9,条件!$AZ$7:$AZ$8)</f>
        <v>0</v>
      </c>
      <c r="T12" s="74">
        <f>DSUM(調査票!$A$20:$AI$21,10,条件!$AZ$7:$AZ$8)</f>
        <v>0</v>
      </c>
      <c r="U12" s="74">
        <f>DSUM(調査票!$A$20:$AI$21,11,条件!$AZ$7:$AZ$8)</f>
        <v>0</v>
      </c>
      <c r="V12" s="54">
        <f>DSUM(調査票!$A$20:$AI$21,12,条件!$AZ$7:$AZ$8)</f>
        <v>0</v>
      </c>
      <c r="W12" s="55">
        <f>DSUM(調査票!$A$20:$AI$21,13,条件!$AZ$7:$AZ$8)</f>
        <v>0</v>
      </c>
      <c r="X12" s="55">
        <f>DSUM(調査票!$A$20:$AI$21,14,条件!$AZ$7:$AZ$8)</f>
        <v>0</v>
      </c>
      <c r="Y12" s="55">
        <f>DSUM(調査票!$A$20:$AI$21,15,条件!$AZ$7:$AZ$8)</f>
        <v>0</v>
      </c>
      <c r="Z12" s="61">
        <f>DSUM(調査票!$A$20:$AI$21,16,条件!$AZ$7:$AZ$8)</f>
        <v>0</v>
      </c>
      <c r="AA12" s="109">
        <f>DCOUNTA(調査票!$A$20:$S$21,19,条件!$AW$7:$AX$8)</f>
        <v>0</v>
      </c>
    </row>
    <row r="13" spans="1:28" s="6" customFormat="1" ht="34.5" customHeight="1" x14ac:dyDescent="0.4">
      <c r="A13" s="108" t="str">
        <f t="shared" si="1"/>
        <v/>
      </c>
      <c r="B13" s="41" t="s">
        <v>15</v>
      </c>
      <c r="C13" s="49">
        <f>DCOUNTA(調査票!$A$20:$S$21,3,条件!A10:B11)</f>
        <v>0</v>
      </c>
      <c r="D13" s="50">
        <f>DCOUNTA(調査票!$A$20:$S$21,5,条件!D10:E11)</f>
        <v>0</v>
      </c>
      <c r="E13" s="51">
        <f>DCOUNTA(調査票!$A$20:$S$21,6,条件!G10:H11)</f>
        <v>0</v>
      </c>
      <c r="F13" s="50">
        <f t="shared" si="0"/>
        <v>0</v>
      </c>
      <c r="G13" s="52">
        <f>DCOUNTA(調査票!$A$20:$AI$21,22,条件!M10:N11)</f>
        <v>0</v>
      </c>
      <c r="H13" s="52">
        <f>DCOUNTA(調査票!$A$20:$AI$21,23,条件!P10:Q11)</f>
        <v>0</v>
      </c>
      <c r="I13" s="52">
        <f>DCOUNTA(調査票!$A$20:$AI$21,24,条件!S10:T11)</f>
        <v>0</v>
      </c>
      <c r="J13" s="52">
        <f>DCOUNTA(調査票!$A$20:$AI$21,25,条件!V10:W11)</f>
        <v>0</v>
      </c>
      <c r="K13" s="52">
        <f>DCOUNTA(調査票!$A$20:$AI$21,26,条件!Y10:Z11)</f>
        <v>0</v>
      </c>
      <c r="L13" s="52">
        <f>DCOUNTA(調査票!$A$20:$AI$21,27,条件!AB10:AC11)</f>
        <v>0</v>
      </c>
      <c r="M13" s="52">
        <f>DCOUNTA(調査票!$A$20:$AI$21,28,条件!AE10:AF11)</f>
        <v>0</v>
      </c>
      <c r="N13" s="51">
        <f>DCOUNTA(調査票!$A$20:$AI$21,29,条件!AH10:AI11)</f>
        <v>0</v>
      </c>
      <c r="O13" s="50">
        <f>DCOUNTA(調査票!$A$20:$AI$21,31,条件!AK10:AL11)</f>
        <v>0</v>
      </c>
      <c r="P13" s="72">
        <f>DCOUNTA(調査票!$A$20:$AI$21,32,条件!AN10:AO11)</f>
        <v>0</v>
      </c>
      <c r="Q13" s="72">
        <f>DCOUNTA(調査票!$A$20:$AI$21,33,条件!AQ10:AR11)</f>
        <v>0</v>
      </c>
      <c r="R13" s="73">
        <f>DCOUNTA(調査票!$A$20:$AI$21,34,条件!AT10:AU11)</f>
        <v>0</v>
      </c>
      <c r="S13" s="53">
        <f>DSUM(調査票!$A$20:$AI$21,9,条件!$AZ$10:$AZ$11)</f>
        <v>0</v>
      </c>
      <c r="T13" s="74">
        <f>DSUM(調査票!$A$20:$AI$21,10,条件!$AZ$10:$AZ$11)</f>
        <v>0</v>
      </c>
      <c r="U13" s="74">
        <f>DSUM(調査票!$A$20:$AI$21,11,条件!$AZ$10:$AZ$11)</f>
        <v>0</v>
      </c>
      <c r="V13" s="54">
        <f>DSUM(調査票!$A$20:$AI$21,12,条件!$AZ$10:$AZ$11)</f>
        <v>0</v>
      </c>
      <c r="W13" s="55">
        <f>DSUM(調査票!$A$20:$AI$21,13,条件!$AZ$10:$AZ$11)</f>
        <v>0</v>
      </c>
      <c r="X13" s="55">
        <f>DSUM(調査票!$A$20:$AI$21,14,条件!$AZ$10:$AZ$11)</f>
        <v>0</v>
      </c>
      <c r="Y13" s="55">
        <f>DSUM(調査票!$A$20:$AI$21,15,条件!$AZ$10:$AZ$11)</f>
        <v>0</v>
      </c>
      <c r="Z13" s="61">
        <f>DSUM(調査票!$A$20:$AI$21,16,条件!$AZ$10:$AZ$11)</f>
        <v>0</v>
      </c>
      <c r="AA13" s="109">
        <f>DCOUNTA(調査票!$A$20:$S$21,19,条件!$AW$10:$AX$11)</f>
        <v>0</v>
      </c>
    </row>
    <row r="14" spans="1:28" s="6" customFormat="1" ht="34.5" customHeight="1" x14ac:dyDescent="0.4">
      <c r="A14" s="108" t="str">
        <f t="shared" si="1"/>
        <v/>
      </c>
      <c r="B14" s="41" t="s">
        <v>16</v>
      </c>
      <c r="C14" s="49">
        <f>DCOUNTA(調査票!$A$20:$S$21,3,条件!A13:B14)</f>
        <v>0</v>
      </c>
      <c r="D14" s="50">
        <f>DCOUNTA(調査票!$A$20:$S$21,5,条件!D13:E14)</f>
        <v>0</v>
      </c>
      <c r="E14" s="51">
        <f>DCOUNTA(調査票!$A$20:$S$21,6,条件!G13:H14)</f>
        <v>0</v>
      </c>
      <c r="F14" s="50">
        <f t="shared" si="0"/>
        <v>0</v>
      </c>
      <c r="G14" s="52">
        <f>DCOUNTA(調査票!$A$20:$AI$21,22,条件!M13:N14)</f>
        <v>0</v>
      </c>
      <c r="H14" s="52">
        <f>DCOUNTA(調査票!$A$20:$AI$21,23,条件!P13:Q14)</f>
        <v>0</v>
      </c>
      <c r="I14" s="52">
        <f>DCOUNTA(調査票!$A$20:$AI$21,24,条件!S13:T14)</f>
        <v>0</v>
      </c>
      <c r="J14" s="52">
        <f>DCOUNTA(調査票!$A$20:$AI$21,25,条件!V13:W14)</f>
        <v>0</v>
      </c>
      <c r="K14" s="52">
        <f>DCOUNTA(調査票!$A$20:$AI$21,26,条件!Y13:Z14)</f>
        <v>0</v>
      </c>
      <c r="L14" s="52">
        <f>DCOUNTA(調査票!$A$20:$AI$21,27,条件!AB13:AC14)</f>
        <v>0</v>
      </c>
      <c r="M14" s="52">
        <f>DCOUNTA(調査票!$A$20:$AI$21,28,条件!AE13:AF14)</f>
        <v>0</v>
      </c>
      <c r="N14" s="51">
        <f>DCOUNTA(調査票!$A$20:$AI$21,29,条件!AH13:AI14)</f>
        <v>0</v>
      </c>
      <c r="O14" s="50">
        <f>DCOUNTA(調査票!$A$20:$AI$21,31,条件!AK13:AL14)</f>
        <v>0</v>
      </c>
      <c r="P14" s="72">
        <f>DCOUNTA(調査票!$A$20:$AI$21,32,条件!AN13:AO14)</f>
        <v>0</v>
      </c>
      <c r="Q14" s="72">
        <f>DCOUNTA(調査票!$A$20:$AI$21,33,条件!AQ13:AR14)</f>
        <v>0</v>
      </c>
      <c r="R14" s="73">
        <f>DCOUNTA(調査票!$A$20:$AI$21,34,条件!AT13:AU14)</f>
        <v>0</v>
      </c>
      <c r="S14" s="53">
        <f>DSUM(調査票!$A$20:$AI$21,9,条件!$AZ$13:$AZ$14)</f>
        <v>0</v>
      </c>
      <c r="T14" s="74">
        <f>DSUM(調査票!$A$20:$AI$21,10,条件!$AZ$13:$AZ$14)</f>
        <v>0</v>
      </c>
      <c r="U14" s="74">
        <f>DSUM(調査票!$A$20:$AI$21,11,条件!$AZ$13:$AZ$14)</f>
        <v>0</v>
      </c>
      <c r="V14" s="54">
        <f>DSUM(調査票!$A$20:$AI$21,12,条件!$AZ$13:$AZ$14)</f>
        <v>0</v>
      </c>
      <c r="W14" s="55">
        <f>DSUM(調査票!$A$20:$AI$21,13,条件!$AZ$13:$AZ$14)</f>
        <v>0</v>
      </c>
      <c r="X14" s="55">
        <f>DSUM(調査票!$A$20:$AI$21,14,条件!$AZ$13:$AZ$14)</f>
        <v>0</v>
      </c>
      <c r="Y14" s="55">
        <f>DSUM(調査票!$A$20:$AI$21,15,条件!$AZ$13:$AZ$14)</f>
        <v>0</v>
      </c>
      <c r="Z14" s="61">
        <f>DSUM(調査票!$A$20:$AI$21,16,条件!$AZ$13:$AZ$14)</f>
        <v>0</v>
      </c>
      <c r="AA14" s="109">
        <f>DCOUNTA(調査票!$A$20:$S$21,19,条件!$AW$13:$AX$14)</f>
        <v>0</v>
      </c>
    </row>
    <row r="15" spans="1:28" s="6" customFormat="1" ht="34.5" customHeight="1" x14ac:dyDescent="0.4">
      <c r="A15" s="108" t="str">
        <f t="shared" si="1"/>
        <v/>
      </c>
      <c r="B15" s="41" t="s">
        <v>17</v>
      </c>
      <c r="C15" s="49">
        <f>DCOUNTA(調査票!$A$20:$S$21,3,条件!A16:B17)</f>
        <v>0</v>
      </c>
      <c r="D15" s="50">
        <f>DCOUNTA(調査票!$A$20:$S$21,5,条件!D16:E17)</f>
        <v>0</v>
      </c>
      <c r="E15" s="51">
        <f>DCOUNTA(調査票!$A$20:$S$21,6,条件!G16:H17)</f>
        <v>0</v>
      </c>
      <c r="F15" s="50">
        <f t="shared" si="0"/>
        <v>0</v>
      </c>
      <c r="G15" s="52">
        <f>DCOUNTA(調査票!$A$20:$AI$21,22,条件!M16:N17)</f>
        <v>0</v>
      </c>
      <c r="H15" s="52">
        <f>DCOUNTA(調査票!$A$20:$AI$21,23,条件!P16:Q17)</f>
        <v>0</v>
      </c>
      <c r="I15" s="52">
        <f>DCOUNTA(調査票!$A$20:$AI$21,24,条件!S16:T17)</f>
        <v>0</v>
      </c>
      <c r="J15" s="52">
        <f>DCOUNTA(調査票!$A$20:$AI$21,25,条件!V16:W17)</f>
        <v>0</v>
      </c>
      <c r="K15" s="52">
        <f>DCOUNTA(調査票!$A$20:$AI$21,26,条件!Y16:Z17)</f>
        <v>0</v>
      </c>
      <c r="L15" s="52">
        <f>DCOUNTA(調査票!$A$20:$AI$21,27,条件!AB16:AC17)</f>
        <v>0</v>
      </c>
      <c r="M15" s="52">
        <f>DCOUNTA(調査票!$A$20:$AI$21,28,条件!AE16:AF17)</f>
        <v>0</v>
      </c>
      <c r="N15" s="51">
        <f>DCOUNTA(調査票!$A$20:$AI$21,29,条件!AH16:AI17)</f>
        <v>0</v>
      </c>
      <c r="O15" s="50">
        <f>DCOUNTA(調査票!$A$20:$AI$21,31,条件!AK16:AL17)</f>
        <v>0</v>
      </c>
      <c r="P15" s="72">
        <f>DCOUNTA(調査票!$A$20:$AI$21,32,条件!AN16:AO17)</f>
        <v>0</v>
      </c>
      <c r="Q15" s="72">
        <f>DCOUNTA(調査票!$A$20:$AI$21,33,条件!AQ16:AR17)</f>
        <v>0</v>
      </c>
      <c r="R15" s="73">
        <f>DCOUNTA(調査票!$A$20:$AI$21,34,条件!AT16:AU17)</f>
        <v>0</v>
      </c>
      <c r="S15" s="53">
        <f>DSUM(調査票!$A$20:$AI$21,9,条件!$AZ$16:$AZ$17)</f>
        <v>0</v>
      </c>
      <c r="T15" s="74">
        <f>DSUM(調査票!$A$20:$AI$21,10,条件!$AZ$16:$AZ$17)</f>
        <v>0</v>
      </c>
      <c r="U15" s="74">
        <f>DSUM(調査票!$A$20:$AI$21,11,条件!$AZ$16:$AZ$17)</f>
        <v>0</v>
      </c>
      <c r="V15" s="54">
        <f>DSUM(調査票!$A$20:$AI$21,12,条件!$AZ$16:$AZ$17)</f>
        <v>0</v>
      </c>
      <c r="W15" s="55">
        <f>DSUM(調査票!$A$20:$AI$21,13,条件!$AZ$16:$AZ$17)</f>
        <v>0</v>
      </c>
      <c r="X15" s="55">
        <f>DSUM(調査票!$A$20:$AI$21,14,条件!$AZ$16:$AZ$17)</f>
        <v>0</v>
      </c>
      <c r="Y15" s="55">
        <f>DSUM(調査票!$A$20:$AI$21,15,条件!$AZ$16:$AZ$17)</f>
        <v>0</v>
      </c>
      <c r="Z15" s="61">
        <f>DSUM(調査票!$A$20:$AI$21,16,条件!$AZ$16:$AZ$17)</f>
        <v>0</v>
      </c>
      <c r="AA15" s="109">
        <f>DCOUNTA(調査票!$A$20:$S$21,19,条件!$AW$16:$AX$17)</f>
        <v>0</v>
      </c>
    </row>
    <row r="16" spans="1:28" s="6" customFormat="1" ht="34.5" customHeight="1" x14ac:dyDescent="0.4">
      <c r="A16" s="108" t="str">
        <f t="shared" si="1"/>
        <v/>
      </c>
      <c r="B16" s="41" t="s">
        <v>18</v>
      </c>
      <c r="C16" s="49">
        <f>DCOUNTA(調査票!$A$20:$S$21,3,条件!A19:B20)</f>
        <v>0</v>
      </c>
      <c r="D16" s="50">
        <f>DCOUNTA(調査票!$A$20:$S$21,5,条件!D19:E20)</f>
        <v>0</v>
      </c>
      <c r="E16" s="51">
        <f>DCOUNTA(調査票!$A$20:$S$21,6,条件!G19:H20)</f>
        <v>0</v>
      </c>
      <c r="F16" s="50">
        <f t="shared" si="0"/>
        <v>0</v>
      </c>
      <c r="G16" s="52">
        <f>DCOUNTA(調査票!$A$20:$AI$21,22,条件!M19:N20)</f>
        <v>0</v>
      </c>
      <c r="H16" s="52">
        <f>DCOUNTA(調査票!$A$20:$AI$21,23,条件!P19:Q20)</f>
        <v>0</v>
      </c>
      <c r="I16" s="52">
        <f>DCOUNTA(調査票!$A$20:$AI$21,24,条件!S19:T20)</f>
        <v>0</v>
      </c>
      <c r="J16" s="52">
        <f>DCOUNTA(調査票!$A$20:$AI$21,25,条件!V19:W20)</f>
        <v>0</v>
      </c>
      <c r="K16" s="52">
        <f>DCOUNTA(調査票!$A$20:$AI$21,26,条件!Y19:Z20)</f>
        <v>0</v>
      </c>
      <c r="L16" s="52">
        <f>DCOUNTA(調査票!$A$20:$AI$21,27,条件!AB19:AC20)</f>
        <v>0</v>
      </c>
      <c r="M16" s="52">
        <f>DCOUNTA(調査票!$A$20:$AI$21,28,条件!AE19:AF20)</f>
        <v>0</v>
      </c>
      <c r="N16" s="51">
        <f>DCOUNTA(調査票!$A$20:$AI$21,29,条件!AH19:AI20)</f>
        <v>0</v>
      </c>
      <c r="O16" s="50">
        <f>DCOUNTA(調査票!$A$20:$AI$21,31,条件!AK19:AL20)</f>
        <v>0</v>
      </c>
      <c r="P16" s="72">
        <f>DCOUNTA(調査票!$A$20:$AI$21,32,条件!AN19:AO20)</f>
        <v>0</v>
      </c>
      <c r="Q16" s="72">
        <f>DCOUNTA(調査票!$A$20:$AI$21,33,条件!AQ19:AR20)</f>
        <v>0</v>
      </c>
      <c r="R16" s="73">
        <f>DCOUNTA(調査票!$A$20:$AI$21,34,条件!AT19:AU20)</f>
        <v>0</v>
      </c>
      <c r="S16" s="53">
        <f>DSUM(調査票!$A$20:$AI$21,9,条件!$AZ$19:$AZ$20)</f>
        <v>0</v>
      </c>
      <c r="T16" s="74">
        <f>DSUM(調査票!$A$20:$AI$21,10,条件!$AZ$19:$AZ$20)</f>
        <v>0</v>
      </c>
      <c r="U16" s="74">
        <f>DSUM(調査票!$A$20:$AI$21,11,条件!$AZ$19:$AZ$20)</f>
        <v>0</v>
      </c>
      <c r="V16" s="54">
        <f>DSUM(調査票!$A$20:$AI$21,12,条件!$AZ$19:$AZ$20)</f>
        <v>0</v>
      </c>
      <c r="W16" s="55">
        <f>DSUM(調査票!$A$20:$AI$21,13,条件!$AZ$19:$AZ$20)</f>
        <v>0</v>
      </c>
      <c r="X16" s="55">
        <f>DSUM(調査票!$A$20:$AI$21,14,条件!$AZ$19:$AZ$20)</f>
        <v>0</v>
      </c>
      <c r="Y16" s="55">
        <f>DSUM(調査票!$A$20:$AI$21,15,条件!$AZ$19:$AZ$20)</f>
        <v>0</v>
      </c>
      <c r="Z16" s="61">
        <f>DSUM(調査票!$A$20:$AI$21,16,条件!$AZ$19:$AZ$20)</f>
        <v>0</v>
      </c>
      <c r="AA16" s="109">
        <f>DCOUNTA(調査票!$A$20:$S$21,19,条件!$AW$19:$AX$20)</f>
        <v>0</v>
      </c>
    </row>
    <row r="17" spans="1:30" s="6" customFormat="1" ht="34.5" customHeight="1" thickBot="1" x14ac:dyDescent="0.45">
      <c r="A17" s="110" t="str">
        <f t="shared" si="1"/>
        <v/>
      </c>
      <c r="B17" s="111" t="s">
        <v>19</v>
      </c>
      <c r="C17" s="112">
        <f>DCOUNTA(調査票!$A$20:$S$21,3,条件!A22:B23)</f>
        <v>0</v>
      </c>
      <c r="D17" s="113">
        <f>DCOUNTA(調査票!$A$20:$S$21,5,条件!D22:E23)</f>
        <v>0</v>
      </c>
      <c r="E17" s="114">
        <f>DCOUNTA(調査票!$A$20:$S$21,6,条件!G22:H23)</f>
        <v>0</v>
      </c>
      <c r="F17" s="113">
        <f t="shared" si="0"/>
        <v>0</v>
      </c>
      <c r="G17" s="115">
        <f>DCOUNTA(調査票!$A$20:$AI$21,22,条件!M22:N23)</f>
        <v>0</v>
      </c>
      <c r="H17" s="115">
        <f>DCOUNTA(調査票!$A$20:$AI$21,23,条件!P22:Q23)</f>
        <v>0</v>
      </c>
      <c r="I17" s="115">
        <f>DCOUNTA(調査票!$A$20:$AI$21,24,条件!S22:T23)</f>
        <v>0</v>
      </c>
      <c r="J17" s="115">
        <f>DCOUNTA(調査票!$A$20:$AI$21,25,条件!V22:W23)</f>
        <v>0</v>
      </c>
      <c r="K17" s="115">
        <f>DCOUNTA(調査票!$A$20:$AI$21,26,条件!Y22:Z23)</f>
        <v>0</v>
      </c>
      <c r="L17" s="115">
        <f>DCOUNTA(調査票!$A$20:$AI$21,27,条件!AB22:AC23)</f>
        <v>0</v>
      </c>
      <c r="M17" s="115">
        <f>DCOUNTA(調査票!$A$20:$AI$21,28,条件!AE22:AF23)</f>
        <v>0</v>
      </c>
      <c r="N17" s="114">
        <f>DCOUNTA(調査票!$A$20:$AI$21,29,条件!AH22:AI23)</f>
        <v>0</v>
      </c>
      <c r="O17" s="113">
        <f>DCOUNTA(調査票!$A$20:$AI$21,31,条件!AK22:AL23)</f>
        <v>0</v>
      </c>
      <c r="P17" s="116">
        <f>DCOUNTA(調査票!$A$20:$AI$21,32,条件!AN22:AO23)</f>
        <v>0</v>
      </c>
      <c r="Q17" s="116">
        <f>DCOUNTA(調査票!$A$20:$AI$21,33,条件!AQ22:AR23)</f>
        <v>0</v>
      </c>
      <c r="R17" s="117">
        <f>DCOUNTA(調査票!$A$20:$AI$21,34,条件!AT22:AU23)</f>
        <v>0</v>
      </c>
      <c r="S17" s="118">
        <f>DSUM(調査票!$A$20:$AI$21,9,条件!$AZ$22:$AZ$23)</f>
        <v>0</v>
      </c>
      <c r="T17" s="119">
        <f>DSUM(調査票!$A$20:$AI$21,10,条件!$AZ$22:$AZ$23)</f>
        <v>0</v>
      </c>
      <c r="U17" s="119">
        <f>DSUM(調査票!$A$20:$AI$21,11,条件!$AZ$22:$AZ$23)</f>
        <v>0</v>
      </c>
      <c r="V17" s="120">
        <f>DSUM(調査票!$A$20:$AI$21,12,条件!$AZ$22:$AZ$23)</f>
        <v>0</v>
      </c>
      <c r="W17" s="121">
        <f>DSUM(調査票!$A$20:$AI$21,13,条件!$AZ$22:$AZ$23)</f>
        <v>0</v>
      </c>
      <c r="X17" s="121">
        <f>DSUM(調査票!$A$20:$AI$21,14,条件!$AZ$22:$AZ$23)</f>
        <v>0</v>
      </c>
      <c r="Y17" s="121">
        <f>DSUM(調査票!$A$20:$AI$21,15,条件!$AZ$22:$AZ$23)</f>
        <v>0</v>
      </c>
      <c r="Z17" s="122">
        <f>DSUM(調査票!$A$20:$AI$21,16,条件!$AZ$22:$AZ$23)</f>
        <v>0</v>
      </c>
      <c r="AA17" s="123">
        <f>DCOUNTA(調査票!$A$20:$S$21,19,条件!$AW$22:$AX$23)</f>
        <v>0</v>
      </c>
    </row>
    <row r="18" spans="1:30" s="6" customFormat="1" ht="34.5" customHeight="1" thickBot="1" x14ac:dyDescent="0.45">
      <c r="A18" s="23"/>
      <c r="B18" s="39" t="s">
        <v>23</v>
      </c>
      <c r="C18" s="25">
        <f>SUM(C10:C17)</f>
        <v>0</v>
      </c>
      <c r="D18" s="26">
        <f t="shared" ref="D18:AA18" si="2">SUM(D10:D17)</f>
        <v>0</v>
      </c>
      <c r="E18" s="40">
        <f t="shared" si="2"/>
        <v>0</v>
      </c>
      <c r="F18" s="26">
        <f t="shared" si="2"/>
        <v>0</v>
      </c>
      <c r="G18" s="27">
        <f t="shared" si="2"/>
        <v>0</v>
      </c>
      <c r="H18" s="29">
        <f t="shared" si="2"/>
        <v>0</v>
      </c>
      <c r="I18" s="30">
        <f t="shared" si="2"/>
        <v>0</v>
      </c>
      <c r="J18" s="27">
        <f t="shared" si="2"/>
        <v>0</v>
      </c>
      <c r="K18" s="30">
        <f t="shared" si="2"/>
        <v>0</v>
      </c>
      <c r="L18" s="30">
        <f t="shared" si="2"/>
        <v>0</v>
      </c>
      <c r="M18" s="30">
        <f t="shared" si="2"/>
        <v>0</v>
      </c>
      <c r="N18" s="40">
        <f t="shared" si="2"/>
        <v>0</v>
      </c>
      <c r="O18" s="26">
        <f t="shared" si="2"/>
        <v>0</v>
      </c>
      <c r="P18" s="27">
        <f t="shared" si="2"/>
        <v>0</v>
      </c>
      <c r="Q18" s="27">
        <f t="shared" si="2"/>
        <v>0</v>
      </c>
      <c r="R18" s="40">
        <f t="shared" si="2"/>
        <v>0</v>
      </c>
      <c r="S18" s="56">
        <f t="shared" si="2"/>
        <v>0</v>
      </c>
      <c r="T18" s="67">
        <f t="shared" si="2"/>
        <v>0</v>
      </c>
      <c r="U18" s="67">
        <f t="shared" si="2"/>
        <v>0</v>
      </c>
      <c r="V18" s="57">
        <f t="shared" si="2"/>
        <v>0</v>
      </c>
      <c r="W18" s="57">
        <f t="shared" si="2"/>
        <v>0</v>
      </c>
      <c r="X18" s="57">
        <f t="shared" si="2"/>
        <v>0</v>
      </c>
      <c r="Y18" s="57">
        <f t="shared" si="2"/>
        <v>0</v>
      </c>
      <c r="Z18" s="62">
        <f t="shared" si="2"/>
        <v>0</v>
      </c>
      <c r="AA18" s="63">
        <f t="shared" si="2"/>
        <v>0</v>
      </c>
    </row>
    <row r="19" spans="1:30" s="2" customFormat="1" ht="16.5" customHeight="1" x14ac:dyDescent="0.35">
      <c r="A19" s="295" t="s">
        <v>69</v>
      </c>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79"/>
      <c r="AB19" s="31"/>
      <c r="AC19" s="31"/>
      <c r="AD19" s="31"/>
    </row>
    <row r="20" spans="1:30" ht="16.5" customHeight="1" x14ac:dyDescent="0.35">
      <c r="A20" s="269" t="s">
        <v>70</v>
      </c>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76"/>
      <c r="AB20" s="15"/>
      <c r="AC20" s="15"/>
      <c r="AD20" s="15"/>
    </row>
    <row r="21" spans="1:30" ht="16.5" customHeight="1" x14ac:dyDescent="0.35">
      <c r="A21" s="269" t="s">
        <v>71</v>
      </c>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76"/>
      <c r="AB21" s="15"/>
      <c r="AC21" s="15"/>
      <c r="AD21" s="15"/>
    </row>
    <row r="22" spans="1:30" ht="16.5" customHeight="1" x14ac:dyDescent="0.35">
      <c r="A22" s="269" t="s">
        <v>66</v>
      </c>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76"/>
      <c r="AB22" s="15"/>
      <c r="AC22" s="15"/>
      <c r="AD22" s="15"/>
    </row>
    <row r="25" spans="1:30" x14ac:dyDescent="0.4">
      <c r="D25" s="4"/>
      <c r="E25" s="4"/>
      <c r="F25" s="4"/>
      <c r="G25" s="4"/>
      <c r="H25" s="4"/>
      <c r="I25" s="4"/>
      <c r="J25" s="4"/>
      <c r="K25" s="4"/>
      <c r="L25" s="4"/>
      <c r="M25" s="4"/>
      <c r="N25" s="4"/>
      <c r="O25" s="4"/>
      <c r="P25" s="4"/>
      <c r="Q25" s="4"/>
      <c r="R25" s="4"/>
      <c r="S25" s="12"/>
      <c r="T25" s="12"/>
      <c r="U25" s="12"/>
      <c r="V25" s="12"/>
      <c r="W25" s="12"/>
      <c r="X25" s="12"/>
    </row>
    <row r="26" spans="1:30" x14ac:dyDescent="0.4">
      <c r="D26" s="4"/>
      <c r="E26" s="4"/>
      <c r="F26" s="4"/>
      <c r="G26" s="4"/>
      <c r="H26" s="4"/>
      <c r="I26" s="4"/>
      <c r="J26" s="4"/>
      <c r="K26" s="4"/>
      <c r="L26" s="4"/>
      <c r="M26" s="4"/>
      <c r="N26" s="4"/>
      <c r="O26" s="4"/>
      <c r="P26" s="4"/>
      <c r="Q26" s="4"/>
      <c r="R26" s="4"/>
      <c r="S26" s="12"/>
      <c r="T26" s="12"/>
      <c r="U26" s="12"/>
      <c r="V26" s="12"/>
      <c r="W26" s="12"/>
      <c r="X26" s="12"/>
    </row>
    <row r="27" spans="1:30" ht="18.75" x14ac:dyDescent="0.4">
      <c r="D27" s="4"/>
      <c r="E27" s="4"/>
      <c r="F27" s="4"/>
      <c r="G27" s="4"/>
      <c r="H27" s="14"/>
      <c r="I27" s="14"/>
      <c r="J27" s="14"/>
      <c r="K27" s="14"/>
      <c r="L27" s="4"/>
      <c r="M27" s="4"/>
      <c r="N27" s="4"/>
      <c r="O27" s="4"/>
      <c r="P27" s="4"/>
      <c r="Q27" s="4"/>
      <c r="R27" s="4"/>
      <c r="S27" s="12"/>
      <c r="T27" s="12"/>
      <c r="U27" s="12"/>
      <c r="V27" s="12"/>
      <c r="W27" s="12"/>
      <c r="X27" s="12"/>
    </row>
    <row r="28" spans="1:30" ht="18.75" x14ac:dyDescent="0.4">
      <c r="D28" s="4"/>
      <c r="E28" s="4"/>
      <c r="F28" s="4"/>
      <c r="G28" s="4"/>
      <c r="H28" s="14"/>
      <c r="I28" s="14"/>
      <c r="J28" s="14"/>
      <c r="K28" s="14"/>
      <c r="L28" s="4"/>
      <c r="M28" s="4"/>
      <c r="N28" s="4"/>
      <c r="O28" s="4"/>
      <c r="P28" s="4"/>
      <c r="Q28" s="4"/>
      <c r="R28" s="4"/>
      <c r="S28" s="12"/>
      <c r="T28" s="12"/>
      <c r="U28" s="12"/>
      <c r="V28" s="12"/>
      <c r="W28" s="12"/>
      <c r="X28" s="12"/>
    </row>
    <row r="29" spans="1:30" x14ac:dyDescent="0.4">
      <c r="D29" s="4"/>
      <c r="E29" s="4"/>
      <c r="F29" s="4"/>
      <c r="G29" s="4"/>
      <c r="H29" s="4"/>
      <c r="I29" s="4"/>
      <c r="J29" s="4"/>
      <c r="K29" s="4"/>
      <c r="L29" s="4"/>
      <c r="M29" s="4"/>
      <c r="N29" s="4"/>
      <c r="O29" s="4"/>
      <c r="P29" s="4"/>
      <c r="Q29" s="4"/>
      <c r="R29" s="4"/>
      <c r="S29" s="12"/>
      <c r="T29" s="12"/>
      <c r="U29" s="12"/>
      <c r="V29" s="12"/>
      <c r="W29" s="12"/>
      <c r="X29" s="12"/>
    </row>
    <row r="30" spans="1:30" x14ac:dyDescent="0.4">
      <c r="D30" s="4"/>
      <c r="E30" s="4"/>
      <c r="F30" s="4"/>
      <c r="G30" s="4"/>
      <c r="H30" s="4"/>
      <c r="I30" s="4"/>
      <c r="J30" s="4"/>
      <c r="K30" s="4"/>
      <c r="L30" s="4"/>
      <c r="M30" s="4"/>
      <c r="N30" s="4"/>
      <c r="O30" s="4"/>
      <c r="P30" s="4"/>
      <c r="Q30" s="4"/>
      <c r="R30" s="4"/>
      <c r="S30" s="12"/>
      <c r="T30" s="12"/>
      <c r="U30" s="12"/>
      <c r="V30" s="12"/>
      <c r="W30" s="12"/>
      <c r="X30" s="12"/>
    </row>
    <row r="31" spans="1:30" x14ac:dyDescent="0.4">
      <c r="D31" s="4"/>
      <c r="E31" s="4"/>
      <c r="F31" s="4"/>
      <c r="G31" s="4"/>
      <c r="H31" s="4"/>
      <c r="I31" s="4"/>
      <c r="J31" s="4"/>
      <c r="K31" s="4"/>
      <c r="L31" s="4"/>
      <c r="M31" s="4"/>
      <c r="N31" s="4"/>
      <c r="O31" s="4"/>
      <c r="P31" s="4"/>
      <c r="Q31" s="4"/>
      <c r="R31" s="4"/>
      <c r="S31" s="12"/>
      <c r="T31" s="12"/>
      <c r="U31" s="12"/>
      <c r="V31" s="12"/>
      <c r="W31" s="12"/>
      <c r="X31" s="12"/>
    </row>
    <row r="32" spans="1:30" x14ac:dyDescent="0.4">
      <c r="D32" s="4"/>
      <c r="E32" s="4"/>
      <c r="F32" s="4"/>
      <c r="G32" s="4"/>
      <c r="H32" s="4"/>
      <c r="I32" s="4"/>
      <c r="J32" s="4"/>
      <c r="K32" s="4"/>
      <c r="L32" s="4"/>
      <c r="M32" s="4"/>
      <c r="N32" s="4"/>
      <c r="O32" s="4"/>
      <c r="P32" s="4"/>
      <c r="Q32" s="4"/>
      <c r="R32" s="4"/>
      <c r="S32" s="12"/>
      <c r="T32" s="12"/>
      <c r="U32" s="12"/>
      <c r="V32" s="12"/>
      <c r="W32" s="12"/>
      <c r="X32" s="12"/>
    </row>
    <row r="33" spans="4:24" x14ac:dyDescent="0.4">
      <c r="D33" s="4"/>
      <c r="E33" s="4"/>
      <c r="F33" s="4"/>
      <c r="G33" s="4"/>
      <c r="H33" s="4"/>
      <c r="I33" s="4"/>
      <c r="J33" s="4"/>
      <c r="K33" s="4"/>
      <c r="L33" s="4"/>
      <c r="M33" s="4"/>
      <c r="N33" s="4"/>
      <c r="O33" s="4"/>
      <c r="P33" s="4"/>
      <c r="Q33" s="4"/>
      <c r="R33" s="4"/>
      <c r="S33" s="12"/>
      <c r="T33" s="12"/>
      <c r="U33" s="12"/>
      <c r="V33" s="12"/>
      <c r="W33" s="12"/>
      <c r="X33" s="12"/>
    </row>
    <row r="34" spans="4:24" x14ac:dyDescent="0.4">
      <c r="D34" s="4"/>
      <c r="E34" s="4"/>
      <c r="F34" s="4"/>
      <c r="G34" s="4"/>
      <c r="H34" s="4"/>
      <c r="I34" s="4"/>
      <c r="J34" s="4"/>
      <c r="K34" s="4"/>
      <c r="L34" s="4"/>
      <c r="M34" s="4"/>
      <c r="N34" s="4"/>
      <c r="O34" s="4"/>
      <c r="P34" s="4"/>
      <c r="Q34" s="4"/>
      <c r="R34" s="4"/>
      <c r="S34" s="12"/>
      <c r="T34" s="12"/>
      <c r="U34" s="12"/>
      <c r="V34" s="12"/>
      <c r="W34" s="12"/>
      <c r="X34" s="12"/>
    </row>
    <row r="35" spans="4:24" x14ac:dyDescent="0.4">
      <c r="D35" s="4"/>
      <c r="E35" s="4"/>
      <c r="F35" s="4"/>
      <c r="G35" s="4"/>
      <c r="H35" s="4"/>
      <c r="I35" s="4"/>
      <c r="J35" s="4"/>
      <c r="K35" s="4"/>
      <c r="L35" s="4"/>
      <c r="M35" s="4"/>
      <c r="N35" s="4"/>
      <c r="O35" s="4"/>
      <c r="P35" s="4"/>
      <c r="Q35" s="4"/>
      <c r="R35" s="4"/>
      <c r="S35" s="12"/>
      <c r="T35" s="12"/>
      <c r="U35" s="12"/>
      <c r="V35" s="12"/>
      <c r="W35" s="12"/>
      <c r="X35" s="12"/>
    </row>
    <row r="36" spans="4:24" x14ac:dyDescent="0.4">
      <c r="D36" s="4"/>
      <c r="E36" s="4"/>
      <c r="F36" s="4"/>
      <c r="G36" s="4"/>
      <c r="H36" s="4"/>
      <c r="I36" s="4"/>
      <c r="J36" s="4"/>
      <c r="K36" s="4"/>
      <c r="L36" s="4"/>
      <c r="M36" s="4"/>
      <c r="N36" s="4"/>
      <c r="O36" s="4"/>
      <c r="P36" s="4"/>
      <c r="Q36" s="4"/>
      <c r="R36" s="4"/>
      <c r="S36" s="12"/>
      <c r="T36" s="12"/>
      <c r="U36" s="12"/>
      <c r="V36" s="12"/>
      <c r="W36" s="12"/>
      <c r="X36" s="12"/>
    </row>
    <row r="37" spans="4:24" x14ac:dyDescent="0.4">
      <c r="D37" s="4"/>
      <c r="E37" s="4"/>
      <c r="F37" s="4"/>
      <c r="G37" s="4"/>
      <c r="H37" s="4"/>
      <c r="I37" s="4"/>
      <c r="J37" s="4"/>
      <c r="K37" s="4"/>
      <c r="L37" s="4"/>
      <c r="M37" s="4"/>
      <c r="N37" s="4"/>
      <c r="O37" s="4"/>
      <c r="P37" s="4"/>
      <c r="Q37" s="4"/>
      <c r="R37" s="4"/>
      <c r="S37" s="12"/>
      <c r="T37" s="12"/>
      <c r="U37" s="12"/>
      <c r="V37" s="12"/>
      <c r="W37" s="12"/>
      <c r="X37" s="12"/>
    </row>
    <row r="38" spans="4:24" ht="15.75" customHeight="1" x14ac:dyDescent="0.4">
      <c r="D38" s="4"/>
      <c r="E38" s="4"/>
      <c r="F38" s="4"/>
      <c r="G38" s="4"/>
      <c r="H38" s="4"/>
      <c r="I38" s="9"/>
      <c r="J38" s="4"/>
      <c r="K38" s="4"/>
      <c r="L38" s="13"/>
      <c r="M38" s="13"/>
      <c r="N38" s="13"/>
      <c r="O38" s="13"/>
      <c r="P38" s="13"/>
      <c r="Q38" s="13"/>
      <c r="R38" s="13"/>
      <c r="S38" s="8"/>
      <c r="T38" s="8"/>
      <c r="U38" s="8"/>
      <c r="V38" s="12"/>
      <c r="W38" s="12"/>
      <c r="X38" s="12"/>
    </row>
    <row r="39" spans="4:24" x14ac:dyDescent="0.4">
      <c r="D39" s="4"/>
      <c r="E39" s="4"/>
      <c r="F39" s="4"/>
      <c r="G39" s="4"/>
      <c r="H39" s="4"/>
      <c r="I39" s="9"/>
      <c r="J39" s="4"/>
      <c r="K39" s="4"/>
      <c r="L39" s="13"/>
      <c r="M39" s="13"/>
      <c r="N39" s="13"/>
      <c r="O39" s="13"/>
      <c r="P39" s="13"/>
      <c r="Q39" s="13"/>
      <c r="R39" s="13"/>
      <c r="S39" s="10"/>
      <c r="T39" s="10"/>
      <c r="U39" s="10"/>
      <c r="V39" s="12"/>
      <c r="W39" s="12"/>
      <c r="X39" s="12"/>
    </row>
    <row r="40" spans="4:24" x14ac:dyDescent="0.4">
      <c r="D40" s="4"/>
      <c r="E40" s="4"/>
      <c r="F40" s="4"/>
      <c r="G40" s="4"/>
      <c r="H40" s="4"/>
      <c r="I40" s="7"/>
      <c r="J40" s="4"/>
      <c r="K40" s="4"/>
      <c r="L40" s="7"/>
      <c r="M40" s="7"/>
      <c r="N40" s="7"/>
      <c r="O40" s="7"/>
      <c r="P40" s="7"/>
      <c r="Q40" s="7"/>
      <c r="R40" s="7"/>
      <c r="S40" s="10"/>
      <c r="T40" s="10"/>
      <c r="U40" s="10"/>
      <c r="V40" s="12"/>
      <c r="W40" s="12"/>
      <c r="X40" s="12"/>
    </row>
    <row r="41" spans="4:24" x14ac:dyDescent="0.4">
      <c r="D41" s="4"/>
      <c r="E41" s="4"/>
      <c r="F41" s="4"/>
      <c r="G41" s="4"/>
      <c r="H41" s="4"/>
      <c r="I41" s="4"/>
      <c r="J41" s="4"/>
      <c r="K41" s="4"/>
      <c r="L41" s="4"/>
      <c r="M41" s="4"/>
      <c r="N41" s="4"/>
      <c r="O41" s="4"/>
      <c r="P41" s="4"/>
      <c r="Q41" s="4"/>
      <c r="R41" s="4"/>
      <c r="S41" s="11"/>
      <c r="T41" s="11"/>
      <c r="U41" s="11"/>
      <c r="V41" s="12"/>
      <c r="W41" s="12"/>
      <c r="X41" s="12"/>
    </row>
    <row r="42" spans="4:24" x14ac:dyDescent="0.4">
      <c r="D42" s="4"/>
      <c r="E42" s="4"/>
      <c r="F42" s="4"/>
      <c r="G42" s="4"/>
      <c r="H42" s="4"/>
      <c r="I42" s="4"/>
      <c r="J42" s="4"/>
      <c r="K42" s="4"/>
      <c r="L42" s="4"/>
      <c r="M42" s="4"/>
      <c r="N42" s="4"/>
      <c r="O42" s="4"/>
      <c r="P42" s="4"/>
      <c r="Q42" s="4"/>
      <c r="R42" s="4"/>
      <c r="S42" s="12"/>
      <c r="T42" s="12"/>
      <c r="U42" s="12"/>
      <c r="V42" s="12"/>
      <c r="W42" s="12"/>
      <c r="X42" s="12"/>
    </row>
    <row r="43" spans="4:24" x14ac:dyDescent="0.4">
      <c r="D43" s="4"/>
      <c r="E43" s="4"/>
      <c r="F43" s="4"/>
      <c r="G43" s="4"/>
      <c r="H43" s="4"/>
      <c r="I43" s="4"/>
      <c r="J43" s="4"/>
      <c r="K43" s="4"/>
      <c r="L43" s="4"/>
      <c r="M43" s="4"/>
      <c r="N43" s="4"/>
      <c r="O43" s="4"/>
      <c r="P43" s="4"/>
      <c r="Q43" s="4"/>
      <c r="R43" s="4"/>
      <c r="S43" s="12"/>
      <c r="T43" s="12"/>
      <c r="U43" s="12"/>
      <c r="V43" s="12"/>
      <c r="W43" s="12"/>
      <c r="X43" s="12"/>
    </row>
    <row r="44" spans="4:24" x14ac:dyDescent="0.4">
      <c r="D44" s="4"/>
      <c r="E44" s="4"/>
      <c r="F44" s="4"/>
      <c r="G44" s="4"/>
      <c r="H44" s="4"/>
      <c r="I44" s="4"/>
      <c r="J44" s="4"/>
      <c r="K44" s="4"/>
      <c r="L44" s="4"/>
      <c r="M44" s="4"/>
      <c r="N44" s="4"/>
      <c r="O44" s="4"/>
      <c r="P44" s="4"/>
      <c r="Q44" s="4"/>
      <c r="R44" s="4"/>
      <c r="S44" s="12"/>
      <c r="T44" s="12"/>
      <c r="U44" s="12"/>
      <c r="V44" s="12"/>
      <c r="W44" s="12"/>
      <c r="X44" s="12"/>
    </row>
    <row r="45" spans="4:24" x14ac:dyDescent="0.4">
      <c r="D45" s="4"/>
      <c r="E45" s="4"/>
      <c r="F45" s="4"/>
      <c r="G45" s="4"/>
      <c r="H45" s="4"/>
      <c r="I45" s="4"/>
      <c r="J45" s="4"/>
      <c r="K45" s="4"/>
      <c r="L45" s="4"/>
      <c r="M45" s="4"/>
      <c r="N45" s="4"/>
      <c r="O45" s="4"/>
      <c r="P45" s="4"/>
      <c r="Q45" s="4"/>
      <c r="R45" s="4"/>
      <c r="S45" s="12"/>
      <c r="T45" s="12"/>
      <c r="U45" s="12"/>
      <c r="V45" s="12"/>
      <c r="W45" s="12"/>
      <c r="X45" s="12"/>
    </row>
    <row r="46" spans="4:24" x14ac:dyDescent="0.4">
      <c r="D46" s="4"/>
      <c r="E46" s="4"/>
      <c r="F46" s="4"/>
      <c r="G46" s="4"/>
      <c r="H46" s="4"/>
      <c r="I46" s="4"/>
      <c r="J46" s="4"/>
      <c r="K46" s="4"/>
      <c r="L46" s="4"/>
      <c r="M46" s="4"/>
      <c r="N46" s="4"/>
      <c r="O46" s="4"/>
      <c r="P46" s="4"/>
      <c r="Q46" s="4"/>
      <c r="R46" s="4"/>
      <c r="S46" s="12"/>
      <c r="T46" s="12"/>
      <c r="U46" s="12"/>
      <c r="V46" s="12"/>
      <c r="W46" s="12"/>
      <c r="X46" s="12"/>
    </row>
  </sheetData>
  <sheetProtection password="CC37" sheet="1" objects="1" scenarios="1"/>
  <mergeCells count="34">
    <mergeCell ref="A2:AA2"/>
    <mergeCell ref="AB6:AB8"/>
    <mergeCell ref="D4:E4"/>
    <mergeCell ref="D5:D8"/>
    <mergeCell ref="E5:E8"/>
    <mergeCell ref="A19:Z19"/>
    <mergeCell ref="AA4:AA8"/>
    <mergeCell ref="O5:O8"/>
    <mergeCell ref="P5:P8"/>
    <mergeCell ref="Q6:Q8"/>
    <mergeCell ref="R6:R8"/>
    <mergeCell ref="O4:R4"/>
    <mergeCell ref="G6:G8"/>
    <mergeCell ref="H6:H8"/>
    <mergeCell ref="N6:N8"/>
    <mergeCell ref="K6:K8"/>
    <mergeCell ref="M6:M8"/>
    <mergeCell ref="L5:L8"/>
    <mergeCell ref="A21:Z21"/>
    <mergeCell ref="A22:Z22"/>
    <mergeCell ref="Z1:AA1"/>
    <mergeCell ref="A4:A8"/>
    <mergeCell ref="B4:B8"/>
    <mergeCell ref="C4:C8"/>
    <mergeCell ref="F4:N4"/>
    <mergeCell ref="S4:Z6"/>
    <mergeCell ref="Y7:Z7"/>
    <mergeCell ref="F5:F8"/>
    <mergeCell ref="I5:I8"/>
    <mergeCell ref="J5:K5"/>
    <mergeCell ref="S7:V7"/>
    <mergeCell ref="W7:X7"/>
    <mergeCell ref="J6:J8"/>
    <mergeCell ref="A20:Z20"/>
  </mergeCells>
  <phoneticPr fontId="1"/>
  <dataValidations disablePrompts="1" count="1">
    <dataValidation type="whole" allowBlank="1" showInputMessage="1" showErrorMessage="1" sqref="S18:AA18">
      <formula1>0</formula1>
      <formula2>10000000</formula2>
    </dataValidation>
  </dataValidations>
  <printOptions horizontalCentered="1"/>
  <pageMargins left="0.39370078740157483" right="0.39370078740157483" top="0.23622047244094491" bottom="0.23622047244094491" header="0.31496062992125984" footer="0.31496062992125984"/>
  <pageSetup paperSize="9" scale="51"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B3" sqref="B3"/>
    </sheetView>
  </sheetViews>
  <sheetFormatPr defaultRowHeight="18.75" x14ac:dyDescent="0.4"/>
  <cols>
    <col min="1" max="1" width="23.25" bestFit="1" customWidth="1"/>
  </cols>
  <sheetData>
    <row r="1" spans="1:3" x14ac:dyDescent="0.4">
      <c r="A1" t="s">
        <v>11</v>
      </c>
      <c r="B1" t="s">
        <v>22</v>
      </c>
      <c r="C1" t="s">
        <v>31</v>
      </c>
    </row>
    <row r="3" spans="1:3" x14ac:dyDescent="0.4">
      <c r="A3" t="s">
        <v>12</v>
      </c>
      <c r="B3" t="s">
        <v>21</v>
      </c>
      <c r="C3" t="s">
        <v>32</v>
      </c>
    </row>
    <row r="4" spans="1:3" x14ac:dyDescent="0.4">
      <c r="A4" t="s">
        <v>13</v>
      </c>
    </row>
    <row r="5" spans="1:3" x14ac:dyDescent="0.4">
      <c r="A5" t="s">
        <v>14</v>
      </c>
    </row>
    <row r="6" spans="1:3" x14ac:dyDescent="0.4">
      <c r="A6" t="s">
        <v>15</v>
      </c>
    </row>
    <row r="7" spans="1:3" x14ac:dyDescent="0.4">
      <c r="A7" t="s">
        <v>16</v>
      </c>
    </row>
    <row r="8" spans="1:3" x14ac:dyDescent="0.4">
      <c r="A8" t="s">
        <v>17</v>
      </c>
    </row>
    <row r="9" spans="1:3" x14ac:dyDescent="0.4">
      <c r="A9" t="s">
        <v>18</v>
      </c>
    </row>
    <row r="10" spans="1:3" x14ac:dyDescent="0.4">
      <c r="A10" t="s">
        <v>19</v>
      </c>
    </row>
  </sheetData>
  <sheetProtection password="CB4D" sheet="1" objects="1" scenario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C26"/>
  <sheetViews>
    <sheetView workbookViewId="0">
      <selection activeCell="H25" sqref="H25"/>
    </sheetView>
  </sheetViews>
  <sheetFormatPr defaultRowHeight="18.75" x14ac:dyDescent="0.4"/>
  <cols>
    <col min="2" max="2" width="7.125" bestFit="1" customWidth="1"/>
    <col min="3" max="3" width="1.625" customWidth="1"/>
    <col min="5" max="5" width="4.875" bestFit="1" customWidth="1"/>
    <col min="6" max="6" width="1.625" customWidth="1"/>
    <col min="8" max="8" width="4.875" bestFit="1" customWidth="1"/>
    <col min="9" max="9" width="1.625" customWidth="1"/>
    <col min="11" max="11" width="4.875" bestFit="1" customWidth="1"/>
    <col min="12" max="12" width="1.625" customWidth="1"/>
    <col min="14" max="14" width="4.875" bestFit="1" customWidth="1"/>
    <col min="15" max="15" width="1.625" customWidth="1"/>
    <col min="17" max="17" width="4.875" bestFit="1" customWidth="1"/>
    <col min="18" max="18" width="1.625" customWidth="1"/>
    <col min="20" max="20" width="4.875" bestFit="1" customWidth="1"/>
    <col min="21" max="21" width="1.625" customWidth="1"/>
    <col min="23" max="23" width="4.875" bestFit="1" customWidth="1"/>
    <col min="24" max="24" width="1.625" customWidth="1"/>
    <col min="26" max="26" width="4.875" bestFit="1" customWidth="1"/>
    <col min="27" max="27" width="1.625" customWidth="1"/>
    <col min="29" max="29" width="4.875" bestFit="1" customWidth="1"/>
    <col min="30" max="30" width="1.625" customWidth="1"/>
    <col min="32" max="32" width="4.875" bestFit="1" customWidth="1"/>
    <col min="33" max="33" width="1.625" customWidth="1"/>
    <col min="35" max="35" width="4.875" bestFit="1" customWidth="1"/>
    <col min="36" max="36" width="1.625" customWidth="1"/>
    <col min="38" max="38" width="4.875" customWidth="1"/>
    <col min="39" max="39" width="1.625" customWidth="1"/>
    <col min="41" max="41" width="4.875" customWidth="1"/>
    <col min="42" max="42" width="1.625" customWidth="1"/>
    <col min="44" max="44" width="4.875" customWidth="1"/>
    <col min="45" max="45" width="1.625" customWidth="1"/>
    <col min="47" max="47" width="4.875" customWidth="1"/>
    <col min="48" max="48" width="1.625" customWidth="1"/>
    <col min="50" max="50" width="4.875" customWidth="1"/>
    <col min="51" max="51" width="3.625" customWidth="1"/>
    <col min="53" max="53" width="4.125" customWidth="1"/>
  </cols>
  <sheetData>
    <row r="1" spans="1:55" x14ac:dyDescent="0.4">
      <c r="A1" s="14" t="s">
        <v>11</v>
      </c>
      <c r="B1" s="14" t="s">
        <v>30</v>
      </c>
      <c r="C1" s="14"/>
      <c r="D1" s="14" t="s">
        <v>11</v>
      </c>
      <c r="E1" s="14" t="s">
        <v>57</v>
      </c>
      <c r="F1" s="14"/>
      <c r="G1" s="14" t="s">
        <v>11</v>
      </c>
      <c r="H1" s="14" t="s">
        <v>45</v>
      </c>
      <c r="I1" s="14"/>
      <c r="J1" s="14" t="s">
        <v>11</v>
      </c>
      <c r="K1" s="14" t="s">
        <v>48</v>
      </c>
      <c r="L1" s="14"/>
      <c r="M1" s="14" t="s">
        <v>11</v>
      </c>
      <c r="N1" s="14" t="s">
        <v>58</v>
      </c>
      <c r="O1" s="14"/>
      <c r="P1" s="14" t="s">
        <v>11</v>
      </c>
      <c r="Q1" s="14" t="s">
        <v>59</v>
      </c>
      <c r="R1" s="14"/>
      <c r="S1" s="14" t="s">
        <v>11</v>
      </c>
      <c r="T1" s="14" t="s">
        <v>60</v>
      </c>
      <c r="U1" s="14"/>
      <c r="V1" s="14" t="s">
        <v>11</v>
      </c>
      <c r="W1" s="14" t="s">
        <v>52</v>
      </c>
      <c r="X1" s="14"/>
      <c r="Y1" s="14" t="s">
        <v>11</v>
      </c>
      <c r="Z1" s="14" t="s">
        <v>61</v>
      </c>
      <c r="AA1" s="14"/>
      <c r="AB1" s="14" t="s">
        <v>11</v>
      </c>
      <c r="AC1" s="14" t="s">
        <v>62</v>
      </c>
      <c r="AD1" s="14"/>
      <c r="AE1" s="14" t="s">
        <v>11</v>
      </c>
      <c r="AF1" s="14" t="s">
        <v>63</v>
      </c>
      <c r="AG1" s="14"/>
      <c r="AH1" s="14" t="s">
        <v>11</v>
      </c>
      <c r="AI1" s="14" t="s">
        <v>64</v>
      </c>
      <c r="AJ1" s="14"/>
      <c r="AK1" s="14" t="s">
        <v>11</v>
      </c>
      <c r="AL1" s="14" t="s">
        <v>120</v>
      </c>
      <c r="AM1" s="14"/>
      <c r="AN1" s="14" t="s">
        <v>11</v>
      </c>
      <c r="AO1" s="14" t="s">
        <v>102</v>
      </c>
      <c r="AP1" s="14"/>
      <c r="AQ1" s="14" t="s">
        <v>11</v>
      </c>
      <c r="AR1" s="14" t="s">
        <v>121</v>
      </c>
      <c r="AS1" s="14"/>
      <c r="AT1" s="14" t="s">
        <v>11</v>
      </c>
      <c r="AU1" s="14" t="s">
        <v>135</v>
      </c>
      <c r="AV1" s="14"/>
      <c r="AW1" s="14" t="s">
        <v>11</v>
      </c>
      <c r="AX1" s="14" t="s">
        <v>93</v>
      </c>
      <c r="AZ1" s="14" t="s">
        <v>11</v>
      </c>
      <c r="BB1" s="14"/>
      <c r="BC1" s="14"/>
    </row>
    <row r="2" spans="1:55" x14ac:dyDescent="0.4">
      <c r="A2" s="14" t="str">
        <f>"幼稚園"</f>
        <v>幼稚園</v>
      </c>
      <c r="B2" s="14" t="str">
        <f>"&lt;&gt;"</f>
        <v>&lt;&gt;</v>
      </c>
      <c r="C2" s="14"/>
      <c r="D2" s="14" t="str">
        <f>"幼稚園"</f>
        <v>幼稚園</v>
      </c>
      <c r="E2" s="14" t="str">
        <f>"○"</f>
        <v>○</v>
      </c>
      <c r="F2" s="14"/>
      <c r="G2" s="14" t="str">
        <f>"幼稚園"</f>
        <v>幼稚園</v>
      </c>
      <c r="H2" s="14" t="str">
        <f>"○"</f>
        <v>○</v>
      </c>
      <c r="I2" s="14"/>
      <c r="J2" s="14" t="str">
        <f>"幼稚園"</f>
        <v>幼稚園</v>
      </c>
      <c r="K2" s="14" t="str">
        <f>"○"</f>
        <v>○</v>
      </c>
      <c r="L2" s="14"/>
      <c r="M2" s="14" t="str">
        <f>"幼稚園"</f>
        <v>幼稚園</v>
      </c>
      <c r="N2" s="14" t="str">
        <f>"○"</f>
        <v>○</v>
      </c>
      <c r="O2" s="14"/>
      <c r="P2" s="14" t="str">
        <f>"幼稚園"</f>
        <v>幼稚園</v>
      </c>
      <c r="Q2" s="14" t="str">
        <f>"○"</f>
        <v>○</v>
      </c>
      <c r="R2" s="14"/>
      <c r="S2" s="14" t="str">
        <f>"幼稚園"</f>
        <v>幼稚園</v>
      </c>
      <c r="T2" s="14" t="str">
        <f>"○"</f>
        <v>○</v>
      </c>
      <c r="U2" s="14"/>
      <c r="V2" s="14" t="str">
        <f>"幼稚園"</f>
        <v>幼稚園</v>
      </c>
      <c r="W2" s="14" t="str">
        <f>"○"</f>
        <v>○</v>
      </c>
      <c r="X2" s="14"/>
      <c r="Y2" s="14" t="str">
        <f>"幼稚園"</f>
        <v>幼稚園</v>
      </c>
      <c r="Z2" s="14" t="str">
        <f>"○"</f>
        <v>○</v>
      </c>
      <c r="AA2" s="14"/>
      <c r="AB2" s="14" t="str">
        <f>"幼稚園"</f>
        <v>幼稚園</v>
      </c>
      <c r="AC2" s="14" t="str">
        <f>"○"</f>
        <v>○</v>
      </c>
      <c r="AD2" s="14"/>
      <c r="AE2" s="14" t="str">
        <f>"幼稚園"</f>
        <v>幼稚園</v>
      </c>
      <c r="AF2" s="14" t="str">
        <f>"○"</f>
        <v>○</v>
      </c>
      <c r="AG2" s="14"/>
      <c r="AH2" s="14" t="str">
        <f>"幼稚園"</f>
        <v>幼稚園</v>
      </c>
      <c r="AI2" s="14" t="str">
        <f>"○"</f>
        <v>○</v>
      </c>
      <c r="AJ2" s="14"/>
      <c r="AK2" s="14" t="str">
        <f>"幼稚園"</f>
        <v>幼稚園</v>
      </c>
      <c r="AL2" s="14" t="str">
        <f>"○"</f>
        <v>○</v>
      </c>
      <c r="AM2" s="14"/>
      <c r="AN2" s="14" t="str">
        <f>"幼稚園"</f>
        <v>幼稚園</v>
      </c>
      <c r="AO2" s="14" t="str">
        <f>"○"</f>
        <v>○</v>
      </c>
      <c r="AP2" s="14"/>
      <c r="AQ2" s="14" t="str">
        <f>"幼稚園"</f>
        <v>幼稚園</v>
      </c>
      <c r="AR2" s="14" t="str">
        <f>"○"</f>
        <v>○</v>
      </c>
      <c r="AS2" s="14"/>
      <c r="AT2" s="14" t="str">
        <f>"幼稚園"</f>
        <v>幼稚園</v>
      </c>
      <c r="AU2" s="14" t="str">
        <f>"○"</f>
        <v>○</v>
      </c>
      <c r="AV2" s="14"/>
      <c r="AW2" s="14" t="str">
        <f>"幼稚園"</f>
        <v>幼稚園</v>
      </c>
      <c r="AX2" s="14" t="str">
        <f>"✔"</f>
        <v>✔</v>
      </c>
      <c r="AZ2" s="14" t="str">
        <f>"幼稚園"</f>
        <v>幼稚園</v>
      </c>
      <c r="BB2" s="14"/>
      <c r="BC2" s="14"/>
    </row>
    <row r="4" spans="1:55" x14ac:dyDescent="0.4">
      <c r="A4" s="14" t="s">
        <v>11</v>
      </c>
      <c r="B4" s="14" t="s">
        <v>30</v>
      </c>
      <c r="C4" s="14"/>
      <c r="D4" s="14" t="s">
        <v>11</v>
      </c>
      <c r="E4" s="14" t="s">
        <v>57</v>
      </c>
      <c r="F4" s="14"/>
      <c r="G4" s="14" t="s">
        <v>11</v>
      </c>
      <c r="H4" s="14" t="s">
        <v>45</v>
      </c>
      <c r="I4" s="14"/>
      <c r="J4" s="14" t="s">
        <v>11</v>
      </c>
      <c r="K4" s="14" t="s">
        <v>48</v>
      </c>
      <c r="L4" s="14"/>
      <c r="M4" s="14" t="s">
        <v>11</v>
      </c>
      <c r="N4" s="14" t="s">
        <v>58</v>
      </c>
      <c r="O4" s="14"/>
      <c r="P4" s="14" t="s">
        <v>11</v>
      </c>
      <c r="Q4" s="14" t="s">
        <v>59</v>
      </c>
      <c r="R4" s="14"/>
      <c r="S4" s="14" t="s">
        <v>11</v>
      </c>
      <c r="T4" s="14" t="s">
        <v>60</v>
      </c>
      <c r="U4" s="14"/>
      <c r="V4" s="14" t="s">
        <v>11</v>
      </c>
      <c r="W4" s="14" t="s">
        <v>52</v>
      </c>
      <c r="X4" s="14"/>
      <c r="Y4" s="14" t="s">
        <v>11</v>
      </c>
      <c r="Z4" s="14" t="s">
        <v>61</v>
      </c>
      <c r="AA4" s="14"/>
      <c r="AB4" s="14" t="s">
        <v>11</v>
      </c>
      <c r="AC4" s="14" t="s">
        <v>62</v>
      </c>
      <c r="AD4" s="14"/>
      <c r="AE4" s="14" t="s">
        <v>11</v>
      </c>
      <c r="AF4" s="14" t="s">
        <v>63</v>
      </c>
      <c r="AG4" s="14"/>
      <c r="AH4" s="14" t="s">
        <v>11</v>
      </c>
      <c r="AI4" s="14" t="s">
        <v>64</v>
      </c>
      <c r="AJ4" s="14"/>
      <c r="AK4" s="14" t="s">
        <v>11</v>
      </c>
      <c r="AL4" s="14" t="s">
        <v>120</v>
      </c>
      <c r="AM4" s="14"/>
      <c r="AN4" s="14" t="s">
        <v>11</v>
      </c>
      <c r="AO4" s="14" t="s">
        <v>102</v>
      </c>
      <c r="AP4" s="14"/>
      <c r="AQ4" s="14" t="s">
        <v>11</v>
      </c>
      <c r="AR4" s="14" t="s">
        <v>121</v>
      </c>
      <c r="AS4" s="14"/>
      <c r="AT4" s="14" t="s">
        <v>11</v>
      </c>
      <c r="AU4" s="14" t="s">
        <v>135</v>
      </c>
      <c r="AV4" s="14"/>
      <c r="AW4" s="14" t="s">
        <v>11</v>
      </c>
      <c r="AX4" s="14" t="s">
        <v>93</v>
      </c>
      <c r="AZ4" s="14" t="s">
        <v>11</v>
      </c>
      <c r="BB4" s="14"/>
      <c r="BC4" s="14"/>
    </row>
    <row r="5" spans="1:55" x14ac:dyDescent="0.4">
      <c r="A5" s="14" t="str">
        <f>"幼保連携型認定こども園"</f>
        <v>幼保連携型認定こども園</v>
      </c>
      <c r="B5" s="14" t="str">
        <f>"&lt;&gt;"</f>
        <v>&lt;&gt;</v>
      </c>
      <c r="C5" s="14"/>
      <c r="D5" s="14" t="str">
        <f>"幼保連携型認定こども園"</f>
        <v>幼保連携型認定こども園</v>
      </c>
      <c r="E5" s="14" t="str">
        <f>"○"</f>
        <v>○</v>
      </c>
      <c r="F5" s="14"/>
      <c r="G5" s="14" t="str">
        <f>"幼保連携型認定こども園"</f>
        <v>幼保連携型認定こども園</v>
      </c>
      <c r="H5" s="14" t="str">
        <f>"○"</f>
        <v>○</v>
      </c>
      <c r="I5" s="14"/>
      <c r="J5" s="14" t="str">
        <f>"幼保連携型認定こども園"</f>
        <v>幼保連携型認定こども園</v>
      </c>
      <c r="K5" s="14" t="str">
        <f>"○"</f>
        <v>○</v>
      </c>
      <c r="L5" s="14"/>
      <c r="M5" s="14" t="str">
        <f>"幼保連携型認定こども園"</f>
        <v>幼保連携型認定こども園</v>
      </c>
      <c r="N5" s="14" t="str">
        <f>"○"</f>
        <v>○</v>
      </c>
      <c r="O5" s="14"/>
      <c r="P5" s="14" t="str">
        <f>"幼保連携型認定こども園"</f>
        <v>幼保連携型認定こども園</v>
      </c>
      <c r="Q5" s="14" t="str">
        <f>"○"</f>
        <v>○</v>
      </c>
      <c r="R5" s="14"/>
      <c r="S5" s="14" t="str">
        <f>"幼保連携型認定こども園"</f>
        <v>幼保連携型認定こども園</v>
      </c>
      <c r="T5" s="14" t="str">
        <f>"○"</f>
        <v>○</v>
      </c>
      <c r="U5" s="14"/>
      <c r="V5" s="14" t="str">
        <f>"幼保連携型認定こども園"</f>
        <v>幼保連携型認定こども園</v>
      </c>
      <c r="W5" s="14" t="str">
        <f>"○"</f>
        <v>○</v>
      </c>
      <c r="X5" s="14"/>
      <c r="Y5" s="14" t="str">
        <f>"幼保連携型認定こども園"</f>
        <v>幼保連携型認定こども園</v>
      </c>
      <c r="Z5" s="14" t="str">
        <f>"○"</f>
        <v>○</v>
      </c>
      <c r="AA5" s="14"/>
      <c r="AB5" s="14" t="str">
        <f>"幼保連携型認定こども園"</f>
        <v>幼保連携型認定こども園</v>
      </c>
      <c r="AC5" s="14" t="str">
        <f>"○"</f>
        <v>○</v>
      </c>
      <c r="AD5" s="14"/>
      <c r="AE5" s="14" t="str">
        <f>"幼保連携型認定こども園"</f>
        <v>幼保連携型認定こども園</v>
      </c>
      <c r="AF5" s="14" t="str">
        <f>"○"</f>
        <v>○</v>
      </c>
      <c r="AG5" s="14"/>
      <c r="AH5" s="14" t="str">
        <f>"幼保連携型認定こども園"</f>
        <v>幼保連携型認定こども園</v>
      </c>
      <c r="AI5" s="14" t="str">
        <f>"○"</f>
        <v>○</v>
      </c>
      <c r="AJ5" s="14"/>
      <c r="AK5" s="14" t="str">
        <f>"幼保連携型認定こども園"</f>
        <v>幼保連携型認定こども園</v>
      </c>
      <c r="AL5" s="14" t="str">
        <f>"○"</f>
        <v>○</v>
      </c>
      <c r="AM5" s="14"/>
      <c r="AN5" s="14" t="str">
        <f>"幼保連携型認定こども園"</f>
        <v>幼保連携型認定こども園</v>
      </c>
      <c r="AO5" s="14" t="str">
        <f>"○"</f>
        <v>○</v>
      </c>
      <c r="AP5" s="14"/>
      <c r="AQ5" s="14" t="str">
        <f>"幼保連携型認定こども園"</f>
        <v>幼保連携型認定こども園</v>
      </c>
      <c r="AR5" s="14" t="str">
        <f>"○"</f>
        <v>○</v>
      </c>
      <c r="AS5" s="14"/>
      <c r="AT5" s="14" t="str">
        <f>"幼保連携型認定こども園"</f>
        <v>幼保連携型認定こども園</v>
      </c>
      <c r="AU5" s="14" t="str">
        <f>"○"</f>
        <v>○</v>
      </c>
      <c r="AV5" s="14"/>
      <c r="AW5" s="14" t="str">
        <f>"幼保連携型認定こども園"</f>
        <v>幼保連携型認定こども園</v>
      </c>
      <c r="AX5" s="14" t="str">
        <f>"✔"</f>
        <v>✔</v>
      </c>
      <c r="AZ5" s="14" t="str">
        <f>"幼保連携型認定こども園"</f>
        <v>幼保連携型認定こども園</v>
      </c>
      <c r="BB5" s="14"/>
      <c r="BC5" s="14"/>
    </row>
    <row r="7" spans="1:55" x14ac:dyDescent="0.4">
      <c r="A7" s="14" t="s">
        <v>11</v>
      </c>
      <c r="B7" s="14" t="s">
        <v>30</v>
      </c>
      <c r="C7" s="14"/>
      <c r="D7" s="14" t="s">
        <v>11</v>
      </c>
      <c r="E7" s="14" t="s">
        <v>57</v>
      </c>
      <c r="F7" s="14"/>
      <c r="G7" s="14" t="s">
        <v>11</v>
      </c>
      <c r="H7" s="14" t="s">
        <v>45</v>
      </c>
      <c r="I7" s="14"/>
      <c r="J7" s="14" t="s">
        <v>11</v>
      </c>
      <c r="K7" s="14" t="s">
        <v>140</v>
      </c>
      <c r="L7" s="14"/>
      <c r="M7" s="14" t="s">
        <v>11</v>
      </c>
      <c r="N7" s="14" t="s">
        <v>58</v>
      </c>
      <c r="O7" s="14"/>
      <c r="P7" s="14" t="s">
        <v>11</v>
      </c>
      <c r="Q7" s="14" t="s">
        <v>59</v>
      </c>
      <c r="R7" s="14"/>
      <c r="S7" s="14" t="s">
        <v>11</v>
      </c>
      <c r="T7" s="14" t="s">
        <v>60</v>
      </c>
      <c r="U7" s="14"/>
      <c r="V7" s="14" t="s">
        <v>11</v>
      </c>
      <c r="W7" s="14" t="s">
        <v>52</v>
      </c>
      <c r="X7" s="14"/>
      <c r="Y7" s="14" t="s">
        <v>11</v>
      </c>
      <c r="Z7" s="14" t="s">
        <v>61</v>
      </c>
      <c r="AA7" s="14"/>
      <c r="AB7" s="14" t="s">
        <v>11</v>
      </c>
      <c r="AC7" s="14" t="s">
        <v>62</v>
      </c>
      <c r="AD7" s="14"/>
      <c r="AE7" s="14" t="s">
        <v>11</v>
      </c>
      <c r="AF7" s="14" t="s">
        <v>63</v>
      </c>
      <c r="AG7" s="14"/>
      <c r="AH7" s="14" t="s">
        <v>11</v>
      </c>
      <c r="AI7" s="14" t="s">
        <v>64</v>
      </c>
      <c r="AJ7" s="14"/>
      <c r="AK7" s="14" t="s">
        <v>11</v>
      </c>
      <c r="AL7" s="14" t="s">
        <v>120</v>
      </c>
      <c r="AM7" s="14"/>
      <c r="AN7" s="14" t="s">
        <v>11</v>
      </c>
      <c r="AO7" s="14" t="s">
        <v>102</v>
      </c>
      <c r="AP7" s="14"/>
      <c r="AQ7" s="14" t="s">
        <v>11</v>
      </c>
      <c r="AR7" s="14" t="s">
        <v>121</v>
      </c>
      <c r="AS7" s="14"/>
      <c r="AT7" s="14" t="s">
        <v>11</v>
      </c>
      <c r="AU7" s="14" t="s">
        <v>135</v>
      </c>
      <c r="AV7" s="14"/>
      <c r="AW7" s="14" t="s">
        <v>11</v>
      </c>
      <c r="AX7" s="14" t="s">
        <v>93</v>
      </c>
      <c r="AZ7" s="14" t="s">
        <v>11</v>
      </c>
      <c r="BB7" s="14"/>
      <c r="BC7" s="14"/>
    </row>
    <row r="8" spans="1:55" x14ac:dyDescent="0.4">
      <c r="A8" s="14" t="str">
        <f>"小学校"</f>
        <v>小学校</v>
      </c>
      <c r="B8" s="14" t="str">
        <f>"&lt;&gt;"</f>
        <v>&lt;&gt;</v>
      </c>
      <c r="C8" s="14"/>
      <c r="D8" s="14" t="str">
        <f>"小学校"</f>
        <v>小学校</v>
      </c>
      <c r="E8" s="14" t="str">
        <f>"○"</f>
        <v>○</v>
      </c>
      <c r="F8" s="14"/>
      <c r="G8" s="14" t="str">
        <f>"小学校"</f>
        <v>小学校</v>
      </c>
      <c r="H8" s="14" t="str">
        <f>"○"</f>
        <v>○</v>
      </c>
      <c r="I8" s="14"/>
      <c r="J8" s="14" t="str">
        <f>"小学校"</f>
        <v>小学校</v>
      </c>
      <c r="K8" s="14" t="str">
        <f>"○"</f>
        <v>○</v>
      </c>
      <c r="L8" s="14"/>
      <c r="M8" s="14" t="str">
        <f>"小学校"</f>
        <v>小学校</v>
      </c>
      <c r="N8" s="14" t="str">
        <f>"○"</f>
        <v>○</v>
      </c>
      <c r="O8" s="14"/>
      <c r="P8" s="14" t="str">
        <f>"小学校"</f>
        <v>小学校</v>
      </c>
      <c r="Q8" s="14" t="str">
        <f>"○"</f>
        <v>○</v>
      </c>
      <c r="R8" s="14"/>
      <c r="S8" s="14" t="str">
        <f>"小学校"</f>
        <v>小学校</v>
      </c>
      <c r="T8" s="14" t="str">
        <f>"○"</f>
        <v>○</v>
      </c>
      <c r="U8" s="14"/>
      <c r="V8" s="14" t="str">
        <f>"小学校"</f>
        <v>小学校</v>
      </c>
      <c r="W8" s="14" t="str">
        <f>"○"</f>
        <v>○</v>
      </c>
      <c r="X8" s="14"/>
      <c r="Y8" s="14" t="str">
        <f>"小学校"</f>
        <v>小学校</v>
      </c>
      <c r="Z8" s="14" t="str">
        <f>"○"</f>
        <v>○</v>
      </c>
      <c r="AA8" s="14"/>
      <c r="AB8" s="14" t="str">
        <f>"小学校"</f>
        <v>小学校</v>
      </c>
      <c r="AC8" s="14" t="str">
        <f>"○"</f>
        <v>○</v>
      </c>
      <c r="AD8" s="14"/>
      <c r="AE8" s="14" t="str">
        <f>"小学校"</f>
        <v>小学校</v>
      </c>
      <c r="AF8" s="14" t="str">
        <f>"○"</f>
        <v>○</v>
      </c>
      <c r="AG8" s="14"/>
      <c r="AH8" s="14" t="str">
        <f>"小学校"</f>
        <v>小学校</v>
      </c>
      <c r="AI8" s="14" t="str">
        <f>"○"</f>
        <v>○</v>
      </c>
      <c r="AJ8" s="14"/>
      <c r="AK8" s="14" t="str">
        <f>"小学校"</f>
        <v>小学校</v>
      </c>
      <c r="AL8" s="14" t="str">
        <f>"○"</f>
        <v>○</v>
      </c>
      <c r="AM8" s="14"/>
      <c r="AN8" s="14" t="str">
        <f>"小学校"</f>
        <v>小学校</v>
      </c>
      <c r="AO8" s="14" t="str">
        <f>"○"</f>
        <v>○</v>
      </c>
      <c r="AP8" s="14"/>
      <c r="AQ8" s="14" t="str">
        <f>"小学校"</f>
        <v>小学校</v>
      </c>
      <c r="AR8" s="14" t="str">
        <f>"○"</f>
        <v>○</v>
      </c>
      <c r="AS8" s="14"/>
      <c r="AT8" s="14" t="str">
        <f>"小学校"</f>
        <v>小学校</v>
      </c>
      <c r="AU8" s="14" t="str">
        <f>"○"</f>
        <v>○</v>
      </c>
      <c r="AV8" s="14"/>
      <c r="AW8" s="14" t="str">
        <f>"小学校"</f>
        <v>小学校</v>
      </c>
      <c r="AX8" s="14" t="str">
        <f>"✔"</f>
        <v>✔</v>
      </c>
      <c r="AZ8" s="14" t="str">
        <f>"小学校"</f>
        <v>小学校</v>
      </c>
      <c r="BB8" s="14"/>
      <c r="BC8" s="14"/>
    </row>
    <row r="10" spans="1:55" x14ac:dyDescent="0.4">
      <c r="A10" s="14" t="s">
        <v>11</v>
      </c>
      <c r="B10" s="14" t="s">
        <v>30</v>
      </c>
      <c r="C10" s="14"/>
      <c r="D10" s="14" t="s">
        <v>11</v>
      </c>
      <c r="E10" s="14" t="s">
        <v>57</v>
      </c>
      <c r="F10" s="14"/>
      <c r="G10" s="14" t="s">
        <v>11</v>
      </c>
      <c r="H10" s="14" t="s">
        <v>45</v>
      </c>
      <c r="I10" s="14"/>
      <c r="J10" s="14" t="s">
        <v>11</v>
      </c>
      <c r="K10" s="14" t="s">
        <v>48</v>
      </c>
      <c r="L10" s="14"/>
      <c r="M10" s="14" t="s">
        <v>11</v>
      </c>
      <c r="N10" s="14" t="s">
        <v>58</v>
      </c>
      <c r="O10" s="14"/>
      <c r="P10" s="14" t="s">
        <v>11</v>
      </c>
      <c r="Q10" s="14" t="s">
        <v>59</v>
      </c>
      <c r="R10" s="14"/>
      <c r="S10" s="14" t="s">
        <v>11</v>
      </c>
      <c r="T10" s="14" t="s">
        <v>60</v>
      </c>
      <c r="U10" s="14"/>
      <c r="V10" s="14" t="s">
        <v>11</v>
      </c>
      <c r="W10" s="14" t="s">
        <v>52</v>
      </c>
      <c r="X10" s="14"/>
      <c r="Y10" s="14" t="s">
        <v>11</v>
      </c>
      <c r="Z10" s="14" t="s">
        <v>61</v>
      </c>
      <c r="AA10" s="14"/>
      <c r="AB10" s="14" t="s">
        <v>11</v>
      </c>
      <c r="AC10" s="14" t="s">
        <v>62</v>
      </c>
      <c r="AD10" s="14"/>
      <c r="AE10" s="14" t="s">
        <v>11</v>
      </c>
      <c r="AF10" s="14" t="s">
        <v>63</v>
      </c>
      <c r="AG10" s="14"/>
      <c r="AH10" s="14" t="s">
        <v>11</v>
      </c>
      <c r="AI10" s="14" t="s">
        <v>64</v>
      </c>
      <c r="AJ10" s="14"/>
      <c r="AK10" s="14" t="s">
        <v>11</v>
      </c>
      <c r="AL10" s="14" t="s">
        <v>120</v>
      </c>
      <c r="AM10" s="14"/>
      <c r="AN10" s="14" t="s">
        <v>11</v>
      </c>
      <c r="AO10" s="14" t="s">
        <v>102</v>
      </c>
      <c r="AP10" s="14"/>
      <c r="AQ10" s="14" t="s">
        <v>11</v>
      </c>
      <c r="AR10" s="14" t="s">
        <v>121</v>
      </c>
      <c r="AS10" s="14"/>
      <c r="AT10" s="14" t="s">
        <v>11</v>
      </c>
      <c r="AU10" s="14" t="s">
        <v>135</v>
      </c>
      <c r="AV10" s="14"/>
      <c r="AW10" s="14" t="s">
        <v>11</v>
      </c>
      <c r="AX10" s="14" t="s">
        <v>93</v>
      </c>
      <c r="AZ10" s="14" t="s">
        <v>11</v>
      </c>
      <c r="BB10" s="14"/>
      <c r="BC10" s="14"/>
    </row>
    <row r="11" spans="1:55" x14ac:dyDescent="0.4">
      <c r="A11" s="14" t="str">
        <f>"中学校"</f>
        <v>中学校</v>
      </c>
      <c r="B11" s="14" t="str">
        <f>"&lt;&gt;"</f>
        <v>&lt;&gt;</v>
      </c>
      <c r="C11" s="14"/>
      <c r="D11" s="14" t="str">
        <f>"中学校"</f>
        <v>中学校</v>
      </c>
      <c r="E11" s="14" t="str">
        <f>"○"</f>
        <v>○</v>
      </c>
      <c r="F11" s="14"/>
      <c r="G11" s="14" t="str">
        <f>"中学校"</f>
        <v>中学校</v>
      </c>
      <c r="H11" s="14" t="str">
        <f>"○"</f>
        <v>○</v>
      </c>
      <c r="I11" s="14"/>
      <c r="J11" s="14" t="str">
        <f>"中学校"</f>
        <v>中学校</v>
      </c>
      <c r="K11" s="14" t="str">
        <f>"○"</f>
        <v>○</v>
      </c>
      <c r="L11" s="14"/>
      <c r="M11" s="14" t="str">
        <f>"中学校"</f>
        <v>中学校</v>
      </c>
      <c r="N11" s="14" t="str">
        <f>"○"</f>
        <v>○</v>
      </c>
      <c r="O11" s="14"/>
      <c r="P11" s="14" t="str">
        <f>"中学校"</f>
        <v>中学校</v>
      </c>
      <c r="Q11" s="14" t="str">
        <f>"○"</f>
        <v>○</v>
      </c>
      <c r="R11" s="14"/>
      <c r="S11" s="14" t="str">
        <f>"中学校"</f>
        <v>中学校</v>
      </c>
      <c r="T11" s="14" t="str">
        <f>"○"</f>
        <v>○</v>
      </c>
      <c r="U11" s="14"/>
      <c r="V11" s="14" t="str">
        <f>"中学校"</f>
        <v>中学校</v>
      </c>
      <c r="W11" s="14" t="str">
        <f>"○"</f>
        <v>○</v>
      </c>
      <c r="X11" s="14"/>
      <c r="Y11" s="14" t="str">
        <f>"中学校"</f>
        <v>中学校</v>
      </c>
      <c r="Z11" s="14" t="str">
        <f>"○"</f>
        <v>○</v>
      </c>
      <c r="AA11" s="14"/>
      <c r="AB11" s="14" t="str">
        <f>"中学校"</f>
        <v>中学校</v>
      </c>
      <c r="AC11" s="14" t="str">
        <f>"○"</f>
        <v>○</v>
      </c>
      <c r="AD11" s="14"/>
      <c r="AE11" s="14" t="str">
        <f>"中学校"</f>
        <v>中学校</v>
      </c>
      <c r="AF11" s="14" t="str">
        <f>"○"</f>
        <v>○</v>
      </c>
      <c r="AG11" s="14"/>
      <c r="AH11" s="14" t="str">
        <f>"中学校"</f>
        <v>中学校</v>
      </c>
      <c r="AI11" s="14" t="str">
        <f>"○"</f>
        <v>○</v>
      </c>
      <c r="AJ11" s="14"/>
      <c r="AK11" s="14" t="str">
        <f>"中学校"</f>
        <v>中学校</v>
      </c>
      <c r="AL11" s="14" t="str">
        <f>"○"</f>
        <v>○</v>
      </c>
      <c r="AM11" s="14"/>
      <c r="AN11" s="14" t="str">
        <f>"中学校"</f>
        <v>中学校</v>
      </c>
      <c r="AO11" s="14" t="str">
        <f>"○"</f>
        <v>○</v>
      </c>
      <c r="AP11" s="14"/>
      <c r="AQ11" s="14" t="str">
        <f>"中学校"</f>
        <v>中学校</v>
      </c>
      <c r="AR11" s="14" t="str">
        <f>"○"</f>
        <v>○</v>
      </c>
      <c r="AS11" s="14"/>
      <c r="AT11" s="14" t="str">
        <f>"中学校"</f>
        <v>中学校</v>
      </c>
      <c r="AU11" s="14" t="str">
        <f>"○"</f>
        <v>○</v>
      </c>
      <c r="AV11" s="14"/>
      <c r="AW11" s="14" t="str">
        <f>"中学校"</f>
        <v>中学校</v>
      </c>
      <c r="AX11" s="14" t="str">
        <f>"✔"</f>
        <v>✔</v>
      </c>
      <c r="AZ11" s="14" t="str">
        <f>"中学校"</f>
        <v>中学校</v>
      </c>
      <c r="BB11" s="14"/>
      <c r="BC11" s="14"/>
    </row>
    <row r="13" spans="1:55" x14ac:dyDescent="0.4">
      <c r="A13" s="14" t="s">
        <v>11</v>
      </c>
      <c r="B13" s="14" t="s">
        <v>30</v>
      </c>
      <c r="C13" s="14"/>
      <c r="D13" s="14" t="s">
        <v>11</v>
      </c>
      <c r="E13" s="14" t="s">
        <v>57</v>
      </c>
      <c r="F13" s="14"/>
      <c r="G13" s="14" t="s">
        <v>11</v>
      </c>
      <c r="H13" s="14" t="s">
        <v>45</v>
      </c>
      <c r="I13" s="14"/>
      <c r="J13" s="14" t="s">
        <v>11</v>
      </c>
      <c r="K13" s="14" t="s">
        <v>48</v>
      </c>
      <c r="L13" s="14"/>
      <c r="M13" s="14" t="s">
        <v>11</v>
      </c>
      <c r="N13" s="14" t="s">
        <v>58</v>
      </c>
      <c r="O13" s="14"/>
      <c r="P13" s="14" t="s">
        <v>11</v>
      </c>
      <c r="Q13" s="14" t="s">
        <v>59</v>
      </c>
      <c r="R13" s="14"/>
      <c r="S13" s="14" t="s">
        <v>11</v>
      </c>
      <c r="T13" s="14" t="s">
        <v>60</v>
      </c>
      <c r="U13" s="14"/>
      <c r="V13" s="14" t="s">
        <v>11</v>
      </c>
      <c r="W13" s="14" t="s">
        <v>52</v>
      </c>
      <c r="X13" s="14"/>
      <c r="Y13" s="14" t="s">
        <v>11</v>
      </c>
      <c r="Z13" s="14" t="s">
        <v>61</v>
      </c>
      <c r="AA13" s="14"/>
      <c r="AB13" s="14" t="s">
        <v>11</v>
      </c>
      <c r="AC13" s="14" t="s">
        <v>62</v>
      </c>
      <c r="AD13" s="14"/>
      <c r="AE13" s="14" t="s">
        <v>11</v>
      </c>
      <c r="AF13" s="14" t="s">
        <v>63</v>
      </c>
      <c r="AG13" s="14"/>
      <c r="AH13" s="14" t="s">
        <v>11</v>
      </c>
      <c r="AI13" s="14" t="s">
        <v>64</v>
      </c>
      <c r="AJ13" s="14"/>
      <c r="AK13" s="14" t="s">
        <v>11</v>
      </c>
      <c r="AL13" s="14" t="s">
        <v>120</v>
      </c>
      <c r="AM13" s="14"/>
      <c r="AN13" s="14" t="s">
        <v>11</v>
      </c>
      <c r="AO13" s="14" t="s">
        <v>102</v>
      </c>
      <c r="AP13" s="14"/>
      <c r="AQ13" s="14" t="s">
        <v>11</v>
      </c>
      <c r="AR13" s="14" t="s">
        <v>121</v>
      </c>
      <c r="AS13" s="14"/>
      <c r="AT13" s="14" t="s">
        <v>11</v>
      </c>
      <c r="AU13" s="14" t="s">
        <v>135</v>
      </c>
      <c r="AV13" s="14"/>
      <c r="AW13" s="14" t="s">
        <v>11</v>
      </c>
      <c r="AX13" s="14" t="s">
        <v>93</v>
      </c>
      <c r="AZ13" s="14" t="s">
        <v>11</v>
      </c>
      <c r="BB13" s="14"/>
      <c r="BC13" s="14"/>
    </row>
    <row r="14" spans="1:55" x14ac:dyDescent="0.4">
      <c r="A14" s="14" t="str">
        <f>"義務教育学校"</f>
        <v>義務教育学校</v>
      </c>
      <c r="B14" s="14" t="str">
        <f>"&lt;&gt;"</f>
        <v>&lt;&gt;</v>
      </c>
      <c r="C14" s="14"/>
      <c r="D14" s="14" t="str">
        <f>"義務教育学校"</f>
        <v>義務教育学校</v>
      </c>
      <c r="E14" s="14" t="str">
        <f>"○"</f>
        <v>○</v>
      </c>
      <c r="F14" s="14"/>
      <c r="G14" s="14" t="str">
        <f>"義務教育学校"</f>
        <v>義務教育学校</v>
      </c>
      <c r="H14" s="14" t="str">
        <f>"○"</f>
        <v>○</v>
      </c>
      <c r="I14" s="14"/>
      <c r="J14" s="14" t="str">
        <f>"義務教育学校"</f>
        <v>義務教育学校</v>
      </c>
      <c r="K14" s="14" t="str">
        <f>"○"</f>
        <v>○</v>
      </c>
      <c r="L14" s="14"/>
      <c r="M14" s="14" t="str">
        <f>"義務教育学校"</f>
        <v>義務教育学校</v>
      </c>
      <c r="N14" s="14" t="str">
        <f>"○"</f>
        <v>○</v>
      </c>
      <c r="O14" s="14"/>
      <c r="P14" s="14" t="str">
        <f>"義務教育学校"</f>
        <v>義務教育学校</v>
      </c>
      <c r="Q14" s="14" t="str">
        <f>"○"</f>
        <v>○</v>
      </c>
      <c r="R14" s="14"/>
      <c r="S14" s="14" t="str">
        <f>"義務教育学校"</f>
        <v>義務教育学校</v>
      </c>
      <c r="T14" s="14" t="str">
        <f>"○"</f>
        <v>○</v>
      </c>
      <c r="U14" s="14"/>
      <c r="V14" s="14" t="str">
        <f>"義務教育学校"</f>
        <v>義務教育学校</v>
      </c>
      <c r="W14" s="14" t="str">
        <f>"○"</f>
        <v>○</v>
      </c>
      <c r="X14" s="14"/>
      <c r="Y14" s="14" t="str">
        <f>"義務教育学校"</f>
        <v>義務教育学校</v>
      </c>
      <c r="Z14" s="14" t="str">
        <f>"○"</f>
        <v>○</v>
      </c>
      <c r="AA14" s="14"/>
      <c r="AB14" s="14" t="str">
        <f>"義務教育学校"</f>
        <v>義務教育学校</v>
      </c>
      <c r="AC14" s="14" t="str">
        <f>"○"</f>
        <v>○</v>
      </c>
      <c r="AD14" s="14"/>
      <c r="AE14" s="14" t="str">
        <f>"義務教育学校"</f>
        <v>義務教育学校</v>
      </c>
      <c r="AF14" s="14" t="str">
        <f>"○"</f>
        <v>○</v>
      </c>
      <c r="AG14" s="14"/>
      <c r="AH14" s="14" t="str">
        <f>"義務教育学校"</f>
        <v>義務教育学校</v>
      </c>
      <c r="AI14" s="14" t="str">
        <f>"○"</f>
        <v>○</v>
      </c>
      <c r="AJ14" s="14"/>
      <c r="AK14" s="14" t="str">
        <f>"義務教育学校"</f>
        <v>義務教育学校</v>
      </c>
      <c r="AL14" s="14" t="str">
        <f>"○"</f>
        <v>○</v>
      </c>
      <c r="AM14" s="14"/>
      <c r="AN14" s="14" t="str">
        <f>"義務教育学校"</f>
        <v>義務教育学校</v>
      </c>
      <c r="AO14" s="14" t="str">
        <f>"○"</f>
        <v>○</v>
      </c>
      <c r="AP14" s="14"/>
      <c r="AQ14" s="14" t="str">
        <f>"義務教育学校"</f>
        <v>義務教育学校</v>
      </c>
      <c r="AR14" s="14" t="str">
        <f>"○"</f>
        <v>○</v>
      </c>
      <c r="AS14" s="14"/>
      <c r="AT14" s="14" t="str">
        <f>"義務教育学校"</f>
        <v>義務教育学校</v>
      </c>
      <c r="AU14" s="14" t="str">
        <f>"○"</f>
        <v>○</v>
      </c>
      <c r="AV14" s="14"/>
      <c r="AW14" s="14" t="str">
        <f>"義務教育学校"</f>
        <v>義務教育学校</v>
      </c>
      <c r="AX14" s="14" t="str">
        <f>"✔"</f>
        <v>✔</v>
      </c>
      <c r="AZ14" s="14" t="str">
        <f>"義務教育学校"</f>
        <v>義務教育学校</v>
      </c>
      <c r="BB14" s="14"/>
      <c r="BC14" s="14"/>
    </row>
    <row r="16" spans="1:55" x14ac:dyDescent="0.4">
      <c r="A16" s="14" t="s">
        <v>11</v>
      </c>
      <c r="B16" s="14" t="s">
        <v>30</v>
      </c>
      <c r="C16" s="14"/>
      <c r="D16" s="14" t="s">
        <v>11</v>
      </c>
      <c r="E16" s="14" t="s">
        <v>57</v>
      </c>
      <c r="F16" s="14"/>
      <c r="G16" s="14" t="s">
        <v>11</v>
      </c>
      <c r="H16" s="14" t="s">
        <v>45</v>
      </c>
      <c r="I16" s="14"/>
      <c r="J16" s="14" t="s">
        <v>11</v>
      </c>
      <c r="K16" s="14" t="s">
        <v>48</v>
      </c>
      <c r="L16" s="14"/>
      <c r="M16" s="14" t="s">
        <v>11</v>
      </c>
      <c r="N16" s="14" t="s">
        <v>58</v>
      </c>
      <c r="O16" s="14"/>
      <c r="P16" s="14" t="s">
        <v>11</v>
      </c>
      <c r="Q16" s="14" t="s">
        <v>59</v>
      </c>
      <c r="R16" s="14"/>
      <c r="S16" s="14" t="s">
        <v>11</v>
      </c>
      <c r="T16" s="14" t="s">
        <v>60</v>
      </c>
      <c r="U16" s="14"/>
      <c r="V16" s="14" t="s">
        <v>11</v>
      </c>
      <c r="W16" s="14" t="s">
        <v>52</v>
      </c>
      <c r="X16" s="14"/>
      <c r="Y16" s="14" t="s">
        <v>11</v>
      </c>
      <c r="Z16" s="14" t="s">
        <v>61</v>
      </c>
      <c r="AA16" s="14"/>
      <c r="AB16" s="14" t="s">
        <v>11</v>
      </c>
      <c r="AC16" s="14" t="s">
        <v>62</v>
      </c>
      <c r="AD16" s="14"/>
      <c r="AE16" s="14" t="s">
        <v>11</v>
      </c>
      <c r="AF16" s="14" t="s">
        <v>63</v>
      </c>
      <c r="AG16" s="14"/>
      <c r="AH16" s="14" t="s">
        <v>11</v>
      </c>
      <c r="AI16" s="14" t="s">
        <v>64</v>
      </c>
      <c r="AJ16" s="14"/>
      <c r="AK16" s="14" t="s">
        <v>11</v>
      </c>
      <c r="AL16" s="14" t="s">
        <v>120</v>
      </c>
      <c r="AM16" s="14"/>
      <c r="AN16" s="14" t="s">
        <v>11</v>
      </c>
      <c r="AO16" s="14" t="s">
        <v>102</v>
      </c>
      <c r="AP16" s="14"/>
      <c r="AQ16" s="14" t="s">
        <v>11</v>
      </c>
      <c r="AR16" s="14" t="s">
        <v>121</v>
      </c>
      <c r="AS16" s="14"/>
      <c r="AT16" s="14" t="s">
        <v>11</v>
      </c>
      <c r="AU16" s="14" t="s">
        <v>135</v>
      </c>
      <c r="AV16" s="14"/>
      <c r="AW16" s="14" t="s">
        <v>11</v>
      </c>
      <c r="AX16" s="14" t="s">
        <v>93</v>
      </c>
      <c r="AZ16" s="14" t="s">
        <v>11</v>
      </c>
      <c r="BB16" s="14"/>
      <c r="BC16" s="14"/>
    </row>
    <row r="17" spans="1:55" x14ac:dyDescent="0.4">
      <c r="A17" s="14" t="str">
        <f>"高等学校"</f>
        <v>高等学校</v>
      </c>
      <c r="B17" s="14" t="str">
        <f>"&lt;&gt;"</f>
        <v>&lt;&gt;</v>
      </c>
      <c r="C17" s="14"/>
      <c r="D17" s="14" t="str">
        <f>"高等学校"</f>
        <v>高等学校</v>
      </c>
      <c r="E17" s="14" t="str">
        <f>"○"</f>
        <v>○</v>
      </c>
      <c r="F17" s="14"/>
      <c r="G17" s="14" t="str">
        <f>"高等学校"</f>
        <v>高等学校</v>
      </c>
      <c r="H17" s="14" t="str">
        <f>"○"</f>
        <v>○</v>
      </c>
      <c r="I17" s="14"/>
      <c r="J17" s="14" t="str">
        <f>"高等学校"</f>
        <v>高等学校</v>
      </c>
      <c r="K17" s="14" t="str">
        <f>"○"</f>
        <v>○</v>
      </c>
      <c r="L17" s="14"/>
      <c r="M17" s="14" t="str">
        <f>"高等学校"</f>
        <v>高等学校</v>
      </c>
      <c r="N17" s="14" t="str">
        <f>"○"</f>
        <v>○</v>
      </c>
      <c r="O17" s="14"/>
      <c r="P17" s="14" t="str">
        <f>"高等学校"</f>
        <v>高等学校</v>
      </c>
      <c r="Q17" s="14" t="str">
        <f>"○"</f>
        <v>○</v>
      </c>
      <c r="R17" s="14"/>
      <c r="S17" s="14" t="str">
        <f>"高等学校"</f>
        <v>高等学校</v>
      </c>
      <c r="T17" s="14" t="str">
        <f>"○"</f>
        <v>○</v>
      </c>
      <c r="U17" s="14"/>
      <c r="V17" s="14" t="str">
        <f>"高等学校"</f>
        <v>高等学校</v>
      </c>
      <c r="W17" s="14" t="str">
        <f>"○"</f>
        <v>○</v>
      </c>
      <c r="X17" s="14"/>
      <c r="Y17" s="14" t="str">
        <f>"高等学校"</f>
        <v>高等学校</v>
      </c>
      <c r="Z17" s="14" t="str">
        <f>"○"</f>
        <v>○</v>
      </c>
      <c r="AA17" s="14"/>
      <c r="AB17" s="14" t="str">
        <f>"高等学校"</f>
        <v>高等学校</v>
      </c>
      <c r="AC17" s="14" t="str">
        <f>"○"</f>
        <v>○</v>
      </c>
      <c r="AD17" s="14"/>
      <c r="AE17" s="14" t="str">
        <f>"高等学校"</f>
        <v>高等学校</v>
      </c>
      <c r="AF17" s="14" t="str">
        <f>"○"</f>
        <v>○</v>
      </c>
      <c r="AG17" s="14"/>
      <c r="AH17" s="14" t="str">
        <f>"高等学校"</f>
        <v>高等学校</v>
      </c>
      <c r="AI17" s="14" t="str">
        <f>"○"</f>
        <v>○</v>
      </c>
      <c r="AJ17" s="14"/>
      <c r="AK17" s="14" t="str">
        <f>"高等学校"</f>
        <v>高等学校</v>
      </c>
      <c r="AL17" s="14" t="str">
        <f>"○"</f>
        <v>○</v>
      </c>
      <c r="AM17" s="14"/>
      <c r="AN17" s="14" t="str">
        <f>"高等学校"</f>
        <v>高等学校</v>
      </c>
      <c r="AO17" s="14" t="str">
        <f>"○"</f>
        <v>○</v>
      </c>
      <c r="AP17" s="14"/>
      <c r="AQ17" s="14" t="str">
        <f>"高等学校"</f>
        <v>高等学校</v>
      </c>
      <c r="AR17" s="14" t="str">
        <f>"○"</f>
        <v>○</v>
      </c>
      <c r="AS17" s="14"/>
      <c r="AT17" s="14" t="str">
        <f>"高等学校"</f>
        <v>高等学校</v>
      </c>
      <c r="AU17" s="14" t="str">
        <f>"○"</f>
        <v>○</v>
      </c>
      <c r="AV17" s="14"/>
      <c r="AW17" s="14" t="str">
        <f>"高等学校"</f>
        <v>高等学校</v>
      </c>
      <c r="AX17" s="14" t="str">
        <f>"✔"</f>
        <v>✔</v>
      </c>
      <c r="AZ17" s="14" t="str">
        <f>"高等学校"</f>
        <v>高等学校</v>
      </c>
      <c r="BB17" s="14"/>
      <c r="BC17" s="14"/>
    </row>
    <row r="19" spans="1:55" x14ac:dyDescent="0.4">
      <c r="A19" s="14" t="s">
        <v>11</v>
      </c>
      <c r="B19" s="14" t="s">
        <v>30</v>
      </c>
      <c r="C19" s="14"/>
      <c r="D19" s="14" t="s">
        <v>11</v>
      </c>
      <c r="E19" s="14" t="s">
        <v>57</v>
      </c>
      <c r="F19" s="14"/>
      <c r="G19" s="14" t="s">
        <v>11</v>
      </c>
      <c r="H19" s="14" t="s">
        <v>45</v>
      </c>
      <c r="I19" s="14"/>
      <c r="J19" s="14" t="s">
        <v>11</v>
      </c>
      <c r="K19" s="14" t="s">
        <v>48</v>
      </c>
      <c r="L19" s="14"/>
      <c r="M19" s="14" t="s">
        <v>11</v>
      </c>
      <c r="N19" s="14" t="s">
        <v>58</v>
      </c>
      <c r="O19" s="14"/>
      <c r="P19" s="14" t="s">
        <v>11</v>
      </c>
      <c r="Q19" s="14" t="s">
        <v>59</v>
      </c>
      <c r="R19" s="14"/>
      <c r="S19" s="14" t="s">
        <v>11</v>
      </c>
      <c r="T19" s="14" t="s">
        <v>60</v>
      </c>
      <c r="U19" s="14"/>
      <c r="V19" s="14" t="s">
        <v>11</v>
      </c>
      <c r="W19" s="14" t="s">
        <v>52</v>
      </c>
      <c r="X19" s="14"/>
      <c r="Y19" s="14" t="s">
        <v>11</v>
      </c>
      <c r="Z19" s="14" t="s">
        <v>61</v>
      </c>
      <c r="AA19" s="14"/>
      <c r="AB19" s="14" t="s">
        <v>11</v>
      </c>
      <c r="AC19" s="14" t="s">
        <v>62</v>
      </c>
      <c r="AD19" s="14"/>
      <c r="AE19" s="14" t="s">
        <v>11</v>
      </c>
      <c r="AF19" s="14" t="s">
        <v>63</v>
      </c>
      <c r="AG19" s="14"/>
      <c r="AH19" s="14" t="s">
        <v>11</v>
      </c>
      <c r="AI19" s="14" t="s">
        <v>64</v>
      </c>
      <c r="AJ19" s="14"/>
      <c r="AK19" s="14" t="s">
        <v>11</v>
      </c>
      <c r="AL19" s="14" t="s">
        <v>120</v>
      </c>
      <c r="AM19" s="14"/>
      <c r="AN19" s="14" t="s">
        <v>11</v>
      </c>
      <c r="AO19" s="14" t="s">
        <v>102</v>
      </c>
      <c r="AP19" s="14"/>
      <c r="AQ19" s="14" t="s">
        <v>11</v>
      </c>
      <c r="AR19" s="14" t="s">
        <v>121</v>
      </c>
      <c r="AS19" s="14"/>
      <c r="AT19" s="14" t="s">
        <v>11</v>
      </c>
      <c r="AU19" s="14" t="s">
        <v>135</v>
      </c>
      <c r="AV19" s="14"/>
      <c r="AW19" s="14" t="s">
        <v>11</v>
      </c>
      <c r="AX19" s="14" t="s">
        <v>93</v>
      </c>
      <c r="AZ19" s="14" t="s">
        <v>11</v>
      </c>
      <c r="BB19" s="14"/>
      <c r="BC19" s="14"/>
    </row>
    <row r="20" spans="1:55" x14ac:dyDescent="0.4">
      <c r="A20" s="14" t="str">
        <f>"中等教育学校"</f>
        <v>中等教育学校</v>
      </c>
      <c r="B20" s="14" t="str">
        <f>"&lt;&gt;"</f>
        <v>&lt;&gt;</v>
      </c>
      <c r="C20" s="14"/>
      <c r="D20" s="14" t="str">
        <f>"中等教育学校"</f>
        <v>中等教育学校</v>
      </c>
      <c r="E20" s="14" t="str">
        <f>"○"</f>
        <v>○</v>
      </c>
      <c r="F20" s="14"/>
      <c r="G20" s="14" t="str">
        <f>"中等教育学校"</f>
        <v>中等教育学校</v>
      </c>
      <c r="H20" s="14" t="str">
        <f>"○"</f>
        <v>○</v>
      </c>
      <c r="I20" s="14"/>
      <c r="J20" s="14" t="str">
        <f>"中等教育学校"</f>
        <v>中等教育学校</v>
      </c>
      <c r="K20" s="14" t="str">
        <f>"○"</f>
        <v>○</v>
      </c>
      <c r="L20" s="14"/>
      <c r="M20" s="14" t="str">
        <f>"中等教育学校"</f>
        <v>中等教育学校</v>
      </c>
      <c r="N20" s="14" t="str">
        <f>"○"</f>
        <v>○</v>
      </c>
      <c r="O20" s="14"/>
      <c r="P20" s="14" t="str">
        <f>"中等教育学校"</f>
        <v>中等教育学校</v>
      </c>
      <c r="Q20" s="14" t="str">
        <f>"○"</f>
        <v>○</v>
      </c>
      <c r="R20" s="14"/>
      <c r="S20" s="14" t="str">
        <f>"中等教育学校"</f>
        <v>中等教育学校</v>
      </c>
      <c r="T20" s="14" t="str">
        <f>"○"</f>
        <v>○</v>
      </c>
      <c r="U20" s="14"/>
      <c r="V20" s="14" t="str">
        <f>"中等教育学校"</f>
        <v>中等教育学校</v>
      </c>
      <c r="W20" s="14" t="str">
        <f>"○"</f>
        <v>○</v>
      </c>
      <c r="X20" s="14"/>
      <c r="Y20" s="14" t="str">
        <f>"中等教育学校"</f>
        <v>中等教育学校</v>
      </c>
      <c r="Z20" s="14" t="str">
        <f>"○"</f>
        <v>○</v>
      </c>
      <c r="AA20" s="14"/>
      <c r="AB20" s="14" t="str">
        <f>"中等教育学校"</f>
        <v>中等教育学校</v>
      </c>
      <c r="AC20" s="14" t="str">
        <f>"○"</f>
        <v>○</v>
      </c>
      <c r="AD20" s="14"/>
      <c r="AE20" s="14" t="str">
        <f>"中等教育学校"</f>
        <v>中等教育学校</v>
      </c>
      <c r="AF20" s="14" t="str">
        <f>"○"</f>
        <v>○</v>
      </c>
      <c r="AG20" s="14"/>
      <c r="AH20" s="14" t="str">
        <f>"中等教育学校"</f>
        <v>中等教育学校</v>
      </c>
      <c r="AI20" s="14" t="str">
        <f>"○"</f>
        <v>○</v>
      </c>
      <c r="AJ20" s="14"/>
      <c r="AK20" s="14" t="str">
        <f>"中等教育学校"</f>
        <v>中等教育学校</v>
      </c>
      <c r="AL20" s="14" t="str">
        <f>"○"</f>
        <v>○</v>
      </c>
      <c r="AM20" s="14"/>
      <c r="AN20" s="14" t="str">
        <f>"中等教育学校"</f>
        <v>中等教育学校</v>
      </c>
      <c r="AO20" s="14" t="str">
        <f>"○"</f>
        <v>○</v>
      </c>
      <c r="AP20" s="14"/>
      <c r="AQ20" s="14" t="str">
        <f>"中等教育学校"</f>
        <v>中等教育学校</v>
      </c>
      <c r="AR20" s="14" t="str">
        <f>"○"</f>
        <v>○</v>
      </c>
      <c r="AS20" s="14"/>
      <c r="AT20" s="14" t="str">
        <f>"中等教育学校"</f>
        <v>中等教育学校</v>
      </c>
      <c r="AU20" s="14" t="str">
        <f>"○"</f>
        <v>○</v>
      </c>
      <c r="AV20" s="14"/>
      <c r="AW20" s="14" t="str">
        <f>"中等教育学校"</f>
        <v>中等教育学校</v>
      </c>
      <c r="AX20" s="14" t="str">
        <f>"✔"</f>
        <v>✔</v>
      </c>
      <c r="AZ20" s="14" t="str">
        <f>"中等教育学校"</f>
        <v>中等教育学校</v>
      </c>
      <c r="BB20" s="14"/>
      <c r="BC20" s="14"/>
    </row>
    <row r="22" spans="1:55" x14ac:dyDescent="0.4">
      <c r="A22" s="14" t="s">
        <v>11</v>
      </c>
      <c r="B22" s="14" t="s">
        <v>30</v>
      </c>
      <c r="C22" s="14"/>
      <c r="D22" s="14" t="s">
        <v>11</v>
      </c>
      <c r="E22" s="14" t="s">
        <v>57</v>
      </c>
      <c r="F22" s="14"/>
      <c r="G22" s="14" t="s">
        <v>11</v>
      </c>
      <c r="H22" s="14" t="s">
        <v>45</v>
      </c>
      <c r="I22" s="14"/>
      <c r="J22" s="14" t="s">
        <v>11</v>
      </c>
      <c r="K22" s="14" t="s">
        <v>48</v>
      </c>
      <c r="L22" s="14"/>
      <c r="M22" s="14" t="s">
        <v>11</v>
      </c>
      <c r="N22" s="14" t="s">
        <v>58</v>
      </c>
      <c r="O22" s="14"/>
      <c r="P22" s="14" t="s">
        <v>11</v>
      </c>
      <c r="Q22" s="14" t="s">
        <v>59</v>
      </c>
      <c r="R22" s="14"/>
      <c r="S22" s="14" t="s">
        <v>11</v>
      </c>
      <c r="T22" s="14" t="s">
        <v>60</v>
      </c>
      <c r="U22" s="14"/>
      <c r="V22" s="14" t="s">
        <v>11</v>
      </c>
      <c r="W22" s="14" t="s">
        <v>52</v>
      </c>
      <c r="X22" s="14"/>
      <c r="Y22" s="14" t="s">
        <v>11</v>
      </c>
      <c r="Z22" s="14" t="s">
        <v>61</v>
      </c>
      <c r="AA22" s="14"/>
      <c r="AB22" s="14" t="s">
        <v>11</v>
      </c>
      <c r="AC22" s="14" t="s">
        <v>62</v>
      </c>
      <c r="AD22" s="14"/>
      <c r="AE22" s="14" t="s">
        <v>11</v>
      </c>
      <c r="AF22" s="14" t="s">
        <v>63</v>
      </c>
      <c r="AG22" s="14"/>
      <c r="AH22" s="14" t="s">
        <v>11</v>
      </c>
      <c r="AI22" s="14" t="s">
        <v>64</v>
      </c>
      <c r="AJ22" s="14"/>
      <c r="AK22" s="14" t="s">
        <v>11</v>
      </c>
      <c r="AL22" s="14" t="s">
        <v>120</v>
      </c>
      <c r="AM22" s="14"/>
      <c r="AN22" s="14" t="s">
        <v>11</v>
      </c>
      <c r="AO22" s="14" t="s">
        <v>102</v>
      </c>
      <c r="AP22" s="14"/>
      <c r="AQ22" s="14" t="s">
        <v>11</v>
      </c>
      <c r="AR22" s="14" t="s">
        <v>121</v>
      </c>
      <c r="AS22" s="14"/>
      <c r="AT22" s="14" t="s">
        <v>11</v>
      </c>
      <c r="AU22" s="14" t="s">
        <v>135</v>
      </c>
      <c r="AV22" s="14"/>
      <c r="AW22" s="14" t="s">
        <v>11</v>
      </c>
      <c r="AX22" s="14" t="s">
        <v>93</v>
      </c>
      <c r="AZ22" s="14" t="s">
        <v>11</v>
      </c>
      <c r="BB22" s="14"/>
      <c r="BC22" s="14"/>
    </row>
    <row r="23" spans="1:55" x14ac:dyDescent="0.4">
      <c r="A23" s="14" t="str">
        <f>"特別支援学校"</f>
        <v>特別支援学校</v>
      </c>
      <c r="B23" s="14" t="str">
        <f>"&lt;&gt;"</f>
        <v>&lt;&gt;</v>
      </c>
      <c r="C23" s="14"/>
      <c r="D23" s="14" t="str">
        <f>"特別支援学校"</f>
        <v>特別支援学校</v>
      </c>
      <c r="E23" s="14" t="str">
        <f>"○"</f>
        <v>○</v>
      </c>
      <c r="F23" s="14"/>
      <c r="G23" s="14" t="str">
        <f>"特別支援学校"</f>
        <v>特別支援学校</v>
      </c>
      <c r="H23" s="14" t="str">
        <f>"○"</f>
        <v>○</v>
      </c>
      <c r="I23" s="14"/>
      <c r="J23" s="14" t="str">
        <f>"特別支援学校"</f>
        <v>特別支援学校</v>
      </c>
      <c r="K23" s="14" t="str">
        <f>"○"</f>
        <v>○</v>
      </c>
      <c r="L23" s="14"/>
      <c r="M23" s="14" t="str">
        <f>"特別支援学校"</f>
        <v>特別支援学校</v>
      </c>
      <c r="N23" s="14" t="str">
        <f>"○"</f>
        <v>○</v>
      </c>
      <c r="O23" s="14"/>
      <c r="P23" s="14" t="str">
        <f>"特別支援学校"</f>
        <v>特別支援学校</v>
      </c>
      <c r="Q23" s="14" t="str">
        <f>"○"</f>
        <v>○</v>
      </c>
      <c r="R23" s="14"/>
      <c r="S23" s="14" t="str">
        <f>"特別支援学校"</f>
        <v>特別支援学校</v>
      </c>
      <c r="T23" s="14" t="str">
        <f>"○"</f>
        <v>○</v>
      </c>
      <c r="U23" s="14"/>
      <c r="V23" s="14" t="str">
        <f>"特別支援学校"</f>
        <v>特別支援学校</v>
      </c>
      <c r="W23" s="14" t="str">
        <f>"○"</f>
        <v>○</v>
      </c>
      <c r="X23" s="14"/>
      <c r="Y23" s="14" t="str">
        <f>"特別支援学校"</f>
        <v>特別支援学校</v>
      </c>
      <c r="Z23" s="14" t="str">
        <f>"○"</f>
        <v>○</v>
      </c>
      <c r="AA23" s="14"/>
      <c r="AB23" s="14" t="str">
        <f>"特別支援学校"</f>
        <v>特別支援学校</v>
      </c>
      <c r="AC23" s="14" t="str">
        <f>"○"</f>
        <v>○</v>
      </c>
      <c r="AD23" s="14"/>
      <c r="AE23" s="14" t="str">
        <f>"特別支援学校"</f>
        <v>特別支援学校</v>
      </c>
      <c r="AF23" s="14" t="str">
        <f>"○"</f>
        <v>○</v>
      </c>
      <c r="AG23" s="14"/>
      <c r="AH23" s="14" t="str">
        <f>"特別支援学校"</f>
        <v>特別支援学校</v>
      </c>
      <c r="AI23" s="14" t="str">
        <f>"○"</f>
        <v>○</v>
      </c>
      <c r="AJ23" s="14"/>
      <c r="AK23" s="14" t="str">
        <f>"特別支援学校"</f>
        <v>特別支援学校</v>
      </c>
      <c r="AL23" s="14" t="str">
        <f>"○"</f>
        <v>○</v>
      </c>
      <c r="AM23" s="14"/>
      <c r="AN23" s="14" t="str">
        <f>"特別支援学校"</f>
        <v>特別支援学校</v>
      </c>
      <c r="AO23" s="14" t="str">
        <f>"○"</f>
        <v>○</v>
      </c>
      <c r="AP23" s="14"/>
      <c r="AQ23" s="14" t="str">
        <f>"特別支援学校"</f>
        <v>特別支援学校</v>
      </c>
      <c r="AR23" s="14" t="str">
        <f>"○"</f>
        <v>○</v>
      </c>
      <c r="AS23" s="14"/>
      <c r="AT23" s="14" t="str">
        <f>"特別支援学校"</f>
        <v>特別支援学校</v>
      </c>
      <c r="AU23" s="14" t="str">
        <f>"○"</f>
        <v>○</v>
      </c>
      <c r="AV23" s="14"/>
      <c r="AW23" s="14" t="str">
        <f>"特別支援学校"</f>
        <v>特別支援学校</v>
      </c>
      <c r="AX23" s="14" t="str">
        <f>"✔"</f>
        <v>✔</v>
      </c>
      <c r="AZ23" s="14" t="str">
        <f>"特別支援学校"</f>
        <v>特別支援学校</v>
      </c>
      <c r="BB23" s="14"/>
      <c r="BC23" s="14"/>
    </row>
    <row r="25" spans="1:55" x14ac:dyDescent="0.4">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Z25" s="14"/>
    </row>
    <row r="26" spans="1:55" x14ac:dyDescent="0.4">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Z26" s="14"/>
    </row>
  </sheetData>
  <sheetProtection password="CB4D" sheet="1" objects="1" scenarios="1"/>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調査票</vt:lpstr>
      <vt:lpstr>集計表（自動転記のため記入不要）</vt:lpstr>
      <vt:lpstr>リスト</vt:lpstr>
      <vt:lpstr>条件</vt:lpstr>
      <vt:lpstr>'集計表（自動転記のため記入不要）'!Print_Area</vt:lpstr>
      <vt:lpstr>調査票!Print_Area</vt:lpstr>
      <vt:lpstr>調査票!Print_Titles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大阪府</cp:lastModifiedBy>
  <cp:lastPrinted>2019-03-18T03:30:43Z</cp:lastPrinted>
  <dcterms:created xsi:type="dcterms:W3CDTF">2018-07-06T05:20:47Z</dcterms:created>
  <dcterms:modified xsi:type="dcterms:W3CDTF">2019-03-22T00:50:21Z</dcterms:modified>
</cp:coreProperties>
</file>