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35" activeTab="0"/>
  </bookViews>
  <sheets>
    <sheet name="担当者連絡先等" sheetId="1" r:id="rId1"/>
    <sheet name="施設計画様式" sheetId="2" r:id="rId2"/>
    <sheet name="設備計画様式" sheetId="3" r:id="rId3"/>
    <sheet name="施設記入例" sheetId="4" r:id="rId4"/>
    <sheet name="設備記入例" sheetId="5" r:id="rId5"/>
  </sheets>
  <definedNames>
    <definedName name="_xlnm.Print_Area" localSheetId="3">'施設記入例'!$A$1:$L$24</definedName>
    <definedName name="_xlnm.Print_Area" localSheetId="1">'施設計画様式'!$A$1:$L$25</definedName>
    <definedName name="_xlnm.Print_Area" localSheetId="4">'設備記入例'!$A$1:$I$23</definedName>
    <definedName name="_xlnm.Print_Area" localSheetId="2">'設備計画様式'!$A$1:$J$23</definedName>
  </definedNames>
  <calcPr fullCalcOnLoad="1"/>
</workbook>
</file>

<file path=xl/sharedStrings.xml><?xml version="1.0" encoding="utf-8"?>
<sst xmlns="http://schemas.openxmlformats.org/spreadsheetml/2006/main" count="151" uniqueCount="100">
  <si>
    <t>学校名</t>
  </si>
  <si>
    <t>事業区分</t>
  </si>
  <si>
    <t>施設名等</t>
  </si>
  <si>
    <t>構造</t>
  </si>
  <si>
    <t>補助率</t>
  </si>
  <si>
    <t>都道府県名</t>
  </si>
  <si>
    <t>担当者名</t>
  </si>
  <si>
    <t>文部　太郎</t>
  </si>
  <si>
    <t>補助算定額
（千円）</t>
  </si>
  <si>
    <t>事業費
（円）</t>
  </si>
  <si>
    <t>単価
（円）</t>
  </si>
  <si>
    <t>面積
（㎡）</t>
  </si>
  <si>
    <t>機械加工装置</t>
  </si>
  <si>
    <t>□□□農業高等学校</t>
  </si>
  <si>
    <t>食品加工装置</t>
  </si>
  <si>
    <t>計</t>
  </si>
  <si>
    <t>電子計算組織</t>
  </si>
  <si>
    <t>◎◎◎工業高等学校</t>
  </si>
  <si>
    <t>○○○高等学校</t>
  </si>
  <si>
    <t>総合実習棟</t>
  </si>
  <si>
    <t>機械加工実習施設</t>
  </si>
  <si>
    <t>《記入例》</t>
  </si>
  <si>
    <t>学校法人名</t>
  </si>
  <si>
    <t>学校法人○○学園</t>
  </si>
  <si>
    <t>学校法人△△学園</t>
  </si>
  <si>
    <t>学校法人□□学園</t>
  </si>
  <si>
    <t>都道府県事務費</t>
  </si>
  <si>
    <t>学校法人◎◎学園</t>
  </si>
  <si>
    <t>○○○○</t>
  </si>
  <si>
    <t>学校名</t>
  </si>
  <si>
    <t>事業名</t>
  </si>
  <si>
    <t>設備名</t>
  </si>
  <si>
    <t>事業費(円)</t>
  </si>
  <si>
    <t>補助金(千円)</t>
  </si>
  <si>
    <t>基準設備</t>
  </si>
  <si>
    <t>合　　　　　　　　計</t>
  </si>
  <si>
    <t>空気圧実験装置</t>
  </si>
  <si>
    <t>【設備関係】</t>
  </si>
  <si>
    <t>【施設関係】</t>
  </si>
  <si>
    <t>合　　　　　　　　　計</t>
  </si>
  <si>
    <t>Ｒ</t>
  </si>
  <si>
    <t>Ｓ</t>
  </si>
  <si>
    <t>設置者　計</t>
  </si>
  <si>
    <t>合　　　　計</t>
  </si>
  <si>
    <t>△△△工業高等学校</t>
  </si>
  <si>
    <t>設置者　計</t>
  </si>
  <si>
    <t>合　　　　計</t>
  </si>
  <si>
    <t>一般</t>
  </si>
  <si>
    <t>特装</t>
  </si>
  <si>
    <t>事務</t>
  </si>
  <si>
    <t>家庭</t>
  </si>
  <si>
    <t>専攻</t>
  </si>
  <si>
    <t>都道府県事務費</t>
  </si>
  <si>
    <t>Ｒ</t>
  </si>
  <si>
    <t>Ｓ</t>
  </si>
  <si>
    <t>Ｗ</t>
  </si>
  <si>
    <t>一般</t>
  </si>
  <si>
    <t>産業</t>
  </si>
  <si>
    <t>材料</t>
  </si>
  <si>
    <t>更新</t>
  </si>
  <si>
    <t>家庭</t>
  </si>
  <si>
    <t>専攻</t>
  </si>
  <si>
    <t>共同</t>
  </si>
  <si>
    <t>経営</t>
  </si>
  <si>
    <t>（留意事項）</t>
  </si>
  <si>
    <t>補助対象となるのは工期が（契約日を含め）当該年度中の事業に限ります。</t>
  </si>
  <si>
    <t>補助対象となるのは納期が（契約日を含め）当該年度中の事業に限ります。</t>
  </si>
  <si>
    <t>備　　　　考
（　　納　　期　　）</t>
  </si>
  <si>
    <t>備　　考
（　　工　　期　　）</t>
  </si>
  <si>
    <t>備　　考
（　工　　期　　）</t>
  </si>
  <si>
    <t>備　　考
（　納　　期　）</t>
  </si>
  <si>
    <t>０３－６７３４－２３８０
sansin@mext.go.jp</t>
  </si>
  <si>
    <t>０３－６７３４－２３８０
sansin@mext.go.jp</t>
  </si>
  <si>
    <t>連絡先
（電話、E-mail）</t>
  </si>
  <si>
    <t>私立高等学校産業教育関係国庫補助金担当者</t>
  </si>
  <si>
    <t>担当部局</t>
  </si>
  <si>
    <t>担当者氏名</t>
  </si>
  <si>
    <t>電話番号</t>
  </si>
  <si>
    <t>FAX番号</t>
  </si>
  <si>
    <t>E-mailアドレス</t>
  </si>
  <si>
    <t>郵便番号</t>
  </si>
  <si>
    <t>住所</t>
  </si>
  <si>
    <t>児童生徒課産業教育振興室</t>
  </si>
  <si>
    <t>文科　太郎</t>
  </si>
  <si>
    <t>03-6734-2380</t>
  </si>
  <si>
    <t>03-6734-3177</t>
  </si>
  <si>
    <t>東京都千代田区霞が関3-2-2</t>
  </si>
  <si>
    <t>文部科学省
（記入例）</t>
  </si>
  <si>
    <t>平成３１度私立高等学校産業教育施設整備費施設整備計画</t>
  </si>
  <si>
    <t>平成３１年度高等学校産業教育設備整備費整備計画</t>
  </si>
  <si>
    <t>平成３１年度私立高等学校産業教育施設整備費施設整備計画</t>
  </si>
  <si>
    <t>H31.7～H32.3</t>
  </si>
  <si>
    <t>H319.7～H31.8</t>
  </si>
  <si>
    <t>H31.6～H31.7</t>
  </si>
  <si>
    <t>H31.10～H31.12</t>
  </si>
  <si>
    <t>H31.8～H31.1</t>
  </si>
  <si>
    <t>H31.7</t>
  </si>
  <si>
    <t>H31.10～H31.11</t>
  </si>
  <si>
    <t>164-0011</t>
  </si>
  <si>
    <t>sansin@mext.go.jp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</si>
</sst>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8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2" fontId="4" fillId="0" borderId="21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176" fontId="4" fillId="0" borderId="24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7" xfId="0" applyBorder="1" applyAlignment="1">
      <alignment vertical="center" shrinkToFit="1"/>
    </xf>
    <xf numFmtId="0" fontId="10" fillId="0" borderId="17" xfId="0" applyFont="1" applyBorder="1" applyAlignment="1">
      <alignment vertical="center" wrapText="1" shrinkToFit="1"/>
    </xf>
    <xf numFmtId="176" fontId="0" fillId="0" borderId="17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shrinkToFit="1"/>
    </xf>
    <xf numFmtId="176" fontId="0" fillId="0" borderId="19" xfId="0" applyNumberForma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shrinkToFit="1"/>
    </xf>
    <xf numFmtId="176" fontId="6" fillId="0" borderId="14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2" fontId="6" fillId="0" borderId="21" xfId="0" applyNumberFormat="1" applyFont="1" applyBorder="1" applyAlignment="1">
      <alignment horizontal="center" vertical="center"/>
    </xf>
    <xf numFmtId="12" fontId="6" fillId="0" borderId="14" xfId="0" applyNumberFormat="1" applyFont="1" applyBorder="1" applyAlignment="1">
      <alignment horizontal="center" vertical="center"/>
    </xf>
    <xf numFmtId="12" fontId="6" fillId="0" borderId="17" xfId="0" applyNumberFormat="1" applyFont="1" applyBorder="1" applyAlignment="1">
      <alignment horizontal="center" vertical="center"/>
    </xf>
    <xf numFmtId="12" fontId="6" fillId="0" borderId="1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176" fontId="6" fillId="0" borderId="30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12" fontId="6" fillId="0" borderId="29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76" fontId="6" fillId="0" borderId="34" xfId="0" applyNumberFormat="1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vertical="center" shrinkToFit="1"/>
    </xf>
    <xf numFmtId="0" fontId="6" fillId="0" borderId="17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6" fontId="6" fillId="0" borderId="18" xfId="0" applyNumberFormat="1" applyFont="1" applyBorder="1" applyAlignment="1">
      <alignment vertical="center"/>
    </xf>
    <xf numFmtId="0" fontId="6" fillId="0" borderId="36" xfId="0" applyFont="1" applyBorder="1" applyAlignment="1">
      <alignment vertical="center" shrinkToFit="1"/>
    </xf>
    <xf numFmtId="0" fontId="6" fillId="0" borderId="36" xfId="0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176" fontId="6" fillId="0" borderId="3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2" fontId="6" fillId="0" borderId="36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 shrinkToFit="1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12" fontId="6" fillId="0" borderId="23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176" fontId="6" fillId="0" borderId="41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 shrinkToFit="1"/>
    </xf>
    <xf numFmtId="176" fontId="6" fillId="0" borderId="19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2" fontId="6" fillId="0" borderId="26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16" xfId="0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6" fillId="0" borderId="44" xfId="0" applyNumberFormat="1" applyFont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horizontal="distributed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wrapText="1" shrinkToFit="1"/>
    </xf>
    <xf numFmtId="0" fontId="4" fillId="0" borderId="4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3" fontId="6" fillId="0" borderId="33" xfId="61" applyNumberFormat="1" applyFont="1" applyBorder="1" applyAlignment="1">
      <alignment horizontal="center" vertical="center" wrapText="1"/>
      <protection/>
    </xf>
    <xf numFmtId="3" fontId="6" fillId="0" borderId="21" xfId="61" applyNumberFormat="1" applyFont="1" applyBorder="1" applyAlignment="1">
      <alignment horizontal="center" vertical="center"/>
      <protection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" fontId="6" fillId="0" borderId="21" xfId="61" applyNumberFormat="1" applyFont="1" applyBorder="1" applyAlignment="1">
      <alignment horizontal="center" vertical="center" wrapText="1"/>
      <protection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3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3" fontId="4" fillId="0" borderId="50" xfId="0" applyNumberFormat="1" applyFont="1" applyBorder="1" applyAlignment="1">
      <alignment horizontal="center" vertical="center" wrapText="1"/>
    </xf>
    <xf numFmtId="3" fontId="6" fillId="0" borderId="60" xfId="0" applyNumberFormat="1" applyFont="1" applyFill="1" applyBorder="1" applyAlignment="1">
      <alignment horizontal="center" vertical="center" wrapText="1"/>
    </xf>
    <xf numFmtId="3" fontId="6" fillId="0" borderId="61" xfId="0" applyNumberFormat="1" applyFont="1" applyFill="1" applyBorder="1" applyAlignment="1">
      <alignment horizontal="center" vertical="center"/>
    </xf>
    <xf numFmtId="3" fontId="6" fillId="0" borderId="52" xfId="0" applyNumberFormat="1" applyFont="1" applyFill="1" applyBorder="1" applyAlignment="1">
      <alignment horizontal="center" vertical="center"/>
    </xf>
    <xf numFmtId="3" fontId="6" fillId="0" borderId="53" xfId="0" applyNumberFormat="1" applyFont="1" applyFill="1" applyBorder="1" applyAlignment="1">
      <alignment horizontal="center" vertical="center"/>
    </xf>
    <xf numFmtId="0" fontId="6" fillId="0" borderId="33" xfId="61" applyFont="1" applyBorder="1" applyAlignment="1">
      <alignment horizontal="center" vertical="center" wrapText="1"/>
      <protection/>
    </xf>
    <xf numFmtId="3" fontId="6" fillId="0" borderId="60" xfId="61" applyNumberFormat="1" applyFont="1" applyBorder="1" applyAlignment="1">
      <alignment horizontal="center" vertical="center"/>
      <protection/>
    </xf>
    <xf numFmtId="3" fontId="6" fillId="0" borderId="52" xfId="61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6" fillId="0" borderId="33" xfId="61" applyFont="1" applyBorder="1" applyAlignment="1">
      <alignment horizontal="center" vertical="center" shrinkToFit="1"/>
      <protection/>
    </xf>
    <xf numFmtId="0" fontId="6" fillId="0" borderId="21" xfId="61" applyFont="1" applyBorder="1" applyAlignment="1">
      <alignment horizontal="center" vertical="center" shrinkToFit="1"/>
      <protection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 shrinkToFit="1"/>
    </xf>
    <xf numFmtId="3" fontId="6" fillId="0" borderId="21" xfId="0" applyNumberFormat="1" applyFont="1" applyFill="1" applyBorder="1" applyAlignment="1">
      <alignment horizontal="center" vertical="center" shrinkToFit="1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 shrinkToFit="1"/>
    </xf>
    <xf numFmtId="3" fontId="6" fillId="0" borderId="40" xfId="0" applyNumberFormat="1" applyFont="1" applyFill="1" applyBorder="1" applyAlignment="1">
      <alignment horizontal="center" vertical="center" shrinkToFit="1"/>
    </xf>
    <xf numFmtId="3" fontId="6" fillId="0" borderId="33" xfId="61" applyNumberFormat="1" applyFont="1" applyBorder="1" applyAlignment="1">
      <alignment horizontal="center" vertical="center"/>
      <protection/>
    </xf>
    <xf numFmtId="0" fontId="0" fillId="0" borderId="65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43" xfId="0" applyFont="1" applyBorder="1" applyAlignment="1">
      <alignment vertical="center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35" fillId="33" borderId="17" xfId="43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-18国債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sin@mext.g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zoomScalePageLayoutView="0" workbookViewId="0" topLeftCell="A1">
      <selection activeCell="H15" sqref="H15"/>
    </sheetView>
  </sheetViews>
  <sheetFormatPr defaultColWidth="9.00390625" defaultRowHeight="13.5"/>
  <cols>
    <col min="1" max="1" width="11.875" style="0" customWidth="1"/>
    <col min="2" max="2" width="25.50390625" style="0" bestFit="1" customWidth="1"/>
    <col min="3" max="3" width="11.25390625" style="0" customWidth="1"/>
    <col min="4" max="5" width="13.875" style="0" bestFit="1" customWidth="1"/>
    <col min="6" max="6" width="16.125" style="0" bestFit="1" customWidth="1"/>
    <col min="8" max="8" width="26.875" style="0" bestFit="1" customWidth="1"/>
  </cols>
  <sheetData>
    <row r="1" ht="32.25" customHeight="1">
      <c r="A1" s="113" t="s">
        <v>74</v>
      </c>
    </row>
    <row r="3" spans="1:8" ht="45" customHeight="1">
      <c r="A3" s="119" t="s">
        <v>5</v>
      </c>
      <c r="B3" s="119" t="s">
        <v>75</v>
      </c>
      <c r="C3" s="119" t="s">
        <v>76</v>
      </c>
      <c r="D3" s="119" t="s">
        <v>77</v>
      </c>
      <c r="E3" s="119" t="s">
        <v>78</v>
      </c>
      <c r="F3" s="119" t="s">
        <v>79</v>
      </c>
      <c r="G3" s="119" t="s">
        <v>80</v>
      </c>
      <c r="H3" s="119" t="s">
        <v>81</v>
      </c>
    </row>
    <row r="4" spans="1:8" ht="45" customHeight="1">
      <c r="A4" s="122" t="s">
        <v>87</v>
      </c>
      <c r="B4" s="121" t="s">
        <v>82</v>
      </c>
      <c r="C4" s="121" t="s">
        <v>83</v>
      </c>
      <c r="D4" s="121" t="s">
        <v>84</v>
      </c>
      <c r="E4" s="121" t="s">
        <v>85</v>
      </c>
      <c r="F4" s="201" t="s">
        <v>99</v>
      </c>
      <c r="G4" s="121" t="s">
        <v>98</v>
      </c>
      <c r="H4" s="121" t="s">
        <v>86</v>
      </c>
    </row>
    <row r="5" spans="1:8" ht="45" customHeight="1">
      <c r="A5" s="120"/>
      <c r="B5" s="120"/>
      <c r="C5" s="120"/>
      <c r="D5" s="120"/>
      <c r="E5" s="120"/>
      <c r="F5" s="120"/>
      <c r="G5" s="120"/>
      <c r="H5" s="120"/>
    </row>
  </sheetData>
  <sheetProtection/>
  <hyperlinks>
    <hyperlink ref="F4" r:id="rId1" display="sansin@mext.go.jp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view="pageBreakPreview" zoomScale="70" zoomScaleNormal="85" zoomScaleSheetLayoutView="70" zoomScalePageLayoutView="85" workbookViewId="0" topLeftCell="A1">
      <selection activeCell="A2" sqref="A2"/>
    </sheetView>
  </sheetViews>
  <sheetFormatPr defaultColWidth="9.00390625" defaultRowHeight="13.5"/>
  <cols>
    <col min="1" max="1" width="23.625" style="0" customWidth="1"/>
    <col min="2" max="2" width="24.625" style="0" customWidth="1"/>
    <col min="3" max="3" width="13.125" style="0" customWidth="1"/>
    <col min="4" max="4" width="23.375" style="0" customWidth="1"/>
    <col min="5" max="5" width="10.625" style="0" customWidth="1"/>
    <col min="6" max="6" width="6.50390625" style="0" customWidth="1"/>
    <col min="7" max="7" width="11.875" style="0" customWidth="1"/>
    <col min="8" max="8" width="18.625" style="0" customWidth="1"/>
    <col min="9" max="9" width="6.625" style="0" customWidth="1"/>
    <col min="10" max="10" width="14.625" style="0" customWidth="1"/>
    <col min="11" max="11" width="11.125" style="0" customWidth="1"/>
    <col min="12" max="12" width="19.25390625" style="0" customWidth="1"/>
  </cols>
  <sheetData>
    <row r="1" spans="1:12" ht="28.5">
      <c r="A1" s="156" t="s">
        <v>88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ht="12.75" customHeight="1" thickBot="1">
      <c r="B2" s="1"/>
    </row>
    <row r="3" spans="2:12" ht="30" customHeight="1" thickBot="1">
      <c r="B3" s="34"/>
      <c r="J3" s="5" t="s">
        <v>5</v>
      </c>
      <c r="K3" s="157"/>
      <c r="L3" s="158"/>
    </row>
    <row r="4" ht="14.25" thickBot="1">
      <c r="J4" s="6"/>
    </row>
    <row r="5" spans="1:12" ht="28.5" customHeight="1">
      <c r="A5" s="129" t="s">
        <v>38</v>
      </c>
      <c r="J5" s="7" t="s">
        <v>6</v>
      </c>
      <c r="K5" s="159"/>
      <c r="L5" s="160"/>
    </row>
    <row r="6" spans="1:12" ht="43.5" customHeight="1" thickBot="1">
      <c r="A6" s="130"/>
      <c r="J6" s="118" t="s">
        <v>73</v>
      </c>
      <c r="K6" s="161"/>
      <c r="L6" s="162"/>
    </row>
    <row r="7" spans="1:12" ht="18" customHeight="1">
      <c r="A7" s="144" t="s">
        <v>22</v>
      </c>
      <c r="B7" s="146" t="s">
        <v>0</v>
      </c>
      <c r="C7" s="146" t="s">
        <v>1</v>
      </c>
      <c r="D7" s="165" t="s">
        <v>2</v>
      </c>
      <c r="E7" s="153" t="s">
        <v>11</v>
      </c>
      <c r="F7" s="146" t="s">
        <v>3</v>
      </c>
      <c r="G7" s="131" t="s">
        <v>10</v>
      </c>
      <c r="H7" s="131" t="s">
        <v>9</v>
      </c>
      <c r="I7" s="154" t="s">
        <v>4</v>
      </c>
      <c r="J7" s="131" t="s">
        <v>8</v>
      </c>
      <c r="K7" s="149" t="s">
        <v>68</v>
      </c>
      <c r="L7" s="150"/>
    </row>
    <row r="8" spans="1:12" ht="18" customHeight="1" thickBot="1">
      <c r="A8" s="145"/>
      <c r="B8" s="147"/>
      <c r="C8" s="147"/>
      <c r="D8" s="166"/>
      <c r="E8" s="147"/>
      <c r="F8" s="147"/>
      <c r="G8" s="132"/>
      <c r="H8" s="132"/>
      <c r="I8" s="155"/>
      <c r="J8" s="140"/>
      <c r="K8" s="151"/>
      <c r="L8" s="152"/>
    </row>
    <row r="9" spans="1:12" ht="30" customHeight="1">
      <c r="A9" s="8"/>
      <c r="B9" s="9"/>
      <c r="C9" s="15"/>
      <c r="D9" s="9"/>
      <c r="E9" s="10"/>
      <c r="F9" s="15"/>
      <c r="G9" s="11"/>
      <c r="H9" s="52">
        <f aca="true" t="shared" si="0" ref="H9:H20">SUM(E9*G9)</f>
        <v>0</v>
      </c>
      <c r="I9" s="56">
        <v>0.3333333333333333</v>
      </c>
      <c r="J9" s="52">
        <f>ROUNDDOWN((H9/3)/1000,0)</f>
        <v>0</v>
      </c>
      <c r="K9" s="163"/>
      <c r="L9" s="164"/>
    </row>
    <row r="10" spans="1:12" ht="30" customHeight="1">
      <c r="A10" s="12"/>
      <c r="B10" s="15"/>
      <c r="C10" s="15"/>
      <c r="D10" s="13"/>
      <c r="E10" s="14"/>
      <c r="F10" s="15"/>
      <c r="G10" s="16"/>
      <c r="H10" s="75">
        <f t="shared" si="0"/>
        <v>0</v>
      </c>
      <c r="I10" s="57">
        <v>0.33333333333333</v>
      </c>
      <c r="J10" s="75">
        <f>ROUNDDOWN((H10/3)/1000,0)</f>
        <v>0</v>
      </c>
      <c r="K10" s="127"/>
      <c r="L10" s="128"/>
    </row>
    <row r="11" spans="1:12" ht="30" customHeight="1">
      <c r="A11" s="12"/>
      <c r="B11" s="15"/>
      <c r="C11" s="15"/>
      <c r="D11" s="13"/>
      <c r="E11" s="14"/>
      <c r="F11" s="15"/>
      <c r="G11" s="16"/>
      <c r="H11" s="75">
        <f t="shared" si="0"/>
        <v>0</v>
      </c>
      <c r="I11" s="57">
        <v>0.33333333333333</v>
      </c>
      <c r="J11" s="75">
        <f aca="true" t="shared" si="1" ref="J11:J20">ROUNDDOWN((H11/3)/1000,0)</f>
        <v>0</v>
      </c>
      <c r="K11" s="127"/>
      <c r="L11" s="128"/>
    </row>
    <row r="12" spans="1:12" ht="30" customHeight="1">
      <c r="A12" s="12"/>
      <c r="B12" s="15"/>
      <c r="C12" s="15"/>
      <c r="D12" s="15"/>
      <c r="E12" s="14"/>
      <c r="F12" s="15"/>
      <c r="G12" s="16"/>
      <c r="H12" s="75">
        <f t="shared" si="0"/>
        <v>0</v>
      </c>
      <c r="I12" s="57">
        <v>0.33333333333333</v>
      </c>
      <c r="J12" s="75">
        <f t="shared" si="1"/>
        <v>0</v>
      </c>
      <c r="K12" s="127"/>
      <c r="L12" s="128"/>
    </row>
    <row r="13" spans="1:12" ht="30" customHeight="1">
      <c r="A13" s="12"/>
      <c r="B13" s="13"/>
      <c r="C13" s="15"/>
      <c r="D13" s="13"/>
      <c r="E13" s="14"/>
      <c r="F13" s="15"/>
      <c r="G13" s="16"/>
      <c r="H13" s="75">
        <f t="shared" si="0"/>
        <v>0</v>
      </c>
      <c r="I13" s="57">
        <v>0.33333333333333</v>
      </c>
      <c r="J13" s="75">
        <f t="shared" si="1"/>
        <v>0</v>
      </c>
      <c r="K13" s="148"/>
      <c r="L13" s="128"/>
    </row>
    <row r="14" spans="1:12" ht="30" customHeight="1">
      <c r="A14" s="12"/>
      <c r="B14" s="15"/>
      <c r="C14" s="15"/>
      <c r="D14" s="13"/>
      <c r="E14" s="14"/>
      <c r="F14" s="15"/>
      <c r="G14" s="16"/>
      <c r="H14" s="75">
        <f t="shared" si="0"/>
        <v>0</v>
      </c>
      <c r="I14" s="57">
        <v>0.33333333333333</v>
      </c>
      <c r="J14" s="75">
        <f t="shared" si="1"/>
        <v>0</v>
      </c>
      <c r="K14" s="127"/>
      <c r="L14" s="128"/>
    </row>
    <row r="15" spans="1:12" ht="30" customHeight="1">
      <c r="A15" s="12"/>
      <c r="B15" s="15"/>
      <c r="C15" s="15"/>
      <c r="D15" s="15"/>
      <c r="E15" s="14"/>
      <c r="F15" s="15"/>
      <c r="G15" s="16"/>
      <c r="H15" s="75">
        <f t="shared" si="0"/>
        <v>0</v>
      </c>
      <c r="I15" s="57">
        <v>0.33333333333333</v>
      </c>
      <c r="J15" s="75">
        <f t="shared" si="1"/>
        <v>0</v>
      </c>
      <c r="K15" s="127"/>
      <c r="L15" s="128"/>
    </row>
    <row r="16" spans="1:12" ht="30" customHeight="1">
      <c r="A16" s="12"/>
      <c r="B16" s="13"/>
      <c r="C16" s="15"/>
      <c r="D16" s="13"/>
      <c r="E16" s="14"/>
      <c r="F16" s="15"/>
      <c r="G16" s="16"/>
      <c r="H16" s="75">
        <f t="shared" si="0"/>
        <v>0</v>
      </c>
      <c r="I16" s="57">
        <v>0.33333333333333</v>
      </c>
      <c r="J16" s="75">
        <f t="shared" si="1"/>
        <v>0</v>
      </c>
      <c r="K16" s="127"/>
      <c r="L16" s="128"/>
    </row>
    <row r="17" spans="1:12" ht="30" customHeight="1">
      <c r="A17" s="12"/>
      <c r="B17" s="13"/>
      <c r="C17" s="15"/>
      <c r="D17" s="13"/>
      <c r="E17" s="14"/>
      <c r="F17" s="15"/>
      <c r="G17" s="16"/>
      <c r="H17" s="75">
        <f t="shared" si="0"/>
        <v>0</v>
      </c>
      <c r="I17" s="57">
        <v>0.33333333333333</v>
      </c>
      <c r="J17" s="75">
        <f t="shared" si="1"/>
        <v>0</v>
      </c>
      <c r="K17" s="127"/>
      <c r="L17" s="128"/>
    </row>
    <row r="18" spans="1:12" ht="30" customHeight="1">
      <c r="A18" s="12"/>
      <c r="B18" s="13"/>
      <c r="C18" s="15"/>
      <c r="D18" s="15"/>
      <c r="E18" s="14"/>
      <c r="F18" s="15"/>
      <c r="G18" s="16"/>
      <c r="H18" s="75">
        <f t="shared" si="0"/>
        <v>0</v>
      </c>
      <c r="I18" s="57">
        <v>0.33333333333333</v>
      </c>
      <c r="J18" s="75">
        <f t="shared" si="1"/>
        <v>0</v>
      </c>
      <c r="K18" s="127"/>
      <c r="L18" s="128"/>
    </row>
    <row r="19" spans="1:12" ht="30" customHeight="1">
      <c r="A19" s="12"/>
      <c r="B19" s="13"/>
      <c r="C19" s="15"/>
      <c r="D19" s="13"/>
      <c r="E19" s="14"/>
      <c r="F19" s="15"/>
      <c r="G19" s="16"/>
      <c r="H19" s="75">
        <f t="shared" si="0"/>
        <v>0</v>
      </c>
      <c r="I19" s="57">
        <v>0.33333333333333</v>
      </c>
      <c r="J19" s="75">
        <f t="shared" si="1"/>
        <v>0</v>
      </c>
      <c r="K19" s="127"/>
      <c r="L19" s="128"/>
    </row>
    <row r="20" spans="1:12" ht="30" customHeight="1" thickBot="1">
      <c r="A20" s="29"/>
      <c r="B20" s="17"/>
      <c r="C20" s="15"/>
      <c r="D20" s="17"/>
      <c r="E20" s="18"/>
      <c r="F20" s="15"/>
      <c r="G20" s="19"/>
      <c r="H20" s="100">
        <f t="shared" si="0"/>
        <v>0</v>
      </c>
      <c r="I20" s="58">
        <v>0.33333333333333</v>
      </c>
      <c r="J20" s="100">
        <f t="shared" si="1"/>
        <v>0</v>
      </c>
      <c r="K20" s="135"/>
      <c r="L20" s="136"/>
    </row>
    <row r="21" spans="1:12" ht="30" customHeight="1" thickBot="1" thickTop="1">
      <c r="A21" s="141" t="s">
        <v>42</v>
      </c>
      <c r="B21" s="142"/>
      <c r="C21" s="143"/>
      <c r="D21" s="30"/>
      <c r="E21" s="31"/>
      <c r="F21" s="30"/>
      <c r="G21" s="32"/>
      <c r="H21" s="83"/>
      <c r="I21" s="105"/>
      <c r="J21" s="85"/>
      <c r="K21" s="125"/>
      <c r="L21" s="126"/>
    </row>
    <row r="22" spans="1:12" ht="30" customHeight="1" thickBot="1">
      <c r="A22" s="86"/>
      <c r="B22" s="96"/>
      <c r="C22" s="88" t="s">
        <v>52</v>
      </c>
      <c r="D22" s="27"/>
      <c r="E22" s="24"/>
      <c r="F22" s="25"/>
      <c r="G22" s="26"/>
      <c r="H22" s="91"/>
      <c r="I22" s="92">
        <v>0.3333333333333333</v>
      </c>
      <c r="J22" s="89"/>
      <c r="K22" s="123"/>
      <c r="L22" s="124"/>
    </row>
    <row r="23" spans="1:12" ht="30" customHeight="1" thickBot="1">
      <c r="A23" s="137" t="s">
        <v>43</v>
      </c>
      <c r="B23" s="138"/>
      <c r="C23" s="139"/>
      <c r="D23" s="21"/>
      <c r="E23" s="20"/>
      <c r="F23" s="21"/>
      <c r="G23" s="22"/>
      <c r="H23" s="109"/>
      <c r="I23" s="55"/>
      <c r="J23" s="54"/>
      <c r="K23" s="133"/>
      <c r="L23" s="134"/>
    </row>
    <row r="24" ht="18.75" customHeight="1">
      <c r="A24" t="s">
        <v>64</v>
      </c>
    </row>
    <row r="25" ht="18.75" customHeight="1">
      <c r="A25" t="s">
        <v>65</v>
      </c>
    </row>
    <row r="26" ht="18.75" customHeight="1"/>
    <row r="32" spans="3:6" ht="17.25">
      <c r="C32" s="113" t="s">
        <v>47</v>
      </c>
      <c r="F32" t="s">
        <v>53</v>
      </c>
    </row>
    <row r="33" spans="3:6" ht="17.25">
      <c r="C33" s="113" t="s">
        <v>50</v>
      </c>
      <c r="F33" t="s">
        <v>54</v>
      </c>
    </row>
    <row r="34" spans="3:6" ht="17.25">
      <c r="C34" s="113" t="s">
        <v>51</v>
      </c>
      <c r="F34" t="s">
        <v>55</v>
      </c>
    </row>
    <row r="35" ht="17.25">
      <c r="C35" s="113" t="s">
        <v>48</v>
      </c>
    </row>
    <row r="36" ht="17.25">
      <c r="C36" s="113" t="s">
        <v>49</v>
      </c>
    </row>
  </sheetData>
  <sheetProtection/>
  <mergeCells count="33">
    <mergeCell ref="A1:L1"/>
    <mergeCell ref="K3:L3"/>
    <mergeCell ref="K5:L5"/>
    <mergeCell ref="K6:L6"/>
    <mergeCell ref="K9:L9"/>
    <mergeCell ref="K10:L10"/>
    <mergeCell ref="D7:D8"/>
    <mergeCell ref="K13:L13"/>
    <mergeCell ref="K7:L8"/>
    <mergeCell ref="E7:E8"/>
    <mergeCell ref="F7:F8"/>
    <mergeCell ref="I7:I8"/>
    <mergeCell ref="G7:G8"/>
    <mergeCell ref="K23:L23"/>
    <mergeCell ref="K17:L17"/>
    <mergeCell ref="K19:L19"/>
    <mergeCell ref="K20:L20"/>
    <mergeCell ref="A23:C23"/>
    <mergeCell ref="J7:J8"/>
    <mergeCell ref="A21:C21"/>
    <mergeCell ref="A7:A8"/>
    <mergeCell ref="B7:B8"/>
    <mergeCell ref="C7:C8"/>
    <mergeCell ref="K22:L22"/>
    <mergeCell ref="K21:L21"/>
    <mergeCell ref="K16:L16"/>
    <mergeCell ref="A5:A6"/>
    <mergeCell ref="K18:L18"/>
    <mergeCell ref="K15:L15"/>
    <mergeCell ref="K14:L14"/>
    <mergeCell ref="K11:L11"/>
    <mergeCell ref="K12:L12"/>
    <mergeCell ref="H7:H8"/>
  </mergeCells>
  <dataValidations count="2">
    <dataValidation type="list" allowBlank="1" showInputMessage="1" showErrorMessage="1" sqref="F9:F20">
      <formula1>$F$32:$F$34</formula1>
    </dataValidation>
    <dataValidation type="list" allowBlank="1" showInputMessage="1" showErrorMessage="1" sqref="C9:C20">
      <formula1>$C$32:$C$36</formula1>
    </dataValidation>
  </dataValidations>
  <printOptions/>
  <pageMargins left="0.8661417322834646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="70" zoomScaleNormal="70" zoomScaleSheetLayoutView="70" workbookViewId="0" topLeftCell="A1">
      <selection activeCell="A2" sqref="A2"/>
    </sheetView>
  </sheetViews>
  <sheetFormatPr defaultColWidth="9.00390625" defaultRowHeight="13.5"/>
  <cols>
    <col min="1" max="1" width="23.625" style="0" customWidth="1"/>
    <col min="2" max="2" width="24.625" style="0" customWidth="1"/>
    <col min="3" max="3" width="13.125" style="0" customWidth="1"/>
    <col min="4" max="4" width="23.125" style="0" customWidth="1"/>
    <col min="5" max="5" width="18.75390625" style="0" customWidth="1"/>
    <col min="6" max="6" width="6.625" style="0" customWidth="1"/>
    <col min="7" max="7" width="14.50390625" style="0" customWidth="1"/>
    <col min="8" max="8" width="11.125" style="0" customWidth="1"/>
    <col min="9" max="9" width="19.25390625" style="0" customWidth="1"/>
    <col min="10" max="10" width="1.875" style="0" customWidth="1"/>
  </cols>
  <sheetData>
    <row r="1" spans="1:13" ht="28.5">
      <c r="A1" s="156" t="s">
        <v>89</v>
      </c>
      <c r="B1" s="156"/>
      <c r="C1" s="156"/>
      <c r="D1" s="156"/>
      <c r="E1" s="156"/>
      <c r="F1" s="156"/>
      <c r="G1" s="156"/>
      <c r="H1" s="156"/>
      <c r="I1" s="156"/>
      <c r="J1" s="33"/>
      <c r="K1" s="33"/>
      <c r="L1" s="3"/>
      <c r="M1" s="3"/>
    </row>
    <row r="2" ht="12.75" customHeight="1" thickBot="1"/>
    <row r="3" spans="7:9" ht="30" customHeight="1" thickBot="1">
      <c r="G3" s="5" t="s">
        <v>5</v>
      </c>
      <c r="H3" s="157"/>
      <c r="I3" s="158"/>
    </row>
    <row r="4" ht="13.5" customHeight="1" thickBot="1">
      <c r="G4" s="6"/>
    </row>
    <row r="5" spans="1:9" ht="30" customHeight="1">
      <c r="A5" s="180" t="s">
        <v>37</v>
      </c>
      <c r="G5" s="7" t="s">
        <v>6</v>
      </c>
      <c r="H5" s="159"/>
      <c r="I5" s="160"/>
    </row>
    <row r="6" spans="1:9" ht="45" customHeight="1" thickBot="1">
      <c r="A6" s="181"/>
      <c r="G6" s="118" t="s">
        <v>73</v>
      </c>
      <c r="H6" s="161"/>
      <c r="I6" s="162"/>
    </row>
    <row r="7" spans="1:13" s="37" customFormat="1" ht="18" customHeight="1">
      <c r="A7" s="176" t="s">
        <v>22</v>
      </c>
      <c r="B7" s="172" t="s">
        <v>29</v>
      </c>
      <c r="C7" s="172" t="s">
        <v>30</v>
      </c>
      <c r="D7" s="172" t="s">
        <v>31</v>
      </c>
      <c r="E7" s="174" t="s">
        <v>32</v>
      </c>
      <c r="F7" s="178" t="s">
        <v>4</v>
      </c>
      <c r="G7" s="174" t="s">
        <v>33</v>
      </c>
      <c r="H7" s="149" t="s">
        <v>67</v>
      </c>
      <c r="I7" s="150"/>
      <c r="J7" s="35"/>
      <c r="K7" s="36"/>
      <c r="L7" s="36"/>
      <c r="M7" s="36"/>
    </row>
    <row r="8" spans="1:13" s="37" customFormat="1" ht="18" customHeight="1" thickBot="1">
      <c r="A8" s="177"/>
      <c r="B8" s="173"/>
      <c r="C8" s="173"/>
      <c r="D8" s="173"/>
      <c r="E8" s="175"/>
      <c r="F8" s="132"/>
      <c r="G8" s="175"/>
      <c r="H8" s="151"/>
      <c r="I8" s="152"/>
      <c r="J8" s="35"/>
      <c r="K8" s="36"/>
      <c r="L8" s="36"/>
      <c r="M8" s="36"/>
    </row>
    <row r="9" spans="1:9" ht="30" customHeight="1">
      <c r="A9" s="38"/>
      <c r="B9" s="39"/>
      <c r="C9" s="41"/>
      <c r="D9" s="39"/>
      <c r="E9" s="39"/>
      <c r="F9" s="56">
        <v>0.3333333333333333</v>
      </c>
      <c r="G9" s="52">
        <f>ROUNDDOWN((E9/3)/1000,0)</f>
        <v>0</v>
      </c>
      <c r="H9" s="179"/>
      <c r="I9" s="160"/>
    </row>
    <row r="10" spans="1:9" ht="30" customHeight="1">
      <c r="A10" s="40"/>
      <c r="B10" s="41"/>
      <c r="C10" s="41"/>
      <c r="D10" s="41"/>
      <c r="E10" s="41"/>
      <c r="F10" s="57">
        <v>0.3333333333333333</v>
      </c>
      <c r="G10" s="75">
        <f aca="true" t="shared" si="0" ref="G10:G19">ROUNDDOWN((E10/3)/1000,0)</f>
        <v>0</v>
      </c>
      <c r="H10" s="167"/>
      <c r="I10" s="168"/>
    </row>
    <row r="11" spans="1:9" ht="30" customHeight="1">
      <c r="A11" s="40"/>
      <c r="B11" s="41"/>
      <c r="C11" s="41"/>
      <c r="D11" s="41"/>
      <c r="E11" s="41"/>
      <c r="F11" s="57">
        <v>0.3333333333333333</v>
      </c>
      <c r="G11" s="75">
        <f t="shared" si="0"/>
        <v>0</v>
      </c>
      <c r="H11" s="167"/>
      <c r="I11" s="168"/>
    </row>
    <row r="12" spans="1:9" ht="30" customHeight="1">
      <c r="A12" s="40"/>
      <c r="B12" s="41"/>
      <c r="C12" s="41"/>
      <c r="D12" s="41"/>
      <c r="E12" s="41"/>
      <c r="F12" s="57">
        <v>0.3333333333333333</v>
      </c>
      <c r="G12" s="75">
        <f t="shared" si="0"/>
        <v>0</v>
      </c>
      <c r="H12" s="167"/>
      <c r="I12" s="168"/>
    </row>
    <row r="13" spans="1:9" ht="30" customHeight="1">
      <c r="A13" s="40"/>
      <c r="B13" s="41"/>
      <c r="C13" s="41"/>
      <c r="D13" s="41"/>
      <c r="E13" s="41"/>
      <c r="F13" s="57">
        <v>0.3333333333333333</v>
      </c>
      <c r="G13" s="75">
        <f t="shared" si="0"/>
        <v>0</v>
      </c>
      <c r="H13" s="167"/>
      <c r="I13" s="168"/>
    </row>
    <row r="14" spans="1:9" ht="30" customHeight="1">
      <c r="A14" s="40"/>
      <c r="B14" s="41"/>
      <c r="C14" s="41"/>
      <c r="D14" s="41"/>
      <c r="E14" s="41"/>
      <c r="F14" s="57">
        <v>0.3333333333333333</v>
      </c>
      <c r="G14" s="75">
        <f t="shared" si="0"/>
        <v>0</v>
      </c>
      <c r="H14" s="167"/>
      <c r="I14" s="168"/>
    </row>
    <row r="15" spans="1:9" ht="30" customHeight="1">
      <c r="A15" s="40"/>
      <c r="B15" s="41"/>
      <c r="C15" s="41"/>
      <c r="D15" s="41"/>
      <c r="E15" s="41"/>
      <c r="F15" s="57">
        <v>0.3333333333333333</v>
      </c>
      <c r="G15" s="75">
        <f t="shared" si="0"/>
        <v>0</v>
      </c>
      <c r="H15" s="167"/>
      <c r="I15" s="168"/>
    </row>
    <row r="16" spans="1:9" ht="30" customHeight="1">
      <c r="A16" s="40"/>
      <c r="B16" s="41"/>
      <c r="C16" s="41"/>
      <c r="D16" s="41"/>
      <c r="E16" s="41"/>
      <c r="F16" s="57">
        <v>0.3333333333333333</v>
      </c>
      <c r="G16" s="75">
        <f t="shared" si="0"/>
        <v>0</v>
      </c>
      <c r="H16" s="167"/>
      <c r="I16" s="168"/>
    </row>
    <row r="17" spans="1:9" ht="30" customHeight="1">
      <c r="A17" s="40"/>
      <c r="B17" s="41"/>
      <c r="C17" s="41"/>
      <c r="D17" s="41"/>
      <c r="E17" s="41"/>
      <c r="F17" s="57">
        <v>0.3333333333333333</v>
      </c>
      <c r="G17" s="75">
        <f t="shared" si="0"/>
        <v>0</v>
      </c>
      <c r="H17" s="167"/>
      <c r="I17" s="168"/>
    </row>
    <row r="18" spans="1:9" ht="30" customHeight="1">
      <c r="A18" s="40"/>
      <c r="B18" s="41"/>
      <c r="C18" s="41"/>
      <c r="D18" s="41"/>
      <c r="E18" s="41"/>
      <c r="F18" s="57">
        <v>0.3333333333333333</v>
      </c>
      <c r="G18" s="75">
        <f t="shared" si="0"/>
        <v>0</v>
      </c>
      <c r="H18" s="167"/>
      <c r="I18" s="168"/>
    </row>
    <row r="19" spans="1:9" ht="30" customHeight="1" thickBot="1">
      <c r="A19" s="29"/>
      <c r="B19" s="47"/>
      <c r="C19" s="41"/>
      <c r="D19" s="47"/>
      <c r="E19" s="47"/>
      <c r="F19" s="58">
        <v>0.3333333333333333</v>
      </c>
      <c r="G19" s="100">
        <f t="shared" si="0"/>
        <v>0</v>
      </c>
      <c r="H19" s="169"/>
      <c r="I19" s="170"/>
    </row>
    <row r="20" spans="1:9" ht="30" customHeight="1" thickBot="1" thickTop="1">
      <c r="A20" s="141" t="s">
        <v>39</v>
      </c>
      <c r="B20" s="142"/>
      <c r="C20" s="143"/>
      <c r="D20" s="46"/>
      <c r="E20" s="46">
        <f>SUM(E9:E19)</f>
        <v>0</v>
      </c>
      <c r="F20" s="23"/>
      <c r="G20" s="114">
        <f>SUM(G9:G19)</f>
        <v>0</v>
      </c>
      <c r="H20" s="171"/>
      <c r="I20" s="162"/>
    </row>
    <row r="21" ht="18.75" customHeight="1">
      <c r="A21" t="s">
        <v>64</v>
      </c>
    </row>
    <row r="22" ht="18.75" customHeight="1">
      <c r="A22" t="s">
        <v>66</v>
      </c>
    </row>
    <row r="23" ht="18.75" customHeight="1"/>
    <row r="30" ht="17.25">
      <c r="C30" s="113" t="s">
        <v>56</v>
      </c>
    </row>
    <row r="31" ht="17.25">
      <c r="C31" s="113" t="s">
        <v>57</v>
      </c>
    </row>
    <row r="32" ht="17.25">
      <c r="C32" s="113" t="s">
        <v>58</v>
      </c>
    </row>
    <row r="33" ht="17.25">
      <c r="C33" s="113" t="s">
        <v>59</v>
      </c>
    </row>
    <row r="34" ht="17.25">
      <c r="C34" s="113" t="s">
        <v>60</v>
      </c>
    </row>
    <row r="35" ht="17.25">
      <c r="C35" s="113" t="s">
        <v>61</v>
      </c>
    </row>
    <row r="36" ht="17.25">
      <c r="C36" s="113" t="s">
        <v>62</v>
      </c>
    </row>
    <row r="37" ht="17.25">
      <c r="C37" s="113" t="s">
        <v>63</v>
      </c>
    </row>
  </sheetData>
  <sheetProtection/>
  <mergeCells count="26">
    <mergeCell ref="A1:I1"/>
    <mergeCell ref="H16:I16"/>
    <mergeCell ref="H13:I13"/>
    <mergeCell ref="H14:I14"/>
    <mergeCell ref="H12:I12"/>
    <mergeCell ref="H15:I15"/>
    <mergeCell ref="H9:I9"/>
    <mergeCell ref="H10:I10"/>
    <mergeCell ref="H11:I11"/>
    <mergeCell ref="A5:A6"/>
    <mergeCell ref="H7:I8"/>
    <mergeCell ref="H5:I5"/>
    <mergeCell ref="H6:I6"/>
    <mergeCell ref="H3:I3"/>
    <mergeCell ref="C7:C8"/>
    <mergeCell ref="F7:F8"/>
    <mergeCell ref="H17:I17"/>
    <mergeCell ref="H18:I18"/>
    <mergeCell ref="H19:I19"/>
    <mergeCell ref="H20:I20"/>
    <mergeCell ref="A20:C20"/>
    <mergeCell ref="D7:D8"/>
    <mergeCell ref="E7:E8"/>
    <mergeCell ref="G7:G8"/>
    <mergeCell ref="A7:A8"/>
    <mergeCell ref="B7:B8"/>
  </mergeCells>
  <dataValidations count="1">
    <dataValidation type="list" allowBlank="1" showInputMessage="1" showErrorMessage="1" sqref="C9:C19">
      <formula1>$C$30:$C$37</formula1>
    </dataValidation>
  </dataValidations>
  <printOptions/>
  <pageMargins left="0.9448818897637796" right="0.9448818897637796" top="0.984251968503937" bottom="0.984251968503937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70" zoomScaleSheetLayoutView="70" zoomScalePageLayoutView="0" workbookViewId="0" topLeftCell="A1">
      <selection activeCell="K18" sqref="K18:L18"/>
    </sheetView>
  </sheetViews>
  <sheetFormatPr defaultColWidth="9.00390625" defaultRowHeight="13.5"/>
  <cols>
    <col min="1" max="1" width="32.625" style="0" customWidth="1"/>
    <col min="2" max="2" width="24.625" style="0" customWidth="1"/>
    <col min="3" max="3" width="13.125" style="0" customWidth="1"/>
    <col min="4" max="4" width="19.125" style="0" bestFit="1" customWidth="1"/>
    <col min="5" max="5" width="10.625" style="0" customWidth="1"/>
    <col min="6" max="6" width="6.50390625" style="0" customWidth="1"/>
    <col min="7" max="7" width="11.875" style="0" customWidth="1"/>
    <col min="8" max="8" width="18.625" style="0" customWidth="1"/>
    <col min="9" max="9" width="6.625" style="0" customWidth="1"/>
    <col min="10" max="11" width="14.625" style="0" customWidth="1"/>
    <col min="12" max="12" width="19.125" style="0" customWidth="1"/>
  </cols>
  <sheetData>
    <row r="1" ht="28.5" customHeight="1">
      <c r="A1" s="28" t="s">
        <v>21</v>
      </c>
    </row>
    <row r="2" spans="1:12" ht="28.5">
      <c r="A2" s="156" t="s">
        <v>90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ht="12.75" customHeight="1" thickBot="1">
      <c r="B3" s="1"/>
    </row>
    <row r="4" spans="2:12" ht="30" customHeight="1" thickBot="1">
      <c r="B4" s="34"/>
      <c r="K4" s="5" t="s">
        <v>5</v>
      </c>
      <c r="L4" s="2" t="s">
        <v>28</v>
      </c>
    </row>
    <row r="5" ht="14.25" thickBot="1">
      <c r="K5" s="6"/>
    </row>
    <row r="6" spans="1:12" ht="26.25" customHeight="1">
      <c r="A6" s="129" t="s">
        <v>38</v>
      </c>
      <c r="K6" s="7" t="s">
        <v>6</v>
      </c>
      <c r="L6" s="4" t="s">
        <v>7</v>
      </c>
    </row>
    <row r="7" spans="1:12" ht="37.5" customHeight="1" thickBot="1">
      <c r="A7" s="130"/>
      <c r="K7" s="118" t="s">
        <v>73</v>
      </c>
      <c r="L7" s="117" t="s">
        <v>71</v>
      </c>
    </row>
    <row r="8" spans="1:12" ht="18" customHeight="1">
      <c r="A8" s="144" t="s">
        <v>22</v>
      </c>
      <c r="B8" s="146" t="s">
        <v>0</v>
      </c>
      <c r="C8" s="146" t="s">
        <v>1</v>
      </c>
      <c r="D8" s="165" t="s">
        <v>2</v>
      </c>
      <c r="E8" s="153" t="s">
        <v>11</v>
      </c>
      <c r="F8" s="146" t="s">
        <v>3</v>
      </c>
      <c r="G8" s="131" t="s">
        <v>10</v>
      </c>
      <c r="H8" s="131" t="s">
        <v>9</v>
      </c>
      <c r="I8" s="154" t="s">
        <v>4</v>
      </c>
      <c r="J8" s="131" t="s">
        <v>8</v>
      </c>
      <c r="K8" s="149" t="s">
        <v>69</v>
      </c>
      <c r="L8" s="150"/>
    </row>
    <row r="9" spans="1:12" ht="18" customHeight="1" thickBot="1">
      <c r="A9" s="145"/>
      <c r="B9" s="147"/>
      <c r="C9" s="147"/>
      <c r="D9" s="166"/>
      <c r="E9" s="147"/>
      <c r="F9" s="147"/>
      <c r="G9" s="132"/>
      <c r="H9" s="132"/>
      <c r="I9" s="155"/>
      <c r="J9" s="140"/>
      <c r="K9" s="151"/>
      <c r="L9" s="152"/>
    </row>
    <row r="10" spans="1:12" ht="30" customHeight="1">
      <c r="A10" s="67" t="s">
        <v>23</v>
      </c>
      <c r="B10" s="68" t="s">
        <v>18</v>
      </c>
      <c r="C10" s="51" t="s">
        <v>47</v>
      </c>
      <c r="D10" s="50" t="s">
        <v>19</v>
      </c>
      <c r="E10" s="52">
        <v>1500</v>
      </c>
      <c r="F10" s="69" t="s">
        <v>41</v>
      </c>
      <c r="G10" s="115">
        <v>155300</v>
      </c>
      <c r="H10" s="70">
        <f>SUM(E10*G10)</f>
        <v>232950000</v>
      </c>
      <c r="I10" s="56">
        <v>0.3333333333333333</v>
      </c>
      <c r="J10" s="52">
        <f>ROUNDDOWN(H10/3000,0)</f>
        <v>77650</v>
      </c>
      <c r="K10" s="198" t="s">
        <v>91</v>
      </c>
      <c r="L10" s="199"/>
    </row>
    <row r="11" spans="1:12" ht="30" customHeight="1">
      <c r="A11" s="71"/>
      <c r="B11" s="72"/>
      <c r="C11" s="73" t="s">
        <v>48</v>
      </c>
      <c r="D11" s="74" t="s">
        <v>12</v>
      </c>
      <c r="E11" s="75"/>
      <c r="F11" s="76"/>
      <c r="G11" s="77"/>
      <c r="H11" s="75">
        <v>23000000</v>
      </c>
      <c r="I11" s="57">
        <v>0.3333333333333333</v>
      </c>
      <c r="J11" s="62">
        <f>ROUNDDOWN(H11/3000,0)</f>
        <v>7666</v>
      </c>
      <c r="K11" s="182" t="s">
        <v>92</v>
      </c>
      <c r="L11" s="183"/>
    </row>
    <row r="12" spans="1:12" ht="30" customHeight="1" thickBot="1">
      <c r="A12" s="71"/>
      <c r="B12" s="72"/>
      <c r="C12" s="78" t="s">
        <v>49</v>
      </c>
      <c r="D12" s="79"/>
      <c r="E12" s="80"/>
      <c r="F12" s="81"/>
      <c r="G12" s="82"/>
      <c r="H12" s="83">
        <f>ROUNDDOWN(H10*0.01,-3)</f>
        <v>2329000</v>
      </c>
      <c r="I12" s="84">
        <v>0.3333333333333333</v>
      </c>
      <c r="J12" s="85">
        <f>ROUNDDOWN(H12/3000,0)</f>
        <v>776</v>
      </c>
      <c r="K12" s="188"/>
      <c r="L12" s="189"/>
    </row>
    <row r="13" spans="1:12" ht="30" customHeight="1" thickBot="1">
      <c r="A13" s="86"/>
      <c r="B13" s="87"/>
      <c r="C13" s="88"/>
      <c r="D13" s="87" t="s">
        <v>15</v>
      </c>
      <c r="E13" s="89"/>
      <c r="F13" s="87"/>
      <c r="G13" s="90"/>
      <c r="H13" s="91">
        <f>SUM(H10:H12)</f>
        <v>258279000</v>
      </c>
      <c r="I13" s="92"/>
      <c r="J13" s="89">
        <f>SUM(J10:J12)</f>
        <v>86092</v>
      </c>
      <c r="K13" s="190"/>
      <c r="L13" s="191"/>
    </row>
    <row r="14" spans="1:12" ht="30" customHeight="1">
      <c r="A14" s="71" t="s">
        <v>25</v>
      </c>
      <c r="B14" s="93" t="s">
        <v>13</v>
      </c>
      <c r="C14" s="61" t="s">
        <v>48</v>
      </c>
      <c r="D14" s="60" t="s">
        <v>14</v>
      </c>
      <c r="E14" s="62"/>
      <c r="F14" s="63"/>
      <c r="G14" s="64"/>
      <c r="H14" s="65">
        <v>15000000</v>
      </c>
      <c r="I14" s="66">
        <v>0.3333333333333333</v>
      </c>
      <c r="J14" s="62">
        <f>ROUNDDOWN(H14/3000,0)</f>
        <v>5000</v>
      </c>
      <c r="K14" s="186" t="s">
        <v>93</v>
      </c>
      <c r="L14" s="187"/>
    </row>
    <row r="15" spans="1:12" ht="30" customHeight="1" thickBot="1">
      <c r="A15" s="94"/>
      <c r="B15" s="53"/>
      <c r="C15" s="78" t="s">
        <v>48</v>
      </c>
      <c r="D15" s="79" t="s">
        <v>16</v>
      </c>
      <c r="E15" s="80"/>
      <c r="F15" s="81"/>
      <c r="G15" s="82"/>
      <c r="H15" s="95">
        <v>12000000</v>
      </c>
      <c r="I15" s="84">
        <v>0.3333333333333333</v>
      </c>
      <c r="J15" s="80">
        <f>ROUNDDOWN(H15/3000,0)</f>
        <v>4000</v>
      </c>
      <c r="K15" s="184" t="s">
        <v>94</v>
      </c>
      <c r="L15" s="185"/>
    </row>
    <row r="16" spans="1:12" ht="30" customHeight="1" thickBot="1">
      <c r="A16" s="86"/>
      <c r="B16" s="96"/>
      <c r="C16" s="88"/>
      <c r="D16" s="87" t="s">
        <v>15</v>
      </c>
      <c r="E16" s="89"/>
      <c r="F16" s="87"/>
      <c r="G16" s="90"/>
      <c r="H16" s="91">
        <f>SUM(H14:H15)</f>
        <v>27000000</v>
      </c>
      <c r="I16" s="92"/>
      <c r="J16" s="89">
        <f>SUM(J14:J15)</f>
        <v>9000</v>
      </c>
      <c r="K16" s="190"/>
      <c r="L16" s="191"/>
    </row>
    <row r="17" spans="1:12" ht="30" customHeight="1">
      <c r="A17" s="59" t="s">
        <v>27</v>
      </c>
      <c r="B17" s="60" t="s">
        <v>17</v>
      </c>
      <c r="C17" s="61" t="s">
        <v>51</v>
      </c>
      <c r="D17" s="60" t="s">
        <v>20</v>
      </c>
      <c r="E17" s="62">
        <v>500</v>
      </c>
      <c r="F17" s="63" t="s">
        <v>40</v>
      </c>
      <c r="G17" s="116">
        <v>171800</v>
      </c>
      <c r="H17" s="65">
        <f>SUM(E17*G17)</f>
        <v>85900000</v>
      </c>
      <c r="I17" s="66">
        <v>0.3333333333333333</v>
      </c>
      <c r="J17" s="62">
        <f>ROUNDDOWN(H17/3000,0)</f>
        <v>28633</v>
      </c>
      <c r="K17" s="186" t="s">
        <v>95</v>
      </c>
      <c r="L17" s="187"/>
    </row>
    <row r="18" spans="1:12" ht="30" customHeight="1" thickBot="1">
      <c r="A18" s="97"/>
      <c r="B18" s="98"/>
      <c r="C18" s="99"/>
      <c r="D18" s="98"/>
      <c r="E18" s="100"/>
      <c r="F18" s="101"/>
      <c r="G18" s="102"/>
      <c r="H18" s="103"/>
      <c r="I18" s="58"/>
      <c r="J18" s="102"/>
      <c r="K18" s="194"/>
      <c r="L18" s="195"/>
    </row>
    <row r="19" spans="1:12" ht="30" customHeight="1" thickBot="1" thickTop="1">
      <c r="A19" s="141" t="s">
        <v>45</v>
      </c>
      <c r="B19" s="142"/>
      <c r="C19" s="143"/>
      <c r="D19" s="72"/>
      <c r="E19" s="85"/>
      <c r="F19" s="72"/>
      <c r="G19" s="104"/>
      <c r="H19" s="83">
        <f>H13+H16+H17</f>
        <v>371179000</v>
      </c>
      <c r="I19" s="85"/>
      <c r="J19" s="83">
        <f>J13+J16+J17</f>
        <v>123725</v>
      </c>
      <c r="K19" s="192"/>
      <c r="L19" s="193"/>
    </row>
    <row r="20" spans="1:12" ht="30" customHeight="1" thickBot="1">
      <c r="A20" s="86"/>
      <c r="B20" s="96"/>
      <c r="C20" s="88" t="s">
        <v>26</v>
      </c>
      <c r="D20" s="106"/>
      <c r="E20" s="89"/>
      <c r="F20" s="87"/>
      <c r="G20" s="90"/>
      <c r="H20" s="91">
        <f>ROUNDDOWN((H10+H17)*0.003,-3)</f>
        <v>956000</v>
      </c>
      <c r="I20" s="92">
        <v>0.3333333333333333</v>
      </c>
      <c r="J20" s="90">
        <f>ROUNDDOWN(H20/3000,0)</f>
        <v>318</v>
      </c>
      <c r="K20" s="190"/>
      <c r="L20" s="191"/>
    </row>
    <row r="21" spans="1:12" ht="30" customHeight="1" thickBot="1">
      <c r="A21" s="137" t="s">
        <v>46</v>
      </c>
      <c r="B21" s="138"/>
      <c r="C21" s="139"/>
      <c r="D21" s="107"/>
      <c r="E21" s="54"/>
      <c r="F21" s="107"/>
      <c r="G21" s="108"/>
      <c r="H21" s="109">
        <f>SUM(H19+H20)</f>
        <v>372135000</v>
      </c>
      <c r="I21" s="55">
        <v>0.3333333333333333</v>
      </c>
      <c r="J21" s="54">
        <f>SUM(J19+J20)</f>
        <v>124043</v>
      </c>
      <c r="K21" s="196"/>
      <c r="L21" s="197"/>
    </row>
    <row r="22" ht="18.75" customHeight="1">
      <c r="A22" t="s">
        <v>64</v>
      </c>
    </row>
    <row r="23" ht="18.75" customHeight="1">
      <c r="A23" t="s">
        <v>65</v>
      </c>
    </row>
    <row r="24" ht="18.75" customHeight="1"/>
  </sheetData>
  <sheetProtection/>
  <mergeCells count="27">
    <mergeCell ref="K8:L9"/>
    <mergeCell ref="A21:C21"/>
    <mergeCell ref="A19:C19"/>
    <mergeCell ref="K19:L19"/>
    <mergeCell ref="K18:L18"/>
    <mergeCell ref="K14:L14"/>
    <mergeCell ref="J8:J9"/>
    <mergeCell ref="K21:L21"/>
    <mergeCell ref="K10:L10"/>
    <mergeCell ref="K20:L20"/>
    <mergeCell ref="I8:I9"/>
    <mergeCell ref="B8:B9"/>
    <mergeCell ref="C8:C9"/>
    <mergeCell ref="E8:E9"/>
    <mergeCell ref="F8:F9"/>
    <mergeCell ref="G8:G9"/>
    <mergeCell ref="D8:D9"/>
    <mergeCell ref="A2:L2"/>
    <mergeCell ref="K11:L11"/>
    <mergeCell ref="K15:L15"/>
    <mergeCell ref="K17:L17"/>
    <mergeCell ref="K12:L12"/>
    <mergeCell ref="K13:L13"/>
    <mergeCell ref="K16:L16"/>
    <mergeCell ref="A6:A7"/>
    <mergeCell ref="H8:H9"/>
    <mergeCell ref="A8:A9"/>
  </mergeCells>
  <printOptions/>
  <pageMargins left="0.8661417322834646" right="0.7480314960629921" top="0.984251968503937" bottom="0.984251968503937" header="0.5118110236220472" footer="0.5118110236220472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view="pageBreakPreview" zoomScale="70" zoomScaleSheetLayoutView="70" zoomScalePageLayoutView="0" workbookViewId="0" topLeftCell="A1">
      <selection activeCell="A3" sqref="A3"/>
    </sheetView>
  </sheetViews>
  <sheetFormatPr defaultColWidth="9.00390625" defaultRowHeight="13.5"/>
  <cols>
    <col min="1" max="1" width="23.625" style="0" customWidth="1"/>
    <col min="2" max="2" width="24.625" style="0" customWidth="1"/>
    <col min="3" max="3" width="13.125" style="0" customWidth="1"/>
    <col min="4" max="4" width="23.125" style="0" customWidth="1"/>
    <col min="5" max="5" width="18.75390625" style="0" customWidth="1"/>
    <col min="6" max="6" width="6.625" style="0" customWidth="1"/>
    <col min="7" max="7" width="14.50390625" style="0" customWidth="1"/>
    <col min="8" max="8" width="14.625" style="0" customWidth="1"/>
    <col min="9" max="9" width="19.25390625" style="0" customWidth="1"/>
    <col min="10" max="10" width="1.37890625" style="0" customWidth="1"/>
  </cols>
  <sheetData>
    <row r="1" ht="28.5" customHeight="1">
      <c r="A1" s="28" t="s">
        <v>21</v>
      </c>
    </row>
    <row r="2" spans="1:13" ht="28.5">
      <c r="A2" s="156" t="s">
        <v>89</v>
      </c>
      <c r="B2" s="156"/>
      <c r="C2" s="156"/>
      <c r="D2" s="156"/>
      <c r="E2" s="156"/>
      <c r="F2" s="156"/>
      <c r="G2" s="156"/>
      <c r="H2" s="156"/>
      <c r="I2" s="156"/>
      <c r="J2" s="33"/>
      <c r="K2" s="33"/>
      <c r="L2" s="3"/>
      <c r="M2" s="3"/>
    </row>
    <row r="3" ht="12.75" customHeight="1" thickBot="1"/>
    <row r="4" spans="8:9" ht="30" customHeight="1" thickBot="1">
      <c r="H4" s="5" t="s">
        <v>5</v>
      </c>
      <c r="I4" s="2" t="s">
        <v>28</v>
      </c>
    </row>
    <row r="5" ht="13.5" customHeight="1" thickBot="1">
      <c r="H5" s="6"/>
    </row>
    <row r="6" spans="1:9" ht="22.5" customHeight="1">
      <c r="A6" s="180" t="s">
        <v>37</v>
      </c>
      <c r="H6" s="7" t="s">
        <v>6</v>
      </c>
      <c r="I6" s="4" t="s">
        <v>7</v>
      </c>
    </row>
    <row r="7" spans="1:9" ht="42.75" customHeight="1" thickBot="1">
      <c r="A7" s="181"/>
      <c r="H7" s="118" t="s">
        <v>73</v>
      </c>
      <c r="I7" s="117" t="s">
        <v>72</v>
      </c>
    </row>
    <row r="8" spans="1:13" s="37" customFormat="1" ht="18" customHeight="1">
      <c r="A8" s="176" t="s">
        <v>22</v>
      </c>
      <c r="B8" s="172" t="s">
        <v>29</v>
      </c>
      <c r="C8" s="172" t="s">
        <v>30</v>
      </c>
      <c r="D8" s="172" t="s">
        <v>31</v>
      </c>
      <c r="E8" s="174" t="s">
        <v>32</v>
      </c>
      <c r="F8" s="178" t="s">
        <v>4</v>
      </c>
      <c r="G8" s="174" t="s">
        <v>33</v>
      </c>
      <c r="H8" s="149" t="s">
        <v>70</v>
      </c>
      <c r="I8" s="150"/>
      <c r="J8" s="35"/>
      <c r="K8" s="36"/>
      <c r="L8" s="36"/>
      <c r="M8" s="36"/>
    </row>
    <row r="9" spans="1:13" s="37" customFormat="1" ht="18" customHeight="1" thickBot="1">
      <c r="A9" s="177"/>
      <c r="B9" s="173"/>
      <c r="C9" s="173"/>
      <c r="D9" s="173"/>
      <c r="E9" s="175"/>
      <c r="F9" s="132"/>
      <c r="G9" s="175"/>
      <c r="H9" s="151"/>
      <c r="I9" s="152"/>
      <c r="J9" s="35"/>
      <c r="K9" s="36"/>
      <c r="L9" s="36"/>
      <c r="M9" s="36"/>
    </row>
    <row r="10" spans="1:9" ht="30" customHeight="1">
      <c r="A10" s="67" t="s">
        <v>24</v>
      </c>
      <c r="B10" s="68" t="s">
        <v>44</v>
      </c>
      <c r="C10" s="51" t="s">
        <v>34</v>
      </c>
      <c r="D10" s="50" t="s">
        <v>36</v>
      </c>
      <c r="E10" s="52">
        <v>1800000</v>
      </c>
      <c r="F10" s="56">
        <v>0.3333333333333333</v>
      </c>
      <c r="G10" s="112">
        <f>ROUNDDOWN(E10/3000,0)</f>
        <v>600</v>
      </c>
      <c r="H10" s="200" t="s">
        <v>96</v>
      </c>
      <c r="I10" s="199"/>
    </row>
    <row r="11" spans="1:9" ht="30" customHeight="1">
      <c r="A11" s="111" t="s">
        <v>23</v>
      </c>
      <c r="B11" s="74" t="s">
        <v>18</v>
      </c>
      <c r="C11" s="73" t="s">
        <v>34</v>
      </c>
      <c r="D11" s="74" t="s">
        <v>16</v>
      </c>
      <c r="E11" s="75">
        <v>4500000</v>
      </c>
      <c r="F11" s="57">
        <v>0.3333333333333333</v>
      </c>
      <c r="G11" s="75">
        <f>ROUNDDOWN(E11/3000,0)</f>
        <v>1500</v>
      </c>
      <c r="H11" s="182" t="s">
        <v>97</v>
      </c>
      <c r="I11" s="183"/>
    </row>
    <row r="12" spans="1:9" ht="30" customHeight="1">
      <c r="A12" s="110"/>
      <c r="B12" s="42"/>
      <c r="C12" s="73"/>
      <c r="D12" s="41"/>
      <c r="E12" s="45"/>
      <c r="F12" s="57">
        <v>0.3333333333333333</v>
      </c>
      <c r="G12" s="45"/>
      <c r="H12" s="167"/>
      <c r="I12" s="168"/>
    </row>
    <row r="13" spans="1:9" ht="30" customHeight="1">
      <c r="A13" s="40"/>
      <c r="B13" s="41"/>
      <c r="C13" s="43"/>
      <c r="D13" s="41"/>
      <c r="E13" s="45"/>
      <c r="F13" s="57">
        <v>0.3333333333333333</v>
      </c>
      <c r="G13" s="45"/>
      <c r="H13" s="167"/>
      <c r="I13" s="168"/>
    </row>
    <row r="14" spans="1:9" ht="30" customHeight="1">
      <c r="A14" s="40"/>
      <c r="B14" s="42"/>
      <c r="C14" s="43"/>
      <c r="D14" s="41"/>
      <c r="E14" s="45"/>
      <c r="F14" s="57">
        <v>0.3333333333333333</v>
      </c>
      <c r="G14" s="45"/>
      <c r="H14" s="167"/>
      <c r="I14" s="168"/>
    </row>
    <row r="15" spans="1:9" ht="30" customHeight="1">
      <c r="A15" s="40"/>
      <c r="B15" s="41"/>
      <c r="C15" s="43"/>
      <c r="D15" s="41"/>
      <c r="E15" s="45"/>
      <c r="F15" s="57">
        <v>0.3333333333333333</v>
      </c>
      <c r="G15" s="45"/>
      <c r="H15" s="167"/>
      <c r="I15" s="168"/>
    </row>
    <row r="16" spans="1:9" ht="30" customHeight="1">
      <c r="A16" s="40"/>
      <c r="B16" s="41"/>
      <c r="C16" s="44"/>
      <c r="D16" s="41"/>
      <c r="E16" s="45"/>
      <c r="F16" s="57">
        <v>0.3333333333333333</v>
      </c>
      <c r="G16" s="45"/>
      <c r="H16" s="167"/>
      <c r="I16" s="168"/>
    </row>
    <row r="17" spans="1:9" ht="30" customHeight="1">
      <c r="A17" s="40"/>
      <c r="B17" s="41"/>
      <c r="C17" s="43"/>
      <c r="D17" s="41"/>
      <c r="E17" s="45"/>
      <c r="F17" s="57">
        <v>0.3333333333333333</v>
      </c>
      <c r="G17" s="45"/>
      <c r="H17" s="167"/>
      <c r="I17" s="168"/>
    </row>
    <row r="18" spans="1:9" ht="30" customHeight="1">
      <c r="A18" s="40"/>
      <c r="B18" s="41"/>
      <c r="C18" s="43"/>
      <c r="D18" s="41"/>
      <c r="E18" s="45"/>
      <c r="F18" s="57">
        <v>0.3333333333333333</v>
      </c>
      <c r="G18" s="45"/>
      <c r="H18" s="167"/>
      <c r="I18" s="168"/>
    </row>
    <row r="19" spans="1:9" ht="30" customHeight="1" thickBot="1">
      <c r="A19" s="29"/>
      <c r="B19" s="47"/>
      <c r="C19" s="48"/>
      <c r="D19" s="47"/>
      <c r="E19" s="49"/>
      <c r="F19" s="58">
        <v>0.3333333333333333</v>
      </c>
      <c r="G19" s="49"/>
      <c r="H19" s="169"/>
      <c r="I19" s="170"/>
    </row>
    <row r="20" spans="1:9" ht="30" customHeight="1" thickBot="1" thickTop="1">
      <c r="A20" s="141" t="s">
        <v>35</v>
      </c>
      <c r="B20" s="142"/>
      <c r="C20" s="143"/>
      <c r="D20" s="53"/>
      <c r="E20" s="54">
        <f>SUM(E10:E19)</f>
        <v>6300000</v>
      </c>
      <c r="F20" s="55"/>
      <c r="G20" s="54">
        <f>SUM(G10:G19)</f>
        <v>2100</v>
      </c>
      <c r="H20" s="171"/>
      <c r="I20" s="162"/>
    </row>
    <row r="21" ht="18.75" customHeight="1">
      <c r="A21" t="s">
        <v>64</v>
      </c>
    </row>
    <row r="22" ht="18.75" customHeight="1">
      <c r="A22" t="s">
        <v>66</v>
      </c>
    </row>
    <row r="23" ht="18.75" customHeight="1"/>
  </sheetData>
  <sheetProtection/>
  <mergeCells count="22">
    <mergeCell ref="H18:I18"/>
    <mergeCell ref="A2:I2"/>
    <mergeCell ref="H8:I9"/>
    <mergeCell ref="H10:I10"/>
    <mergeCell ref="H11:I11"/>
    <mergeCell ref="H12:I12"/>
    <mergeCell ref="H14:I14"/>
    <mergeCell ref="F8:F9"/>
    <mergeCell ref="B8:B9"/>
    <mergeCell ref="C8:C9"/>
    <mergeCell ref="D8:D9"/>
    <mergeCell ref="H15:I15"/>
    <mergeCell ref="E8:E9"/>
    <mergeCell ref="H19:I19"/>
    <mergeCell ref="A6:A7"/>
    <mergeCell ref="A8:A9"/>
    <mergeCell ref="H20:I20"/>
    <mergeCell ref="H16:I16"/>
    <mergeCell ref="A20:C20"/>
    <mergeCell ref="H13:I13"/>
    <mergeCell ref="H17:I17"/>
    <mergeCell ref="G8:G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te-nishi</dc:creator>
  <cp:keywords/>
  <dc:description/>
  <cp:lastModifiedBy>m</cp:lastModifiedBy>
  <cp:lastPrinted>2018-06-27T05:48:35Z</cp:lastPrinted>
  <dcterms:created xsi:type="dcterms:W3CDTF">2006-01-20T15:08:25Z</dcterms:created>
  <dcterms:modified xsi:type="dcterms:W3CDTF">2018-06-27T06:13:43Z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