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9105" tabRatio="786" activeTab="0"/>
  </bookViews>
  <sheets>
    <sheet name="１号－１" sheetId="1" r:id="rId1"/>
    <sheet name="２号－１" sheetId="2" r:id="rId2"/>
    <sheet name="２号－２" sheetId="3" r:id="rId3"/>
    <sheet name="２号－３" sheetId="4" r:id="rId4"/>
    <sheet name="２号－４" sheetId="5" r:id="rId5"/>
    <sheet name="２号－５" sheetId="6" r:id="rId6"/>
    <sheet name="２号－６" sheetId="7" r:id="rId7"/>
    <sheet name="２号－７" sheetId="8" r:id="rId8"/>
    <sheet name="２号－８" sheetId="9" r:id="rId9"/>
  </sheets>
  <definedNames>
    <definedName name="_xlnm.Print_Area" localSheetId="0">'１号－１'!$A$1:$F$20</definedName>
    <definedName name="_xlnm.Print_Area" localSheetId="1">'２号－１'!$A$1:$L$45</definedName>
    <definedName name="_xlnm.Print_Area" localSheetId="2">'２号－２'!$A$1:$L$43</definedName>
    <definedName name="_xlnm.Print_Area" localSheetId="3">'２号－３'!$A$1:$L$45</definedName>
    <definedName name="_xlnm.Print_Area" localSheetId="4">'２号－４'!$A$1:$L$47</definedName>
    <definedName name="_xlnm.Print_Area" localSheetId="5">'２号－５'!$A$1:$L$46</definedName>
    <definedName name="_xlnm.Print_Area" localSheetId="6">'２号－６'!$A$1:$L$45</definedName>
    <definedName name="_xlnm.Print_Area" localSheetId="7">'２号－７'!$A$1:$L$45</definedName>
    <definedName name="_xlnm.Print_Area" localSheetId="8">'２号－８'!$A$1:$L$54</definedName>
  </definedNames>
  <calcPr fullCalcOnLoad="1"/>
</workbook>
</file>

<file path=xl/comments2.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 xml:space="preserve">補助対象経費が下限額（200千円）を下回る場合、補助金額は「０」となります。
</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3.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補助対象経費が下限額（200千円）を下回る場合、補助金額は「０」となります。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4.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J36" authorId="2">
      <text>
        <r>
          <rPr>
            <sz val="9"/>
            <rFont val="MS P ゴシック"/>
            <family val="3"/>
          </rPr>
          <t>補助対象経費が下限額（200千円）を下回る場合、補助金額は「０」となります。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5.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補助対象経費が下限額（200千円）を下回る場合、補助金額は「０」となります。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6.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 xml:space="preserve">事業計画書作成日時点で支払い予定としていた金額の内、確定した事業の補助対象経費を記入してください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 xml:space="preserve">事業計画書作成日時点で支払い予定としていた金額の内、確定した事業の補助対象経費を記入してください
</t>
        </r>
      </text>
    </comment>
    <comment ref="F31" authorId="1">
      <text>
        <r>
          <rPr>
            <b/>
            <sz val="9"/>
            <rFont val="ＭＳ Ｐゴシック"/>
            <family val="3"/>
          </rPr>
          <t xml:space="preserve">事業計画書作成日時点で支払い予定としていた金額の内、確定した事業の補助対象経費を記入してください
</t>
        </r>
      </text>
    </comment>
    <comment ref="F34" authorId="1">
      <text>
        <r>
          <rPr>
            <b/>
            <sz val="9"/>
            <rFont val="ＭＳ Ｐゴシック"/>
            <family val="3"/>
          </rPr>
          <t xml:space="preserve">事業計画書作成日時点で支払い予定としていた金額の内、確定した事業の補助対象経費を記入してください
</t>
        </r>
      </text>
    </comment>
    <comment ref="J36" authorId="2">
      <text>
        <r>
          <rPr>
            <sz val="9"/>
            <rFont val="MS P ゴシック"/>
            <family val="3"/>
          </rPr>
          <t>補助対象経費が下限額（200千円）を下回る場合、補助金額は「０」となります。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7.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補助対象経費が下限額（200千円）を下回る場合、補助金額は「０」となります。</t>
        </r>
      </text>
    </comment>
    <comment ref="K36" authorId="2">
      <text>
        <r>
          <rPr>
            <sz val="9"/>
            <rFont val="MS P ゴシック"/>
            <family val="3"/>
          </rPr>
          <t xml:space="preserve">補助金額と補助上限単価のいずれか低い額が反映されます。
</t>
        </r>
      </text>
    </comment>
    <comment ref="L36" authorId="2">
      <text>
        <r>
          <rPr>
            <sz val="9"/>
            <rFont val="MS P ゴシック"/>
            <family val="3"/>
          </rPr>
          <t xml:space="preserve">左セルの補助額に、圧縮率が掛けられます。
</t>
        </r>
      </text>
    </comment>
  </commentList>
</comments>
</file>

<file path=xl/comments8.xml><?xml version="1.0" encoding="utf-8"?>
<comments xmlns="http://schemas.openxmlformats.org/spreadsheetml/2006/main">
  <authors>
    <author>吉崎　啓司</author>
    <author>新田　瑞希</author>
    <author>大阪府</author>
  </authors>
  <commentList>
    <comment ref="C24" authorId="0">
      <text>
        <r>
          <rPr>
            <b/>
            <sz val="9"/>
            <rFont val="ＭＳ Ｐゴシック"/>
            <family val="3"/>
          </rPr>
          <t>事業計画書と同額を記入してください。</t>
        </r>
      </text>
    </comment>
    <comment ref="C25" authorId="0">
      <text>
        <r>
          <rPr>
            <b/>
            <sz val="9"/>
            <rFont val="ＭＳ Ｐゴシック"/>
            <family val="3"/>
          </rPr>
          <t xml:space="preserve">事業計画書と同額を記入してください。
</t>
        </r>
      </text>
    </comment>
    <comment ref="C27" authorId="0">
      <text>
        <r>
          <rPr>
            <b/>
            <sz val="9"/>
            <rFont val="ＭＳ Ｐゴシック"/>
            <family val="3"/>
          </rPr>
          <t>事業計画書と同額を記入してください。</t>
        </r>
      </text>
    </comment>
    <comment ref="C28" authorId="0">
      <text>
        <r>
          <rPr>
            <b/>
            <sz val="9"/>
            <rFont val="ＭＳ Ｐゴシック"/>
            <family val="3"/>
          </rPr>
          <t>事業計画書と同額を記入してください。</t>
        </r>
      </text>
    </comment>
    <comment ref="C30" authorId="0">
      <text>
        <r>
          <rPr>
            <b/>
            <sz val="9"/>
            <rFont val="ＭＳ Ｐゴシック"/>
            <family val="3"/>
          </rPr>
          <t>事業計画書と同額を記入してください。</t>
        </r>
      </text>
    </comment>
    <comment ref="C31" authorId="0">
      <text>
        <r>
          <rPr>
            <b/>
            <sz val="9"/>
            <rFont val="ＭＳ Ｐゴシック"/>
            <family val="3"/>
          </rPr>
          <t>事業計画書と同額を記入してください。</t>
        </r>
      </text>
    </comment>
    <comment ref="C33" authorId="0">
      <text>
        <r>
          <rPr>
            <b/>
            <sz val="9"/>
            <rFont val="ＭＳ Ｐゴシック"/>
            <family val="3"/>
          </rPr>
          <t>事業計画書と同額を記入してください。</t>
        </r>
      </text>
    </comment>
    <comment ref="C34" authorId="0">
      <text>
        <r>
          <rPr>
            <b/>
            <sz val="9"/>
            <rFont val="ＭＳ Ｐゴシック"/>
            <family val="3"/>
          </rPr>
          <t>事業計画書と同額を記入してください。</t>
        </r>
      </text>
    </comment>
    <comment ref="F24" authorId="1">
      <text>
        <r>
          <rPr>
            <b/>
            <sz val="9"/>
            <rFont val="ＭＳ Ｐゴシック"/>
            <family val="3"/>
          </rPr>
          <t>事業計画書作成日時点で支払済としていた補助対象経費を記入してください。（事業計画書支払済額と同額）</t>
        </r>
      </text>
    </comment>
    <comment ref="F25"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27" authorId="1">
      <text>
        <r>
          <rPr>
            <b/>
            <sz val="9"/>
            <rFont val="ＭＳ Ｐゴシック"/>
            <family val="3"/>
          </rPr>
          <t>事業計画書作成日時点で支払済としていた補助対象経費を記入してください。（事業計画書支払済額と同額）</t>
        </r>
      </text>
    </comment>
    <comment ref="F30" authorId="1">
      <text>
        <r>
          <rPr>
            <b/>
            <sz val="9"/>
            <rFont val="ＭＳ Ｐゴシック"/>
            <family val="3"/>
          </rPr>
          <t>事業計画書作成日時点で支払済としていた補助対象経費を記入してください。（事業計画書支払済額と同額）</t>
        </r>
      </text>
    </comment>
    <comment ref="F33" authorId="1">
      <text>
        <r>
          <rPr>
            <b/>
            <sz val="9"/>
            <rFont val="ＭＳ Ｐゴシック"/>
            <family val="3"/>
          </rPr>
          <t>事業計画書作成日時点で支払済としていた補助対象経費を記入してください。（事業計画書支払済額と同額）</t>
        </r>
      </text>
    </comment>
    <comment ref="F28"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1"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F34" authorId="1">
      <text>
        <r>
          <rPr>
            <b/>
            <sz val="9"/>
            <rFont val="ＭＳ Ｐゴシック"/>
            <family val="3"/>
          </rPr>
          <t>事業計画書作成日時点で支払い予定としていた金額の内、確定した事業の補助対象経費を記入してください</t>
        </r>
        <r>
          <rPr>
            <sz val="9"/>
            <rFont val="ＭＳ Ｐゴシック"/>
            <family val="3"/>
          </rPr>
          <t xml:space="preserve">
</t>
        </r>
      </text>
    </comment>
    <comment ref="J36" authorId="2">
      <text>
        <r>
          <rPr>
            <sz val="9"/>
            <rFont val="MS P ゴシック"/>
            <family val="3"/>
          </rPr>
          <t>補助対象経費が下限額（200千円）を下回る場合、補助金額は「０」となります。</t>
        </r>
      </text>
    </comment>
    <comment ref="K36" authorId="2">
      <text>
        <r>
          <rPr>
            <sz val="9"/>
            <rFont val="MS P ゴシック"/>
            <family val="3"/>
          </rPr>
          <t>補助金額と補助上限単価のいずれか低い額が反映されます。</t>
        </r>
      </text>
    </comment>
    <comment ref="L36" authorId="2">
      <text>
        <r>
          <rPr>
            <sz val="9"/>
            <rFont val="MS P ゴシック"/>
            <family val="3"/>
          </rPr>
          <t>左セルの補助額に、圧縮率が掛けられます。</t>
        </r>
      </text>
    </comment>
  </commentList>
</comments>
</file>

<file path=xl/comments9.xml><?xml version="1.0" encoding="utf-8"?>
<comments xmlns="http://schemas.openxmlformats.org/spreadsheetml/2006/main">
  <authors>
    <author>作成者</author>
  </authors>
  <commentList>
    <comment ref="F28" authorId="0">
      <text>
        <r>
          <rPr>
            <b/>
            <sz val="9"/>
            <rFont val="ＭＳ Ｐゴシック"/>
            <family val="3"/>
          </rPr>
          <t xml:space="preserve">事業計画書と同じ日数を記入してください。
</t>
        </r>
      </text>
    </comment>
    <comment ref="F41" authorId="0">
      <text>
        <r>
          <rPr>
            <b/>
            <sz val="9"/>
            <rFont val="ＭＳ Ｐゴシック"/>
            <family val="3"/>
          </rPr>
          <t xml:space="preserve">勤務日数の実績を記入してください。
休日・学外行事等で授業をしない日数はカウントしないこと。
</t>
        </r>
      </text>
    </comment>
    <comment ref="F22" authorId="0">
      <text>
        <r>
          <rPr>
            <b/>
            <sz val="9"/>
            <rFont val="ＭＳ Ｐゴシック"/>
            <family val="3"/>
          </rPr>
          <t xml:space="preserve">事業計画書と同じ日数を記入してください。
</t>
        </r>
      </text>
    </comment>
    <comment ref="F35" authorId="0">
      <text>
        <r>
          <rPr>
            <b/>
            <sz val="9"/>
            <rFont val="ＭＳ Ｐゴシック"/>
            <family val="3"/>
          </rPr>
          <t xml:space="preserve">勤務日数の実績を記入してください。
休日・学外行事等で授業をしない日数はカウントしないこと。
</t>
        </r>
      </text>
    </comment>
  </commentList>
</comments>
</file>

<file path=xl/sharedStrings.xml><?xml version="1.0" encoding="utf-8"?>
<sst xmlns="http://schemas.openxmlformats.org/spreadsheetml/2006/main" count="449" uniqueCount="107">
  <si>
    <t>補助事業の種類</t>
  </si>
  <si>
    <t>補助対象経費</t>
  </si>
  <si>
    <t>補助対象経費の負担区分</t>
  </si>
  <si>
    <t>補助金額</t>
  </si>
  <si>
    <t>法人負担額等</t>
  </si>
  <si>
    <t>（単位：円）</t>
  </si>
  <si>
    <t>合　　　　　　　　　　　　　　　　　　　　　計</t>
  </si>
  <si>
    <t>事業経費（単位：円）</t>
  </si>
  <si>
    <t>事業の内容（具体的に記載）</t>
  </si>
  <si>
    <t>※事業の例</t>
  </si>
  <si>
    <t>事業の目的・効果</t>
  </si>
  <si>
    <t>【教育研究経費】</t>
  </si>
  <si>
    <t>【施設関係支出】</t>
  </si>
  <si>
    <t>【設備関係支出】</t>
  </si>
  <si>
    <t>合計</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</si>
  <si>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</si>
  <si>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</si>
  <si>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</si>
  <si>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</si>
  <si>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</si>
  <si>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</si>
  <si>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※記載したセルは全て印刷表示されるようにすること（入力のない項目は非表示にしてもよい）</t>
  </si>
  <si>
    <t>【人件費】・・・氏名及び月別支払額が分かる、月別総括表を添付してください（様式自由）。</t>
  </si>
  <si>
    <t>（①氏名、②契約期間、③職名、④資格 等を記載）</t>
  </si>
  <si>
    <t>※学年費等で生徒から活動参加費を徴収する場合、生徒負担額は補助対象経費から除くこと</t>
  </si>
  <si>
    <t>※クラブ費等で生徒から費用を徴収する場合、生徒負担額は補助対象経費から除くこと</t>
  </si>
  <si>
    <t>補助金額</t>
  </si>
  <si>
    <t>・スクールカウンセラーやスクールソーシャルワーカー等の活用</t>
  </si>
  <si>
    <t>（別紙１）</t>
  </si>
  <si>
    <t>（別紙２－１）</t>
  </si>
  <si>
    <t>（別紙２－２）</t>
  </si>
  <si>
    <t>（別紙２－３）</t>
  </si>
  <si>
    <t>（別紙２－４）</t>
  </si>
  <si>
    <t>（別紙２－５）</t>
  </si>
  <si>
    <t>（別紙２－６）</t>
  </si>
  <si>
    <t>（別紙２－７）</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</si>
  <si>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なお、支払済額（事業計画書以前）が補助対象経費（上限６０万円）の上限を超える場合は、支払済額（事業計画書以後）の記載及び添付資料は不要です。</t>
  </si>
  <si>
    <t>特別支援教育に係る活動の充実事業実績報告内訳書</t>
  </si>
  <si>
    <t>補助金額（最終）</t>
  </si>
  <si>
    <t>（事業計画段階）</t>
  </si>
  <si>
    <t>（実績額）</t>
  </si>
  <si>
    <t>支払予定額</t>
  </si>
  <si>
    <t>支払済額</t>
  </si>
  <si>
    <t>支払済額
（事業計画書以前）</t>
  </si>
  <si>
    <t>支払済額
（事業計画書以後）</t>
  </si>
  <si>
    <t>教育相談体制の整備事業実績報告内訳書</t>
  </si>
  <si>
    <t xml:space="preserve"> 事業経費（単位：円）</t>
  </si>
  <si>
    <t>※人件費、教育研究経費に分けて記載すること。</t>
  </si>
  <si>
    <t>■介助員</t>
  </si>
  <si>
    <t>×</t>
  </si>
  <si>
    <t>＝</t>
  </si>
  <si>
    <t>（実際の契約内容）</t>
  </si>
  <si>
    <t>補助対象経費×1/2</t>
  </si>
  <si>
    <t>補助限度額（426,000円以内）</t>
  </si>
  <si>
    <t>■学習支援員</t>
  </si>
  <si>
    <t>補助限度額（91,000円以内）</t>
  </si>
  <si>
    <t>実際の支払い金額</t>
  </si>
  <si>
    <t>補助対象経費（事業計画段階）</t>
  </si>
  <si>
    <t>障がいのある生徒の高校生活支援事業実績報告内訳書</t>
  </si>
  <si>
    <t>・食事介助またはトイレ介助等を必要とする生徒に対し、学校生活において必要とされる支援全般を行う介助員の配置</t>
  </si>
  <si>
    <t>　必要とされる支援全般を行う学習支援員の配置</t>
  </si>
  <si>
    <t>・障がいにより支援を必要とする生徒に対し、授業や学校行事等において教員の補助にあたることにより</t>
  </si>
  <si>
    <t>補助対象経費（実績）</t>
  </si>
  <si>
    <t>※補助対象経費（事業計画段階）には、事業計画書で提出いただいた介助員及び学習支援員の勤務日数を記入してください。（記入した金額に係る契約書等については、事業計画書でご提出いただいておりますので、実績報告では不要です。）
※補助対象経費（実績）には、事業計画書作成日時点で支払い予定としていた勤務日数の内、確定した日数を記入し、その事業の金額に係る給与明細書等を添付してください。</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</si>
  <si>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なお、支払済額（事業計画書以前）が補助対象経費（上限１２０万円）の上限を超える場合は、支払済額（事業計画書以後）の記載及び添付資料は不要です。</t>
  </si>
  <si>
    <t>（８）　障がいのある生徒の高校生活支援事業</t>
  </si>
  <si>
    <t>次期学習指導要領に向けた取組の促進事業実績報告内訳書</t>
  </si>
  <si>
    <t>職業・ボランティア・文化等の体験活動の推進事業実績報告内訳書</t>
  </si>
  <si>
    <t>健康・安全・食に関する教育の推進事業実績報告内訳書</t>
  </si>
  <si>
    <t>次世代を担う人材育成の推進事業実績報告内訳書</t>
  </si>
  <si>
    <t>・外国人教員の活用</t>
  </si>
  <si>
    <t>・グループ・ディスカッション、ディベート等教員研修費</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</si>
  <si>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なお、支払済額（事業計画書以前）が補助対象経費（上限１１２万円）の上限を超える場合は、支払済額（事業計画書以後）の記載及び添付資料は不要です。</t>
  </si>
  <si>
    <t>・不登校の生徒等の教育機会についての支援</t>
  </si>
  <si>
    <t>※小・中学校について、経常費補助金（教育条件配分）で取り組み有りとした事業は、教育振興補助金の申請はできません。</t>
  </si>
  <si>
    <t>・舞台芸術鑑賞や文化芸術活動への参加</t>
  </si>
  <si>
    <t>・多様な職業体験等キャリア教育の推進に係る取組</t>
  </si>
  <si>
    <t>・自然体験活動、集団宿泊体験、奉仕体験活動及び保険体験等に係る取組</t>
  </si>
  <si>
    <t>※小・中学校について、経常費補助金（特別条件配分）で取り組み有りとした事業は、教育振興補助金での申請はできません。</t>
  </si>
  <si>
    <t>・栄養教諭の活用など食に関する指導の充実</t>
  </si>
  <si>
    <t>・火災、地震、津波、火山活動、風水（雪）、原子力災害等及び防災についての学習</t>
  </si>
  <si>
    <t>・校内巡回警備員の配置</t>
  </si>
  <si>
    <t>※小・中学校について、経常費補助金（特別条件配分）で取り組み有りとした事業は、教育振興補助金の申請はできません。</t>
  </si>
  <si>
    <t>・障がいのある児童・生徒や病弱児童・生徒に対する介助、介添えを行うための教職員の配置</t>
  </si>
  <si>
    <t>※高校において「障がいのある生徒の高校生活支援事業」の対象経費は申請できません。</t>
  </si>
  <si>
    <t>※小・中学校について、経常費補助金（教育条件配分）で取り組み有りとした事業は、教育振興補助金の申請はできません。</t>
  </si>
  <si>
    <t>・部活動における外部指導者等の活用</t>
  </si>
  <si>
    <t>・退職教員、経験豊かな社会人の活用（特別非常勤講師制度により採用した実務経験や専門知識を有する社会人など）</t>
  </si>
  <si>
    <t>（別紙２－８）</t>
  </si>
  <si>
    <t>（２）　次期学習指導要領に向けた取組の促進事業</t>
  </si>
  <si>
    <t>（３）　教育相談体制の整備事業</t>
  </si>
  <si>
    <t>（４）　職業・ボランティア・文化等の体験活動の推進事業</t>
  </si>
  <si>
    <t>（５）　健康・安全・食に関する教育の推進事業</t>
  </si>
  <si>
    <t>（６）　特別支援教育に係る活動の充実事業</t>
  </si>
  <si>
    <t>（７）　外部人材活用等の推進事業</t>
  </si>
  <si>
    <t>平成３０年度大阪府私立高等学校等教育振興補助金事業実績　学校別内訳書</t>
  </si>
  <si>
    <t>記入してください。</t>
  </si>
  <si>
    <t>（１）　次世代を担う人材育成の推進事業</t>
  </si>
  <si>
    <t>外部人材活用等の推進事業実績報告内訳書</t>
  </si>
  <si>
    <t>※支払済額（事業計画書以前）には、事業計画書で提出いただいた支払い済みの補助対象経費を記入してください。（記入した金額に係る領収書や給与明細書等については、事業計画書でご提出いただいておりますので、実績報告では不要です。）
※支払済額（事業計画書以後）には、事業計画書作成日時点で支払い予定としていた金額の内、確定した事業の補助対象経費を記入し、その事業の金額に係る領収書や給与明細書等を添付してください。
　なお、支払済額（事業計画書以前）が補助対象経費（上限１８０万円）の上限を超える場合は、支払済額（事業計画書以後）の記載及び添付資料は不要です。</t>
  </si>
  <si>
    <t>・外国人生徒や帰国子女の受入れ事業（受入れに係る諸経費など）</t>
  </si>
  <si>
    <t>・ＩＣＴ専門員の配置など、ＩＣＴを活用した教育の推進</t>
  </si>
  <si>
    <t>２号－１～８の内容が自動反映されます</t>
  </si>
  <si>
    <t>別紙１号－１の内容が反映されます。</t>
  </si>
  <si>
    <t>学校名　</t>
  </si>
  <si>
    <t>担当職・氏名　</t>
  </si>
  <si>
    <t>担当者電話番号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</si>
</sst>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 numFmtId="183" formatCode="#,##0_ "/>
    <numFmt numFmtId="184" formatCode="#,##0&quot;円&quot;"/>
    <numFmt numFmtId="185" formatCode="#,##0&quot;日 &quot;"/>
  </numFmts>
  <fonts count="5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b/>
      <sz val="9"/>
      <name val="ＭＳ Ｐゴシック"/>
      <family val="3"/>
    </font>
    <font>
      <sz val="9"/>
      <name val="ＭＳ Ｐゴシック"/>
      <family val="3"/>
    </font>
    <font>
      <b/>
      <u val="single"/>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1"/>
      <color theme="1"/>
      <name val="ＭＳ Ｐゴシック"/>
      <family val="3"/>
    </font>
    <font>
      <b/>
      <sz val="11"/>
      <color rgb="FFFF0000"/>
      <name val="ＭＳ Ｐ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style="double"/>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color indexed="63"/>
      </right>
      <top>
        <color indexed="63"/>
      </top>
      <bottom style="double"/>
    </border>
    <border>
      <left style="double"/>
      <right style="thin"/>
      <top>
        <color indexed="63"/>
      </top>
      <bottom style="double"/>
    </border>
    <border>
      <left style="thin"/>
      <right>
        <color indexed="63"/>
      </right>
      <top>
        <color indexed="63"/>
      </top>
      <bottom>
        <color indexed="63"/>
      </bottom>
    </border>
    <border>
      <left style="medium"/>
      <right style="thin"/>
      <top style="medium"/>
      <bottom style="medium"/>
    </border>
    <border>
      <left style="thin"/>
      <right>
        <color indexed="63"/>
      </right>
      <top style="thin"/>
      <bottom>
        <color indexed="63"/>
      </bottom>
    </border>
    <border>
      <left style="medium"/>
      <right style="medium"/>
      <top style="medium"/>
      <bottom style="medium"/>
    </border>
    <border>
      <left>
        <color indexed="63"/>
      </left>
      <right>
        <color indexed="63"/>
      </right>
      <top style="double"/>
      <bottom style="thin"/>
    </border>
    <border>
      <left>
        <color indexed="63"/>
      </left>
      <right style="thin"/>
      <top style="thin"/>
      <bottom style="medium"/>
    </border>
    <border>
      <left style="thin"/>
      <right style="medium"/>
      <top style="thin"/>
      <bottom style="thin"/>
    </border>
    <border>
      <left style="thin"/>
      <right>
        <color indexed="63"/>
      </right>
      <top style="double"/>
      <bottom style="thin"/>
    </border>
    <border>
      <left>
        <color indexed="63"/>
      </left>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double"/>
      <top>
        <color indexed="63"/>
      </top>
      <bottom style="double"/>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color indexed="63"/>
      </left>
      <right style="double"/>
      <top style="thin"/>
      <bottom>
        <color indexed="63"/>
      </bottom>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58">
    <xf numFmtId="0" fontId="0" fillId="0" borderId="0" xfId="0" applyAlignment="1">
      <alignment vertical="center"/>
    </xf>
    <xf numFmtId="0" fontId="0" fillId="0" borderId="0" xfId="0" applyAlignment="1" applyProtection="1">
      <alignment vertical="center"/>
      <protection locked="0"/>
    </xf>
    <xf numFmtId="185" fontId="0" fillId="28" borderId="10" xfId="0" applyNumberFormat="1" applyFill="1" applyBorder="1" applyAlignment="1" applyProtection="1">
      <alignment vertical="center"/>
      <protection locked="0"/>
    </xf>
    <xf numFmtId="38" fontId="0" fillId="28" borderId="11" xfId="49" applyFont="1" applyFill="1" applyBorder="1" applyAlignment="1" applyProtection="1">
      <alignment vertical="center"/>
      <protection locked="0"/>
    </xf>
    <xf numFmtId="38" fontId="0" fillId="28" borderId="12" xfId="49" applyFont="1" applyFill="1" applyBorder="1" applyAlignment="1" applyProtection="1">
      <alignment vertical="center"/>
      <protection locked="0"/>
    </xf>
    <xf numFmtId="182" fontId="0" fillId="28" borderId="11" xfId="0" applyNumberFormat="1"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38" fontId="0" fillId="33" borderId="10" xfId="49" applyFont="1" applyFill="1" applyBorder="1" applyAlignment="1" applyProtection="1">
      <alignment vertical="center"/>
      <protection/>
    </xf>
    <xf numFmtId="38" fontId="0" fillId="33" borderId="13" xfId="49" applyFont="1" applyFill="1" applyBorder="1" applyAlignment="1" applyProtection="1">
      <alignment vertical="center"/>
      <protection/>
    </xf>
    <xf numFmtId="38" fontId="0" fillId="33" borderId="14" xfId="49" applyFont="1" applyFill="1" applyBorder="1" applyAlignment="1" applyProtection="1">
      <alignment vertical="center"/>
      <protection/>
    </xf>
    <xf numFmtId="0" fontId="0" fillId="0" borderId="15" xfId="0" applyBorder="1" applyAlignment="1" applyProtection="1">
      <alignment horizontal="center" vertical="center"/>
      <protection/>
    </xf>
    <xf numFmtId="38" fontId="0" fillId="0" borderId="10" xfId="49"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NumberFormat="1" applyFill="1" applyBorder="1" applyAlignment="1" applyProtection="1">
      <alignment vertical="center"/>
      <protection/>
    </xf>
    <xf numFmtId="0" fontId="0" fillId="33" borderId="16" xfId="0" applyNumberFormat="1" applyFill="1" applyBorder="1" applyAlignment="1" applyProtection="1">
      <alignment vertical="center"/>
      <protection/>
    </xf>
    <xf numFmtId="49" fontId="0" fillId="33" borderId="16"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0" fontId="0" fillId="33" borderId="17" xfId="0" applyFill="1" applyBorder="1" applyAlignment="1" applyProtection="1">
      <alignment vertical="center"/>
      <protection/>
    </xf>
    <xf numFmtId="49" fontId="0" fillId="0" borderId="0" xfId="0" applyNumberFormat="1" applyFill="1" applyBorder="1" applyAlignment="1" applyProtection="1">
      <alignment vertical="center" shrinkToFit="1"/>
      <protection/>
    </xf>
    <xf numFmtId="49" fontId="0" fillId="33" borderId="17" xfId="0" applyNumberFormat="1" applyFill="1" applyBorder="1" applyAlignment="1" applyProtection="1">
      <alignment vertical="center" shrinkToFit="1"/>
      <protection/>
    </xf>
    <xf numFmtId="0" fontId="0" fillId="0" borderId="0"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8" xfId="0" applyFill="1" applyBorder="1" applyAlignment="1" applyProtection="1">
      <alignment horizontal="left" vertical="center"/>
      <protection/>
    </xf>
    <xf numFmtId="0" fontId="0" fillId="0" borderId="18"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18"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horizontal="center"/>
      <protection/>
    </xf>
    <xf numFmtId="0" fontId="5" fillId="0" borderId="0" xfId="0" applyFont="1" applyBorder="1" applyAlignment="1" applyProtection="1">
      <alignment wrapText="1"/>
      <protection/>
    </xf>
    <xf numFmtId="0" fontId="5" fillId="0" borderId="21" xfId="0" applyFont="1" applyBorder="1" applyAlignment="1" applyProtection="1">
      <alignment wrapText="1"/>
      <protection/>
    </xf>
    <xf numFmtId="0" fontId="0" fillId="0" borderId="0" xfId="0" applyFont="1" applyBorder="1" applyAlignment="1" applyProtection="1">
      <alignment horizontal="center"/>
      <protection/>
    </xf>
    <xf numFmtId="0" fontId="4" fillId="4" borderId="22" xfId="0" applyFont="1" applyFill="1" applyBorder="1" applyAlignment="1" applyProtection="1">
      <alignment vertical="center"/>
      <protection/>
    </xf>
    <xf numFmtId="0" fontId="0" fillId="4" borderId="23" xfId="0" applyFont="1" applyFill="1" applyBorder="1" applyAlignment="1" applyProtection="1">
      <alignment horizontal="center" vertical="top"/>
      <protection/>
    </xf>
    <xf numFmtId="0" fontId="0" fillId="7" borderId="22" xfId="0" applyFill="1" applyBorder="1" applyAlignment="1" applyProtection="1">
      <alignment horizontal="center" vertical="top"/>
      <protection/>
    </xf>
    <xf numFmtId="0" fontId="0" fillId="7" borderId="23" xfId="0" applyFill="1" applyBorder="1" applyAlignment="1" applyProtection="1">
      <alignment horizontal="center" vertical="top"/>
      <protection/>
    </xf>
    <xf numFmtId="0" fontId="47" fillId="4" borderId="22" xfId="0" applyFont="1" applyFill="1" applyBorder="1" applyAlignment="1" applyProtection="1">
      <alignment horizontal="center" vertical="center" wrapText="1"/>
      <protection/>
    </xf>
    <xf numFmtId="0" fontId="0" fillId="0" borderId="0" xfId="49" applyNumberFormat="1" applyFont="1" applyFill="1" applyBorder="1" applyAlignment="1" applyProtection="1">
      <alignment vertical="center"/>
      <protection/>
    </xf>
    <xf numFmtId="0" fontId="48" fillId="7" borderId="22"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right" vertical="center"/>
      <protection/>
    </xf>
    <xf numFmtId="0" fontId="49" fillId="4" borderId="22" xfId="0" applyFont="1" applyFill="1" applyBorder="1" applyAlignment="1" applyProtection="1">
      <alignment vertical="center"/>
      <protection/>
    </xf>
    <xf numFmtId="38" fontId="0" fillId="4" borderId="23" xfId="49"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48" fillId="7" borderId="22" xfId="0" applyNumberFormat="1" applyFont="1" applyFill="1" applyBorder="1" applyAlignment="1" applyProtection="1">
      <alignment horizontal="center" vertical="center"/>
      <protection/>
    </xf>
    <xf numFmtId="38" fontId="0" fillId="7" borderId="23" xfId="49" applyFont="1" applyFill="1" applyBorder="1" applyAlignment="1" applyProtection="1">
      <alignment vertical="center"/>
      <protection/>
    </xf>
    <xf numFmtId="0" fontId="5" fillId="0" borderId="0" xfId="0" applyFont="1" applyBorder="1" applyAlignment="1" applyProtection="1">
      <alignment vertical="center"/>
      <protection/>
    </xf>
    <xf numFmtId="0" fontId="48" fillId="7" borderId="24" xfId="0" applyNumberFormat="1" applyFont="1" applyFill="1" applyBorder="1" applyAlignment="1" applyProtection="1">
      <alignment horizontal="center" vertical="center" wrapText="1"/>
      <protection/>
    </xf>
    <xf numFmtId="0" fontId="47" fillId="4" borderId="25" xfId="0" applyFont="1" applyFill="1" applyBorder="1" applyAlignment="1" applyProtection="1">
      <alignment horizontal="center" vertical="center" wrapText="1"/>
      <protection/>
    </xf>
    <xf numFmtId="0" fontId="48" fillId="7" borderId="26" xfId="0" applyNumberFormat="1" applyFont="1" applyFill="1" applyBorder="1" applyAlignment="1" applyProtection="1">
      <alignment horizontal="center" vertical="center" wrapText="1"/>
      <protection/>
    </xf>
    <xf numFmtId="0" fontId="0" fillId="0" borderId="27" xfId="0" applyBorder="1" applyAlignment="1" applyProtection="1">
      <alignment vertical="center"/>
      <protection/>
    </xf>
    <xf numFmtId="38" fontId="0" fillId="0" borderId="0" xfId="49" applyFont="1" applyBorder="1" applyAlignment="1" applyProtection="1">
      <alignment/>
      <protection/>
    </xf>
    <xf numFmtId="0" fontId="0" fillId="0" borderId="0" xfId="0" applyNumberFormat="1" applyBorder="1" applyAlignment="1" applyProtection="1">
      <alignment/>
      <protection/>
    </xf>
    <xf numFmtId="0" fontId="0" fillId="0" borderId="0" xfId="0" applyNumberFormat="1" applyBorder="1" applyAlignment="1" applyProtection="1">
      <alignment vertical="center"/>
      <protection/>
    </xf>
    <xf numFmtId="38" fontId="0" fillId="0" borderId="0" xfId="49" applyFont="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Border="1" applyAlignment="1" applyProtection="1">
      <alignment horizontal="center" wrapText="1"/>
      <protection/>
    </xf>
    <xf numFmtId="0" fontId="0" fillId="0" borderId="21" xfId="0" applyBorder="1" applyAlignment="1" applyProtection="1">
      <alignment horizontal="center"/>
      <protection/>
    </xf>
    <xf numFmtId="38" fontId="0" fillId="34" borderId="10" xfId="49" applyFont="1" applyFill="1" applyBorder="1" applyAlignment="1" applyProtection="1">
      <alignment vertical="center" wrapText="1"/>
      <protection/>
    </xf>
    <xf numFmtId="0" fontId="4" fillId="0" borderId="0" xfId="0" applyNumberFormat="1" applyFont="1" applyBorder="1" applyAlignment="1" applyProtection="1">
      <alignment vertical="center" wrapText="1"/>
      <protection/>
    </xf>
    <xf numFmtId="38" fontId="0" fillId="34" borderId="10" xfId="49" applyFont="1" applyFill="1" applyBorder="1" applyAlignment="1" applyProtection="1">
      <alignment vertical="center"/>
      <protection/>
    </xf>
    <xf numFmtId="182" fontId="0" fillId="0" borderId="0" xfId="49" applyNumberFormat="1" applyFont="1" applyFill="1" applyBorder="1" applyAlignment="1" applyProtection="1">
      <alignment vertical="center"/>
      <protection/>
    </xf>
    <xf numFmtId="38" fontId="0" fillId="0" borderId="15" xfId="49" applyFont="1" applyBorder="1" applyAlignment="1" applyProtection="1">
      <alignment horizontal="right" vertical="center"/>
      <protection/>
    </xf>
    <xf numFmtId="38" fontId="0" fillId="35" borderId="28" xfId="49" applyFont="1" applyFill="1" applyBorder="1" applyAlignment="1" applyProtection="1">
      <alignment horizontal="right" vertical="center"/>
      <protection/>
    </xf>
    <xf numFmtId="0" fontId="8" fillId="0" borderId="0" xfId="0" applyFont="1" applyAlignment="1" applyProtection="1">
      <alignment vertical="center"/>
      <protection/>
    </xf>
    <xf numFmtId="182" fontId="0" fillId="0" borderId="0" xfId="0" applyNumberFormat="1" applyAlignment="1" applyProtection="1">
      <alignment vertical="center"/>
      <protection/>
    </xf>
    <xf numFmtId="0" fontId="7" fillId="0" borderId="0" xfId="0" applyFont="1" applyBorder="1" applyAlignment="1" applyProtection="1">
      <alignment horizontal="center"/>
      <protection/>
    </xf>
    <xf numFmtId="0" fontId="0" fillId="0" borderId="0" xfId="0" applyAlignment="1" applyProtection="1">
      <alignment vertical="center" wrapText="1"/>
      <protection/>
    </xf>
    <xf numFmtId="0" fontId="0" fillId="0" borderId="27" xfId="0" applyBorder="1" applyAlignment="1" applyProtection="1">
      <alignment horizontal="center" vertical="center"/>
      <protection/>
    </xf>
    <xf numFmtId="38" fontId="0" fillId="0" borderId="0" xfId="49" applyFont="1" applyBorder="1" applyAlignment="1" applyProtection="1">
      <alignment vertical="center"/>
      <protection/>
    </xf>
    <xf numFmtId="38" fontId="0" fillId="0" borderId="21" xfId="49" applyFont="1" applyBorder="1" applyAlignment="1" applyProtection="1">
      <alignment horizontal="center"/>
      <protection/>
    </xf>
    <xf numFmtId="182" fontId="0" fillId="0" borderId="0" xfId="0" applyNumberFormat="1" applyBorder="1" applyAlignment="1" applyProtection="1">
      <alignment horizontal="right" vertical="center"/>
      <protection/>
    </xf>
    <xf numFmtId="182" fontId="0" fillId="0" borderId="0" xfId="0" applyNumberFormat="1" applyFill="1" applyBorder="1" applyAlignment="1" applyProtection="1">
      <alignment vertical="center"/>
      <protection/>
    </xf>
    <xf numFmtId="38" fontId="0" fillId="0" borderId="10" xfId="49" applyFont="1" applyBorder="1" applyAlignment="1" applyProtection="1">
      <alignment horizontal="right" vertical="center"/>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29" xfId="0" applyBorder="1" applyAlignment="1" applyProtection="1">
      <alignment vertical="center"/>
      <protection/>
    </xf>
    <xf numFmtId="0" fontId="0" fillId="0" borderId="27" xfId="0" applyBorder="1" applyAlignment="1" applyProtection="1">
      <alignment vertical="center" shrinkToFit="1"/>
      <protection/>
    </xf>
    <xf numFmtId="0" fontId="0" fillId="0" borderId="0" xfId="0" applyFill="1" applyBorder="1" applyAlignment="1" applyProtection="1">
      <alignment vertical="center"/>
      <protection/>
    </xf>
    <xf numFmtId="0" fontId="0" fillId="4" borderId="23" xfId="0" applyNumberFormat="1" applyFill="1" applyBorder="1" applyAlignment="1" applyProtection="1">
      <alignment vertical="center"/>
      <protection/>
    </xf>
    <xf numFmtId="0" fontId="0" fillId="34" borderId="10" xfId="0" applyNumberFormat="1" applyFont="1" applyFill="1" applyBorder="1" applyAlignment="1" applyProtection="1">
      <alignment vertical="center" wrapText="1"/>
      <protection/>
    </xf>
    <xf numFmtId="0" fontId="4" fillId="0" borderId="27" xfId="0" applyNumberFormat="1" applyFont="1" applyBorder="1" applyAlignment="1" applyProtection="1">
      <alignment vertical="center" wrapText="1"/>
      <protection/>
    </xf>
    <xf numFmtId="38" fontId="0" fillId="34" borderId="10" xfId="49"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38" fontId="0" fillId="35" borderId="30" xfId="49" applyFont="1" applyFill="1" applyBorder="1" applyAlignment="1" applyProtection="1">
      <alignment horizontal="right" vertical="center"/>
      <protection/>
    </xf>
    <xf numFmtId="0" fontId="4" fillId="0" borderId="21" xfId="0" applyNumberFormat="1" applyFont="1" applyBorder="1" applyAlignment="1" applyProtection="1">
      <alignment vertical="center" wrapText="1"/>
      <protection/>
    </xf>
    <xf numFmtId="0" fontId="0" fillId="34" borderId="10" xfId="0" applyNumberFormat="1" applyFont="1" applyFill="1" applyBorder="1" applyAlignment="1" applyProtection="1">
      <alignment vertical="center"/>
      <protection/>
    </xf>
    <xf numFmtId="0" fontId="0" fillId="0" borderId="0" xfId="0" applyAlignment="1" applyProtection="1">
      <alignment vertical="center" shrinkToFit="1"/>
      <protection/>
    </xf>
    <xf numFmtId="0" fontId="5" fillId="0" borderId="0" xfId="0" applyFont="1" applyFill="1" applyBorder="1" applyAlignment="1" applyProtection="1">
      <alignment wrapText="1"/>
      <protection/>
    </xf>
    <xf numFmtId="0" fontId="5" fillId="0" borderId="21" xfId="0" applyFont="1" applyFill="1" applyBorder="1" applyAlignment="1" applyProtection="1">
      <alignment wrapText="1"/>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38" fontId="0" fillId="0" borderId="31" xfId="49" applyFont="1" applyBorder="1" applyAlignment="1" applyProtection="1">
      <alignment vertical="center"/>
      <protection/>
    </xf>
    <xf numFmtId="0" fontId="5" fillId="0" borderId="18" xfId="0" applyFont="1" applyFill="1" applyBorder="1" applyAlignment="1" applyProtection="1">
      <alignment vertical="center" wrapText="1"/>
      <protection/>
    </xf>
    <xf numFmtId="0" fontId="0" fillId="0" borderId="32" xfId="0" applyBorder="1" applyAlignment="1" applyProtection="1">
      <alignment horizontal="center"/>
      <protection/>
    </xf>
    <xf numFmtId="38" fontId="0" fillId="34" borderId="15" xfId="49" applyFont="1" applyFill="1" applyBorder="1" applyAlignment="1" applyProtection="1">
      <alignment vertical="center"/>
      <protection/>
    </xf>
    <xf numFmtId="182" fontId="0" fillId="0" borderId="27" xfId="49" applyNumberFormat="1" applyFont="1" applyFill="1" applyBorder="1" applyAlignment="1" applyProtection="1">
      <alignment horizontal="right" vertical="center"/>
      <protection/>
    </xf>
    <xf numFmtId="182" fontId="0" fillId="0" borderId="27" xfId="0" applyNumberFormat="1" applyFill="1" applyBorder="1" applyAlignment="1" applyProtection="1">
      <alignment vertical="center"/>
      <protection/>
    </xf>
    <xf numFmtId="0" fontId="0" fillId="0" borderId="19" xfId="0" applyBorder="1" applyAlignment="1" applyProtection="1">
      <alignment vertical="center"/>
      <protection/>
    </xf>
    <xf numFmtId="0" fontId="0" fillId="0" borderId="0" xfId="0" applyBorder="1" applyAlignment="1" applyProtection="1">
      <alignment horizontal="left" vertical="center" wrapText="1"/>
      <protection/>
    </xf>
    <xf numFmtId="0" fontId="0" fillId="0" borderId="27" xfId="0" applyFill="1" applyBorder="1" applyAlignment="1" applyProtection="1">
      <alignment horizontal="center"/>
      <protection/>
    </xf>
    <xf numFmtId="182" fontId="0" fillId="0" borderId="27" xfId="49" applyNumberFormat="1" applyFont="1" applyFill="1" applyBorder="1" applyAlignment="1" applyProtection="1">
      <alignment vertical="center"/>
      <protection/>
    </xf>
    <xf numFmtId="0" fontId="50" fillId="0" borderId="0" xfId="0" applyFont="1" applyAlignment="1" applyProtection="1">
      <alignment vertical="center"/>
      <protection/>
    </xf>
    <xf numFmtId="182" fontId="0" fillId="0" borderId="0" xfId="49" applyNumberFormat="1" applyFont="1" applyFill="1" applyBorder="1" applyAlignment="1" applyProtection="1">
      <alignment horizontal="right" vertical="center"/>
      <protection/>
    </xf>
    <xf numFmtId="38" fontId="0" fillId="0" borderId="33" xfId="49" applyFont="1" applyBorder="1" applyAlignment="1" applyProtection="1">
      <alignment horizontal="right" vertical="center"/>
      <protection/>
    </xf>
    <xf numFmtId="0" fontId="47" fillId="0" borderId="34" xfId="0" applyFont="1" applyFill="1" applyBorder="1" applyAlignment="1" applyProtection="1">
      <alignment horizontal="center" vertical="center" wrapText="1"/>
      <protection/>
    </xf>
    <xf numFmtId="0" fontId="48" fillId="0" borderId="0" xfId="0" applyNumberFormat="1" applyFont="1" applyFill="1" applyBorder="1" applyAlignment="1" applyProtection="1">
      <alignment vertical="center" wrapText="1"/>
      <protection/>
    </xf>
    <xf numFmtId="38" fontId="0" fillId="0" borderId="0" xfId="49" applyFont="1" applyFill="1" applyBorder="1" applyAlignment="1" applyProtection="1">
      <alignment vertical="center"/>
      <protection/>
    </xf>
    <xf numFmtId="0" fontId="0" fillId="0" borderId="35" xfId="0" applyBorder="1" applyAlignment="1" applyProtection="1">
      <alignment horizontal="center"/>
      <protection/>
    </xf>
    <xf numFmtId="0" fontId="4" fillId="0" borderId="0" xfId="0" applyNumberFormat="1" applyFont="1" applyFill="1" applyBorder="1" applyAlignment="1" applyProtection="1">
      <alignment vertical="center" wrapText="1"/>
      <protection/>
    </xf>
    <xf numFmtId="0" fontId="51" fillId="0" borderId="0" xfId="0" applyFont="1" applyAlignment="1" applyProtection="1">
      <alignment vertical="center"/>
      <protection/>
    </xf>
    <xf numFmtId="0" fontId="0" fillId="4" borderId="36" xfId="0" applyFill="1" applyBorder="1" applyAlignment="1" applyProtection="1">
      <alignment vertical="center"/>
      <protection/>
    </xf>
    <xf numFmtId="0" fontId="0" fillId="4" borderId="37" xfId="0" applyFill="1" applyBorder="1" applyAlignment="1" applyProtection="1">
      <alignment vertical="center"/>
      <protection/>
    </xf>
    <xf numFmtId="0" fontId="0" fillId="4" borderId="22"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23" xfId="0" applyFill="1" applyBorder="1" applyAlignment="1" applyProtection="1">
      <alignment vertical="center"/>
      <protection/>
    </xf>
    <xf numFmtId="184" fontId="0" fillId="4" borderId="0" xfId="0" applyNumberFormat="1" applyFill="1" applyBorder="1" applyAlignment="1" applyProtection="1">
      <alignment vertical="center"/>
      <protection/>
    </xf>
    <xf numFmtId="0" fontId="0" fillId="4" borderId="0" xfId="0" applyFill="1" applyBorder="1" applyAlignment="1" applyProtection="1">
      <alignment horizontal="center" vertical="center"/>
      <protection/>
    </xf>
    <xf numFmtId="184" fontId="0" fillId="34" borderId="0" xfId="0" applyNumberFormat="1" applyFill="1" applyBorder="1" applyAlignment="1" applyProtection="1">
      <alignment vertical="center"/>
      <protection/>
    </xf>
    <xf numFmtId="0" fontId="0" fillId="4" borderId="22" xfId="0" applyFill="1" applyBorder="1" applyAlignment="1" applyProtection="1">
      <alignment vertical="top"/>
      <protection/>
    </xf>
    <xf numFmtId="0" fontId="0" fillId="4" borderId="0" xfId="0" applyFill="1" applyBorder="1" applyAlignment="1" applyProtection="1">
      <alignment vertical="top"/>
      <protection/>
    </xf>
    <xf numFmtId="0" fontId="7" fillId="4" borderId="0" xfId="0" applyFont="1" applyFill="1" applyBorder="1" applyAlignment="1" applyProtection="1">
      <alignment vertical="top"/>
      <protection/>
    </xf>
    <xf numFmtId="0" fontId="7" fillId="28" borderId="38" xfId="0" applyFont="1" applyFill="1" applyBorder="1" applyAlignment="1" applyProtection="1">
      <alignment vertical="center"/>
      <protection/>
    </xf>
    <xf numFmtId="184" fontId="0" fillId="0" borderId="0" xfId="0" applyNumberFormat="1" applyAlignment="1" applyProtection="1">
      <alignment vertical="center"/>
      <protection/>
    </xf>
    <xf numFmtId="184" fontId="0" fillId="4" borderId="23" xfId="0" applyNumberFormat="1" applyFill="1" applyBorder="1" applyAlignment="1" applyProtection="1">
      <alignment vertical="center"/>
      <protection/>
    </xf>
    <xf numFmtId="0" fontId="0" fillId="4" borderId="25" xfId="0" applyFill="1" applyBorder="1" applyAlignment="1" applyProtection="1">
      <alignment vertical="center"/>
      <protection/>
    </xf>
    <xf numFmtId="0" fontId="0" fillId="4" borderId="39" xfId="0" applyFill="1" applyBorder="1" applyAlignment="1" applyProtection="1">
      <alignment vertical="center"/>
      <protection/>
    </xf>
    <xf numFmtId="184" fontId="0" fillId="4" borderId="39" xfId="0" applyNumberFormat="1" applyFill="1" applyBorder="1" applyAlignment="1" applyProtection="1">
      <alignment horizontal="center" vertical="center"/>
      <protection/>
    </xf>
    <xf numFmtId="0" fontId="7" fillId="4" borderId="39" xfId="0" applyFont="1" applyFill="1" applyBorder="1" applyAlignment="1" applyProtection="1">
      <alignment horizontal="right" vertical="center"/>
      <protection/>
    </xf>
    <xf numFmtId="0" fontId="0" fillId="4" borderId="39" xfId="0" applyFont="1" applyFill="1" applyBorder="1" applyAlignment="1" applyProtection="1">
      <alignment horizontal="right" vertical="center"/>
      <protection/>
    </xf>
    <xf numFmtId="184" fontId="0" fillId="34" borderId="40" xfId="0" applyNumberFormat="1" applyFont="1" applyFill="1" applyBorder="1" applyAlignment="1" applyProtection="1">
      <alignment horizontal="right" vertical="center"/>
      <protection/>
    </xf>
    <xf numFmtId="184" fontId="0" fillId="7" borderId="36" xfId="0" applyNumberFormat="1" applyFill="1" applyBorder="1" applyAlignment="1" applyProtection="1">
      <alignment horizontal="center" vertical="center"/>
      <protection/>
    </xf>
    <xf numFmtId="0" fontId="0" fillId="7" borderId="36" xfId="0" applyFill="1" applyBorder="1" applyAlignment="1" applyProtection="1">
      <alignment vertical="center"/>
      <protection/>
    </xf>
    <xf numFmtId="0" fontId="7" fillId="7" borderId="36" xfId="0" applyFont="1" applyFill="1" applyBorder="1" applyAlignment="1" applyProtection="1">
      <alignment horizontal="right" vertical="center"/>
      <protection/>
    </xf>
    <xf numFmtId="0" fontId="0" fillId="7" borderId="36" xfId="0" applyFont="1" applyFill="1" applyBorder="1" applyAlignment="1" applyProtection="1">
      <alignment horizontal="right" vertical="center"/>
      <protection/>
    </xf>
    <xf numFmtId="184" fontId="0" fillId="7" borderId="37" xfId="0" applyNumberFormat="1" applyFont="1" applyFill="1" applyBorder="1" applyAlignment="1" applyProtection="1">
      <alignment horizontal="right" vertical="center"/>
      <protection/>
    </xf>
    <xf numFmtId="0" fontId="0" fillId="7" borderId="22" xfId="0" applyFill="1" applyBorder="1" applyAlignment="1" applyProtection="1">
      <alignment vertical="center"/>
      <protection/>
    </xf>
    <xf numFmtId="0" fontId="0" fillId="7" borderId="0" xfId="0" applyFill="1" applyBorder="1" applyAlignment="1" applyProtection="1">
      <alignment vertical="center"/>
      <protection/>
    </xf>
    <xf numFmtId="0" fontId="0" fillId="7" borderId="23" xfId="0" applyFill="1" applyBorder="1" applyAlignment="1" applyProtection="1">
      <alignment vertical="center"/>
      <protection/>
    </xf>
    <xf numFmtId="184" fontId="0" fillId="7" borderId="0" xfId="0" applyNumberFormat="1" applyFill="1" applyBorder="1" applyAlignment="1" applyProtection="1">
      <alignment vertical="center"/>
      <protection/>
    </xf>
    <xf numFmtId="0" fontId="0" fillId="7" borderId="0" xfId="0" applyFill="1" applyBorder="1" applyAlignment="1" applyProtection="1">
      <alignment horizontal="center" vertical="center"/>
      <protection/>
    </xf>
    <xf numFmtId="0" fontId="0" fillId="7" borderId="22" xfId="0" applyFill="1" applyBorder="1" applyAlignment="1" applyProtection="1">
      <alignment vertical="top"/>
      <protection/>
    </xf>
    <xf numFmtId="0" fontId="0" fillId="7" borderId="0" xfId="0" applyFill="1" applyBorder="1" applyAlignment="1" applyProtection="1">
      <alignment vertical="top"/>
      <protection/>
    </xf>
    <xf numFmtId="0" fontId="7" fillId="7" borderId="0" xfId="0" applyFont="1" applyFill="1" applyBorder="1" applyAlignment="1" applyProtection="1">
      <alignment vertical="top"/>
      <protection/>
    </xf>
    <xf numFmtId="0" fontId="0" fillId="7" borderId="0" xfId="0" applyFill="1" applyBorder="1" applyAlignment="1" applyProtection="1">
      <alignment horizontal="right" vertical="center"/>
      <protection/>
    </xf>
    <xf numFmtId="0" fontId="0" fillId="28" borderId="16" xfId="0" applyFont="1" applyFill="1" applyBorder="1" applyAlignment="1" applyProtection="1">
      <alignment horizontal="right" vertical="center"/>
      <protection/>
    </xf>
    <xf numFmtId="0" fontId="0" fillId="7" borderId="25" xfId="0" applyFill="1" applyBorder="1" applyAlignment="1" applyProtection="1">
      <alignment vertical="center"/>
      <protection/>
    </xf>
    <xf numFmtId="0" fontId="0" fillId="7" borderId="39" xfId="0" applyFill="1" applyBorder="1" applyAlignment="1" applyProtection="1">
      <alignment vertical="center"/>
      <protection/>
    </xf>
    <xf numFmtId="184" fontId="0" fillId="7" borderId="39" xfId="0" applyNumberFormat="1" applyFill="1" applyBorder="1" applyAlignment="1" applyProtection="1">
      <alignment horizontal="center" vertical="center"/>
      <protection/>
    </xf>
    <xf numFmtId="0" fontId="7" fillId="7" borderId="39" xfId="0" applyFont="1" applyFill="1" applyBorder="1" applyAlignment="1" applyProtection="1">
      <alignment horizontal="right" vertical="center"/>
      <protection/>
    </xf>
    <xf numFmtId="0" fontId="0" fillId="7" borderId="39" xfId="0" applyFont="1" applyFill="1" applyBorder="1" applyAlignment="1" applyProtection="1">
      <alignment horizontal="right" vertical="center"/>
      <protection/>
    </xf>
    <xf numFmtId="184" fontId="0" fillId="34" borderId="12" xfId="0" applyNumberFormat="1" applyFont="1" applyFill="1" applyBorder="1" applyAlignment="1" applyProtection="1">
      <alignment horizontal="right" vertical="center"/>
      <protection/>
    </xf>
    <xf numFmtId="182" fontId="0" fillId="0" borderId="0" xfId="0" applyNumberFormat="1" applyFill="1" applyBorder="1" applyAlignment="1" applyProtection="1">
      <alignment horizontal="right" vertical="center"/>
      <protection/>
    </xf>
    <xf numFmtId="182" fontId="0" fillId="7" borderId="30" xfId="49"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82" fontId="0" fillId="0" borderId="10" xfId="49" applyNumberFormat="1" applyFont="1" applyBorder="1" applyAlignment="1" applyProtection="1">
      <alignment horizontal="right" vertical="center"/>
      <protection/>
    </xf>
    <xf numFmtId="0" fontId="0" fillId="0" borderId="15" xfId="0" applyBorder="1" applyAlignment="1" applyProtection="1">
      <alignment horizontal="left" vertical="center" shrinkToFit="1"/>
      <protection/>
    </xf>
    <xf numFmtId="0" fontId="0" fillId="0" borderId="17" xfId="0" applyBorder="1" applyAlignment="1" applyProtection="1">
      <alignment horizontal="left" vertical="center" shrinkToFit="1"/>
      <protection/>
    </xf>
    <xf numFmtId="0" fontId="0" fillId="0" borderId="41" xfId="0" applyBorder="1" applyAlignment="1" applyProtection="1">
      <alignment horizontal="left" vertical="center" shrinkToFit="1"/>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29"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28" borderId="16"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27"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21" xfId="0" applyFill="1" applyBorder="1" applyAlignment="1" applyProtection="1">
      <alignment horizontal="left" vertical="top" wrapText="1"/>
      <protection locked="0"/>
    </xf>
    <xf numFmtId="0" fontId="0" fillId="28" borderId="38" xfId="0" applyFill="1" applyBorder="1" applyAlignment="1" applyProtection="1">
      <alignment horizontal="left" vertical="top" wrapText="1"/>
      <protection locked="0"/>
    </xf>
    <xf numFmtId="0" fontId="0" fillId="28" borderId="16" xfId="0" applyFill="1" applyBorder="1" applyAlignment="1" applyProtection="1">
      <alignment horizontal="left" vertical="top" wrapText="1"/>
      <protection locked="0"/>
    </xf>
    <xf numFmtId="0" fontId="0" fillId="28" borderId="42" xfId="0" applyFill="1" applyBorder="1" applyAlignment="1" applyProtection="1">
      <alignment horizontal="left" vertical="top" wrapText="1"/>
      <protection locked="0"/>
    </xf>
    <xf numFmtId="0" fontId="0" fillId="4" borderId="22" xfId="0" applyFont="1" applyFill="1" applyBorder="1" applyAlignment="1" applyProtection="1">
      <alignment horizontal="center" vertical="top"/>
      <protection/>
    </xf>
    <xf numFmtId="0" fontId="0" fillId="4" borderId="23" xfId="0" applyFont="1" applyFill="1" applyBorder="1" applyAlignment="1" applyProtection="1">
      <alignment horizontal="center" vertical="top"/>
      <protection/>
    </xf>
    <xf numFmtId="0" fontId="4" fillId="0" borderId="2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38"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5" fillId="28" borderId="10" xfId="0" applyFont="1" applyFill="1" applyBorder="1" applyAlignment="1" applyProtection="1">
      <alignment horizontal="left" vertical="top" wrapText="1"/>
      <protection locked="0"/>
    </xf>
    <xf numFmtId="0" fontId="0" fillId="7" borderId="22" xfId="0" applyFill="1" applyBorder="1" applyAlignment="1" applyProtection="1">
      <alignment horizontal="center" vertical="top"/>
      <protection/>
    </xf>
    <xf numFmtId="0" fontId="0" fillId="7" borderId="23" xfId="0" applyFill="1" applyBorder="1" applyAlignment="1" applyProtection="1">
      <alignment horizontal="center" vertical="top"/>
      <protection/>
    </xf>
    <xf numFmtId="0" fontId="0" fillId="4" borderId="43" xfId="0" applyFill="1" applyBorder="1" applyAlignment="1" applyProtection="1">
      <alignment horizontal="center"/>
      <protection/>
    </xf>
    <xf numFmtId="0" fontId="0" fillId="4" borderId="37" xfId="0" applyFill="1" applyBorder="1" applyAlignment="1" applyProtection="1">
      <alignment horizont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left" wrapText="1"/>
      <protection/>
    </xf>
    <xf numFmtId="0" fontId="5" fillId="0" borderId="41" xfId="0" applyFont="1" applyBorder="1" applyAlignment="1" applyProtection="1">
      <alignment horizontal="left" wrapText="1"/>
      <protection/>
    </xf>
    <xf numFmtId="0" fontId="0" fillId="0" borderId="15" xfId="0" applyFill="1" applyBorder="1" applyAlignment="1" applyProtection="1">
      <alignment horizontal="left" vertical="center"/>
      <protection/>
    </xf>
    <xf numFmtId="0" fontId="0" fillId="0" borderId="41" xfId="0" applyFill="1" applyBorder="1" applyAlignment="1" applyProtection="1">
      <alignment horizontal="left" vertical="center"/>
      <protection/>
    </xf>
    <xf numFmtId="0" fontId="0" fillId="7" borderId="43" xfId="0" applyFill="1" applyBorder="1" applyAlignment="1" applyProtection="1">
      <alignment horizontal="center"/>
      <protection/>
    </xf>
    <xf numFmtId="0" fontId="0" fillId="7" borderId="37" xfId="0" applyFill="1" applyBorder="1" applyAlignment="1" applyProtection="1">
      <alignment horizontal="center"/>
      <protection/>
    </xf>
    <xf numFmtId="0" fontId="4" fillId="0" borderId="0" xfId="0" applyFont="1" applyFill="1" applyBorder="1" applyAlignment="1" applyProtection="1">
      <alignment horizontal="left" vertical="center" wrapText="1"/>
      <protection/>
    </xf>
    <xf numFmtId="0" fontId="0" fillId="0" borderId="15" xfId="0" applyBorder="1" applyAlignment="1" applyProtection="1">
      <alignment vertical="center"/>
      <protection/>
    </xf>
    <xf numFmtId="0" fontId="0" fillId="0" borderId="41" xfId="0" applyBorder="1" applyAlignment="1" applyProtection="1">
      <alignment vertical="center"/>
      <protection/>
    </xf>
    <xf numFmtId="0" fontId="5" fillId="0" borderId="16" xfId="0" applyFont="1" applyBorder="1" applyAlignment="1" applyProtection="1">
      <alignment horizontal="left" wrapText="1"/>
      <protection/>
    </xf>
    <xf numFmtId="0" fontId="5" fillId="0" borderId="42" xfId="0" applyFont="1" applyBorder="1" applyAlignment="1" applyProtection="1">
      <alignment horizontal="left" wrapText="1"/>
      <protection/>
    </xf>
    <xf numFmtId="0" fontId="5" fillId="28" borderId="15" xfId="0" applyFont="1" applyFill="1" applyBorder="1" applyAlignment="1" applyProtection="1">
      <alignment horizontal="left" vertical="top" wrapText="1"/>
      <protection locked="0"/>
    </xf>
    <xf numFmtId="0" fontId="5" fillId="28" borderId="17" xfId="0" applyFont="1" applyFill="1" applyBorder="1" applyAlignment="1" applyProtection="1">
      <alignment horizontal="left" vertical="top" wrapText="1"/>
      <protection locked="0"/>
    </xf>
    <xf numFmtId="0" fontId="5" fillId="28" borderId="41" xfId="0" applyFont="1" applyFill="1" applyBorder="1" applyAlignment="1" applyProtection="1">
      <alignment horizontal="left" vertical="top" wrapText="1"/>
      <protection locked="0"/>
    </xf>
    <xf numFmtId="0" fontId="0" fillId="0" borderId="18" xfId="0" applyBorder="1" applyAlignment="1" applyProtection="1">
      <alignment horizontal="left" vertical="center" shrinkToFit="1"/>
      <protection/>
    </xf>
    <xf numFmtId="0" fontId="0" fillId="0" borderId="29" xfId="0" applyBorder="1" applyAlignment="1" applyProtection="1">
      <alignment vertical="center"/>
      <protection/>
    </xf>
    <xf numFmtId="0" fontId="0" fillId="0" borderId="19" xfId="0" applyBorder="1" applyAlignment="1" applyProtection="1">
      <alignment vertical="center"/>
      <protection/>
    </xf>
    <xf numFmtId="0" fontId="0" fillId="0" borderId="0" xfId="0" applyAlignment="1" applyProtection="1">
      <alignment horizontal="left" vertical="center" shrinkToFit="1"/>
      <protection/>
    </xf>
    <xf numFmtId="0" fontId="0" fillId="0" borderId="18"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horizontal="left" vertical="center"/>
      <protection/>
    </xf>
    <xf numFmtId="0" fontId="0" fillId="0" borderId="15"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8" xfId="0" applyBorder="1" applyAlignment="1" applyProtection="1">
      <alignment vertical="center"/>
      <protection/>
    </xf>
    <xf numFmtId="0" fontId="0" fillId="33" borderId="16"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shrinkToFit="1"/>
      <protection/>
    </xf>
    <xf numFmtId="184" fontId="0" fillId="34" borderId="15" xfId="0" applyNumberFormat="1" applyFill="1" applyBorder="1" applyAlignment="1" applyProtection="1">
      <alignment horizontal="center" vertical="center"/>
      <protection/>
    </xf>
    <xf numFmtId="184" fontId="0" fillId="34" borderId="41" xfId="0" applyNumberFormat="1" applyFill="1" applyBorder="1" applyAlignment="1" applyProtection="1">
      <alignment horizontal="center" vertical="center"/>
      <protection/>
    </xf>
    <xf numFmtId="184" fontId="0" fillId="34" borderId="0" xfId="0" applyNumberFormat="1" applyFill="1" applyBorder="1" applyAlignment="1" applyProtection="1">
      <alignment horizontal="center" vertical="center"/>
      <protection/>
    </xf>
    <xf numFmtId="0" fontId="7" fillId="28" borderId="29" xfId="0" applyFont="1" applyFill="1" applyBorder="1" applyAlignment="1" applyProtection="1">
      <alignment horizontal="left" vertical="top"/>
      <protection locked="0"/>
    </xf>
    <xf numFmtId="0" fontId="7" fillId="28" borderId="18" xfId="0" applyFont="1" applyFill="1" applyBorder="1" applyAlignment="1" applyProtection="1">
      <alignment horizontal="left" vertical="top"/>
      <protection locked="0"/>
    </xf>
    <xf numFmtId="0" fontId="7" fillId="28" borderId="44" xfId="0" applyFont="1" applyFill="1" applyBorder="1" applyAlignment="1" applyProtection="1">
      <alignment horizontal="left" vertical="top"/>
      <protection locked="0"/>
    </xf>
    <xf numFmtId="0" fontId="7" fillId="28" borderId="27" xfId="0" applyFont="1" applyFill="1" applyBorder="1" applyAlignment="1" applyProtection="1">
      <alignment horizontal="left" vertical="top"/>
      <protection locked="0"/>
    </xf>
    <xf numFmtId="0" fontId="7" fillId="28" borderId="0" xfId="0" applyFont="1" applyFill="1" applyBorder="1" applyAlignment="1" applyProtection="1">
      <alignment horizontal="left" vertical="top"/>
      <protection locked="0"/>
    </xf>
    <xf numFmtId="0" fontId="7" fillId="28" borderId="23" xfId="0" applyFont="1" applyFill="1" applyBorder="1" applyAlignment="1" applyProtection="1">
      <alignment horizontal="left" vertical="top"/>
      <protection locked="0"/>
    </xf>
    <xf numFmtId="0" fontId="8" fillId="4" borderId="43" xfId="0" applyFont="1" applyFill="1" applyBorder="1" applyAlignment="1" applyProtection="1">
      <alignment horizontal="left" vertical="center"/>
      <protection/>
    </xf>
    <xf numFmtId="0" fontId="8" fillId="4" borderId="36" xfId="0" applyFont="1" applyFill="1" applyBorder="1" applyAlignment="1" applyProtection="1">
      <alignment horizontal="left" vertical="center"/>
      <protection/>
    </xf>
    <xf numFmtId="0" fontId="8" fillId="7" borderId="43" xfId="0" applyFont="1" applyFill="1" applyBorder="1" applyAlignment="1" applyProtection="1">
      <alignment horizontal="left" vertical="center"/>
      <protection/>
    </xf>
    <xf numFmtId="0" fontId="8" fillId="7" borderId="36" xfId="0" applyFont="1" applyFill="1" applyBorder="1" applyAlignment="1" applyProtection="1">
      <alignment horizontal="left" vertical="center"/>
      <protection/>
    </xf>
    <xf numFmtId="0" fontId="0" fillId="0" borderId="41" xfId="0" applyBorder="1" applyAlignment="1" applyProtection="1">
      <alignment horizontal="left" vertical="center"/>
      <protection/>
    </xf>
    <xf numFmtId="0" fontId="0" fillId="28" borderId="27" xfId="0" applyFill="1" applyBorder="1" applyAlignment="1" applyProtection="1">
      <alignment horizontal="left" vertical="top"/>
      <protection locked="0"/>
    </xf>
    <xf numFmtId="0" fontId="0" fillId="28" borderId="0" xfId="0" applyFill="1" applyBorder="1" applyAlignment="1" applyProtection="1">
      <alignment horizontal="left" vertical="top"/>
      <protection locked="0"/>
    </xf>
    <xf numFmtId="0" fontId="0" fillId="28" borderId="21" xfId="0" applyFill="1" applyBorder="1" applyAlignment="1" applyProtection="1">
      <alignment horizontal="left" vertical="top"/>
      <protection locked="0"/>
    </xf>
    <xf numFmtId="0" fontId="0" fillId="28" borderId="38" xfId="0" applyFill="1" applyBorder="1" applyAlignment="1" applyProtection="1">
      <alignment horizontal="left" vertical="top"/>
      <protection locked="0"/>
    </xf>
    <xf numFmtId="0" fontId="0" fillId="28" borderId="16" xfId="0" applyFill="1" applyBorder="1" applyAlignment="1" applyProtection="1">
      <alignment horizontal="left" vertical="top"/>
      <protection locked="0"/>
    </xf>
    <xf numFmtId="0" fontId="0" fillId="28" borderId="42" xfId="0" applyFill="1" applyBorder="1" applyAlignment="1" applyProtection="1">
      <alignment horizontal="left" vertical="top"/>
      <protection locked="0"/>
    </xf>
    <xf numFmtId="0" fontId="7" fillId="28" borderId="38" xfId="0" applyFont="1" applyFill="1" applyBorder="1" applyAlignment="1" applyProtection="1">
      <alignment horizontal="left" vertical="top"/>
      <protection locked="0"/>
    </xf>
    <xf numFmtId="0" fontId="7" fillId="28" borderId="16" xfId="0" applyFont="1" applyFill="1" applyBorder="1" applyAlignment="1" applyProtection="1">
      <alignment horizontal="left" vertical="top"/>
      <protection locked="0"/>
    </xf>
    <xf numFmtId="0" fontId="7" fillId="28" borderId="45" xfId="0" applyFont="1" applyFill="1" applyBorder="1" applyAlignment="1" applyProtection="1">
      <alignment horizontal="left" vertical="top"/>
      <protection locked="0"/>
    </xf>
    <xf numFmtId="182" fontId="7" fillId="28" borderId="10" xfId="0" applyNumberFormat="1" applyFont="1" applyFill="1" applyBorder="1" applyAlignment="1" applyProtection="1">
      <alignment vertical="center"/>
      <protection locked="0"/>
    </xf>
    <xf numFmtId="0" fontId="0" fillId="28" borderId="16"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xdr:row>
      <xdr:rowOff>28575</xdr:rowOff>
    </xdr:from>
    <xdr:to>
      <xdr:col>6</xdr:col>
      <xdr:colOff>485775</xdr:colOff>
      <xdr:row>7</xdr:row>
      <xdr:rowOff>0</xdr:rowOff>
    </xdr:to>
    <xdr:sp>
      <xdr:nvSpPr>
        <xdr:cNvPr id="1" name="右中かっこ 1"/>
        <xdr:cNvSpPr>
          <a:spLocks/>
        </xdr:cNvSpPr>
      </xdr:nvSpPr>
      <xdr:spPr>
        <a:xfrm>
          <a:off x="6934200" y="1057275"/>
          <a:ext cx="257175"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9525</xdr:rowOff>
    </xdr:from>
    <xdr:to>
      <xdr:col>6</xdr:col>
      <xdr:colOff>571500</xdr:colOff>
      <xdr:row>18</xdr:row>
      <xdr:rowOff>342900</xdr:rowOff>
    </xdr:to>
    <xdr:sp>
      <xdr:nvSpPr>
        <xdr:cNvPr id="2" name="右中かっこ 2"/>
        <xdr:cNvSpPr>
          <a:spLocks/>
        </xdr:cNvSpPr>
      </xdr:nvSpPr>
      <xdr:spPr>
        <a:xfrm>
          <a:off x="6962775" y="3028950"/>
          <a:ext cx="314325" cy="2800350"/>
        </a:xfrm>
        <a:prstGeom prst="rightBrace">
          <a:avLst>
            <a:gd name="adj1" fmla="val -49064"/>
            <a:gd name="adj2" fmla="val 6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3</xdr:row>
      <xdr:rowOff>171450</xdr:rowOff>
    </xdr:from>
    <xdr:to>
      <xdr:col>13</xdr:col>
      <xdr:colOff>409575</xdr:colOff>
      <xdr:row>7</xdr:row>
      <xdr:rowOff>95250</xdr:rowOff>
    </xdr:to>
    <xdr:sp>
      <xdr:nvSpPr>
        <xdr:cNvPr id="1" name="右中かっこ 1"/>
        <xdr:cNvSpPr>
          <a:spLocks/>
        </xdr:cNvSpPr>
      </xdr:nvSpPr>
      <xdr:spPr>
        <a:xfrm>
          <a:off x="10325100" y="771525"/>
          <a:ext cx="333375"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4</xdr:row>
      <xdr:rowOff>0</xdr:rowOff>
    </xdr:from>
    <xdr:to>
      <xdr:col>13</xdr:col>
      <xdr:colOff>342900</xdr:colOff>
      <xdr:row>7</xdr:row>
      <xdr:rowOff>133350</xdr:rowOff>
    </xdr:to>
    <xdr:pic>
      <xdr:nvPicPr>
        <xdr:cNvPr id="1" name="図 2"/>
        <xdr:cNvPicPr preferRelativeResize="1">
          <a:picLocks noChangeAspect="1"/>
        </xdr:cNvPicPr>
      </xdr:nvPicPr>
      <xdr:blipFill>
        <a:blip r:embed="rId1"/>
        <a:stretch>
          <a:fillRect/>
        </a:stretch>
      </xdr:blipFill>
      <xdr:spPr>
        <a:xfrm>
          <a:off x="10344150" y="800100"/>
          <a:ext cx="3429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3</xdr:row>
      <xdr:rowOff>180975</xdr:rowOff>
    </xdr:from>
    <xdr:to>
      <xdr:col>13</xdr:col>
      <xdr:colOff>419100</xdr:colOff>
      <xdr:row>7</xdr:row>
      <xdr:rowOff>114300</xdr:rowOff>
    </xdr:to>
    <xdr:pic>
      <xdr:nvPicPr>
        <xdr:cNvPr id="1" name="図 2"/>
        <xdr:cNvPicPr preferRelativeResize="1">
          <a:picLocks noChangeAspect="1"/>
        </xdr:cNvPicPr>
      </xdr:nvPicPr>
      <xdr:blipFill>
        <a:blip r:embed="rId1"/>
        <a:stretch>
          <a:fillRect/>
        </a:stretch>
      </xdr:blipFill>
      <xdr:spPr>
        <a:xfrm>
          <a:off x="10410825" y="781050"/>
          <a:ext cx="3524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3</xdr:row>
      <xdr:rowOff>161925</xdr:rowOff>
    </xdr:from>
    <xdr:to>
      <xdr:col>13</xdr:col>
      <xdr:colOff>438150</xdr:colOff>
      <xdr:row>7</xdr:row>
      <xdr:rowOff>66675</xdr:rowOff>
    </xdr:to>
    <xdr:pic>
      <xdr:nvPicPr>
        <xdr:cNvPr id="1" name="図 1"/>
        <xdr:cNvPicPr preferRelativeResize="1">
          <a:picLocks noChangeAspect="1"/>
        </xdr:cNvPicPr>
      </xdr:nvPicPr>
      <xdr:blipFill>
        <a:blip r:embed="rId1"/>
        <a:stretch>
          <a:fillRect/>
        </a:stretch>
      </xdr:blipFill>
      <xdr:spPr>
        <a:xfrm>
          <a:off x="10029825" y="762000"/>
          <a:ext cx="3333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4</xdr:row>
      <xdr:rowOff>0</xdr:rowOff>
    </xdr:from>
    <xdr:to>
      <xdr:col>13</xdr:col>
      <xdr:colOff>342900</xdr:colOff>
      <xdr:row>7</xdr:row>
      <xdr:rowOff>133350</xdr:rowOff>
    </xdr:to>
    <xdr:pic>
      <xdr:nvPicPr>
        <xdr:cNvPr id="1" name="図 1"/>
        <xdr:cNvPicPr preferRelativeResize="1">
          <a:picLocks noChangeAspect="1"/>
        </xdr:cNvPicPr>
      </xdr:nvPicPr>
      <xdr:blipFill>
        <a:blip r:embed="rId1"/>
        <a:stretch>
          <a:fillRect/>
        </a:stretch>
      </xdr:blipFill>
      <xdr:spPr>
        <a:xfrm>
          <a:off x="10048875" y="800100"/>
          <a:ext cx="34290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4</xdr:row>
      <xdr:rowOff>28575</xdr:rowOff>
    </xdr:from>
    <xdr:to>
      <xdr:col>13</xdr:col>
      <xdr:colOff>381000</xdr:colOff>
      <xdr:row>7</xdr:row>
      <xdr:rowOff>104775</xdr:rowOff>
    </xdr:to>
    <xdr:pic>
      <xdr:nvPicPr>
        <xdr:cNvPr id="1" name="図 2"/>
        <xdr:cNvPicPr preferRelativeResize="1">
          <a:picLocks noChangeAspect="1"/>
        </xdr:cNvPicPr>
      </xdr:nvPicPr>
      <xdr:blipFill>
        <a:blip r:embed="rId1"/>
        <a:stretch>
          <a:fillRect/>
        </a:stretch>
      </xdr:blipFill>
      <xdr:spPr>
        <a:xfrm>
          <a:off x="10372725" y="828675"/>
          <a:ext cx="32385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3</xdr:row>
      <xdr:rowOff>180975</xdr:rowOff>
    </xdr:from>
    <xdr:to>
      <xdr:col>13</xdr:col>
      <xdr:colOff>438150</xdr:colOff>
      <xdr:row>7</xdr:row>
      <xdr:rowOff>85725</xdr:rowOff>
    </xdr:to>
    <xdr:pic>
      <xdr:nvPicPr>
        <xdr:cNvPr id="1" name="図 2"/>
        <xdr:cNvPicPr preferRelativeResize="1">
          <a:picLocks noChangeAspect="1"/>
        </xdr:cNvPicPr>
      </xdr:nvPicPr>
      <xdr:blipFill>
        <a:blip r:embed="rId1"/>
        <a:stretch>
          <a:fillRect/>
        </a:stretch>
      </xdr:blipFill>
      <xdr:spPr>
        <a:xfrm>
          <a:off x="10534650" y="781050"/>
          <a:ext cx="3333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133350</xdr:colOff>
      <xdr:row>3</xdr:row>
      <xdr:rowOff>142875</xdr:rowOff>
    </xdr:from>
    <xdr:to>
      <xdr:col>13</xdr:col>
      <xdr:colOff>476250</xdr:colOff>
      <xdr:row>7</xdr:row>
      <xdr:rowOff>76200</xdr:rowOff>
    </xdr:to>
    <xdr:pic>
      <xdr:nvPicPr>
        <xdr:cNvPr id="1" name="図 1"/>
        <xdr:cNvPicPr preferRelativeResize="1">
          <a:picLocks noChangeAspect="1"/>
        </xdr:cNvPicPr>
      </xdr:nvPicPr>
      <xdr:blipFill>
        <a:blip r:embed="rId1"/>
        <a:stretch>
          <a:fillRect/>
        </a:stretch>
      </xdr:blipFill>
      <xdr:spPr>
        <a:xfrm>
          <a:off x="8715375" y="742950"/>
          <a:ext cx="3429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90" zoomScaleSheetLayoutView="90" zoomScalePageLayoutView="0" workbookViewId="0" topLeftCell="A1">
      <selection activeCell="D5" sqref="D5:F5"/>
    </sheetView>
  </sheetViews>
  <sheetFormatPr defaultColWidth="9.00390625" defaultRowHeight="13.5"/>
  <cols>
    <col min="1" max="2" width="3.25390625" style="7" customWidth="1"/>
    <col min="3" max="3" width="40.625" style="7" customWidth="1"/>
    <col min="4" max="6" width="13.625" style="7" customWidth="1"/>
    <col min="7" max="16384" width="9.00390625" style="7" customWidth="1"/>
  </cols>
  <sheetData>
    <row r="1" spans="1:6" ht="20.25" customHeight="1">
      <c r="A1" s="6"/>
      <c r="F1" s="8" t="s">
        <v>28</v>
      </c>
    </row>
    <row r="2" ht="20.25" customHeight="1"/>
    <row r="3" spans="1:6" ht="20.25" customHeight="1">
      <c r="A3" s="176" t="s">
        <v>95</v>
      </c>
      <c r="B3" s="176"/>
      <c r="C3" s="176"/>
      <c r="D3" s="176"/>
      <c r="E3" s="176"/>
      <c r="F3" s="176"/>
    </row>
    <row r="4" ht="20.25" customHeight="1"/>
    <row r="5" spans="4:6" ht="20.25" customHeight="1">
      <c r="D5" s="183" t="s">
        <v>104</v>
      </c>
      <c r="E5" s="183"/>
      <c r="F5" s="183"/>
    </row>
    <row r="6" spans="4:8" ht="20.25" customHeight="1">
      <c r="D6" s="184" t="s">
        <v>105</v>
      </c>
      <c r="E6" s="184"/>
      <c r="F6" s="184"/>
      <c r="H6" s="7" t="s">
        <v>96</v>
      </c>
    </row>
    <row r="7" spans="4:6" ht="20.25" customHeight="1">
      <c r="D7" s="184" t="s">
        <v>106</v>
      </c>
      <c r="E7" s="184"/>
      <c r="F7" s="184"/>
    </row>
    <row r="8" ht="20.25" customHeight="1">
      <c r="F8" s="8"/>
    </row>
    <row r="9" ht="20.25" customHeight="1">
      <c r="F9" s="8" t="s">
        <v>5</v>
      </c>
    </row>
    <row r="10" spans="1:6" ht="27.75" customHeight="1">
      <c r="A10" s="177" t="s">
        <v>0</v>
      </c>
      <c r="B10" s="178"/>
      <c r="C10" s="179"/>
      <c r="D10" s="175" t="s">
        <v>1</v>
      </c>
      <c r="E10" s="175" t="s">
        <v>2</v>
      </c>
      <c r="F10" s="175"/>
    </row>
    <row r="11" spans="1:6" ht="27.75" customHeight="1">
      <c r="A11" s="180"/>
      <c r="B11" s="181"/>
      <c r="C11" s="182"/>
      <c r="D11" s="175"/>
      <c r="E11" s="9" t="s">
        <v>3</v>
      </c>
      <c r="F11" s="9" t="s">
        <v>4</v>
      </c>
    </row>
    <row r="12" spans="1:6" ht="27.75" customHeight="1">
      <c r="A12" s="169" t="s">
        <v>97</v>
      </c>
      <c r="B12" s="170"/>
      <c r="C12" s="171"/>
      <c r="D12" s="10">
        <f>'２号－１'!O22</f>
        <v>0</v>
      </c>
      <c r="E12" s="10">
        <f>'２号－１'!L36</f>
        <v>0</v>
      </c>
      <c r="F12" s="10">
        <f>D12-E12</f>
        <v>0</v>
      </c>
    </row>
    <row r="13" spans="1:6" ht="27.75" customHeight="1">
      <c r="A13" s="169" t="s">
        <v>89</v>
      </c>
      <c r="B13" s="170"/>
      <c r="C13" s="171"/>
      <c r="D13" s="11">
        <f>'２号－２'!O22</f>
        <v>0</v>
      </c>
      <c r="E13" s="11">
        <f>'２号－２'!L36</f>
        <v>0</v>
      </c>
      <c r="F13" s="10">
        <f aca="true" t="shared" si="0" ref="F13:F19">D13-E13</f>
        <v>0</v>
      </c>
    </row>
    <row r="14" spans="1:6" ht="27.75" customHeight="1">
      <c r="A14" s="169" t="s">
        <v>90</v>
      </c>
      <c r="B14" s="170"/>
      <c r="C14" s="171"/>
      <c r="D14" s="10">
        <f>'２号－３'!O22</f>
        <v>0</v>
      </c>
      <c r="E14" s="10">
        <f>'２号－３'!L36</f>
        <v>0</v>
      </c>
      <c r="F14" s="10">
        <f t="shared" si="0"/>
        <v>0</v>
      </c>
    </row>
    <row r="15" spans="1:6" ht="27.75" customHeight="1">
      <c r="A15" s="169" t="s">
        <v>91</v>
      </c>
      <c r="B15" s="170"/>
      <c r="C15" s="171"/>
      <c r="D15" s="12">
        <f>'２号－４'!O22</f>
        <v>0</v>
      </c>
      <c r="E15" s="12">
        <f>'２号－４'!L36</f>
        <v>0</v>
      </c>
      <c r="F15" s="10">
        <f t="shared" si="0"/>
        <v>0</v>
      </c>
    </row>
    <row r="16" spans="1:8" ht="27.75" customHeight="1">
      <c r="A16" s="169" t="s">
        <v>92</v>
      </c>
      <c r="B16" s="170"/>
      <c r="C16" s="171"/>
      <c r="D16" s="12">
        <f>'２号－５'!O22</f>
        <v>0</v>
      </c>
      <c r="E16" s="12">
        <f>'２号－５'!L36</f>
        <v>0</v>
      </c>
      <c r="F16" s="10">
        <f t="shared" si="0"/>
        <v>0</v>
      </c>
      <c r="H16" s="7" t="s">
        <v>102</v>
      </c>
    </row>
    <row r="17" spans="1:6" ht="27.75" customHeight="1">
      <c r="A17" s="169" t="s">
        <v>93</v>
      </c>
      <c r="B17" s="170"/>
      <c r="C17" s="171"/>
      <c r="D17" s="12">
        <f>'２号－６'!O22</f>
        <v>0</v>
      </c>
      <c r="E17" s="12">
        <f>'２号－６'!L36</f>
        <v>0</v>
      </c>
      <c r="F17" s="10">
        <f t="shared" si="0"/>
        <v>0</v>
      </c>
    </row>
    <row r="18" spans="1:6" ht="27.75" customHeight="1">
      <c r="A18" s="169" t="s">
        <v>94</v>
      </c>
      <c r="B18" s="170"/>
      <c r="C18" s="171"/>
      <c r="D18" s="10">
        <f>'２号－７'!O22</f>
        <v>0</v>
      </c>
      <c r="E18" s="10">
        <f>'２号－７'!L36</f>
        <v>0</v>
      </c>
      <c r="F18" s="10">
        <f t="shared" si="0"/>
        <v>0</v>
      </c>
    </row>
    <row r="19" spans="1:6" ht="27.75" customHeight="1">
      <c r="A19" s="169" t="s">
        <v>65</v>
      </c>
      <c r="B19" s="170"/>
      <c r="C19" s="171"/>
      <c r="D19" s="10">
        <f>'２号－８'!O38</f>
        <v>0</v>
      </c>
      <c r="E19" s="10">
        <f>'２号－８'!L47</f>
        <v>0</v>
      </c>
      <c r="F19" s="10">
        <f t="shared" si="0"/>
        <v>0</v>
      </c>
    </row>
    <row r="20" spans="1:6" ht="27.75" customHeight="1">
      <c r="A20" s="172" t="s">
        <v>6</v>
      </c>
      <c r="B20" s="173"/>
      <c r="C20" s="174"/>
      <c r="D20" s="14">
        <f>SUM(D12:D19)</f>
        <v>0</v>
      </c>
      <c r="E20" s="14">
        <f>SUM(E12:E19)</f>
        <v>0</v>
      </c>
      <c r="F20" s="14">
        <f>SUM(F12:F19)</f>
        <v>0</v>
      </c>
    </row>
  </sheetData>
  <sheetProtection password="ED39" sheet="1" formatCells="0" formatColumns="0" formatRows="0" selectLockedCells="1"/>
  <mergeCells count="16">
    <mergeCell ref="A3:F3"/>
    <mergeCell ref="A10:C11"/>
    <mergeCell ref="A12:C12"/>
    <mergeCell ref="A13:C13"/>
    <mergeCell ref="A14:C14"/>
    <mergeCell ref="A15:C15"/>
    <mergeCell ref="D5:F5"/>
    <mergeCell ref="D6:F6"/>
    <mergeCell ref="D7:F7"/>
    <mergeCell ref="A17:C17"/>
    <mergeCell ref="A18:C18"/>
    <mergeCell ref="A19:C19"/>
    <mergeCell ref="A20:C20"/>
    <mergeCell ref="D10:D11"/>
    <mergeCell ref="E10:F10"/>
    <mergeCell ref="A16:C16"/>
  </mergeCells>
  <printOptions/>
  <pageMargins left="0.7" right="0.7" top="0.75" bottom="0.75" header="0.3" footer="0.3"/>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45"/>
  <sheetViews>
    <sheetView view="pageBreakPreview" zoomScale="80" zoomScaleSheetLayoutView="80" zoomScalePageLayoutView="0" workbookViewId="0" topLeftCell="A1">
      <selection activeCell="D5" sqref="D5:F5"/>
    </sheetView>
  </sheetViews>
  <sheetFormatPr defaultColWidth="9.00390625" defaultRowHeight="13.5"/>
  <cols>
    <col min="1" max="1" width="2.125" style="7" customWidth="1"/>
    <col min="2" max="2" width="12.375" style="7" customWidth="1"/>
    <col min="3" max="3" width="14.75390625" style="7" customWidth="1"/>
    <col min="4" max="4" width="3.375" style="7" customWidth="1"/>
    <col min="5" max="5" width="14.875" style="7" customWidth="1"/>
    <col min="6" max="6" width="14.00390625" style="7" customWidth="1"/>
    <col min="7" max="7" width="5.875" style="7" customWidth="1"/>
    <col min="8" max="8" width="8.125" style="7" customWidth="1"/>
    <col min="9" max="9" width="12.875" style="7" customWidth="1"/>
    <col min="10" max="12" width="14.625" style="7" customWidth="1"/>
    <col min="13" max="13" width="2.25390625" style="7" customWidth="1"/>
    <col min="14" max="14" width="9.75390625" style="7" bestFit="1" customWidth="1"/>
    <col min="15" max="16384" width="9.00390625" style="7" customWidth="1"/>
  </cols>
  <sheetData>
    <row r="1" spans="1:12" ht="15.75" customHeight="1">
      <c r="A1" s="15"/>
      <c r="B1" s="15"/>
      <c r="C1" s="15"/>
      <c r="D1" s="15"/>
      <c r="E1" s="15"/>
      <c r="F1" s="15"/>
      <c r="G1" s="15"/>
      <c r="H1" s="15"/>
      <c r="I1" s="15"/>
      <c r="J1" s="15"/>
      <c r="K1" s="15"/>
      <c r="L1" s="16" t="s">
        <v>29</v>
      </c>
    </row>
    <row r="2" spans="1:12" ht="15.75" customHeight="1">
      <c r="A2" s="15"/>
      <c r="B2" s="15"/>
      <c r="C2" s="15"/>
      <c r="D2" s="15"/>
      <c r="E2" s="15"/>
      <c r="F2" s="15"/>
      <c r="G2" s="15"/>
      <c r="H2" s="15"/>
      <c r="I2" s="15"/>
      <c r="J2" s="15"/>
      <c r="K2" s="15"/>
      <c r="L2" s="15"/>
    </row>
    <row r="3" spans="1:12" ht="15.75" customHeight="1">
      <c r="A3" s="15"/>
      <c r="B3" s="204" t="s">
        <v>69</v>
      </c>
      <c r="C3" s="204"/>
      <c r="D3" s="204"/>
      <c r="E3" s="204"/>
      <c r="F3" s="204"/>
      <c r="G3" s="204"/>
      <c r="H3" s="204"/>
      <c r="I3" s="204"/>
      <c r="J3" s="204"/>
      <c r="K3" s="204"/>
      <c r="L3" s="204"/>
    </row>
    <row r="4" spans="1:12" ht="15.75" customHeight="1">
      <c r="A4" s="15"/>
      <c r="B4" s="15"/>
      <c r="C4" s="15"/>
      <c r="D4" s="15"/>
      <c r="E4" s="15"/>
      <c r="F4" s="15"/>
      <c r="G4" s="15"/>
      <c r="H4" s="15"/>
      <c r="I4" s="15"/>
      <c r="J4" s="15"/>
      <c r="K4" s="15"/>
      <c r="L4" s="15"/>
    </row>
    <row r="5" spans="1:12" ht="15.75" customHeight="1">
      <c r="A5" s="15"/>
      <c r="B5" s="15"/>
      <c r="C5" s="15"/>
      <c r="D5" s="15"/>
      <c r="E5" s="15"/>
      <c r="F5" s="15"/>
      <c r="G5" s="15"/>
      <c r="H5" s="17"/>
      <c r="I5" s="18" t="str">
        <f>'１号－１'!D5</f>
        <v>学校名　</v>
      </c>
      <c r="J5" s="19"/>
      <c r="K5" s="19"/>
      <c r="L5" s="19"/>
    </row>
    <row r="6" spans="1:15" ht="15.75" customHeight="1">
      <c r="A6" s="15"/>
      <c r="B6" s="15"/>
      <c r="C6" s="15"/>
      <c r="D6" s="15"/>
      <c r="E6" s="15"/>
      <c r="F6" s="15"/>
      <c r="G6" s="15"/>
      <c r="H6" s="20"/>
      <c r="I6" s="21" t="str">
        <f>'１号－１'!D6</f>
        <v>担当職・氏名　</v>
      </c>
      <c r="J6" s="21"/>
      <c r="K6" s="21"/>
      <c r="L6" s="21"/>
      <c r="O6" s="7" t="s">
        <v>103</v>
      </c>
    </row>
    <row r="7" spans="1:12" ht="15.75" customHeight="1">
      <c r="A7" s="15"/>
      <c r="B7" s="15"/>
      <c r="C7" s="15"/>
      <c r="D7" s="15"/>
      <c r="E7" s="15"/>
      <c r="F7" s="15"/>
      <c r="G7" s="15"/>
      <c r="H7" s="22"/>
      <c r="I7" s="21" t="str">
        <f>'１号－１'!D7</f>
        <v>担当者電話番号　</v>
      </c>
      <c r="J7" s="23"/>
      <c r="K7" s="23"/>
      <c r="L7" s="23"/>
    </row>
    <row r="8" spans="1:12" ht="15.75" customHeight="1">
      <c r="A8" s="15"/>
      <c r="B8" s="15"/>
      <c r="C8" s="15"/>
      <c r="D8" s="15"/>
      <c r="E8" s="15"/>
      <c r="F8" s="15"/>
      <c r="G8" s="15"/>
      <c r="H8" s="15"/>
      <c r="I8" s="15"/>
      <c r="J8" s="24"/>
      <c r="K8" s="24"/>
      <c r="L8" s="24"/>
    </row>
    <row r="9" spans="1:12" ht="20.25" customHeight="1">
      <c r="A9" s="15"/>
      <c r="B9" s="205" t="s">
        <v>10</v>
      </c>
      <c r="C9" s="205"/>
      <c r="D9" s="25"/>
      <c r="E9" s="25"/>
      <c r="F9" s="25"/>
      <c r="G9" s="26"/>
      <c r="H9" s="26"/>
      <c r="I9" s="26"/>
      <c r="J9" s="26"/>
      <c r="K9" s="26"/>
      <c r="L9" s="27"/>
    </row>
    <row r="10" spans="1:12" ht="14.25" customHeight="1">
      <c r="A10" s="15"/>
      <c r="B10" s="185"/>
      <c r="C10" s="186"/>
      <c r="D10" s="186"/>
      <c r="E10" s="186"/>
      <c r="F10" s="186"/>
      <c r="G10" s="186"/>
      <c r="H10" s="186"/>
      <c r="I10" s="186"/>
      <c r="J10" s="186"/>
      <c r="K10" s="186"/>
      <c r="L10" s="187"/>
    </row>
    <row r="11" spans="1:12" ht="14.25" customHeight="1">
      <c r="A11" s="15"/>
      <c r="B11" s="185"/>
      <c r="C11" s="186"/>
      <c r="D11" s="186"/>
      <c r="E11" s="186"/>
      <c r="F11" s="186"/>
      <c r="G11" s="186"/>
      <c r="H11" s="186"/>
      <c r="I11" s="186"/>
      <c r="J11" s="186"/>
      <c r="K11" s="186"/>
      <c r="L11" s="187"/>
    </row>
    <row r="12" spans="1:12" ht="14.25" customHeight="1">
      <c r="A12" s="15"/>
      <c r="B12" s="188"/>
      <c r="C12" s="189"/>
      <c r="D12" s="189"/>
      <c r="E12" s="189"/>
      <c r="F12" s="189"/>
      <c r="G12" s="189"/>
      <c r="H12" s="189"/>
      <c r="I12" s="189"/>
      <c r="J12" s="189"/>
      <c r="K12" s="189"/>
      <c r="L12" s="190"/>
    </row>
    <row r="13" spans="1:12" ht="20.25" customHeight="1">
      <c r="A13" s="15"/>
      <c r="B13" s="208" t="s">
        <v>8</v>
      </c>
      <c r="C13" s="209"/>
      <c r="D13" s="28"/>
      <c r="E13" s="29"/>
      <c r="F13" s="29"/>
      <c r="G13" s="29"/>
      <c r="H13" s="30"/>
      <c r="I13" s="30"/>
      <c r="J13" s="30"/>
      <c r="K13" s="30"/>
      <c r="L13" s="31"/>
    </row>
    <row r="14" spans="1:12" ht="15" customHeight="1">
      <c r="A14" s="15"/>
      <c r="B14" s="185"/>
      <c r="C14" s="186"/>
      <c r="D14" s="186"/>
      <c r="E14" s="186"/>
      <c r="F14" s="186"/>
      <c r="G14" s="186"/>
      <c r="H14" s="186"/>
      <c r="I14" s="186"/>
      <c r="J14" s="186"/>
      <c r="K14" s="186"/>
      <c r="L14" s="187"/>
    </row>
    <row r="15" spans="1:12" ht="15" customHeight="1">
      <c r="A15" s="15"/>
      <c r="B15" s="185"/>
      <c r="C15" s="186"/>
      <c r="D15" s="186"/>
      <c r="E15" s="186"/>
      <c r="F15" s="186"/>
      <c r="G15" s="186"/>
      <c r="H15" s="186"/>
      <c r="I15" s="186"/>
      <c r="J15" s="186"/>
      <c r="K15" s="186"/>
      <c r="L15" s="187"/>
    </row>
    <row r="16" spans="1:12" ht="15" customHeight="1">
      <c r="A16" s="15"/>
      <c r="B16" s="185"/>
      <c r="C16" s="186"/>
      <c r="D16" s="186"/>
      <c r="E16" s="186"/>
      <c r="F16" s="186"/>
      <c r="G16" s="186"/>
      <c r="H16" s="186"/>
      <c r="I16" s="186"/>
      <c r="J16" s="186"/>
      <c r="K16" s="186"/>
      <c r="L16" s="187"/>
    </row>
    <row r="17" spans="1:12" ht="15" customHeight="1">
      <c r="A17" s="15"/>
      <c r="B17" s="185"/>
      <c r="C17" s="186"/>
      <c r="D17" s="186"/>
      <c r="E17" s="186"/>
      <c r="F17" s="186"/>
      <c r="G17" s="186"/>
      <c r="H17" s="186"/>
      <c r="I17" s="186"/>
      <c r="J17" s="186"/>
      <c r="K17" s="186"/>
      <c r="L17" s="187"/>
    </row>
    <row r="18" spans="1:12" ht="15" customHeight="1">
      <c r="A18" s="15"/>
      <c r="B18" s="188"/>
      <c r="C18" s="189"/>
      <c r="D18" s="189"/>
      <c r="E18" s="189"/>
      <c r="F18" s="189"/>
      <c r="G18" s="189"/>
      <c r="H18" s="189"/>
      <c r="I18" s="189"/>
      <c r="J18" s="189"/>
      <c r="K18" s="189"/>
      <c r="L18" s="190"/>
    </row>
    <row r="19" spans="1:16" ht="20.25" customHeight="1">
      <c r="A19" s="15"/>
      <c r="B19" s="213" t="s">
        <v>7</v>
      </c>
      <c r="C19" s="214"/>
      <c r="D19" s="32"/>
      <c r="E19" s="32"/>
      <c r="F19" s="32"/>
      <c r="G19" s="26"/>
      <c r="H19" s="26"/>
      <c r="I19" s="26"/>
      <c r="J19" s="26"/>
      <c r="K19" s="26"/>
      <c r="L19" s="27"/>
      <c r="P19" s="1"/>
    </row>
    <row r="20" spans="1:15" ht="8.25" customHeight="1" thickBot="1">
      <c r="A20" s="15"/>
      <c r="B20" s="33"/>
      <c r="C20" s="34"/>
      <c r="D20" s="34"/>
      <c r="E20" s="34"/>
      <c r="F20" s="34"/>
      <c r="G20" s="15"/>
      <c r="H20" s="15"/>
      <c r="I20" s="15"/>
      <c r="J20" s="15"/>
      <c r="K20" s="15"/>
      <c r="L20" s="35"/>
      <c r="O20" s="7">
        <f>IF(C36&gt;=F36,F36,C36)</f>
        <v>0</v>
      </c>
    </row>
    <row r="21" spans="1:15" ht="20.25" customHeight="1" thickTop="1">
      <c r="A21" s="15"/>
      <c r="B21" s="202" t="s">
        <v>1</v>
      </c>
      <c r="C21" s="203"/>
      <c r="D21" s="36"/>
      <c r="E21" s="210" t="s">
        <v>1</v>
      </c>
      <c r="F21" s="211"/>
      <c r="G21" s="15"/>
      <c r="H21" s="15"/>
      <c r="I21" s="37"/>
      <c r="J21" s="37"/>
      <c r="K21" s="37"/>
      <c r="L21" s="38"/>
      <c r="O21" s="7">
        <f>IF(C37&gt;=F37,F37,C37)</f>
        <v>0</v>
      </c>
    </row>
    <row r="22" spans="1:15" ht="21.75" customHeight="1">
      <c r="A22" s="15"/>
      <c r="B22" s="191" t="s">
        <v>39</v>
      </c>
      <c r="C22" s="192"/>
      <c r="D22" s="39"/>
      <c r="E22" s="200" t="s">
        <v>40</v>
      </c>
      <c r="F22" s="201"/>
      <c r="G22" s="15"/>
      <c r="H22" s="15"/>
      <c r="I22" s="37"/>
      <c r="J22" s="37"/>
      <c r="K22" s="37"/>
      <c r="L22" s="38"/>
      <c r="O22" s="7">
        <f>O20+O21</f>
        <v>0</v>
      </c>
    </row>
    <row r="23" spans="1:12" ht="21.75" customHeight="1">
      <c r="A23" s="15"/>
      <c r="B23" s="40" t="s">
        <v>22</v>
      </c>
      <c r="C23" s="41"/>
      <c r="D23" s="39"/>
      <c r="E23" s="42"/>
      <c r="F23" s="43"/>
      <c r="G23" s="15"/>
      <c r="H23" s="15"/>
      <c r="I23" s="215" t="s">
        <v>23</v>
      </c>
      <c r="J23" s="215"/>
      <c r="K23" s="215"/>
      <c r="L23" s="216"/>
    </row>
    <row r="24" spans="1:12" ht="27.75" customHeight="1">
      <c r="A24" s="15"/>
      <c r="B24" s="44" t="s">
        <v>42</v>
      </c>
      <c r="C24" s="3"/>
      <c r="D24" s="45"/>
      <c r="E24" s="46" t="s">
        <v>43</v>
      </c>
      <c r="F24" s="3">
        <f>C24</f>
        <v>0</v>
      </c>
      <c r="G24" s="15"/>
      <c r="H24" s="47" t="s">
        <v>17</v>
      </c>
      <c r="I24" s="199"/>
      <c r="J24" s="199"/>
      <c r="K24" s="199"/>
      <c r="L24" s="199"/>
    </row>
    <row r="25" spans="1:12" ht="26.25" customHeight="1">
      <c r="A25" s="15"/>
      <c r="B25" s="44" t="s">
        <v>41</v>
      </c>
      <c r="C25" s="3"/>
      <c r="D25" s="45"/>
      <c r="E25" s="46" t="s">
        <v>44</v>
      </c>
      <c r="F25" s="3"/>
      <c r="G25" s="15"/>
      <c r="H25" s="47" t="s">
        <v>17</v>
      </c>
      <c r="I25" s="199"/>
      <c r="J25" s="199"/>
      <c r="K25" s="199"/>
      <c r="L25" s="199"/>
    </row>
    <row r="26" spans="1:12" ht="27.75" customHeight="1">
      <c r="A26" s="15"/>
      <c r="B26" s="48" t="s">
        <v>11</v>
      </c>
      <c r="C26" s="49"/>
      <c r="D26" s="50"/>
      <c r="E26" s="51"/>
      <c r="F26" s="52"/>
      <c r="G26" s="36"/>
      <c r="H26" s="53"/>
      <c r="I26" s="206" t="s">
        <v>19</v>
      </c>
      <c r="J26" s="206"/>
      <c r="K26" s="206"/>
      <c r="L26" s="207"/>
    </row>
    <row r="27" spans="1:12" ht="27.75" customHeight="1">
      <c r="A27" s="15"/>
      <c r="B27" s="44" t="s">
        <v>42</v>
      </c>
      <c r="C27" s="3"/>
      <c r="D27" s="45"/>
      <c r="E27" s="46" t="s">
        <v>43</v>
      </c>
      <c r="F27" s="3">
        <f>C27</f>
        <v>0</v>
      </c>
      <c r="G27" s="15"/>
      <c r="H27" s="47" t="s">
        <v>17</v>
      </c>
      <c r="I27" s="199"/>
      <c r="J27" s="199"/>
      <c r="K27" s="199"/>
      <c r="L27" s="199"/>
    </row>
    <row r="28" spans="1:12" ht="27.75" customHeight="1">
      <c r="A28" s="15"/>
      <c r="B28" s="44" t="s">
        <v>41</v>
      </c>
      <c r="C28" s="3"/>
      <c r="D28" s="45"/>
      <c r="E28" s="46" t="s">
        <v>44</v>
      </c>
      <c r="F28" s="3"/>
      <c r="G28" s="15"/>
      <c r="H28" s="47" t="s">
        <v>17</v>
      </c>
      <c r="I28" s="199"/>
      <c r="J28" s="199"/>
      <c r="K28" s="199"/>
      <c r="L28" s="199"/>
    </row>
    <row r="29" spans="1:12" ht="27.75" customHeight="1">
      <c r="A29" s="15"/>
      <c r="B29" s="48" t="s">
        <v>12</v>
      </c>
      <c r="C29" s="49"/>
      <c r="D29" s="50"/>
      <c r="E29" s="51"/>
      <c r="F29" s="52"/>
      <c r="G29" s="36"/>
      <c r="H29" s="53"/>
      <c r="I29" s="206" t="s">
        <v>18</v>
      </c>
      <c r="J29" s="206"/>
      <c r="K29" s="206"/>
      <c r="L29" s="207"/>
    </row>
    <row r="30" spans="1:12" ht="27.75" customHeight="1">
      <c r="A30" s="15"/>
      <c r="B30" s="44" t="s">
        <v>42</v>
      </c>
      <c r="C30" s="3"/>
      <c r="D30" s="45"/>
      <c r="E30" s="46" t="s">
        <v>43</v>
      </c>
      <c r="F30" s="3">
        <f>C30</f>
        <v>0</v>
      </c>
      <c r="G30" s="15"/>
      <c r="H30" s="47" t="s">
        <v>17</v>
      </c>
      <c r="I30" s="199"/>
      <c r="J30" s="199"/>
      <c r="K30" s="199"/>
      <c r="L30" s="199"/>
    </row>
    <row r="31" spans="1:12" ht="27.75" customHeight="1">
      <c r="A31" s="15"/>
      <c r="B31" s="44" t="s">
        <v>41</v>
      </c>
      <c r="C31" s="3"/>
      <c r="D31" s="45"/>
      <c r="E31" s="46" t="s">
        <v>44</v>
      </c>
      <c r="F31" s="3"/>
      <c r="G31" s="15"/>
      <c r="H31" s="47" t="s">
        <v>17</v>
      </c>
      <c r="I31" s="199"/>
      <c r="J31" s="199"/>
      <c r="K31" s="199"/>
      <c r="L31" s="199"/>
    </row>
    <row r="32" spans="1:12" ht="27.75" customHeight="1">
      <c r="A32" s="15"/>
      <c r="B32" s="48" t="s">
        <v>13</v>
      </c>
      <c r="C32" s="49"/>
      <c r="D32" s="50"/>
      <c r="E32" s="51"/>
      <c r="F32" s="52"/>
      <c r="G32" s="36"/>
      <c r="H32" s="53"/>
      <c r="I32" s="206" t="s">
        <v>20</v>
      </c>
      <c r="J32" s="206"/>
      <c r="K32" s="206"/>
      <c r="L32" s="207"/>
    </row>
    <row r="33" spans="1:12" ht="27.75" customHeight="1">
      <c r="A33" s="15"/>
      <c r="B33" s="44" t="s">
        <v>42</v>
      </c>
      <c r="C33" s="3"/>
      <c r="D33" s="45"/>
      <c r="E33" s="54" t="s">
        <v>43</v>
      </c>
      <c r="F33" s="3">
        <f>C33</f>
        <v>0</v>
      </c>
      <c r="G33" s="15"/>
      <c r="H33" s="47" t="s">
        <v>17</v>
      </c>
      <c r="I33" s="199"/>
      <c r="J33" s="199"/>
      <c r="K33" s="199"/>
      <c r="L33" s="199"/>
    </row>
    <row r="34" spans="1:12" ht="27.75" customHeight="1" thickBot="1">
      <c r="A34" s="15"/>
      <c r="B34" s="55" t="s">
        <v>41</v>
      </c>
      <c r="C34" s="4"/>
      <c r="D34" s="45"/>
      <c r="E34" s="56" t="s">
        <v>44</v>
      </c>
      <c r="F34" s="4"/>
      <c r="G34" s="15"/>
      <c r="H34" s="47" t="s">
        <v>17</v>
      </c>
      <c r="I34" s="199"/>
      <c r="J34" s="199"/>
      <c r="K34" s="199"/>
      <c r="L34" s="199"/>
    </row>
    <row r="35" spans="1:12" ht="21.75" customHeight="1" thickBot="1" thickTop="1">
      <c r="A35" s="15"/>
      <c r="B35" s="57"/>
      <c r="C35" s="58"/>
      <c r="D35" s="59"/>
      <c r="E35" s="60"/>
      <c r="F35" s="61"/>
      <c r="G35" s="62"/>
      <c r="H35" s="15"/>
      <c r="I35" s="15"/>
      <c r="J35" s="36" t="s">
        <v>16</v>
      </c>
      <c r="K35" s="63"/>
      <c r="L35" s="64" t="s">
        <v>38</v>
      </c>
    </row>
    <row r="36" spans="1:19" ht="26.25" customHeight="1" thickBot="1">
      <c r="A36" s="15"/>
      <c r="B36" s="13" t="s">
        <v>14</v>
      </c>
      <c r="C36" s="65">
        <f>C24+C27+C30+C33</f>
        <v>0</v>
      </c>
      <c r="D36" s="66"/>
      <c r="E36" s="66"/>
      <c r="F36" s="67">
        <f>+F24+F27+F30+F33</f>
        <v>0</v>
      </c>
      <c r="G36" s="68"/>
      <c r="H36" s="15" t="s">
        <v>15</v>
      </c>
      <c r="I36" s="67">
        <f>IF(C36&gt;=F36,F36/2,C36/2)</f>
        <v>0</v>
      </c>
      <c r="J36" s="69">
        <f>IF(+I36+I37&gt;=100000,I36+I37,0)</f>
        <v>0</v>
      </c>
      <c r="K36" s="69">
        <f>ROUNDDOWN(IF(J36&gt;=900000,900000,J36),-3)</f>
        <v>0</v>
      </c>
      <c r="L36" s="70">
        <f>ROUNDDOWN(K36*0.181,-3)</f>
        <v>0</v>
      </c>
      <c r="M36" s="71"/>
      <c r="N36" s="72"/>
      <c r="O36" s="73"/>
      <c r="P36" s="74"/>
      <c r="Q36" s="74"/>
      <c r="R36" s="74"/>
      <c r="S36" s="74"/>
    </row>
    <row r="37" spans="1:19" ht="26.25" customHeight="1">
      <c r="A37" s="15"/>
      <c r="B37" s="75"/>
      <c r="C37" s="65">
        <f>C25+C28+C31+C34</f>
        <v>0</v>
      </c>
      <c r="D37" s="66"/>
      <c r="E37" s="66"/>
      <c r="F37" s="67">
        <f>+F25+F28+F31+F34</f>
        <v>0</v>
      </c>
      <c r="G37" s="68"/>
      <c r="H37" s="15" t="s">
        <v>15</v>
      </c>
      <c r="I37" s="67">
        <f>IF(C37&gt;=F37,F37/2,C37/2)</f>
        <v>0</v>
      </c>
      <c r="J37" s="76"/>
      <c r="K37" s="76"/>
      <c r="L37" s="77" t="s">
        <v>4</v>
      </c>
      <c r="O37" s="78"/>
      <c r="P37" s="74"/>
      <c r="Q37" s="74"/>
      <c r="R37" s="74"/>
      <c r="S37" s="74"/>
    </row>
    <row r="38" spans="1:20" ht="27" customHeight="1">
      <c r="A38" s="15"/>
      <c r="B38" s="75"/>
      <c r="C38" s="67">
        <f>SUM(C36:C37)</f>
        <v>0</v>
      </c>
      <c r="D38" s="50"/>
      <c r="E38" s="50"/>
      <c r="F38" s="67">
        <f>SUM(F36:F37)</f>
        <v>0</v>
      </c>
      <c r="G38" s="79"/>
      <c r="H38" s="15"/>
      <c r="I38" s="15"/>
      <c r="J38" s="15"/>
      <c r="K38" s="15"/>
      <c r="L38" s="80">
        <f>IF(C38&gt;=F38,F38-L36,C38-L36)</f>
        <v>0</v>
      </c>
      <c r="P38" s="74"/>
      <c r="Q38" s="74"/>
      <c r="R38" s="74"/>
      <c r="S38" s="74"/>
      <c r="T38" s="74"/>
    </row>
    <row r="39" spans="1:19" ht="71.25" customHeight="1">
      <c r="A39" s="15"/>
      <c r="B39" s="193" t="s">
        <v>99</v>
      </c>
      <c r="C39" s="194"/>
      <c r="D39" s="194"/>
      <c r="E39" s="194"/>
      <c r="F39" s="194"/>
      <c r="G39" s="194"/>
      <c r="H39" s="194"/>
      <c r="I39" s="194"/>
      <c r="J39" s="194"/>
      <c r="K39" s="194"/>
      <c r="L39" s="195"/>
      <c r="P39" s="74"/>
      <c r="Q39" s="74"/>
      <c r="R39" s="74"/>
      <c r="S39" s="74"/>
    </row>
    <row r="40" spans="1:12" ht="29.25" customHeight="1">
      <c r="A40" s="15"/>
      <c r="B40" s="193"/>
      <c r="C40" s="194"/>
      <c r="D40" s="194"/>
      <c r="E40" s="194"/>
      <c r="F40" s="194"/>
      <c r="G40" s="194"/>
      <c r="H40" s="194"/>
      <c r="I40" s="194"/>
      <c r="J40" s="194"/>
      <c r="K40" s="194"/>
      <c r="L40" s="195"/>
    </row>
    <row r="41" spans="1:12" ht="15.75" customHeight="1">
      <c r="A41" s="15"/>
      <c r="B41" s="196"/>
      <c r="C41" s="197"/>
      <c r="D41" s="197"/>
      <c r="E41" s="197"/>
      <c r="F41" s="197"/>
      <c r="G41" s="197"/>
      <c r="H41" s="197"/>
      <c r="I41" s="197"/>
      <c r="J41" s="197"/>
      <c r="K41" s="197"/>
      <c r="L41" s="198"/>
    </row>
    <row r="42" spans="1:12" ht="13.5">
      <c r="A42" s="15"/>
      <c r="B42" s="82" t="s">
        <v>9</v>
      </c>
      <c r="C42" s="212" t="s">
        <v>70</v>
      </c>
      <c r="D42" s="212"/>
      <c r="E42" s="212"/>
      <c r="F42" s="212"/>
      <c r="G42" s="212"/>
      <c r="H42" s="212"/>
      <c r="I42" s="15"/>
      <c r="J42" s="15"/>
      <c r="K42" s="15"/>
      <c r="L42" s="15"/>
    </row>
    <row r="43" spans="1:12" ht="13.5">
      <c r="A43" s="15"/>
      <c r="B43" s="82"/>
      <c r="C43" s="84" t="s">
        <v>100</v>
      </c>
      <c r="D43" s="83"/>
      <c r="E43" s="83"/>
      <c r="F43" s="83"/>
      <c r="G43" s="83"/>
      <c r="H43" s="83"/>
      <c r="I43" s="15"/>
      <c r="J43" s="15"/>
      <c r="K43" s="15"/>
      <c r="L43" s="15"/>
    </row>
    <row r="44" spans="1:12" ht="13.5">
      <c r="A44" s="15"/>
      <c r="B44" s="82"/>
      <c r="C44" s="85" t="s">
        <v>101</v>
      </c>
      <c r="D44" s="85"/>
      <c r="E44" s="85"/>
      <c r="F44" s="85"/>
      <c r="G44" s="85"/>
      <c r="H44" s="85"/>
      <c r="I44" s="15"/>
      <c r="J44" s="15"/>
      <c r="K44" s="15"/>
      <c r="L44" s="15"/>
    </row>
    <row r="45" spans="1:12" ht="13.5">
      <c r="A45" s="15"/>
      <c r="B45" s="15" t="s">
        <v>21</v>
      </c>
      <c r="C45" s="15"/>
      <c r="D45" s="15"/>
      <c r="E45" s="15"/>
      <c r="F45" s="15"/>
      <c r="G45" s="15"/>
      <c r="H45" s="15"/>
      <c r="I45" s="15"/>
      <c r="J45" s="15"/>
      <c r="K45" s="15"/>
      <c r="L45" s="15"/>
    </row>
  </sheetData>
  <sheetProtection password="ED39" sheet="1" formatCells="0" formatColumns="0" formatRows="0" selectLockedCells="1"/>
  <mergeCells count="24">
    <mergeCell ref="C42:H42"/>
    <mergeCell ref="B19:C19"/>
    <mergeCell ref="I26:L26"/>
    <mergeCell ref="I29:L29"/>
    <mergeCell ref="I25:L25"/>
    <mergeCell ref="I24:L24"/>
    <mergeCell ref="I23:L23"/>
    <mergeCell ref="I30:L30"/>
    <mergeCell ref="B3:L3"/>
    <mergeCell ref="B9:C9"/>
    <mergeCell ref="I33:L33"/>
    <mergeCell ref="I34:L34"/>
    <mergeCell ref="I32:L32"/>
    <mergeCell ref="B13:C13"/>
    <mergeCell ref="B14:L18"/>
    <mergeCell ref="I27:L27"/>
    <mergeCell ref="E21:F21"/>
    <mergeCell ref="I28:L28"/>
    <mergeCell ref="B10:L12"/>
    <mergeCell ref="B22:C22"/>
    <mergeCell ref="B39:L41"/>
    <mergeCell ref="I31:L31"/>
    <mergeCell ref="E22:F22"/>
    <mergeCell ref="B21:C21"/>
  </mergeCells>
  <printOptions horizontalCentered="1"/>
  <pageMargins left="0.25" right="0.25" top="0.75" bottom="0.75" header="0.3" footer="0.3"/>
  <pageSetup fitToHeight="1" fitToWidth="1" horizontalDpi="600" verticalDpi="600" orientation="portrait" paperSize="9" scale="76" r:id="rId4"/>
  <rowBreaks count="1" manualBreakCount="1">
    <brk id="37" max="11" man="1"/>
  </rowBreaks>
  <colBreaks count="1" manualBreakCount="1">
    <brk id="11" max="44"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2" width="11.875" style="7" customWidth="1"/>
    <col min="3" max="3" width="15.25390625" style="7" customWidth="1"/>
    <col min="4" max="4" width="3.75390625" style="7" customWidth="1"/>
    <col min="5" max="5" width="16.125" style="7" customWidth="1"/>
    <col min="6" max="6" width="15.25390625" style="7" customWidth="1"/>
    <col min="7" max="7" width="4.25390625" style="7" customWidth="1"/>
    <col min="8" max="8" width="8.125" style="7" customWidth="1"/>
    <col min="9" max="9" width="13.00390625" style="7" customWidth="1"/>
    <col min="10" max="11" width="14.25390625" style="7" customWidth="1"/>
    <col min="12" max="12" width="15.375" style="7" customWidth="1"/>
    <col min="13" max="13" width="2.25390625" style="7" customWidth="1"/>
    <col min="14" max="16384" width="9.00390625" style="7" customWidth="1"/>
  </cols>
  <sheetData>
    <row r="1" ht="15.75" customHeight="1">
      <c r="L1" s="8" t="s">
        <v>30</v>
      </c>
    </row>
    <row r="2" ht="15.75" customHeight="1"/>
    <row r="3" spans="1:15" ht="15.75" customHeight="1">
      <c r="A3" s="176" t="s">
        <v>66</v>
      </c>
      <c r="B3" s="176"/>
      <c r="C3" s="176"/>
      <c r="D3" s="176"/>
      <c r="E3" s="176"/>
      <c r="F3" s="176"/>
      <c r="G3" s="176"/>
      <c r="H3" s="176"/>
      <c r="I3" s="176"/>
      <c r="J3" s="176"/>
      <c r="K3" s="176"/>
      <c r="L3" s="176"/>
      <c r="M3" s="6"/>
      <c r="N3" s="6"/>
      <c r="O3" s="6"/>
    </row>
    <row r="4" ht="15.75" customHeight="1"/>
    <row r="5" spans="8:12" ht="15.75" customHeight="1">
      <c r="H5" s="86"/>
      <c r="I5" s="18" t="str">
        <f>'１号－１'!D5</f>
        <v>学校名　</v>
      </c>
      <c r="J5" s="19"/>
      <c r="K5" s="19"/>
      <c r="L5" s="19"/>
    </row>
    <row r="6" spans="8:15" ht="15.75" customHeight="1">
      <c r="H6" s="86"/>
      <c r="I6" s="18" t="str">
        <f>'１号－１'!D6</f>
        <v>担当職・氏名　</v>
      </c>
      <c r="J6" s="21"/>
      <c r="K6" s="21"/>
      <c r="L6" s="21"/>
      <c r="O6" s="7" t="s">
        <v>103</v>
      </c>
    </row>
    <row r="7" spans="8:12" ht="15.75" customHeight="1">
      <c r="H7" s="87"/>
      <c r="I7" s="18" t="str">
        <f>'１号－１'!D7</f>
        <v>担当者電話番号　</v>
      </c>
      <c r="J7" s="23"/>
      <c r="K7" s="23"/>
      <c r="L7" s="23"/>
    </row>
    <row r="8" spans="10:12" ht="15.75" customHeight="1">
      <c r="J8" s="24"/>
      <c r="K8" s="24"/>
      <c r="L8" s="24"/>
    </row>
    <row r="9" spans="2:12" ht="20.25" customHeight="1">
      <c r="B9" s="205" t="s">
        <v>10</v>
      </c>
      <c r="C9" s="205"/>
      <c r="D9" s="25"/>
      <c r="E9" s="25"/>
      <c r="F9" s="25"/>
      <c r="G9" s="26"/>
      <c r="H9" s="26"/>
      <c r="I9" s="26"/>
      <c r="J9" s="26"/>
      <c r="K9" s="26"/>
      <c r="L9" s="27"/>
    </row>
    <row r="10" spans="2:12" ht="14.25" customHeight="1">
      <c r="B10" s="185"/>
      <c r="C10" s="186"/>
      <c r="D10" s="186"/>
      <c r="E10" s="186"/>
      <c r="F10" s="186"/>
      <c r="G10" s="186"/>
      <c r="H10" s="186"/>
      <c r="I10" s="186"/>
      <c r="J10" s="186"/>
      <c r="K10" s="186"/>
      <c r="L10" s="187"/>
    </row>
    <row r="11" spans="2:12" ht="14.25" customHeight="1">
      <c r="B11" s="185"/>
      <c r="C11" s="186"/>
      <c r="D11" s="186"/>
      <c r="E11" s="186"/>
      <c r="F11" s="186"/>
      <c r="G11" s="186"/>
      <c r="H11" s="186"/>
      <c r="I11" s="186"/>
      <c r="J11" s="186"/>
      <c r="K11" s="186"/>
      <c r="L11" s="187"/>
    </row>
    <row r="12" spans="2:12" ht="14.25" customHeight="1">
      <c r="B12" s="188"/>
      <c r="C12" s="189"/>
      <c r="D12" s="189"/>
      <c r="E12" s="189"/>
      <c r="F12" s="189"/>
      <c r="G12" s="189"/>
      <c r="H12" s="189"/>
      <c r="I12" s="189"/>
      <c r="J12" s="189"/>
      <c r="K12" s="189"/>
      <c r="L12" s="190"/>
    </row>
    <row r="13" spans="2:12" ht="20.25" customHeight="1">
      <c r="B13" s="205" t="s">
        <v>8</v>
      </c>
      <c r="C13" s="205"/>
      <c r="D13" s="205"/>
      <c r="E13" s="205"/>
      <c r="F13" s="205"/>
      <c r="G13" s="205"/>
      <c r="H13" s="26"/>
      <c r="I13" s="26"/>
      <c r="J13" s="26"/>
      <c r="K13" s="26"/>
      <c r="L13" s="27"/>
    </row>
    <row r="14" spans="2:12" ht="15" customHeight="1">
      <c r="B14" s="185"/>
      <c r="C14" s="186"/>
      <c r="D14" s="186"/>
      <c r="E14" s="186"/>
      <c r="F14" s="186"/>
      <c r="G14" s="186"/>
      <c r="H14" s="186"/>
      <c r="I14" s="186"/>
      <c r="J14" s="186"/>
      <c r="K14" s="186"/>
      <c r="L14" s="187"/>
    </row>
    <row r="15" spans="2:12" ht="15" customHeight="1">
      <c r="B15" s="185"/>
      <c r="C15" s="186"/>
      <c r="D15" s="186"/>
      <c r="E15" s="186"/>
      <c r="F15" s="186"/>
      <c r="G15" s="186"/>
      <c r="H15" s="186"/>
      <c r="I15" s="186"/>
      <c r="J15" s="186"/>
      <c r="K15" s="186"/>
      <c r="L15" s="187"/>
    </row>
    <row r="16" spans="2:12" ht="15" customHeight="1">
      <c r="B16" s="185"/>
      <c r="C16" s="186"/>
      <c r="D16" s="186"/>
      <c r="E16" s="186"/>
      <c r="F16" s="186"/>
      <c r="G16" s="186"/>
      <c r="H16" s="186"/>
      <c r="I16" s="186"/>
      <c r="J16" s="186"/>
      <c r="K16" s="186"/>
      <c r="L16" s="187"/>
    </row>
    <row r="17" spans="2:12" ht="15" customHeight="1">
      <c r="B17" s="185"/>
      <c r="C17" s="186"/>
      <c r="D17" s="186"/>
      <c r="E17" s="186"/>
      <c r="F17" s="186"/>
      <c r="G17" s="186"/>
      <c r="H17" s="186"/>
      <c r="I17" s="186"/>
      <c r="J17" s="186"/>
      <c r="K17" s="186"/>
      <c r="L17" s="187"/>
    </row>
    <row r="18" spans="2:12" ht="15" customHeight="1">
      <c r="B18" s="188"/>
      <c r="C18" s="189"/>
      <c r="D18" s="189"/>
      <c r="E18" s="189"/>
      <c r="F18" s="189"/>
      <c r="G18" s="189"/>
      <c r="H18" s="189"/>
      <c r="I18" s="189"/>
      <c r="J18" s="189"/>
      <c r="K18" s="189"/>
      <c r="L18" s="190"/>
    </row>
    <row r="19" spans="2:16" ht="20.25" customHeight="1">
      <c r="B19" s="221" t="s">
        <v>7</v>
      </c>
      <c r="C19" s="222"/>
      <c r="D19" s="32"/>
      <c r="E19" s="32"/>
      <c r="F19" s="32"/>
      <c r="G19" s="26"/>
      <c r="H19" s="26"/>
      <c r="I19" s="26"/>
      <c r="J19" s="26"/>
      <c r="K19" s="26"/>
      <c r="L19" s="27"/>
      <c r="P19" s="1"/>
    </row>
    <row r="20" spans="2:15" ht="12" customHeight="1" thickBot="1">
      <c r="B20" s="88"/>
      <c r="C20" s="32"/>
      <c r="D20" s="34"/>
      <c r="E20" s="34"/>
      <c r="F20" s="34"/>
      <c r="G20" s="15"/>
      <c r="H20" s="15"/>
      <c r="I20" s="15"/>
      <c r="J20" s="15"/>
      <c r="K20" s="15"/>
      <c r="L20" s="35"/>
      <c r="O20" s="7">
        <f>IF(C36&gt;=F36,F36,C36)</f>
        <v>0</v>
      </c>
    </row>
    <row r="21" spans="2:15" ht="19.5" customHeight="1" thickTop="1">
      <c r="B21" s="202" t="s">
        <v>1</v>
      </c>
      <c r="C21" s="203"/>
      <c r="D21" s="34"/>
      <c r="E21" s="210" t="s">
        <v>1</v>
      </c>
      <c r="F21" s="211"/>
      <c r="G21" s="15"/>
      <c r="H21" s="15"/>
      <c r="I21" s="15"/>
      <c r="J21" s="15"/>
      <c r="K21" s="15"/>
      <c r="L21" s="35"/>
      <c r="O21" s="7">
        <f>IF(C37&gt;=F37,F37,C37)</f>
        <v>0</v>
      </c>
    </row>
    <row r="22" spans="2:15" ht="17.25" customHeight="1">
      <c r="B22" s="191" t="s">
        <v>39</v>
      </c>
      <c r="C22" s="192"/>
      <c r="D22" s="36"/>
      <c r="E22" s="200" t="s">
        <v>40</v>
      </c>
      <c r="F22" s="201"/>
      <c r="G22" s="15"/>
      <c r="H22" s="15"/>
      <c r="I22" s="37"/>
      <c r="J22" s="37"/>
      <c r="K22" s="37"/>
      <c r="L22" s="38"/>
      <c r="O22" s="7">
        <f>O20+O21</f>
        <v>0</v>
      </c>
    </row>
    <row r="23" spans="2:12" ht="21.75" customHeight="1">
      <c r="B23" s="40" t="s">
        <v>22</v>
      </c>
      <c r="C23" s="41"/>
      <c r="D23" s="68"/>
      <c r="E23" s="42"/>
      <c r="F23" s="43"/>
      <c r="G23" s="15"/>
      <c r="H23" s="47"/>
      <c r="I23" s="215" t="s">
        <v>23</v>
      </c>
      <c r="J23" s="215"/>
      <c r="K23" s="215"/>
      <c r="L23" s="216"/>
    </row>
    <row r="24" spans="2:12" ht="26.25" customHeight="1">
      <c r="B24" s="44" t="s">
        <v>42</v>
      </c>
      <c r="C24" s="3"/>
      <c r="D24" s="45"/>
      <c r="E24" s="46" t="s">
        <v>43</v>
      </c>
      <c r="F24" s="3">
        <f>C24</f>
        <v>0</v>
      </c>
      <c r="G24" s="15"/>
      <c r="H24" s="47" t="s">
        <v>17</v>
      </c>
      <c r="I24" s="199"/>
      <c r="J24" s="199"/>
      <c r="K24" s="199"/>
      <c r="L24" s="199"/>
    </row>
    <row r="25" spans="2:12" ht="27.75" customHeight="1">
      <c r="B25" s="44" t="s">
        <v>41</v>
      </c>
      <c r="C25" s="3"/>
      <c r="D25" s="50"/>
      <c r="E25" s="46" t="s">
        <v>44</v>
      </c>
      <c r="F25" s="3"/>
      <c r="G25" s="36"/>
      <c r="H25" s="47" t="s">
        <v>17</v>
      </c>
      <c r="I25" s="217"/>
      <c r="J25" s="218"/>
      <c r="K25" s="218"/>
      <c r="L25" s="219"/>
    </row>
    <row r="26" spans="2:12" ht="27.75" customHeight="1">
      <c r="B26" s="48" t="s">
        <v>11</v>
      </c>
      <c r="C26" s="91"/>
      <c r="D26" s="45"/>
      <c r="E26" s="51"/>
      <c r="F26" s="52"/>
      <c r="G26" s="15"/>
      <c r="H26" s="47"/>
      <c r="I26" s="206" t="s">
        <v>19</v>
      </c>
      <c r="J26" s="206"/>
      <c r="K26" s="206"/>
      <c r="L26" s="207"/>
    </row>
    <row r="27" spans="2:12" ht="27.75" customHeight="1">
      <c r="B27" s="44" t="s">
        <v>42</v>
      </c>
      <c r="C27" s="3"/>
      <c r="D27" s="45"/>
      <c r="E27" s="46" t="s">
        <v>43</v>
      </c>
      <c r="F27" s="3">
        <f>C27</f>
        <v>0</v>
      </c>
      <c r="G27" s="15"/>
      <c r="H27" s="47" t="s">
        <v>17</v>
      </c>
      <c r="I27" s="217"/>
      <c r="J27" s="218"/>
      <c r="K27" s="218"/>
      <c r="L27" s="219"/>
    </row>
    <row r="28" spans="2:12" ht="27.75" customHeight="1">
      <c r="B28" s="44" t="s">
        <v>41</v>
      </c>
      <c r="C28" s="3"/>
      <c r="D28" s="50"/>
      <c r="E28" s="46" t="s">
        <v>44</v>
      </c>
      <c r="F28" s="3"/>
      <c r="G28" s="36"/>
      <c r="H28" s="47" t="s">
        <v>17</v>
      </c>
      <c r="I28" s="217"/>
      <c r="J28" s="218"/>
      <c r="K28" s="218"/>
      <c r="L28" s="219"/>
    </row>
    <row r="29" spans="2:12" ht="27.75" customHeight="1">
      <c r="B29" s="48" t="s">
        <v>12</v>
      </c>
      <c r="C29" s="91"/>
      <c r="D29" s="45"/>
      <c r="E29" s="51"/>
      <c r="F29" s="52"/>
      <c r="G29" s="15"/>
      <c r="H29" s="47"/>
      <c r="I29" s="206" t="s">
        <v>18</v>
      </c>
      <c r="J29" s="206"/>
      <c r="K29" s="206"/>
      <c r="L29" s="207"/>
    </row>
    <row r="30" spans="2:12" ht="27.75" customHeight="1">
      <c r="B30" s="44" t="s">
        <v>42</v>
      </c>
      <c r="C30" s="3"/>
      <c r="D30" s="45"/>
      <c r="E30" s="46" t="s">
        <v>43</v>
      </c>
      <c r="F30" s="3">
        <f>C30</f>
        <v>0</v>
      </c>
      <c r="G30" s="15"/>
      <c r="H30" s="47" t="s">
        <v>17</v>
      </c>
      <c r="I30" s="217"/>
      <c r="J30" s="218"/>
      <c r="K30" s="218"/>
      <c r="L30" s="219"/>
    </row>
    <row r="31" spans="2:12" ht="27.75" customHeight="1">
      <c r="B31" s="44" t="s">
        <v>41</v>
      </c>
      <c r="C31" s="3"/>
      <c r="D31" s="50"/>
      <c r="E31" s="46" t="s">
        <v>44</v>
      </c>
      <c r="F31" s="3"/>
      <c r="G31" s="36"/>
      <c r="H31" s="47" t="s">
        <v>17</v>
      </c>
      <c r="I31" s="217"/>
      <c r="J31" s="218"/>
      <c r="K31" s="218"/>
      <c r="L31" s="219"/>
    </row>
    <row r="32" spans="2:12" ht="27.75" customHeight="1">
      <c r="B32" s="48" t="s">
        <v>13</v>
      </c>
      <c r="C32" s="91"/>
      <c r="D32" s="45"/>
      <c r="E32" s="51"/>
      <c r="F32" s="52"/>
      <c r="G32" s="15"/>
      <c r="H32" s="47"/>
      <c r="I32" s="206" t="s">
        <v>20</v>
      </c>
      <c r="J32" s="206"/>
      <c r="K32" s="206"/>
      <c r="L32" s="207"/>
    </row>
    <row r="33" spans="2:12" ht="27.75" customHeight="1">
      <c r="B33" s="44" t="s">
        <v>42</v>
      </c>
      <c r="C33" s="3"/>
      <c r="D33" s="45"/>
      <c r="E33" s="46" t="s">
        <v>43</v>
      </c>
      <c r="F33" s="3">
        <f>C33</f>
        <v>0</v>
      </c>
      <c r="G33" s="15"/>
      <c r="H33" s="47" t="s">
        <v>17</v>
      </c>
      <c r="I33" s="217"/>
      <c r="J33" s="218"/>
      <c r="K33" s="218"/>
      <c r="L33" s="219"/>
    </row>
    <row r="34" spans="2:12" ht="27.75" customHeight="1" thickBot="1">
      <c r="B34" s="55" t="s">
        <v>41</v>
      </c>
      <c r="C34" s="4"/>
      <c r="D34" s="50"/>
      <c r="E34" s="56" t="s">
        <v>44</v>
      </c>
      <c r="F34" s="4"/>
      <c r="G34" s="36"/>
      <c r="H34" s="47" t="s">
        <v>17</v>
      </c>
      <c r="I34" s="217"/>
      <c r="J34" s="218"/>
      <c r="K34" s="218"/>
      <c r="L34" s="219"/>
    </row>
    <row r="35" spans="2:12" ht="27.75" customHeight="1" thickBot="1" thickTop="1">
      <c r="B35" s="118"/>
      <c r="C35" s="45"/>
      <c r="D35" s="50"/>
      <c r="E35" s="119"/>
      <c r="F35" s="120"/>
      <c r="G35" s="36"/>
      <c r="H35" s="15"/>
      <c r="I35" s="15"/>
      <c r="J35" s="36" t="s">
        <v>16</v>
      </c>
      <c r="K35" s="63"/>
      <c r="L35" s="121" t="s">
        <v>38</v>
      </c>
    </row>
    <row r="36" spans="2:13" ht="24.75" customHeight="1" thickBot="1">
      <c r="B36" s="9" t="s">
        <v>14</v>
      </c>
      <c r="C36" s="92">
        <f>C24+C27+C30+C33</f>
        <v>0</v>
      </c>
      <c r="D36" s="122"/>
      <c r="E36" s="66"/>
      <c r="F36" s="67">
        <f>+F24+F27+F30+F33</f>
        <v>0</v>
      </c>
      <c r="G36" s="116"/>
      <c r="H36" s="15" t="s">
        <v>15</v>
      </c>
      <c r="I36" s="94">
        <f>IF(C36&gt;=F36,F36/2,C36/2)</f>
        <v>0</v>
      </c>
      <c r="J36" s="69">
        <f>IF(+I36+I37&gt;=100000,I36+I37,0)</f>
        <v>0</v>
      </c>
      <c r="K36" s="69">
        <f>ROUNDDOWN(IF(J36&gt;=560000,560000,J36),-3)</f>
        <v>0</v>
      </c>
      <c r="L36" s="96">
        <f>ROUNDDOWN(K36*0.18026,-3)</f>
        <v>0</v>
      </c>
      <c r="M36" s="123">
        <f>IF(G38=0,"",IF(G38&lt;200000,"※補助対象経費の下限（20万円）を下回るため、申請できません",""))</f>
      </c>
    </row>
    <row r="37" spans="2:12" ht="24.75" customHeight="1">
      <c r="B37" s="75"/>
      <c r="C37" s="92">
        <f>C25+C28+C31+C34</f>
        <v>0</v>
      </c>
      <c r="D37" s="122"/>
      <c r="E37" s="66"/>
      <c r="F37" s="67">
        <f>+F25+F28+F31+F34</f>
        <v>0</v>
      </c>
      <c r="G37" s="116"/>
      <c r="H37" s="15" t="s">
        <v>15</v>
      </c>
      <c r="I37" s="94">
        <f>IF(C37&gt;=F37,F37/2,C37/2)</f>
        <v>0</v>
      </c>
      <c r="J37" s="76"/>
      <c r="K37" s="76"/>
      <c r="L37" s="77" t="s">
        <v>4</v>
      </c>
    </row>
    <row r="38" spans="2:12" ht="21.75" customHeight="1">
      <c r="B38" s="75"/>
      <c r="C38" s="98">
        <f>SUM(C36:C37)</f>
        <v>0</v>
      </c>
      <c r="D38" s="50"/>
      <c r="E38" s="50"/>
      <c r="F38" s="67">
        <f>SUM(F36:F37)</f>
        <v>0</v>
      </c>
      <c r="G38" s="79"/>
      <c r="H38" s="15"/>
      <c r="I38" s="15"/>
      <c r="J38" s="15"/>
      <c r="K38" s="15"/>
      <c r="L38" s="80">
        <f>IF(C38&gt;=F38,F38-L36,C38-L36)</f>
        <v>0</v>
      </c>
    </row>
    <row r="39" spans="2:12" ht="51" customHeight="1">
      <c r="B39" s="193" t="s">
        <v>72</v>
      </c>
      <c r="C39" s="194"/>
      <c r="D39" s="194"/>
      <c r="E39" s="194"/>
      <c r="F39" s="194"/>
      <c r="G39" s="194"/>
      <c r="H39" s="194"/>
      <c r="I39" s="194"/>
      <c r="J39" s="194"/>
      <c r="K39" s="194"/>
      <c r="L39" s="195"/>
    </row>
    <row r="40" spans="2:12" ht="29.25" customHeight="1">
      <c r="B40" s="193"/>
      <c r="C40" s="194"/>
      <c r="D40" s="194"/>
      <c r="E40" s="194"/>
      <c r="F40" s="194"/>
      <c r="G40" s="194"/>
      <c r="H40" s="194"/>
      <c r="I40" s="194"/>
      <c r="J40" s="194"/>
      <c r="K40" s="194"/>
      <c r="L40" s="195"/>
    </row>
    <row r="41" spans="2:12" ht="15.75" customHeight="1">
      <c r="B41" s="196"/>
      <c r="C41" s="197"/>
      <c r="D41" s="197"/>
      <c r="E41" s="197"/>
      <c r="F41" s="197"/>
      <c r="G41" s="197"/>
      <c r="H41" s="197"/>
      <c r="I41" s="197"/>
      <c r="J41" s="197"/>
      <c r="K41" s="197"/>
      <c r="L41" s="198"/>
    </row>
    <row r="42" spans="2:15" ht="13.5" customHeight="1">
      <c r="B42" s="7" t="s">
        <v>9</v>
      </c>
      <c r="C42" s="220" t="s">
        <v>71</v>
      </c>
      <c r="D42" s="220"/>
      <c r="E42" s="220"/>
      <c r="F42" s="220"/>
      <c r="G42" s="220"/>
      <c r="H42" s="220"/>
      <c r="I42" s="220"/>
      <c r="J42" s="220"/>
      <c r="K42" s="220"/>
      <c r="L42" s="220"/>
      <c r="M42" s="99"/>
      <c r="N42" s="99"/>
      <c r="O42" s="99"/>
    </row>
    <row r="43" ht="13.5">
      <c r="B43" s="7" t="s">
        <v>21</v>
      </c>
    </row>
  </sheetData>
  <sheetProtection password="ED39" sheet="1" formatCells="0" formatColumns="0" formatRows="0" selectLockedCells="1"/>
  <mergeCells count="24">
    <mergeCell ref="C42:L42"/>
    <mergeCell ref="I27:L27"/>
    <mergeCell ref="I28:L28"/>
    <mergeCell ref="I29:L29"/>
    <mergeCell ref="I30:L30"/>
    <mergeCell ref="A3:L3"/>
    <mergeCell ref="I32:L32"/>
    <mergeCell ref="B19:C19"/>
    <mergeCell ref="I23:L23"/>
    <mergeCell ref="I24:L24"/>
    <mergeCell ref="B9:C9"/>
    <mergeCell ref="E21:F21"/>
    <mergeCell ref="E22:F22"/>
    <mergeCell ref="B22:C22"/>
    <mergeCell ref="B10:L12"/>
    <mergeCell ref="B14:L18"/>
    <mergeCell ref="B21:C21"/>
    <mergeCell ref="I34:L34"/>
    <mergeCell ref="B39:L41"/>
    <mergeCell ref="I33:L33"/>
    <mergeCell ref="I25:L25"/>
    <mergeCell ref="B13:G13"/>
    <mergeCell ref="I31:L31"/>
    <mergeCell ref="I26:L26"/>
  </mergeCells>
  <printOptions horizontalCentered="1"/>
  <pageMargins left="0.25" right="0.25" top="0.75" bottom="0.75" header="0.3" footer="0.3"/>
  <pageSetup fitToHeight="1" fitToWidth="1" horizontalDpi="600" verticalDpi="600" orientation="portrait" paperSize="9"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2" width="12.125" style="7" customWidth="1"/>
    <col min="3" max="3" width="15.125" style="7" customWidth="1"/>
    <col min="4" max="4" width="4.50390625" style="7" customWidth="1"/>
    <col min="5" max="5" width="15.25390625" style="7" customWidth="1"/>
    <col min="6" max="6" width="15.125" style="7" customWidth="1"/>
    <col min="7" max="7" width="4.875" style="7" customWidth="1"/>
    <col min="8" max="8" width="8.125" style="7" customWidth="1"/>
    <col min="9" max="9" width="12.875" style="7" customWidth="1"/>
    <col min="10" max="12" width="14.50390625" style="7" customWidth="1"/>
    <col min="13" max="13" width="2.25390625" style="7" customWidth="1"/>
    <col min="14" max="16384" width="9.00390625" style="7" customWidth="1"/>
  </cols>
  <sheetData>
    <row r="1" ht="15.75" customHeight="1">
      <c r="L1" s="8" t="s">
        <v>31</v>
      </c>
    </row>
    <row r="2" ht="15.75" customHeight="1"/>
    <row r="3" spans="1:15" ht="15.75" customHeight="1">
      <c r="A3" s="176" t="s">
        <v>45</v>
      </c>
      <c r="B3" s="176"/>
      <c r="C3" s="176"/>
      <c r="D3" s="176"/>
      <c r="E3" s="176"/>
      <c r="F3" s="176"/>
      <c r="G3" s="176"/>
      <c r="H3" s="176"/>
      <c r="I3" s="176"/>
      <c r="J3" s="176"/>
      <c r="K3" s="176"/>
      <c r="L3" s="176"/>
      <c r="M3" s="6"/>
      <c r="N3" s="6"/>
      <c r="O3" s="6"/>
    </row>
    <row r="4" ht="15.75" customHeight="1"/>
    <row r="5" spans="8:12" ht="15.75" customHeight="1">
      <c r="H5" s="86"/>
      <c r="I5" s="18" t="str">
        <f>'１号－１'!D5</f>
        <v>学校名　</v>
      </c>
      <c r="J5" s="19"/>
      <c r="K5" s="19"/>
      <c r="L5" s="19"/>
    </row>
    <row r="6" spans="8:15" ht="15.75" customHeight="1">
      <c r="H6" s="86"/>
      <c r="I6" s="18" t="str">
        <f>'１号－１'!D6</f>
        <v>担当職・氏名　</v>
      </c>
      <c r="J6" s="21"/>
      <c r="K6" s="21"/>
      <c r="L6" s="21"/>
      <c r="O6" s="7" t="s">
        <v>103</v>
      </c>
    </row>
    <row r="7" spans="8:12" ht="15.75" customHeight="1">
      <c r="H7" s="87"/>
      <c r="I7" s="18" t="str">
        <f>'１号－１'!D7</f>
        <v>担当者電話番号　</v>
      </c>
      <c r="J7" s="23"/>
      <c r="K7" s="23"/>
      <c r="L7" s="23"/>
    </row>
    <row r="8" spans="10:12" ht="15.75" customHeight="1">
      <c r="J8" s="24"/>
      <c r="K8" s="24"/>
      <c r="L8" s="24"/>
    </row>
    <row r="9" spans="2:12" ht="20.25" customHeight="1">
      <c r="B9" s="205" t="s">
        <v>10</v>
      </c>
      <c r="C9" s="205"/>
      <c r="D9" s="25"/>
      <c r="E9" s="25"/>
      <c r="F9" s="25"/>
      <c r="G9" s="26"/>
      <c r="H9" s="26"/>
      <c r="I9" s="26"/>
      <c r="J9" s="26"/>
      <c r="K9" s="26"/>
      <c r="L9" s="27"/>
    </row>
    <row r="10" spans="2:12" ht="14.25" customHeight="1">
      <c r="B10" s="185"/>
      <c r="C10" s="186"/>
      <c r="D10" s="186"/>
      <c r="E10" s="186"/>
      <c r="F10" s="186"/>
      <c r="G10" s="186"/>
      <c r="H10" s="186"/>
      <c r="I10" s="186"/>
      <c r="J10" s="186"/>
      <c r="K10" s="186"/>
      <c r="L10" s="187"/>
    </row>
    <row r="11" spans="2:12" ht="14.25" customHeight="1">
      <c r="B11" s="185"/>
      <c r="C11" s="186"/>
      <c r="D11" s="186"/>
      <c r="E11" s="186"/>
      <c r="F11" s="186"/>
      <c r="G11" s="186"/>
      <c r="H11" s="186"/>
      <c r="I11" s="186"/>
      <c r="J11" s="186"/>
      <c r="K11" s="186"/>
      <c r="L11" s="187"/>
    </row>
    <row r="12" spans="2:12" ht="14.25" customHeight="1">
      <c r="B12" s="188"/>
      <c r="C12" s="189"/>
      <c r="D12" s="189"/>
      <c r="E12" s="189"/>
      <c r="F12" s="189"/>
      <c r="G12" s="189"/>
      <c r="H12" s="189"/>
      <c r="I12" s="189"/>
      <c r="J12" s="189"/>
      <c r="K12" s="189"/>
      <c r="L12" s="190"/>
    </row>
    <row r="13" spans="2:12" ht="20.25" customHeight="1">
      <c r="B13" s="205" t="s">
        <v>8</v>
      </c>
      <c r="C13" s="205"/>
      <c r="D13" s="205"/>
      <c r="E13" s="205"/>
      <c r="F13" s="205"/>
      <c r="G13" s="205"/>
      <c r="H13" s="26"/>
      <c r="I13" s="26"/>
      <c r="J13" s="26"/>
      <c r="K13" s="26"/>
      <c r="L13" s="27"/>
    </row>
    <row r="14" spans="2:12" ht="15" customHeight="1">
      <c r="B14" s="185"/>
      <c r="C14" s="186"/>
      <c r="D14" s="186"/>
      <c r="E14" s="186"/>
      <c r="F14" s="186"/>
      <c r="G14" s="186"/>
      <c r="H14" s="186"/>
      <c r="I14" s="186"/>
      <c r="J14" s="186"/>
      <c r="K14" s="186"/>
      <c r="L14" s="187"/>
    </row>
    <row r="15" spans="2:12" ht="15" customHeight="1">
      <c r="B15" s="185"/>
      <c r="C15" s="186"/>
      <c r="D15" s="186"/>
      <c r="E15" s="186"/>
      <c r="F15" s="186"/>
      <c r="G15" s="186"/>
      <c r="H15" s="186"/>
      <c r="I15" s="186"/>
      <c r="J15" s="186"/>
      <c r="K15" s="186"/>
      <c r="L15" s="187"/>
    </row>
    <row r="16" spans="2:12" ht="15" customHeight="1">
      <c r="B16" s="185"/>
      <c r="C16" s="186"/>
      <c r="D16" s="186"/>
      <c r="E16" s="186"/>
      <c r="F16" s="186"/>
      <c r="G16" s="186"/>
      <c r="H16" s="186"/>
      <c r="I16" s="186"/>
      <c r="J16" s="186"/>
      <c r="K16" s="186"/>
      <c r="L16" s="187"/>
    </row>
    <row r="17" spans="2:12" ht="15" customHeight="1">
      <c r="B17" s="185"/>
      <c r="C17" s="186"/>
      <c r="D17" s="186"/>
      <c r="E17" s="186"/>
      <c r="F17" s="186"/>
      <c r="G17" s="186"/>
      <c r="H17" s="186"/>
      <c r="I17" s="186"/>
      <c r="J17" s="186"/>
      <c r="K17" s="186"/>
      <c r="L17" s="187"/>
    </row>
    <row r="18" spans="2:12" ht="15" customHeight="1">
      <c r="B18" s="188"/>
      <c r="C18" s="189"/>
      <c r="D18" s="189"/>
      <c r="E18" s="189"/>
      <c r="F18" s="189"/>
      <c r="G18" s="189"/>
      <c r="H18" s="189"/>
      <c r="I18" s="189"/>
      <c r="J18" s="189"/>
      <c r="K18" s="189"/>
      <c r="L18" s="190"/>
    </row>
    <row r="19" spans="2:16" ht="20.25" customHeight="1">
      <c r="B19" s="221" t="s">
        <v>7</v>
      </c>
      <c r="C19" s="222"/>
      <c r="D19" s="32"/>
      <c r="E19" s="32"/>
      <c r="F19" s="32"/>
      <c r="G19" s="26"/>
      <c r="H19" s="26"/>
      <c r="I19" s="26"/>
      <c r="J19" s="26"/>
      <c r="K19" s="26"/>
      <c r="L19" s="27"/>
      <c r="P19" s="1"/>
    </row>
    <row r="20" spans="2:15" ht="25.5" customHeight="1" thickBot="1">
      <c r="B20" s="88"/>
      <c r="C20" s="32"/>
      <c r="D20" s="34"/>
      <c r="E20" s="34"/>
      <c r="F20" s="34"/>
      <c r="G20" s="15"/>
      <c r="H20" s="15"/>
      <c r="I20" s="15"/>
      <c r="J20" s="15"/>
      <c r="K20" s="15"/>
      <c r="L20" s="35"/>
      <c r="O20" s="7">
        <f>IF(C36&gt;=F36,F36,C36)</f>
        <v>0</v>
      </c>
    </row>
    <row r="21" spans="2:15" ht="12.75" customHeight="1" thickTop="1">
      <c r="B21" s="202" t="s">
        <v>1</v>
      </c>
      <c r="C21" s="203"/>
      <c r="D21" s="36"/>
      <c r="E21" s="210" t="s">
        <v>1</v>
      </c>
      <c r="F21" s="211"/>
      <c r="G21" s="15"/>
      <c r="H21" s="15"/>
      <c r="I21" s="37"/>
      <c r="J21" s="37"/>
      <c r="K21" s="37"/>
      <c r="L21" s="38"/>
      <c r="O21" s="7">
        <f>IF(C37&gt;=F37,F37,C37)</f>
        <v>0</v>
      </c>
    </row>
    <row r="22" spans="2:15" ht="27.75" customHeight="1">
      <c r="B22" s="191" t="s">
        <v>39</v>
      </c>
      <c r="C22" s="192"/>
      <c r="D22" s="68"/>
      <c r="E22" s="200" t="s">
        <v>40</v>
      </c>
      <c r="F22" s="201"/>
      <c r="G22" s="15"/>
      <c r="H22" s="47"/>
      <c r="I22" s="103"/>
      <c r="J22" s="103"/>
      <c r="K22" s="103"/>
      <c r="L22" s="104"/>
      <c r="O22" s="7">
        <f>O20+O21</f>
        <v>0</v>
      </c>
    </row>
    <row r="23" spans="2:12" ht="26.25" customHeight="1">
      <c r="B23" s="40" t="s">
        <v>22</v>
      </c>
      <c r="C23" s="41"/>
      <c r="D23" s="68"/>
      <c r="E23" s="42"/>
      <c r="F23" s="43"/>
      <c r="G23" s="15"/>
      <c r="H23" s="47"/>
      <c r="I23" s="215" t="s">
        <v>23</v>
      </c>
      <c r="J23" s="215"/>
      <c r="K23" s="215"/>
      <c r="L23" s="216"/>
    </row>
    <row r="24" spans="2:12" ht="27.75" customHeight="1">
      <c r="B24" s="44" t="s">
        <v>42</v>
      </c>
      <c r="C24" s="3"/>
      <c r="D24" s="50"/>
      <c r="E24" s="46" t="s">
        <v>43</v>
      </c>
      <c r="F24" s="3">
        <f>C24</f>
        <v>0</v>
      </c>
      <c r="G24" s="36"/>
      <c r="H24" s="47" t="s">
        <v>17</v>
      </c>
      <c r="I24" s="199"/>
      <c r="J24" s="199"/>
      <c r="K24" s="199"/>
      <c r="L24" s="199"/>
    </row>
    <row r="25" spans="2:12" ht="27.75" customHeight="1">
      <c r="B25" s="44" t="s">
        <v>41</v>
      </c>
      <c r="C25" s="3"/>
      <c r="D25" s="45"/>
      <c r="E25" s="46" t="s">
        <v>44</v>
      </c>
      <c r="F25" s="3">
        <v>0</v>
      </c>
      <c r="G25" s="15"/>
      <c r="H25" s="47" t="s">
        <v>17</v>
      </c>
      <c r="I25" s="217"/>
      <c r="J25" s="218"/>
      <c r="K25" s="218"/>
      <c r="L25" s="219"/>
    </row>
    <row r="26" spans="2:12" ht="27.75" customHeight="1">
      <c r="B26" s="48" t="s">
        <v>11</v>
      </c>
      <c r="C26" s="91"/>
      <c r="D26" s="45"/>
      <c r="E26" s="51"/>
      <c r="F26" s="52"/>
      <c r="G26" s="15"/>
      <c r="H26" s="47"/>
      <c r="I26" s="206" t="s">
        <v>19</v>
      </c>
      <c r="J26" s="206"/>
      <c r="K26" s="206"/>
      <c r="L26" s="207"/>
    </row>
    <row r="27" spans="2:12" ht="27.75" customHeight="1">
      <c r="B27" s="44" t="s">
        <v>42</v>
      </c>
      <c r="C27" s="3"/>
      <c r="D27" s="50"/>
      <c r="E27" s="46" t="s">
        <v>43</v>
      </c>
      <c r="F27" s="3">
        <f>C27</f>
        <v>0</v>
      </c>
      <c r="G27" s="36"/>
      <c r="H27" s="47" t="s">
        <v>17</v>
      </c>
      <c r="I27" s="217"/>
      <c r="J27" s="218"/>
      <c r="K27" s="218"/>
      <c r="L27" s="219"/>
    </row>
    <row r="28" spans="2:12" ht="27.75" customHeight="1">
      <c r="B28" s="44" t="s">
        <v>41</v>
      </c>
      <c r="C28" s="3"/>
      <c r="D28" s="45"/>
      <c r="E28" s="46" t="s">
        <v>44</v>
      </c>
      <c r="F28" s="3"/>
      <c r="G28" s="15"/>
      <c r="H28" s="47" t="s">
        <v>17</v>
      </c>
      <c r="I28" s="217"/>
      <c r="J28" s="218"/>
      <c r="K28" s="218"/>
      <c r="L28" s="219"/>
    </row>
    <row r="29" spans="2:12" ht="27.75" customHeight="1">
      <c r="B29" s="48" t="s">
        <v>12</v>
      </c>
      <c r="C29" s="91"/>
      <c r="D29" s="45"/>
      <c r="E29" s="51"/>
      <c r="F29" s="52"/>
      <c r="G29" s="15"/>
      <c r="H29" s="47"/>
      <c r="I29" s="206" t="s">
        <v>18</v>
      </c>
      <c r="J29" s="206"/>
      <c r="K29" s="206"/>
      <c r="L29" s="207"/>
    </row>
    <row r="30" spans="2:12" ht="27.75" customHeight="1">
      <c r="B30" s="44" t="s">
        <v>42</v>
      </c>
      <c r="C30" s="3"/>
      <c r="D30" s="50"/>
      <c r="E30" s="46" t="s">
        <v>43</v>
      </c>
      <c r="F30" s="3">
        <f>C30</f>
        <v>0</v>
      </c>
      <c r="G30" s="36"/>
      <c r="H30" s="47" t="s">
        <v>17</v>
      </c>
      <c r="I30" s="217"/>
      <c r="J30" s="218"/>
      <c r="K30" s="218"/>
      <c r="L30" s="219"/>
    </row>
    <row r="31" spans="2:12" ht="27.75" customHeight="1">
      <c r="B31" s="44" t="s">
        <v>41</v>
      </c>
      <c r="C31" s="3"/>
      <c r="D31" s="45"/>
      <c r="E31" s="46" t="s">
        <v>44</v>
      </c>
      <c r="F31" s="3"/>
      <c r="G31" s="15"/>
      <c r="H31" s="47" t="s">
        <v>17</v>
      </c>
      <c r="I31" s="217"/>
      <c r="J31" s="218"/>
      <c r="K31" s="218"/>
      <c r="L31" s="219"/>
    </row>
    <row r="32" spans="2:12" ht="27.75" customHeight="1">
      <c r="B32" s="48" t="s">
        <v>13</v>
      </c>
      <c r="C32" s="91"/>
      <c r="D32" s="45"/>
      <c r="E32" s="51"/>
      <c r="F32" s="52"/>
      <c r="G32" s="15"/>
      <c r="H32" s="47"/>
      <c r="I32" s="206" t="s">
        <v>20</v>
      </c>
      <c r="J32" s="206"/>
      <c r="K32" s="206"/>
      <c r="L32" s="207"/>
    </row>
    <row r="33" spans="2:12" ht="27.75" customHeight="1">
      <c r="B33" s="44" t="s">
        <v>42</v>
      </c>
      <c r="C33" s="3"/>
      <c r="D33" s="45"/>
      <c r="E33" s="46" t="s">
        <v>43</v>
      </c>
      <c r="F33" s="3">
        <f>C33</f>
        <v>0</v>
      </c>
      <c r="G33" s="15"/>
      <c r="H33" s="47" t="s">
        <v>17</v>
      </c>
      <c r="I33" s="217"/>
      <c r="J33" s="218"/>
      <c r="K33" s="218"/>
      <c r="L33" s="219"/>
    </row>
    <row r="34" spans="2:12" ht="27.75" customHeight="1" thickBot="1">
      <c r="B34" s="55" t="s">
        <v>41</v>
      </c>
      <c r="C34" s="4"/>
      <c r="D34" s="45"/>
      <c r="E34" s="56" t="s">
        <v>44</v>
      </c>
      <c r="F34" s="4"/>
      <c r="G34" s="15"/>
      <c r="H34" s="47" t="s">
        <v>17</v>
      </c>
      <c r="I34" s="217"/>
      <c r="J34" s="218"/>
      <c r="K34" s="218"/>
      <c r="L34" s="219"/>
    </row>
    <row r="35" spans="2:12" ht="27.75" customHeight="1" thickBot="1" thickTop="1">
      <c r="B35" s="57"/>
      <c r="C35" s="60"/>
      <c r="D35" s="60"/>
      <c r="E35" s="60"/>
      <c r="F35" s="76"/>
      <c r="G35" s="36"/>
      <c r="H35" s="15"/>
      <c r="I35" s="15"/>
      <c r="J35" s="36" t="s">
        <v>16</v>
      </c>
      <c r="K35" s="63"/>
      <c r="L35" s="64" t="s">
        <v>38</v>
      </c>
    </row>
    <row r="36" spans="2:13" ht="29.25" customHeight="1" thickBot="1">
      <c r="B36" s="9" t="s">
        <v>14</v>
      </c>
      <c r="C36" s="92">
        <f>C24+C27+C30+C33</f>
        <v>0</v>
      </c>
      <c r="D36" s="93"/>
      <c r="E36" s="97"/>
      <c r="F36" s="67">
        <f>+F24+F27+F30+F33</f>
        <v>0</v>
      </c>
      <c r="G36" s="116"/>
      <c r="H36" s="15" t="s">
        <v>15</v>
      </c>
      <c r="I36" s="94">
        <f>IF(C36&gt;=F36,F36/2,C36/2)</f>
        <v>0</v>
      </c>
      <c r="J36" s="69">
        <f>IF(+I36+I37&gt;=100000,I36+I37,0)</f>
        <v>0</v>
      </c>
      <c r="K36" s="117">
        <f>ROUNDDOWN(IF(J36&gt;=600000,600000,J36),-3)</f>
        <v>0</v>
      </c>
      <c r="L36" s="70">
        <f>ROUNDDOWN(K36*0.18026,-3)</f>
        <v>0</v>
      </c>
      <c r="M36" s="7">
        <f>IF(G38=0,"",IF(G38&lt;200000,"※補助対象経費の下限（20万円）を下回るため、申請できません",""))</f>
      </c>
    </row>
    <row r="37" spans="2:12" ht="29.25" customHeight="1">
      <c r="B37" s="75"/>
      <c r="C37" s="92">
        <f>C25+C28+C31+C34</f>
        <v>0</v>
      </c>
      <c r="D37" s="66"/>
      <c r="E37" s="97"/>
      <c r="F37" s="67">
        <f>+F25+F28+F31+F34</f>
        <v>0</v>
      </c>
      <c r="G37" s="116"/>
      <c r="H37" s="15" t="s">
        <v>15</v>
      </c>
      <c r="I37" s="94">
        <f>IF(C37&gt;=F37,F37/2,C37/2)</f>
        <v>0</v>
      </c>
      <c r="J37" s="76"/>
      <c r="K37" s="76"/>
      <c r="L37" s="77" t="s">
        <v>4</v>
      </c>
    </row>
    <row r="38" spans="2:12" ht="24.75" customHeight="1">
      <c r="B38" s="75"/>
      <c r="C38" s="98">
        <f>SUM(C36:C37)</f>
        <v>0</v>
      </c>
      <c r="D38" s="50"/>
      <c r="E38" s="50"/>
      <c r="F38" s="67">
        <f>SUM(F36:F37)</f>
        <v>0</v>
      </c>
      <c r="G38" s="79"/>
      <c r="H38" s="15"/>
      <c r="I38" s="15"/>
      <c r="J38" s="15"/>
      <c r="K38" s="15"/>
      <c r="L38" s="80">
        <f>IF(C38&gt;=F38,F38-L36,C38-L36)</f>
        <v>0</v>
      </c>
    </row>
    <row r="39" spans="2:12" ht="51" customHeight="1">
      <c r="B39" s="193" t="s">
        <v>64</v>
      </c>
      <c r="C39" s="194"/>
      <c r="D39" s="194"/>
      <c r="E39" s="194"/>
      <c r="F39" s="194"/>
      <c r="G39" s="194"/>
      <c r="H39" s="194"/>
      <c r="I39" s="194"/>
      <c r="J39" s="194"/>
      <c r="K39" s="194"/>
      <c r="L39" s="195"/>
    </row>
    <row r="40" spans="2:12" ht="29.25" customHeight="1">
      <c r="B40" s="193"/>
      <c r="C40" s="194"/>
      <c r="D40" s="194"/>
      <c r="E40" s="194"/>
      <c r="F40" s="194"/>
      <c r="G40" s="194"/>
      <c r="H40" s="194"/>
      <c r="I40" s="194"/>
      <c r="J40" s="194"/>
      <c r="K40" s="194"/>
      <c r="L40" s="195"/>
    </row>
    <row r="41" spans="2:12" ht="21" customHeight="1">
      <c r="B41" s="196"/>
      <c r="C41" s="197"/>
      <c r="D41" s="197"/>
      <c r="E41" s="197"/>
      <c r="F41" s="197"/>
      <c r="G41" s="197"/>
      <c r="H41" s="197"/>
      <c r="I41" s="197"/>
      <c r="J41" s="197"/>
      <c r="K41" s="197"/>
      <c r="L41" s="198"/>
    </row>
    <row r="42" spans="2:13" ht="13.5" customHeight="1">
      <c r="B42" s="7" t="s">
        <v>9</v>
      </c>
      <c r="C42" s="224" t="s">
        <v>27</v>
      </c>
      <c r="D42" s="224"/>
      <c r="E42" s="224"/>
      <c r="F42" s="224"/>
      <c r="G42" s="224"/>
      <c r="H42" s="224"/>
      <c r="I42" s="224"/>
      <c r="J42" s="224"/>
      <c r="K42" s="112"/>
      <c r="M42" s="74"/>
    </row>
    <row r="43" spans="3:12" ht="13.5">
      <c r="C43" s="223" t="s">
        <v>73</v>
      </c>
      <c r="D43" s="223"/>
      <c r="E43" s="223"/>
      <c r="F43" s="223"/>
      <c r="G43" s="223"/>
      <c r="H43" s="223"/>
      <c r="I43" s="223"/>
      <c r="J43" s="223"/>
      <c r="K43" s="223"/>
      <c r="L43" s="223"/>
    </row>
    <row r="44" ht="13.5">
      <c r="B44" s="7" t="s">
        <v>74</v>
      </c>
    </row>
    <row r="45" ht="13.5">
      <c r="B45" s="7" t="s">
        <v>21</v>
      </c>
    </row>
  </sheetData>
  <sheetProtection password="ED39" sheet="1" formatCells="0" formatColumns="0" formatRows="0" selectLockedCells="1"/>
  <mergeCells count="25">
    <mergeCell ref="B10:L12"/>
    <mergeCell ref="B14:L18"/>
    <mergeCell ref="I23:L23"/>
    <mergeCell ref="E21:F21"/>
    <mergeCell ref="E22:F22"/>
    <mergeCell ref="I25:L25"/>
    <mergeCell ref="I31:L31"/>
    <mergeCell ref="B22:C22"/>
    <mergeCell ref="I32:L32"/>
    <mergeCell ref="B39:L41"/>
    <mergeCell ref="C43:L43"/>
    <mergeCell ref="C42:J42"/>
    <mergeCell ref="I33:L33"/>
    <mergeCell ref="I34:L34"/>
    <mergeCell ref="I26:L26"/>
    <mergeCell ref="A3:L3"/>
    <mergeCell ref="B9:C9"/>
    <mergeCell ref="B13:G13"/>
    <mergeCell ref="B19:C19"/>
    <mergeCell ref="I29:L29"/>
    <mergeCell ref="I30:L30"/>
    <mergeCell ref="I27:L27"/>
    <mergeCell ref="I28:L28"/>
    <mergeCell ref="I24:L24"/>
    <mergeCell ref="B21:C21"/>
  </mergeCells>
  <printOptions horizontalCentered="1"/>
  <pageMargins left="0.25" right="0.25" top="0.75" bottom="0.75" header="0.3" footer="0.3"/>
  <pageSetup fitToHeight="1" fitToWidth="1" horizontalDpi="600" verticalDpi="600" orientation="portrait" paperSize="9" scale="74" r:id="rId4"/>
  <rowBreaks count="1" manualBreakCount="1">
    <brk id="18" max="11" man="1"/>
  </rowBreaks>
  <colBreaks count="1" manualBreakCount="1">
    <brk id="5" max="44"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47"/>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2" width="11.75390625" style="7" customWidth="1"/>
    <col min="3" max="3" width="13.50390625" style="7" customWidth="1"/>
    <col min="4" max="4" width="4.00390625" style="7" customWidth="1"/>
    <col min="5" max="5" width="14.50390625" style="7" customWidth="1"/>
    <col min="6" max="6" width="13.50390625" style="7" customWidth="1"/>
    <col min="7" max="7" width="4.75390625" style="7" customWidth="1"/>
    <col min="8" max="8" width="7.50390625" style="7" customWidth="1"/>
    <col min="9" max="9" width="12.875" style="7" customWidth="1"/>
    <col min="10" max="10" width="13.375" style="7" customWidth="1"/>
    <col min="11" max="11" width="15.00390625" style="7" customWidth="1"/>
    <col min="12" max="12" width="15.25390625" style="7" customWidth="1"/>
    <col min="13" max="13" width="2.25390625" style="7" customWidth="1"/>
    <col min="14" max="16384" width="9.00390625" style="7" customWidth="1"/>
  </cols>
  <sheetData>
    <row r="1" ht="15.75" customHeight="1">
      <c r="L1" s="8" t="s">
        <v>32</v>
      </c>
    </row>
    <row r="2" ht="15.75" customHeight="1"/>
    <row r="3" spans="1:15" ht="15.75" customHeight="1">
      <c r="A3" s="176" t="s">
        <v>67</v>
      </c>
      <c r="B3" s="176"/>
      <c r="C3" s="176"/>
      <c r="D3" s="176"/>
      <c r="E3" s="176"/>
      <c r="F3" s="176"/>
      <c r="G3" s="176"/>
      <c r="H3" s="176"/>
      <c r="I3" s="176"/>
      <c r="J3" s="176"/>
      <c r="K3" s="176"/>
      <c r="L3" s="176"/>
      <c r="M3" s="6"/>
      <c r="N3" s="6"/>
      <c r="O3" s="6"/>
    </row>
    <row r="4" ht="15.75" customHeight="1"/>
    <row r="5" spans="8:12" ht="15.75" customHeight="1">
      <c r="H5" s="86"/>
      <c r="I5" s="18" t="str">
        <f>'１号－１'!D5</f>
        <v>学校名　</v>
      </c>
      <c r="J5" s="19"/>
      <c r="K5" s="19"/>
      <c r="L5" s="19"/>
    </row>
    <row r="6" spans="8:15" ht="15.75" customHeight="1">
      <c r="H6" s="86"/>
      <c r="I6" s="18" t="str">
        <f>'１号－１'!D6</f>
        <v>担当職・氏名　</v>
      </c>
      <c r="J6" s="21"/>
      <c r="K6" s="21"/>
      <c r="L6" s="21"/>
      <c r="O6" s="7" t="s">
        <v>103</v>
      </c>
    </row>
    <row r="7" spans="8:12" ht="15.75" customHeight="1">
      <c r="H7" s="87"/>
      <c r="I7" s="18" t="str">
        <f>'１号－１'!D7</f>
        <v>担当者電話番号　</v>
      </c>
      <c r="J7" s="23"/>
      <c r="K7" s="23"/>
      <c r="L7" s="23"/>
    </row>
    <row r="8" spans="10:12" ht="15.75" customHeight="1">
      <c r="J8" s="24"/>
      <c r="K8" s="24"/>
      <c r="L8" s="24"/>
    </row>
    <row r="9" spans="2:12" ht="20.25" customHeight="1">
      <c r="B9" s="205" t="s">
        <v>10</v>
      </c>
      <c r="C9" s="205"/>
      <c r="D9" s="25"/>
      <c r="E9" s="25"/>
      <c r="F9" s="25"/>
      <c r="G9" s="26"/>
      <c r="H9" s="26"/>
      <c r="I9" s="26"/>
      <c r="J9" s="26"/>
      <c r="K9" s="26"/>
      <c r="L9" s="27"/>
    </row>
    <row r="10" spans="2:12" ht="14.25" customHeight="1">
      <c r="B10" s="185"/>
      <c r="C10" s="186"/>
      <c r="D10" s="186"/>
      <c r="E10" s="186"/>
      <c r="F10" s="186"/>
      <c r="G10" s="186"/>
      <c r="H10" s="186"/>
      <c r="I10" s="186"/>
      <c r="J10" s="186"/>
      <c r="K10" s="186"/>
      <c r="L10" s="187"/>
    </row>
    <row r="11" spans="2:12" ht="14.25" customHeight="1">
      <c r="B11" s="185"/>
      <c r="C11" s="186"/>
      <c r="D11" s="186"/>
      <c r="E11" s="186"/>
      <c r="F11" s="186"/>
      <c r="G11" s="186"/>
      <c r="H11" s="186"/>
      <c r="I11" s="186"/>
      <c r="J11" s="186"/>
      <c r="K11" s="186"/>
      <c r="L11" s="187"/>
    </row>
    <row r="12" spans="2:12" ht="14.25" customHeight="1">
      <c r="B12" s="188"/>
      <c r="C12" s="189"/>
      <c r="D12" s="189"/>
      <c r="E12" s="189"/>
      <c r="F12" s="189"/>
      <c r="G12" s="189"/>
      <c r="H12" s="189"/>
      <c r="I12" s="189"/>
      <c r="J12" s="189"/>
      <c r="K12" s="189"/>
      <c r="L12" s="190"/>
    </row>
    <row r="13" spans="2:12" ht="20.25" customHeight="1">
      <c r="B13" s="205" t="s">
        <v>8</v>
      </c>
      <c r="C13" s="205"/>
      <c r="D13" s="205"/>
      <c r="E13" s="205"/>
      <c r="F13" s="205"/>
      <c r="G13" s="205"/>
      <c r="H13" s="26"/>
      <c r="I13" s="26"/>
      <c r="J13" s="26"/>
      <c r="K13" s="26"/>
      <c r="L13" s="27"/>
    </row>
    <row r="14" spans="2:12" ht="15" customHeight="1">
      <c r="B14" s="185"/>
      <c r="C14" s="186"/>
      <c r="D14" s="186"/>
      <c r="E14" s="186"/>
      <c r="F14" s="186"/>
      <c r="G14" s="186"/>
      <c r="H14" s="186"/>
      <c r="I14" s="186"/>
      <c r="J14" s="186"/>
      <c r="K14" s="186"/>
      <c r="L14" s="187"/>
    </row>
    <row r="15" spans="2:12" ht="15" customHeight="1">
      <c r="B15" s="185"/>
      <c r="C15" s="186"/>
      <c r="D15" s="186"/>
      <c r="E15" s="186"/>
      <c r="F15" s="186"/>
      <c r="G15" s="186"/>
      <c r="H15" s="186"/>
      <c r="I15" s="186"/>
      <c r="J15" s="186"/>
      <c r="K15" s="186"/>
      <c r="L15" s="187"/>
    </row>
    <row r="16" spans="2:12" ht="15" customHeight="1">
      <c r="B16" s="185"/>
      <c r="C16" s="186"/>
      <c r="D16" s="186"/>
      <c r="E16" s="186"/>
      <c r="F16" s="186"/>
      <c r="G16" s="186"/>
      <c r="H16" s="186"/>
      <c r="I16" s="186"/>
      <c r="J16" s="186"/>
      <c r="K16" s="186"/>
      <c r="L16" s="187"/>
    </row>
    <row r="17" spans="2:12" ht="15" customHeight="1">
      <c r="B17" s="185"/>
      <c r="C17" s="186"/>
      <c r="D17" s="186"/>
      <c r="E17" s="186"/>
      <c r="F17" s="186"/>
      <c r="G17" s="186"/>
      <c r="H17" s="186"/>
      <c r="I17" s="186"/>
      <c r="J17" s="186"/>
      <c r="K17" s="186"/>
      <c r="L17" s="187"/>
    </row>
    <row r="18" spans="2:12" ht="15" customHeight="1">
      <c r="B18" s="188"/>
      <c r="C18" s="189"/>
      <c r="D18" s="189"/>
      <c r="E18" s="189"/>
      <c r="F18" s="189"/>
      <c r="G18" s="189"/>
      <c r="H18" s="189"/>
      <c r="I18" s="189"/>
      <c r="J18" s="189"/>
      <c r="K18" s="189"/>
      <c r="L18" s="190"/>
    </row>
    <row r="19" spans="2:16" ht="20.25" customHeight="1">
      <c r="B19" s="221" t="s">
        <v>7</v>
      </c>
      <c r="C19" s="222"/>
      <c r="D19" s="32"/>
      <c r="E19" s="32"/>
      <c r="F19" s="32"/>
      <c r="G19" s="26"/>
      <c r="H19" s="26"/>
      <c r="I19" s="26"/>
      <c r="J19" s="26"/>
      <c r="K19" s="26"/>
      <c r="L19" s="27"/>
      <c r="P19" s="1"/>
    </row>
    <row r="20" spans="2:15" ht="12.75" customHeight="1" thickBot="1">
      <c r="B20" s="88"/>
      <c r="C20" s="32"/>
      <c r="D20" s="34"/>
      <c r="E20" s="34"/>
      <c r="F20" s="34"/>
      <c r="G20" s="15"/>
      <c r="H20" s="15"/>
      <c r="I20" s="15"/>
      <c r="J20" s="15"/>
      <c r="K20" s="15"/>
      <c r="L20" s="35"/>
      <c r="O20" s="7">
        <f>IF(C36&gt;=F36,F36,C36)</f>
        <v>0</v>
      </c>
    </row>
    <row r="21" spans="2:15" ht="12.75" customHeight="1" thickTop="1">
      <c r="B21" s="202" t="s">
        <v>1</v>
      </c>
      <c r="C21" s="203"/>
      <c r="D21" s="36"/>
      <c r="E21" s="210" t="s">
        <v>1</v>
      </c>
      <c r="F21" s="211"/>
      <c r="G21" s="15"/>
      <c r="H21" s="15"/>
      <c r="I21" s="37"/>
      <c r="J21" s="37"/>
      <c r="K21" s="37"/>
      <c r="L21" s="38"/>
      <c r="O21" s="7">
        <f>IF(C37&gt;=F37,F37,C37)</f>
        <v>0</v>
      </c>
    </row>
    <row r="22" spans="2:15" ht="27.75" customHeight="1">
      <c r="B22" s="191" t="s">
        <v>39</v>
      </c>
      <c r="C22" s="192"/>
      <c r="D22" s="68"/>
      <c r="E22" s="200" t="s">
        <v>40</v>
      </c>
      <c r="F22" s="201"/>
      <c r="G22" s="15"/>
      <c r="H22" s="47"/>
      <c r="I22" s="103"/>
      <c r="J22" s="103"/>
      <c r="K22" s="103"/>
      <c r="L22" s="104"/>
      <c r="O22" s="7">
        <f>O20+O21</f>
        <v>0</v>
      </c>
    </row>
    <row r="23" spans="2:12" ht="21.75" customHeight="1">
      <c r="B23" s="40" t="s">
        <v>22</v>
      </c>
      <c r="C23" s="41"/>
      <c r="D23" s="68"/>
      <c r="E23" s="42"/>
      <c r="F23" s="43"/>
      <c r="G23" s="15"/>
      <c r="H23" s="47"/>
      <c r="I23" s="215" t="s">
        <v>23</v>
      </c>
      <c r="J23" s="215"/>
      <c r="K23" s="215"/>
      <c r="L23" s="216"/>
    </row>
    <row r="24" spans="2:12" ht="27.75" customHeight="1">
      <c r="B24" s="44" t="s">
        <v>42</v>
      </c>
      <c r="C24" s="3"/>
      <c r="D24" s="50"/>
      <c r="E24" s="46" t="s">
        <v>43</v>
      </c>
      <c r="F24" s="3">
        <f>C24</f>
        <v>0</v>
      </c>
      <c r="G24" s="36"/>
      <c r="H24" s="47" t="s">
        <v>17</v>
      </c>
      <c r="I24" s="199"/>
      <c r="J24" s="199"/>
      <c r="K24" s="199"/>
      <c r="L24" s="199"/>
    </row>
    <row r="25" spans="2:12" ht="27.75" customHeight="1">
      <c r="B25" s="44" t="s">
        <v>41</v>
      </c>
      <c r="C25" s="3"/>
      <c r="D25" s="45"/>
      <c r="E25" s="46" t="s">
        <v>44</v>
      </c>
      <c r="F25" s="3"/>
      <c r="G25" s="15"/>
      <c r="H25" s="47" t="s">
        <v>17</v>
      </c>
      <c r="I25" s="217"/>
      <c r="J25" s="218"/>
      <c r="K25" s="218"/>
      <c r="L25" s="219"/>
    </row>
    <row r="26" spans="2:12" ht="27.75" customHeight="1">
      <c r="B26" s="48" t="s">
        <v>11</v>
      </c>
      <c r="C26" s="91"/>
      <c r="D26" s="45"/>
      <c r="E26" s="51"/>
      <c r="F26" s="52"/>
      <c r="G26" s="15"/>
      <c r="H26" s="47"/>
      <c r="I26" s="206" t="s">
        <v>19</v>
      </c>
      <c r="J26" s="206"/>
      <c r="K26" s="206"/>
      <c r="L26" s="207"/>
    </row>
    <row r="27" spans="2:12" ht="27.75" customHeight="1">
      <c r="B27" s="44" t="s">
        <v>42</v>
      </c>
      <c r="C27" s="3"/>
      <c r="D27" s="50"/>
      <c r="E27" s="46" t="s">
        <v>43</v>
      </c>
      <c r="F27" s="3">
        <f>C27</f>
        <v>0</v>
      </c>
      <c r="G27" s="36"/>
      <c r="H27" s="47" t="s">
        <v>17</v>
      </c>
      <c r="I27" s="217"/>
      <c r="J27" s="218"/>
      <c r="K27" s="218"/>
      <c r="L27" s="219"/>
    </row>
    <row r="28" spans="2:12" ht="27.75" customHeight="1">
      <c r="B28" s="44" t="s">
        <v>41</v>
      </c>
      <c r="C28" s="3"/>
      <c r="D28" s="45"/>
      <c r="E28" s="46" t="s">
        <v>44</v>
      </c>
      <c r="F28" s="3"/>
      <c r="G28" s="15"/>
      <c r="H28" s="47" t="s">
        <v>17</v>
      </c>
      <c r="I28" s="217"/>
      <c r="J28" s="218"/>
      <c r="K28" s="218"/>
      <c r="L28" s="219"/>
    </row>
    <row r="29" spans="2:12" ht="27.75" customHeight="1">
      <c r="B29" s="48" t="s">
        <v>12</v>
      </c>
      <c r="C29" s="91"/>
      <c r="D29" s="45"/>
      <c r="E29" s="51"/>
      <c r="F29" s="52"/>
      <c r="G29" s="15"/>
      <c r="H29" s="47"/>
      <c r="I29" s="206" t="s">
        <v>18</v>
      </c>
      <c r="J29" s="206"/>
      <c r="K29" s="206"/>
      <c r="L29" s="207"/>
    </row>
    <row r="30" spans="2:12" ht="27.75" customHeight="1">
      <c r="B30" s="44" t="s">
        <v>42</v>
      </c>
      <c r="C30" s="3"/>
      <c r="D30" s="50"/>
      <c r="E30" s="46" t="s">
        <v>43</v>
      </c>
      <c r="F30" s="3">
        <f>C30</f>
        <v>0</v>
      </c>
      <c r="G30" s="36"/>
      <c r="H30" s="47" t="s">
        <v>17</v>
      </c>
      <c r="I30" s="217"/>
      <c r="J30" s="218"/>
      <c r="K30" s="218"/>
      <c r="L30" s="219"/>
    </row>
    <row r="31" spans="2:12" ht="27.75" customHeight="1">
      <c r="B31" s="44" t="s">
        <v>41</v>
      </c>
      <c r="C31" s="3"/>
      <c r="D31" s="45"/>
      <c r="E31" s="46" t="s">
        <v>44</v>
      </c>
      <c r="F31" s="3"/>
      <c r="G31" s="15"/>
      <c r="H31" s="47" t="s">
        <v>17</v>
      </c>
      <c r="I31" s="217"/>
      <c r="J31" s="218"/>
      <c r="K31" s="218"/>
      <c r="L31" s="219"/>
    </row>
    <row r="32" spans="2:12" ht="27.75" customHeight="1">
      <c r="B32" s="48" t="s">
        <v>13</v>
      </c>
      <c r="C32" s="91"/>
      <c r="D32" s="45"/>
      <c r="E32" s="51"/>
      <c r="F32" s="52"/>
      <c r="G32" s="15"/>
      <c r="H32" s="47"/>
      <c r="I32" s="206" t="s">
        <v>20</v>
      </c>
      <c r="J32" s="206"/>
      <c r="K32" s="206"/>
      <c r="L32" s="207"/>
    </row>
    <row r="33" spans="2:12" ht="27.75" customHeight="1">
      <c r="B33" s="44" t="s">
        <v>42</v>
      </c>
      <c r="C33" s="3"/>
      <c r="D33" s="45"/>
      <c r="E33" s="46" t="s">
        <v>43</v>
      </c>
      <c r="F33" s="3">
        <f>C33</f>
        <v>0</v>
      </c>
      <c r="G33" s="15"/>
      <c r="H33" s="47" t="s">
        <v>17</v>
      </c>
      <c r="I33" s="217"/>
      <c r="J33" s="218"/>
      <c r="K33" s="218"/>
      <c r="L33" s="219"/>
    </row>
    <row r="34" spans="2:12" ht="27.75" customHeight="1" thickBot="1">
      <c r="B34" s="55" t="s">
        <v>41</v>
      </c>
      <c r="C34" s="4"/>
      <c r="D34" s="45"/>
      <c r="E34" s="56" t="s">
        <v>44</v>
      </c>
      <c r="F34" s="4"/>
      <c r="G34" s="15"/>
      <c r="H34" s="47" t="s">
        <v>17</v>
      </c>
      <c r="I34" s="217"/>
      <c r="J34" s="218"/>
      <c r="K34" s="218"/>
      <c r="L34" s="219"/>
    </row>
    <row r="35" spans="2:12" ht="27.75" customHeight="1" thickBot="1" thickTop="1">
      <c r="B35" s="57"/>
      <c r="C35" s="60"/>
      <c r="D35" s="60"/>
      <c r="E35" s="60"/>
      <c r="F35" s="76"/>
      <c r="G35" s="113"/>
      <c r="H35" s="15"/>
      <c r="I35" s="15"/>
      <c r="J35" s="36" t="s">
        <v>16</v>
      </c>
      <c r="K35" s="63"/>
      <c r="L35" s="64" t="s">
        <v>38</v>
      </c>
    </row>
    <row r="36" spans="2:20" ht="27.75" customHeight="1" thickBot="1">
      <c r="B36" s="9" t="s">
        <v>14</v>
      </c>
      <c r="C36" s="92">
        <f>C24+C27+C30+C33</f>
        <v>0</v>
      </c>
      <c r="D36" s="93"/>
      <c r="E36" s="97"/>
      <c r="F36" s="108">
        <f>+F24+F27+F30+F33</f>
        <v>0</v>
      </c>
      <c r="G36" s="114"/>
      <c r="H36" s="15" t="s">
        <v>15</v>
      </c>
      <c r="I36" s="67">
        <f>IF(C36&gt;=F36,F36/2,C36/2)</f>
        <v>0</v>
      </c>
      <c r="J36" s="69">
        <f>IF(+I36+I37&gt;=100000,I36+I37,0)</f>
        <v>0</v>
      </c>
      <c r="K36" s="69">
        <f>ROUNDDOWN(IF(J36&gt;=300000,300000,J36),-3)</f>
        <v>0</v>
      </c>
      <c r="L36" s="96">
        <f>ROUNDDOWN(K36*0.18026,-3)</f>
        <v>0</v>
      </c>
      <c r="M36" s="115">
        <f>IF(G38=0,"",IF(G38&lt;200000,"※補助対象経費の下限（20万円）を下回るため、申請できません",""))</f>
      </c>
      <c r="Q36" s="74"/>
      <c r="R36" s="74"/>
      <c r="S36" s="74"/>
      <c r="T36" s="74"/>
    </row>
    <row r="37" spans="2:20" ht="27" customHeight="1">
      <c r="B37" s="75"/>
      <c r="C37" s="92">
        <f>C25+C28+C31+C34</f>
        <v>0</v>
      </c>
      <c r="D37" s="66"/>
      <c r="E37" s="97"/>
      <c r="F37" s="108">
        <f>+F25+F28+F31+F34</f>
        <v>0</v>
      </c>
      <c r="G37" s="114"/>
      <c r="H37" s="15" t="s">
        <v>15</v>
      </c>
      <c r="I37" s="67">
        <f>IF(C37&gt;=F37,F37/2,C37/2)</f>
        <v>0</v>
      </c>
      <c r="J37" s="76"/>
      <c r="K37" s="76"/>
      <c r="L37" s="77" t="s">
        <v>4</v>
      </c>
      <c r="Q37" s="74"/>
      <c r="R37" s="74"/>
      <c r="S37" s="74"/>
      <c r="T37" s="74"/>
    </row>
    <row r="38" spans="2:12" ht="23.25" customHeight="1">
      <c r="B38" s="75"/>
      <c r="C38" s="98">
        <f>SUM(C36:C37)</f>
        <v>0</v>
      </c>
      <c r="D38" s="50"/>
      <c r="E38" s="50"/>
      <c r="F38" s="108">
        <f>SUM(F36:F37)</f>
        <v>0</v>
      </c>
      <c r="G38" s="110"/>
      <c r="H38" s="15"/>
      <c r="I38" s="15"/>
      <c r="J38" s="15"/>
      <c r="K38" s="15"/>
      <c r="L38" s="80">
        <f>IF(C38&gt;=F38,F38-L36,C38-L36)</f>
        <v>0</v>
      </c>
    </row>
    <row r="39" spans="2:12" ht="51" customHeight="1">
      <c r="B39" s="193" t="s">
        <v>36</v>
      </c>
      <c r="C39" s="194"/>
      <c r="D39" s="194"/>
      <c r="E39" s="194"/>
      <c r="F39" s="194"/>
      <c r="G39" s="194"/>
      <c r="H39" s="194"/>
      <c r="I39" s="194"/>
      <c r="J39" s="194"/>
      <c r="K39" s="194"/>
      <c r="L39" s="195"/>
    </row>
    <row r="40" spans="2:12" ht="29.25" customHeight="1">
      <c r="B40" s="193"/>
      <c r="C40" s="194"/>
      <c r="D40" s="194"/>
      <c r="E40" s="194"/>
      <c r="F40" s="194"/>
      <c r="G40" s="194"/>
      <c r="H40" s="194"/>
      <c r="I40" s="194"/>
      <c r="J40" s="194"/>
      <c r="K40" s="194"/>
      <c r="L40" s="195"/>
    </row>
    <row r="41" spans="2:12" ht="15.75" customHeight="1">
      <c r="B41" s="196"/>
      <c r="C41" s="197"/>
      <c r="D41" s="197"/>
      <c r="E41" s="197"/>
      <c r="F41" s="197"/>
      <c r="G41" s="197"/>
      <c r="H41" s="197"/>
      <c r="I41" s="197"/>
      <c r="J41" s="197"/>
      <c r="K41" s="197"/>
      <c r="L41" s="198"/>
    </row>
    <row r="42" spans="2:12" ht="13.5" customHeight="1">
      <c r="B42" s="7" t="s">
        <v>9</v>
      </c>
      <c r="C42" s="224" t="s">
        <v>75</v>
      </c>
      <c r="D42" s="224"/>
      <c r="E42" s="224"/>
      <c r="F42" s="224"/>
      <c r="G42" s="224"/>
      <c r="H42" s="224"/>
      <c r="I42" s="224"/>
      <c r="J42" s="224"/>
      <c r="K42" s="224"/>
      <c r="L42" s="224"/>
    </row>
    <row r="43" spans="3:12" ht="13.5" customHeight="1">
      <c r="C43" s="225" t="s">
        <v>76</v>
      </c>
      <c r="D43" s="225"/>
      <c r="E43" s="225"/>
      <c r="F43" s="225"/>
      <c r="G43" s="225"/>
      <c r="H43" s="225"/>
      <c r="I43" s="225"/>
      <c r="J43" s="225"/>
      <c r="K43" s="225"/>
      <c r="L43" s="225"/>
    </row>
    <row r="44" spans="3:12" ht="13.5" customHeight="1">
      <c r="C44" s="225" t="s">
        <v>77</v>
      </c>
      <c r="D44" s="225"/>
      <c r="E44" s="225"/>
      <c r="F44" s="225"/>
      <c r="G44" s="225"/>
      <c r="H44" s="225"/>
      <c r="I44" s="225"/>
      <c r="J44" s="225"/>
      <c r="K44" s="225"/>
      <c r="L44" s="225"/>
    </row>
    <row r="45" ht="13.5">
      <c r="B45" s="7" t="s">
        <v>24</v>
      </c>
    </row>
    <row r="46" ht="13.5">
      <c r="B46" s="7" t="s">
        <v>78</v>
      </c>
    </row>
    <row r="47" ht="13.5">
      <c r="B47" s="7" t="s">
        <v>21</v>
      </c>
    </row>
  </sheetData>
  <sheetProtection password="ED39" sheet="1" formatCells="0" formatColumns="0" formatRows="0" selectLockedCells="1"/>
  <mergeCells count="26">
    <mergeCell ref="B22:C22"/>
    <mergeCell ref="E22:F22"/>
    <mergeCell ref="I29:L29"/>
    <mergeCell ref="I30:L30"/>
    <mergeCell ref="I31:L31"/>
    <mergeCell ref="I27:L27"/>
    <mergeCell ref="I23:L23"/>
    <mergeCell ref="I24:L24"/>
    <mergeCell ref="I25:L25"/>
    <mergeCell ref="I26:L26"/>
    <mergeCell ref="B39:L41"/>
    <mergeCell ref="I28:L28"/>
    <mergeCell ref="C42:L42"/>
    <mergeCell ref="I33:L33"/>
    <mergeCell ref="I34:L34"/>
    <mergeCell ref="I32:L32"/>
    <mergeCell ref="C43:L43"/>
    <mergeCell ref="C44:L44"/>
    <mergeCell ref="A3:L3"/>
    <mergeCell ref="B9:C9"/>
    <mergeCell ref="B13:G13"/>
    <mergeCell ref="B19:C19"/>
    <mergeCell ref="B21:C21"/>
    <mergeCell ref="E21:F21"/>
    <mergeCell ref="B10:L12"/>
    <mergeCell ref="B14:L18"/>
  </mergeCells>
  <printOptions horizontalCentered="1"/>
  <pageMargins left="0.25" right="0.25" top="0.75" bottom="0.75" header="0.3" footer="0.3"/>
  <pageSetup fitToHeight="1" fitToWidth="1" horizontalDpi="600" verticalDpi="600" orientation="portrait" paperSize="9" scale="7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46"/>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2" width="12.25390625" style="7" customWidth="1"/>
    <col min="3" max="3" width="13.875" style="7" customWidth="1"/>
    <col min="4" max="4" width="3.625" style="7" customWidth="1"/>
    <col min="5" max="5" width="14.75390625" style="7" customWidth="1"/>
    <col min="6" max="6" width="13.875" style="7" customWidth="1"/>
    <col min="7" max="7" width="4.625" style="7" customWidth="1"/>
    <col min="8" max="8" width="8.125" style="7" customWidth="1"/>
    <col min="9" max="9" width="12.875" style="7" customWidth="1"/>
    <col min="10" max="10" width="13.75390625" style="7" customWidth="1"/>
    <col min="11" max="11" width="14.375" style="7" customWidth="1"/>
    <col min="12" max="12" width="15.50390625" style="7" customWidth="1"/>
    <col min="13" max="13" width="2.25390625" style="7" customWidth="1"/>
    <col min="14" max="16384" width="9.00390625" style="7" customWidth="1"/>
  </cols>
  <sheetData>
    <row r="1" ht="15.75" customHeight="1">
      <c r="L1" s="8" t="s">
        <v>33</v>
      </c>
    </row>
    <row r="2" ht="15.75" customHeight="1"/>
    <row r="3" spans="1:15" ht="15.75" customHeight="1">
      <c r="A3" s="176" t="s">
        <v>68</v>
      </c>
      <c r="B3" s="176"/>
      <c r="C3" s="176"/>
      <c r="D3" s="176"/>
      <c r="E3" s="176"/>
      <c r="F3" s="176"/>
      <c r="G3" s="176"/>
      <c r="H3" s="176"/>
      <c r="I3" s="176"/>
      <c r="J3" s="176"/>
      <c r="K3" s="176"/>
      <c r="L3" s="176"/>
      <c r="M3" s="6"/>
      <c r="N3" s="6"/>
      <c r="O3" s="6"/>
    </row>
    <row r="4" ht="15.75" customHeight="1"/>
    <row r="5" spans="8:12" ht="15.75" customHeight="1">
      <c r="H5" s="86"/>
      <c r="I5" s="18" t="str">
        <f>'１号－１'!D5</f>
        <v>学校名　</v>
      </c>
      <c r="J5" s="19"/>
      <c r="K5" s="19"/>
      <c r="L5" s="19"/>
    </row>
    <row r="6" spans="8:15" ht="15.75" customHeight="1">
      <c r="H6" s="86"/>
      <c r="I6" s="18" t="str">
        <f>'１号－１'!D6</f>
        <v>担当職・氏名　</v>
      </c>
      <c r="J6" s="21"/>
      <c r="K6" s="21"/>
      <c r="L6" s="21"/>
      <c r="O6" s="7" t="s">
        <v>103</v>
      </c>
    </row>
    <row r="7" spans="8:12" ht="15.75" customHeight="1">
      <c r="H7" s="87"/>
      <c r="I7" s="18" t="str">
        <f>'１号－１'!D7</f>
        <v>担当者電話番号　</v>
      </c>
      <c r="J7" s="23"/>
      <c r="K7" s="23"/>
      <c r="L7" s="23"/>
    </row>
    <row r="8" spans="10:12" ht="15.75" customHeight="1">
      <c r="J8" s="24"/>
      <c r="K8" s="24"/>
      <c r="L8" s="24"/>
    </row>
    <row r="9" spans="2:12" ht="20.25" customHeight="1">
      <c r="B9" s="205" t="s">
        <v>10</v>
      </c>
      <c r="C9" s="205"/>
      <c r="D9" s="25"/>
      <c r="E9" s="25"/>
      <c r="F9" s="25"/>
      <c r="G9" s="26"/>
      <c r="H9" s="26"/>
      <c r="I9" s="26"/>
      <c r="J9" s="26"/>
      <c r="K9" s="26"/>
      <c r="L9" s="27"/>
    </row>
    <row r="10" spans="2:12" ht="14.25" customHeight="1">
      <c r="B10" s="185"/>
      <c r="C10" s="186"/>
      <c r="D10" s="186"/>
      <c r="E10" s="186"/>
      <c r="F10" s="186"/>
      <c r="G10" s="186"/>
      <c r="H10" s="186"/>
      <c r="I10" s="186"/>
      <c r="J10" s="186"/>
      <c r="K10" s="186"/>
      <c r="L10" s="187"/>
    </row>
    <row r="11" spans="2:12" ht="14.25" customHeight="1">
      <c r="B11" s="185"/>
      <c r="C11" s="186"/>
      <c r="D11" s="186"/>
      <c r="E11" s="186"/>
      <c r="F11" s="186"/>
      <c r="G11" s="186"/>
      <c r="H11" s="186"/>
      <c r="I11" s="186"/>
      <c r="J11" s="186"/>
      <c r="K11" s="186"/>
      <c r="L11" s="187"/>
    </row>
    <row r="12" spans="2:12" ht="14.25" customHeight="1">
      <c r="B12" s="188"/>
      <c r="C12" s="189"/>
      <c r="D12" s="189"/>
      <c r="E12" s="189"/>
      <c r="F12" s="189"/>
      <c r="G12" s="189"/>
      <c r="H12" s="189"/>
      <c r="I12" s="189"/>
      <c r="J12" s="189"/>
      <c r="K12" s="189"/>
      <c r="L12" s="190"/>
    </row>
    <row r="13" spans="2:12" ht="20.25" customHeight="1">
      <c r="B13" s="172" t="s">
        <v>8</v>
      </c>
      <c r="C13" s="173"/>
      <c r="D13" s="88"/>
      <c r="E13" s="32"/>
      <c r="F13" s="32"/>
      <c r="G13" s="32"/>
      <c r="H13" s="26"/>
      <c r="I13" s="26"/>
      <c r="J13" s="26"/>
      <c r="K13" s="26"/>
      <c r="L13" s="27"/>
    </row>
    <row r="14" spans="2:12" ht="15" customHeight="1">
      <c r="B14" s="185"/>
      <c r="C14" s="186"/>
      <c r="D14" s="186"/>
      <c r="E14" s="186"/>
      <c r="F14" s="186"/>
      <c r="G14" s="186"/>
      <c r="H14" s="186"/>
      <c r="I14" s="186"/>
      <c r="J14" s="186"/>
      <c r="K14" s="186"/>
      <c r="L14" s="187"/>
    </row>
    <row r="15" spans="2:12" ht="15" customHeight="1">
      <c r="B15" s="185"/>
      <c r="C15" s="186"/>
      <c r="D15" s="186"/>
      <c r="E15" s="186"/>
      <c r="F15" s="186"/>
      <c r="G15" s="186"/>
      <c r="H15" s="186"/>
      <c r="I15" s="186"/>
      <c r="J15" s="186"/>
      <c r="K15" s="186"/>
      <c r="L15" s="187"/>
    </row>
    <row r="16" spans="2:12" ht="15" customHeight="1">
      <c r="B16" s="185"/>
      <c r="C16" s="186"/>
      <c r="D16" s="186"/>
      <c r="E16" s="186"/>
      <c r="F16" s="186"/>
      <c r="G16" s="186"/>
      <c r="H16" s="186"/>
      <c r="I16" s="186"/>
      <c r="J16" s="186"/>
      <c r="K16" s="186"/>
      <c r="L16" s="187"/>
    </row>
    <row r="17" spans="2:12" ht="15" customHeight="1">
      <c r="B17" s="185"/>
      <c r="C17" s="186"/>
      <c r="D17" s="186"/>
      <c r="E17" s="186"/>
      <c r="F17" s="186"/>
      <c r="G17" s="186"/>
      <c r="H17" s="186"/>
      <c r="I17" s="186"/>
      <c r="J17" s="186"/>
      <c r="K17" s="186"/>
      <c r="L17" s="187"/>
    </row>
    <row r="18" spans="2:12" ht="15" customHeight="1">
      <c r="B18" s="188"/>
      <c r="C18" s="189"/>
      <c r="D18" s="189"/>
      <c r="E18" s="189"/>
      <c r="F18" s="189"/>
      <c r="G18" s="189"/>
      <c r="H18" s="189"/>
      <c r="I18" s="189"/>
      <c r="J18" s="189"/>
      <c r="K18" s="189"/>
      <c r="L18" s="190"/>
    </row>
    <row r="19" spans="2:16" ht="20.25" customHeight="1">
      <c r="B19" s="221" t="s">
        <v>7</v>
      </c>
      <c r="C19" s="222"/>
      <c r="D19" s="32"/>
      <c r="E19" s="32"/>
      <c r="F19" s="32"/>
      <c r="G19" s="26"/>
      <c r="H19" s="26"/>
      <c r="I19" s="26"/>
      <c r="J19" s="26"/>
      <c r="K19" s="26"/>
      <c r="L19" s="27"/>
      <c r="P19" s="1"/>
    </row>
    <row r="20" spans="2:15" ht="16.5" customHeight="1" thickBot="1">
      <c r="B20" s="88"/>
      <c r="C20" s="32"/>
      <c r="D20" s="34"/>
      <c r="E20" s="34"/>
      <c r="F20" s="34"/>
      <c r="G20" s="15"/>
      <c r="H20" s="15"/>
      <c r="I20" s="15"/>
      <c r="J20" s="15"/>
      <c r="K20" s="15"/>
      <c r="L20" s="35"/>
      <c r="O20" s="7">
        <f>IF(C36&gt;=F36,F36,C36)</f>
        <v>0</v>
      </c>
    </row>
    <row r="21" spans="2:15" ht="12.75" customHeight="1" thickTop="1">
      <c r="B21" s="202" t="s">
        <v>1</v>
      </c>
      <c r="C21" s="203"/>
      <c r="D21" s="36"/>
      <c r="E21" s="210" t="s">
        <v>1</v>
      </c>
      <c r="F21" s="211"/>
      <c r="G21" s="15"/>
      <c r="H21" s="15"/>
      <c r="I21" s="37"/>
      <c r="J21" s="37"/>
      <c r="K21" s="37"/>
      <c r="L21" s="38"/>
      <c r="O21" s="7">
        <f>IF(C37&gt;=F37,F37,C37)</f>
        <v>0</v>
      </c>
    </row>
    <row r="22" spans="2:15" ht="27.75" customHeight="1">
      <c r="B22" s="191" t="s">
        <v>39</v>
      </c>
      <c r="C22" s="192"/>
      <c r="D22" s="68"/>
      <c r="E22" s="200" t="s">
        <v>40</v>
      </c>
      <c r="F22" s="201"/>
      <c r="G22" s="15"/>
      <c r="H22" s="47"/>
      <c r="I22" s="103"/>
      <c r="J22" s="103"/>
      <c r="K22" s="103"/>
      <c r="L22" s="104"/>
      <c r="O22" s="7">
        <f>O20+O21</f>
        <v>0</v>
      </c>
    </row>
    <row r="23" spans="2:12" ht="26.25" customHeight="1">
      <c r="B23" s="40" t="s">
        <v>22</v>
      </c>
      <c r="C23" s="41"/>
      <c r="D23" s="68"/>
      <c r="E23" s="42"/>
      <c r="F23" s="43"/>
      <c r="G23" s="15"/>
      <c r="H23" s="47"/>
      <c r="I23" s="215" t="s">
        <v>23</v>
      </c>
      <c r="J23" s="215"/>
      <c r="K23" s="215"/>
      <c r="L23" s="216"/>
    </row>
    <row r="24" spans="2:12" ht="27.75" customHeight="1">
      <c r="B24" s="44" t="s">
        <v>42</v>
      </c>
      <c r="C24" s="3"/>
      <c r="D24" s="50"/>
      <c r="E24" s="46" t="s">
        <v>43</v>
      </c>
      <c r="F24" s="3">
        <f>C24</f>
        <v>0</v>
      </c>
      <c r="G24" s="36"/>
      <c r="H24" s="47" t="s">
        <v>17</v>
      </c>
      <c r="I24" s="199"/>
      <c r="J24" s="199"/>
      <c r="K24" s="199"/>
      <c r="L24" s="199"/>
    </row>
    <row r="25" spans="2:12" ht="27.75" customHeight="1">
      <c r="B25" s="44" t="s">
        <v>41</v>
      </c>
      <c r="C25" s="3"/>
      <c r="D25" s="45"/>
      <c r="E25" s="46" t="s">
        <v>44</v>
      </c>
      <c r="F25" s="3"/>
      <c r="G25" s="15"/>
      <c r="H25" s="47" t="s">
        <v>17</v>
      </c>
      <c r="I25" s="199"/>
      <c r="J25" s="199"/>
      <c r="K25" s="199"/>
      <c r="L25" s="199"/>
    </row>
    <row r="26" spans="2:12" ht="27.75" customHeight="1">
      <c r="B26" s="48" t="s">
        <v>11</v>
      </c>
      <c r="C26" s="91"/>
      <c r="D26" s="45"/>
      <c r="E26" s="51"/>
      <c r="F26" s="52"/>
      <c r="G26" s="15"/>
      <c r="H26" s="47"/>
      <c r="I26" s="206" t="s">
        <v>19</v>
      </c>
      <c r="J26" s="206"/>
      <c r="K26" s="206"/>
      <c r="L26" s="207"/>
    </row>
    <row r="27" spans="2:12" ht="27.75" customHeight="1">
      <c r="B27" s="44" t="s">
        <v>42</v>
      </c>
      <c r="C27" s="3"/>
      <c r="D27" s="50"/>
      <c r="E27" s="46" t="s">
        <v>43</v>
      </c>
      <c r="F27" s="3">
        <f>C27</f>
        <v>0</v>
      </c>
      <c r="G27" s="36"/>
      <c r="H27" s="47" t="s">
        <v>17</v>
      </c>
      <c r="I27" s="199"/>
      <c r="J27" s="199"/>
      <c r="K27" s="199"/>
      <c r="L27" s="199"/>
    </row>
    <row r="28" spans="2:12" ht="27.75" customHeight="1">
      <c r="B28" s="44" t="s">
        <v>41</v>
      </c>
      <c r="C28" s="3"/>
      <c r="D28" s="45"/>
      <c r="E28" s="46" t="s">
        <v>44</v>
      </c>
      <c r="F28" s="3"/>
      <c r="G28" s="15"/>
      <c r="H28" s="47" t="s">
        <v>17</v>
      </c>
      <c r="I28" s="199"/>
      <c r="J28" s="199"/>
      <c r="K28" s="199"/>
      <c r="L28" s="199"/>
    </row>
    <row r="29" spans="2:12" ht="27.75" customHeight="1">
      <c r="B29" s="48" t="s">
        <v>12</v>
      </c>
      <c r="C29" s="91"/>
      <c r="D29" s="45"/>
      <c r="E29" s="51"/>
      <c r="F29" s="52"/>
      <c r="G29" s="15"/>
      <c r="H29" s="47"/>
      <c r="I29" s="206" t="s">
        <v>18</v>
      </c>
      <c r="J29" s="206"/>
      <c r="K29" s="206"/>
      <c r="L29" s="207"/>
    </row>
    <row r="30" spans="2:12" ht="27.75" customHeight="1">
      <c r="B30" s="44" t="s">
        <v>42</v>
      </c>
      <c r="C30" s="3"/>
      <c r="D30" s="50"/>
      <c r="E30" s="46" t="s">
        <v>43</v>
      </c>
      <c r="F30" s="3">
        <f>C30</f>
        <v>0</v>
      </c>
      <c r="G30" s="36"/>
      <c r="H30" s="47" t="s">
        <v>17</v>
      </c>
      <c r="I30" s="199"/>
      <c r="J30" s="199"/>
      <c r="K30" s="199"/>
      <c r="L30" s="199"/>
    </row>
    <row r="31" spans="2:12" ht="27.75" customHeight="1">
      <c r="B31" s="44" t="s">
        <v>41</v>
      </c>
      <c r="C31" s="3"/>
      <c r="D31" s="45"/>
      <c r="E31" s="46" t="s">
        <v>44</v>
      </c>
      <c r="F31" s="3"/>
      <c r="G31" s="15"/>
      <c r="H31" s="47" t="s">
        <v>17</v>
      </c>
      <c r="I31" s="199"/>
      <c r="J31" s="199"/>
      <c r="K31" s="199"/>
      <c r="L31" s="199"/>
    </row>
    <row r="32" spans="2:12" ht="27.75" customHeight="1">
      <c r="B32" s="48" t="s">
        <v>13</v>
      </c>
      <c r="C32" s="91"/>
      <c r="D32" s="45"/>
      <c r="E32" s="51"/>
      <c r="F32" s="52"/>
      <c r="G32" s="15"/>
      <c r="H32" s="47"/>
      <c r="I32" s="206" t="s">
        <v>20</v>
      </c>
      <c r="J32" s="206"/>
      <c r="K32" s="206"/>
      <c r="L32" s="207"/>
    </row>
    <row r="33" spans="2:12" ht="27.75" customHeight="1">
      <c r="B33" s="44" t="s">
        <v>42</v>
      </c>
      <c r="C33" s="3"/>
      <c r="D33" s="45"/>
      <c r="E33" s="46" t="s">
        <v>43</v>
      </c>
      <c r="F33" s="3">
        <f>C33</f>
        <v>0</v>
      </c>
      <c r="G33" s="15"/>
      <c r="H33" s="47" t="s">
        <v>17</v>
      </c>
      <c r="I33" s="199"/>
      <c r="J33" s="199"/>
      <c r="K33" s="199"/>
      <c r="L33" s="199"/>
    </row>
    <row r="34" spans="2:12" ht="27.75" customHeight="1" thickBot="1">
      <c r="B34" s="55" t="s">
        <v>41</v>
      </c>
      <c r="C34" s="4"/>
      <c r="D34" s="45"/>
      <c r="E34" s="56" t="s">
        <v>44</v>
      </c>
      <c r="F34" s="4"/>
      <c r="G34" s="15"/>
      <c r="H34" s="47" t="s">
        <v>17</v>
      </c>
      <c r="I34" s="199"/>
      <c r="J34" s="199"/>
      <c r="K34" s="199"/>
      <c r="L34" s="199"/>
    </row>
    <row r="35" spans="2:12" ht="27.75" customHeight="1" thickBot="1" thickTop="1">
      <c r="B35" s="57"/>
      <c r="C35" s="60"/>
      <c r="D35" s="60"/>
      <c r="E35" s="60"/>
      <c r="F35" s="76"/>
      <c r="G35" s="36"/>
      <c r="H35" s="15"/>
      <c r="I35" s="106"/>
      <c r="J35" s="36" t="s">
        <v>16</v>
      </c>
      <c r="K35" s="63"/>
      <c r="L35" s="64" t="s">
        <v>38</v>
      </c>
    </row>
    <row r="36" spans="2:13" ht="30" customHeight="1" thickBot="1">
      <c r="B36" s="9" t="s">
        <v>14</v>
      </c>
      <c r="C36" s="92">
        <f>C24+C27+C30+C33</f>
        <v>0</v>
      </c>
      <c r="D36" s="93"/>
      <c r="E36" s="97"/>
      <c r="F36" s="67">
        <f>+F24+F27+F30+F33</f>
        <v>0</v>
      </c>
      <c r="G36" s="109"/>
      <c r="H36" s="15" t="s">
        <v>15</v>
      </c>
      <c r="I36" s="94">
        <f>IF(C36&gt;=F36,F36/2,C36/2)</f>
        <v>0</v>
      </c>
      <c r="J36" s="80">
        <f>IF(+I36+I37&gt;=100000,I36+I37,0)</f>
        <v>0</v>
      </c>
      <c r="K36" s="69">
        <f>ROUNDDOWN(IF(J36&gt;=300000,300000,J36),-3)</f>
        <v>0</v>
      </c>
      <c r="L36" s="96">
        <f>ROUNDDOWN(K36*0.18026,-3)</f>
        <v>0</v>
      </c>
      <c r="M36" s="7">
        <f>IF(G38=0,"",IF(G38&lt;200000,"※補助対象経費の下限（20万円）を下回るため、申請できません",""))</f>
      </c>
    </row>
    <row r="37" spans="2:12" ht="29.25" customHeight="1">
      <c r="B37" s="75"/>
      <c r="C37" s="92">
        <f>C25+C28+C31+C34</f>
        <v>0</v>
      </c>
      <c r="D37" s="66"/>
      <c r="E37" s="97"/>
      <c r="F37" s="67">
        <f>+F25+F28+F31+F34</f>
        <v>0</v>
      </c>
      <c r="G37" s="109"/>
      <c r="H37" s="15" t="s">
        <v>15</v>
      </c>
      <c r="I37" s="94">
        <f>IF(C37&gt;=F37,F37/2,C37/2)</f>
        <v>0</v>
      </c>
      <c r="J37" s="76"/>
      <c r="K37" s="76"/>
      <c r="L37" s="77" t="s">
        <v>4</v>
      </c>
    </row>
    <row r="38" spans="2:12" ht="24" customHeight="1">
      <c r="B38" s="75"/>
      <c r="C38" s="98">
        <f>SUM(C36:C37)</f>
        <v>0</v>
      </c>
      <c r="D38" s="50"/>
      <c r="E38" s="50"/>
      <c r="F38" s="67">
        <f>SUM(F36:F37)</f>
        <v>0</v>
      </c>
      <c r="G38" s="110"/>
      <c r="H38" s="15"/>
      <c r="I38" s="15"/>
      <c r="J38" s="15"/>
      <c r="K38" s="15"/>
      <c r="L38" s="80">
        <f>IF(C38&gt;=F38,F38-L36,C38-L36)</f>
        <v>0</v>
      </c>
    </row>
    <row r="39" spans="2:12" ht="51" customHeight="1">
      <c r="B39" s="193" t="s">
        <v>36</v>
      </c>
      <c r="C39" s="194"/>
      <c r="D39" s="194"/>
      <c r="E39" s="194"/>
      <c r="F39" s="194"/>
      <c r="G39" s="194"/>
      <c r="H39" s="194"/>
      <c r="I39" s="194"/>
      <c r="J39" s="194"/>
      <c r="K39" s="194"/>
      <c r="L39" s="195"/>
    </row>
    <row r="40" spans="2:12" ht="29.25" customHeight="1">
      <c r="B40" s="193"/>
      <c r="C40" s="194"/>
      <c r="D40" s="194"/>
      <c r="E40" s="194"/>
      <c r="F40" s="194"/>
      <c r="G40" s="194"/>
      <c r="H40" s="194"/>
      <c r="I40" s="194"/>
      <c r="J40" s="194"/>
      <c r="K40" s="194"/>
      <c r="L40" s="195"/>
    </row>
    <row r="41" spans="2:12" ht="15.75" customHeight="1">
      <c r="B41" s="196"/>
      <c r="C41" s="197"/>
      <c r="D41" s="197"/>
      <c r="E41" s="197"/>
      <c r="F41" s="197"/>
      <c r="G41" s="197"/>
      <c r="H41" s="197"/>
      <c r="I41" s="197"/>
      <c r="J41" s="197"/>
      <c r="K41" s="197"/>
      <c r="L41" s="198"/>
    </row>
    <row r="42" spans="2:15" ht="13.5" customHeight="1">
      <c r="B42" s="7" t="s">
        <v>9</v>
      </c>
      <c r="C42" s="224" t="s">
        <v>79</v>
      </c>
      <c r="D42" s="224"/>
      <c r="E42" s="224"/>
      <c r="F42" s="224"/>
      <c r="G42" s="224"/>
      <c r="H42" s="224"/>
      <c r="I42" s="224"/>
      <c r="J42" s="224"/>
      <c r="K42" s="224"/>
      <c r="L42" s="224"/>
      <c r="M42" s="74"/>
      <c r="N42" s="74"/>
      <c r="O42" s="74"/>
    </row>
    <row r="43" spans="3:12" ht="13.5">
      <c r="C43" s="225" t="s">
        <v>80</v>
      </c>
      <c r="D43" s="225"/>
      <c r="E43" s="225"/>
      <c r="F43" s="225"/>
      <c r="G43" s="225"/>
      <c r="H43" s="225"/>
      <c r="I43" s="225"/>
      <c r="J43" s="225"/>
      <c r="K43" s="225"/>
      <c r="L43" s="225"/>
    </row>
    <row r="44" spans="3:12" ht="13.5">
      <c r="C44" s="225" t="s">
        <v>81</v>
      </c>
      <c r="D44" s="225"/>
      <c r="E44" s="225"/>
      <c r="F44" s="225"/>
      <c r="G44" s="225"/>
      <c r="H44" s="225"/>
      <c r="I44" s="225"/>
      <c r="J44" s="225"/>
      <c r="K44" s="225"/>
      <c r="L44" s="225"/>
    </row>
    <row r="45" ht="13.5">
      <c r="B45" s="7" t="s">
        <v>82</v>
      </c>
    </row>
    <row r="46" ht="13.5">
      <c r="B46" s="7" t="s">
        <v>21</v>
      </c>
    </row>
  </sheetData>
  <sheetProtection password="ED39" sheet="1" formatCells="0" formatColumns="0" formatRows="0" selectLockedCells="1"/>
  <mergeCells count="26">
    <mergeCell ref="C42:L42"/>
    <mergeCell ref="I26:L26"/>
    <mergeCell ref="I27:L27"/>
    <mergeCell ref="E21:F21"/>
    <mergeCell ref="E22:F22"/>
    <mergeCell ref="I28:L28"/>
    <mergeCell ref="I23:L23"/>
    <mergeCell ref="I24:L24"/>
    <mergeCell ref="I25:L25"/>
    <mergeCell ref="I29:L29"/>
    <mergeCell ref="I30:L30"/>
    <mergeCell ref="I31:L31"/>
    <mergeCell ref="I32:L32"/>
    <mergeCell ref="B39:L41"/>
    <mergeCell ref="I33:L33"/>
    <mergeCell ref="I34:L34"/>
    <mergeCell ref="C43:L43"/>
    <mergeCell ref="C44:L44"/>
    <mergeCell ref="A3:L3"/>
    <mergeCell ref="B9:C9"/>
    <mergeCell ref="B19:C19"/>
    <mergeCell ref="B21:C21"/>
    <mergeCell ref="B22:C22"/>
    <mergeCell ref="B13:C13"/>
    <mergeCell ref="B10:L12"/>
    <mergeCell ref="B14:L18"/>
  </mergeCells>
  <printOptions horizontalCentered="1"/>
  <pageMargins left="0.25" right="0.25" top="0.75" bottom="0.75" header="0.3" footer="0.3"/>
  <pageSetup fitToHeight="1" fitToWidth="1" horizontalDpi="600" verticalDpi="600" orientation="portrait" paperSize="9" scale="76" r:id="rId4"/>
  <rowBreaks count="1" manualBreakCount="1">
    <brk id="21" max="11" man="1"/>
  </rowBreaks>
  <colBreaks count="1" manualBreakCount="1">
    <brk id="8" max="46"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2" width="15.125" style="7" customWidth="1"/>
    <col min="3" max="3" width="13.625" style="7" customWidth="1"/>
    <col min="4" max="4" width="4.375" style="7" customWidth="1"/>
    <col min="5" max="5" width="14.625" style="7" customWidth="1"/>
    <col min="6" max="6" width="14.125" style="7" customWidth="1"/>
    <col min="7" max="7" width="5.125" style="7" customWidth="1"/>
    <col min="8" max="8" width="8.125" style="7" customWidth="1"/>
    <col min="9" max="9" width="12.875" style="7" customWidth="1"/>
    <col min="10" max="10" width="13.625" style="7" customWidth="1"/>
    <col min="11" max="11" width="14.00390625" style="7" customWidth="1"/>
    <col min="12" max="12" width="15.50390625" style="7" customWidth="1"/>
    <col min="13" max="13" width="2.25390625" style="7" customWidth="1"/>
    <col min="14" max="16384" width="9.00390625" style="7" customWidth="1"/>
  </cols>
  <sheetData>
    <row r="1" ht="15.75" customHeight="1">
      <c r="L1" s="8" t="s">
        <v>34</v>
      </c>
    </row>
    <row r="2" ht="15.75" customHeight="1"/>
    <row r="3" spans="1:15" ht="15.75" customHeight="1">
      <c r="A3" s="176" t="s">
        <v>37</v>
      </c>
      <c r="B3" s="176"/>
      <c r="C3" s="176"/>
      <c r="D3" s="176"/>
      <c r="E3" s="176"/>
      <c r="F3" s="176"/>
      <c r="G3" s="176"/>
      <c r="H3" s="176"/>
      <c r="I3" s="176"/>
      <c r="J3" s="176"/>
      <c r="K3" s="176"/>
      <c r="L3" s="176"/>
      <c r="M3" s="6"/>
      <c r="N3" s="6"/>
      <c r="O3" s="6"/>
    </row>
    <row r="4" ht="15.75" customHeight="1"/>
    <row r="5" spans="8:12" ht="15.75" customHeight="1">
      <c r="H5" s="86"/>
      <c r="I5" s="18" t="str">
        <f>'１号－１'!D5</f>
        <v>学校名　</v>
      </c>
      <c r="J5" s="19"/>
      <c r="K5" s="19"/>
      <c r="L5" s="19"/>
    </row>
    <row r="6" spans="8:15" ht="15.75" customHeight="1">
      <c r="H6" s="86"/>
      <c r="I6" s="18" t="str">
        <f>'１号－１'!D6</f>
        <v>担当職・氏名　</v>
      </c>
      <c r="J6" s="21"/>
      <c r="K6" s="21"/>
      <c r="L6" s="21"/>
      <c r="O6" s="7" t="s">
        <v>103</v>
      </c>
    </row>
    <row r="7" spans="8:12" ht="15.75" customHeight="1">
      <c r="H7" s="87"/>
      <c r="I7" s="18" t="str">
        <f>'１号－１'!D7</f>
        <v>担当者電話番号　</v>
      </c>
      <c r="J7" s="23"/>
      <c r="K7" s="23"/>
      <c r="L7" s="23"/>
    </row>
    <row r="8" spans="10:12" ht="15.75" customHeight="1">
      <c r="J8" s="24"/>
      <c r="K8" s="24"/>
      <c r="L8" s="24"/>
    </row>
    <row r="9" spans="2:12" ht="20.25" customHeight="1">
      <c r="B9" s="205" t="s">
        <v>10</v>
      </c>
      <c r="C9" s="205"/>
      <c r="D9" s="25"/>
      <c r="E9" s="25"/>
      <c r="F9" s="25"/>
      <c r="G9" s="26"/>
      <c r="H9" s="26"/>
      <c r="I9" s="26"/>
      <c r="J9" s="26"/>
      <c r="K9" s="26"/>
      <c r="L9" s="27"/>
    </row>
    <row r="10" spans="2:12" ht="14.25" customHeight="1">
      <c r="B10" s="185"/>
      <c r="C10" s="186"/>
      <c r="D10" s="186"/>
      <c r="E10" s="186"/>
      <c r="F10" s="186"/>
      <c r="G10" s="186"/>
      <c r="H10" s="186"/>
      <c r="I10" s="186"/>
      <c r="J10" s="186"/>
      <c r="K10" s="186"/>
      <c r="L10" s="187"/>
    </row>
    <row r="11" spans="2:12" ht="14.25" customHeight="1">
      <c r="B11" s="185"/>
      <c r="C11" s="186"/>
      <c r="D11" s="186"/>
      <c r="E11" s="186"/>
      <c r="F11" s="186"/>
      <c r="G11" s="186"/>
      <c r="H11" s="186"/>
      <c r="I11" s="186"/>
      <c r="J11" s="186"/>
      <c r="K11" s="186"/>
      <c r="L11" s="187"/>
    </row>
    <row r="12" spans="2:12" ht="14.25" customHeight="1">
      <c r="B12" s="188"/>
      <c r="C12" s="189"/>
      <c r="D12" s="189"/>
      <c r="E12" s="189"/>
      <c r="F12" s="189"/>
      <c r="G12" s="189"/>
      <c r="H12" s="189"/>
      <c r="I12" s="189"/>
      <c r="J12" s="189"/>
      <c r="K12" s="189"/>
      <c r="L12" s="190"/>
    </row>
    <row r="13" spans="2:12" ht="20.25" customHeight="1">
      <c r="B13" s="205" t="s">
        <v>8</v>
      </c>
      <c r="C13" s="205"/>
      <c r="D13" s="205"/>
      <c r="E13" s="205"/>
      <c r="F13" s="205"/>
      <c r="G13" s="205"/>
      <c r="H13" s="26"/>
      <c r="I13" s="26"/>
      <c r="J13" s="26"/>
      <c r="K13" s="26"/>
      <c r="L13" s="27"/>
    </row>
    <row r="14" spans="2:12" ht="15" customHeight="1">
      <c r="B14" s="185"/>
      <c r="C14" s="186"/>
      <c r="D14" s="186"/>
      <c r="E14" s="186"/>
      <c r="F14" s="186"/>
      <c r="G14" s="186"/>
      <c r="H14" s="186"/>
      <c r="I14" s="186"/>
      <c r="J14" s="186"/>
      <c r="K14" s="186"/>
      <c r="L14" s="187"/>
    </row>
    <row r="15" spans="2:12" ht="15" customHeight="1">
      <c r="B15" s="185"/>
      <c r="C15" s="186"/>
      <c r="D15" s="186"/>
      <c r="E15" s="186"/>
      <c r="F15" s="186"/>
      <c r="G15" s="186"/>
      <c r="H15" s="186"/>
      <c r="I15" s="186"/>
      <c r="J15" s="186"/>
      <c r="K15" s="186"/>
      <c r="L15" s="187"/>
    </row>
    <row r="16" spans="2:12" ht="15" customHeight="1">
      <c r="B16" s="185"/>
      <c r="C16" s="186"/>
      <c r="D16" s="186"/>
      <c r="E16" s="186"/>
      <c r="F16" s="186"/>
      <c r="G16" s="186"/>
      <c r="H16" s="186"/>
      <c r="I16" s="186"/>
      <c r="J16" s="186"/>
      <c r="K16" s="186"/>
      <c r="L16" s="187"/>
    </row>
    <row r="17" spans="2:12" ht="15" customHeight="1">
      <c r="B17" s="185"/>
      <c r="C17" s="186"/>
      <c r="D17" s="186"/>
      <c r="E17" s="186"/>
      <c r="F17" s="186"/>
      <c r="G17" s="186"/>
      <c r="H17" s="186"/>
      <c r="I17" s="186"/>
      <c r="J17" s="186"/>
      <c r="K17" s="186"/>
      <c r="L17" s="187"/>
    </row>
    <row r="18" spans="2:12" ht="15" customHeight="1">
      <c r="B18" s="188"/>
      <c r="C18" s="189"/>
      <c r="D18" s="189"/>
      <c r="E18" s="189"/>
      <c r="F18" s="189"/>
      <c r="G18" s="189"/>
      <c r="H18" s="189"/>
      <c r="I18" s="189"/>
      <c r="J18" s="189"/>
      <c r="K18" s="189"/>
      <c r="L18" s="190"/>
    </row>
    <row r="19" spans="2:16" ht="20.25" customHeight="1">
      <c r="B19" s="213" t="s">
        <v>7</v>
      </c>
      <c r="C19" s="214"/>
      <c r="D19" s="32"/>
      <c r="E19" s="32"/>
      <c r="F19" s="32"/>
      <c r="G19" s="26"/>
      <c r="H19" s="26"/>
      <c r="I19" s="26"/>
      <c r="J19" s="26"/>
      <c r="K19" s="26"/>
      <c r="L19" s="27"/>
      <c r="P19" s="1"/>
    </row>
    <row r="20" spans="2:15" ht="12.75" customHeight="1" thickBot="1">
      <c r="B20" s="89"/>
      <c r="C20" s="36"/>
      <c r="D20" s="36"/>
      <c r="E20" s="36"/>
      <c r="F20" s="36"/>
      <c r="G20" s="15"/>
      <c r="H20" s="90"/>
      <c r="I20" s="100"/>
      <c r="J20" s="100"/>
      <c r="K20" s="100"/>
      <c r="L20" s="101"/>
      <c r="O20" s="7">
        <f>IF(C36&gt;=F36,F36,C36)</f>
        <v>0</v>
      </c>
    </row>
    <row r="21" spans="2:15" ht="27.75" customHeight="1" thickTop="1">
      <c r="B21" s="202" t="s">
        <v>1</v>
      </c>
      <c r="C21" s="203"/>
      <c r="D21" s="68"/>
      <c r="E21" s="210" t="s">
        <v>1</v>
      </c>
      <c r="F21" s="211"/>
      <c r="G21" s="15"/>
      <c r="H21" s="102"/>
      <c r="I21" s="103"/>
      <c r="J21" s="103"/>
      <c r="K21" s="103"/>
      <c r="L21" s="104"/>
      <c r="O21" s="7">
        <f>IF(C37&gt;=F37,F37,C37)</f>
        <v>0</v>
      </c>
    </row>
    <row r="22" spans="2:15" ht="26.25" customHeight="1">
      <c r="B22" s="191" t="s">
        <v>39</v>
      </c>
      <c r="C22" s="192"/>
      <c r="D22" s="68"/>
      <c r="E22" s="200" t="s">
        <v>40</v>
      </c>
      <c r="F22" s="201"/>
      <c r="G22" s="15"/>
      <c r="H22" s="102"/>
      <c r="I22" s="103"/>
      <c r="J22" s="103"/>
      <c r="K22" s="103"/>
      <c r="L22" s="104"/>
      <c r="O22" s="7">
        <f>O20+O21</f>
        <v>0</v>
      </c>
    </row>
    <row r="23" spans="2:12" ht="27.75" customHeight="1">
      <c r="B23" s="40" t="s">
        <v>22</v>
      </c>
      <c r="C23" s="41"/>
      <c r="D23" s="90"/>
      <c r="E23" s="42"/>
      <c r="F23" s="43"/>
      <c r="G23" s="36"/>
      <c r="H23" s="53"/>
      <c r="I23" s="215" t="s">
        <v>23</v>
      </c>
      <c r="J23" s="215"/>
      <c r="K23" s="215"/>
      <c r="L23" s="216"/>
    </row>
    <row r="24" spans="2:12" ht="27.75" customHeight="1">
      <c r="B24" s="44" t="s">
        <v>42</v>
      </c>
      <c r="C24" s="3"/>
      <c r="D24" s="45"/>
      <c r="E24" s="46" t="s">
        <v>43</v>
      </c>
      <c r="F24" s="3">
        <f>C24</f>
        <v>0</v>
      </c>
      <c r="G24" s="15"/>
      <c r="H24" s="47" t="s">
        <v>17</v>
      </c>
      <c r="I24" s="199"/>
      <c r="J24" s="199"/>
      <c r="K24" s="199"/>
      <c r="L24" s="199"/>
    </row>
    <row r="25" spans="2:12" ht="27.75" customHeight="1">
      <c r="B25" s="44" t="s">
        <v>41</v>
      </c>
      <c r="C25" s="3"/>
      <c r="D25" s="45"/>
      <c r="E25" s="46" t="s">
        <v>44</v>
      </c>
      <c r="F25" s="3"/>
      <c r="G25" s="15"/>
      <c r="H25" s="47" t="s">
        <v>17</v>
      </c>
      <c r="I25" s="199"/>
      <c r="J25" s="199"/>
      <c r="K25" s="199"/>
      <c r="L25" s="199"/>
    </row>
    <row r="26" spans="2:12" ht="27.75" customHeight="1">
      <c r="B26" s="48" t="s">
        <v>11</v>
      </c>
      <c r="C26" s="91"/>
      <c r="D26" s="50"/>
      <c r="E26" s="51"/>
      <c r="F26" s="52"/>
      <c r="G26" s="36"/>
      <c r="H26" s="53"/>
      <c r="I26" s="206" t="s">
        <v>19</v>
      </c>
      <c r="J26" s="206"/>
      <c r="K26" s="206"/>
      <c r="L26" s="207"/>
    </row>
    <row r="27" spans="2:12" ht="27.75" customHeight="1">
      <c r="B27" s="44" t="s">
        <v>42</v>
      </c>
      <c r="C27" s="3"/>
      <c r="D27" s="45"/>
      <c r="E27" s="46" t="s">
        <v>43</v>
      </c>
      <c r="F27" s="3">
        <f>C27</f>
        <v>0</v>
      </c>
      <c r="G27" s="15"/>
      <c r="H27" s="47" t="s">
        <v>17</v>
      </c>
      <c r="I27" s="199"/>
      <c r="J27" s="199"/>
      <c r="K27" s="199"/>
      <c r="L27" s="199"/>
    </row>
    <row r="28" spans="2:12" ht="27.75" customHeight="1">
      <c r="B28" s="44" t="s">
        <v>41</v>
      </c>
      <c r="C28" s="3"/>
      <c r="D28" s="45"/>
      <c r="E28" s="46" t="s">
        <v>44</v>
      </c>
      <c r="F28" s="3"/>
      <c r="G28" s="15"/>
      <c r="H28" s="47" t="s">
        <v>17</v>
      </c>
      <c r="I28" s="199"/>
      <c r="J28" s="199"/>
      <c r="K28" s="199"/>
      <c r="L28" s="199"/>
    </row>
    <row r="29" spans="2:12" ht="27.75" customHeight="1">
      <c r="B29" s="48" t="s">
        <v>12</v>
      </c>
      <c r="C29" s="91"/>
      <c r="D29" s="50"/>
      <c r="E29" s="51"/>
      <c r="F29" s="52"/>
      <c r="G29" s="36"/>
      <c r="H29" s="53"/>
      <c r="I29" s="206" t="s">
        <v>18</v>
      </c>
      <c r="J29" s="206"/>
      <c r="K29" s="206"/>
      <c r="L29" s="207"/>
    </row>
    <row r="30" spans="2:12" ht="27.75" customHeight="1">
      <c r="B30" s="44" t="s">
        <v>42</v>
      </c>
      <c r="C30" s="3"/>
      <c r="D30" s="45"/>
      <c r="E30" s="46" t="s">
        <v>43</v>
      </c>
      <c r="F30" s="3">
        <f>C30</f>
        <v>0</v>
      </c>
      <c r="G30" s="15"/>
      <c r="H30" s="47" t="s">
        <v>17</v>
      </c>
      <c r="I30" s="199"/>
      <c r="J30" s="199"/>
      <c r="K30" s="199"/>
      <c r="L30" s="199"/>
    </row>
    <row r="31" spans="2:12" ht="27.75" customHeight="1">
      <c r="B31" s="44" t="s">
        <v>41</v>
      </c>
      <c r="C31" s="3"/>
      <c r="D31" s="45"/>
      <c r="E31" s="46" t="s">
        <v>44</v>
      </c>
      <c r="F31" s="3"/>
      <c r="G31" s="15"/>
      <c r="H31" s="47" t="s">
        <v>17</v>
      </c>
      <c r="I31" s="199"/>
      <c r="J31" s="199"/>
      <c r="K31" s="199"/>
      <c r="L31" s="199"/>
    </row>
    <row r="32" spans="2:12" ht="27.75" customHeight="1">
      <c r="B32" s="48" t="s">
        <v>13</v>
      </c>
      <c r="C32" s="91"/>
      <c r="D32" s="45"/>
      <c r="E32" s="51"/>
      <c r="F32" s="52"/>
      <c r="G32" s="15"/>
      <c r="H32" s="47"/>
      <c r="I32" s="206" t="s">
        <v>20</v>
      </c>
      <c r="J32" s="206"/>
      <c r="K32" s="206"/>
      <c r="L32" s="207"/>
    </row>
    <row r="33" spans="2:12" ht="27.75" customHeight="1">
      <c r="B33" s="44" t="s">
        <v>42</v>
      </c>
      <c r="C33" s="3"/>
      <c r="D33" s="45"/>
      <c r="E33" s="46" t="s">
        <v>43</v>
      </c>
      <c r="F33" s="3">
        <f>C33</f>
        <v>0</v>
      </c>
      <c r="G33" s="15"/>
      <c r="H33" s="47"/>
      <c r="I33" s="199"/>
      <c r="J33" s="199"/>
      <c r="K33" s="199"/>
      <c r="L33" s="199"/>
    </row>
    <row r="34" spans="2:12" ht="27.75" customHeight="1" thickBot="1">
      <c r="B34" s="55" t="s">
        <v>41</v>
      </c>
      <c r="C34" s="4"/>
      <c r="D34" s="45"/>
      <c r="E34" s="56" t="s">
        <v>44</v>
      </c>
      <c r="F34" s="4"/>
      <c r="G34" s="15"/>
      <c r="H34" s="47"/>
      <c r="I34" s="199"/>
      <c r="J34" s="199"/>
      <c r="K34" s="199"/>
      <c r="L34" s="199"/>
    </row>
    <row r="35" spans="2:12" ht="27.75" customHeight="1" thickBot="1" thickTop="1">
      <c r="B35" s="57"/>
      <c r="C35" s="60"/>
      <c r="D35" s="60"/>
      <c r="E35" s="60"/>
      <c r="F35" s="105"/>
      <c r="G35" s="62"/>
      <c r="H35" s="15"/>
      <c r="I35" s="106"/>
      <c r="J35" s="36" t="s">
        <v>16</v>
      </c>
      <c r="K35" s="63"/>
      <c r="L35" s="107" t="s">
        <v>38</v>
      </c>
    </row>
    <row r="36" spans="2:13" ht="30.75" customHeight="1" thickBot="1">
      <c r="B36" s="9" t="s">
        <v>14</v>
      </c>
      <c r="C36" s="92">
        <f>C24+C27+C30+C33</f>
        <v>0</v>
      </c>
      <c r="D36" s="66"/>
      <c r="E36" s="66"/>
      <c r="F36" s="108">
        <f>+F24+F27+F30+F33</f>
        <v>0</v>
      </c>
      <c r="G36" s="109"/>
      <c r="H36" s="15" t="s">
        <v>15</v>
      </c>
      <c r="I36" s="94">
        <f>IF(C36&gt;=F36,F36/2,C36/2)</f>
        <v>0</v>
      </c>
      <c r="J36" s="69">
        <f>IF(+I36+I37&gt;=100000,I36+I37,0)</f>
        <v>0</v>
      </c>
      <c r="K36" s="69">
        <f>ROUNDDOWN(IF(J36&gt;=560000,560000,J36),-3)</f>
        <v>0</v>
      </c>
      <c r="L36" s="70">
        <f>ROUNDDOWN(K36*0.18026,-3)</f>
        <v>0</v>
      </c>
      <c r="M36" s="7">
        <f>IF(G38=0,"",IF(G38&lt;200000,"※補助対象経費の下限（20万円）を下回るため、申請できません",""))</f>
      </c>
    </row>
    <row r="37" spans="2:12" ht="30.75" customHeight="1">
      <c r="B37" s="75"/>
      <c r="C37" s="92">
        <f>C25+C28+C31+C34</f>
        <v>0</v>
      </c>
      <c r="D37" s="66"/>
      <c r="E37" s="66"/>
      <c r="F37" s="108">
        <f>+F25+F28+F31+F34</f>
        <v>0</v>
      </c>
      <c r="G37" s="109"/>
      <c r="H37" s="15" t="s">
        <v>15</v>
      </c>
      <c r="I37" s="94">
        <f>IF(C37&gt;=F37,F37/2,C37/2)</f>
        <v>0</v>
      </c>
      <c r="J37" s="76"/>
      <c r="K37" s="76"/>
      <c r="L37" s="77" t="s">
        <v>4</v>
      </c>
    </row>
    <row r="38" spans="2:12" ht="24.75" customHeight="1">
      <c r="B38" s="75"/>
      <c r="C38" s="98">
        <f>SUM(C36:C37)</f>
        <v>0</v>
      </c>
      <c r="D38" s="50"/>
      <c r="E38" s="50"/>
      <c r="F38" s="108">
        <f>SUM(F36:F37)</f>
        <v>0</v>
      </c>
      <c r="G38" s="110"/>
      <c r="H38" s="15"/>
      <c r="I38" s="15"/>
      <c r="J38" s="15"/>
      <c r="K38" s="15"/>
      <c r="L38" s="80">
        <f>IF(C38&gt;=F38,F38-L36,C38-L36)</f>
        <v>0</v>
      </c>
    </row>
    <row r="39" spans="2:12" ht="54" customHeight="1">
      <c r="B39" s="193" t="s">
        <v>72</v>
      </c>
      <c r="C39" s="194"/>
      <c r="D39" s="194"/>
      <c r="E39" s="194"/>
      <c r="F39" s="194"/>
      <c r="G39" s="194"/>
      <c r="H39" s="194"/>
      <c r="I39" s="194"/>
      <c r="J39" s="194"/>
      <c r="K39" s="194"/>
      <c r="L39" s="195"/>
    </row>
    <row r="40" spans="2:12" ht="29.25" customHeight="1">
      <c r="B40" s="193"/>
      <c r="C40" s="194"/>
      <c r="D40" s="194"/>
      <c r="E40" s="194"/>
      <c r="F40" s="194"/>
      <c r="G40" s="194"/>
      <c r="H40" s="194"/>
      <c r="I40" s="194"/>
      <c r="J40" s="194"/>
      <c r="K40" s="194"/>
      <c r="L40" s="195"/>
    </row>
    <row r="41" spans="2:12" ht="15.75" customHeight="1">
      <c r="B41" s="196"/>
      <c r="C41" s="197"/>
      <c r="D41" s="197"/>
      <c r="E41" s="197"/>
      <c r="F41" s="197"/>
      <c r="G41" s="197"/>
      <c r="H41" s="197"/>
      <c r="I41" s="197"/>
      <c r="J41" s="197"/>
      <c r="K41" s="197"/>
      <c r="L41" s="198"/>
    </row>
    <row r="42" spans="2:15" ht="13.5" customHeight="1">
      <c r="B42" s="7" t="s">
        <v>9</v>
      </c>
      <c r="C42" s="224" t="s">
        <v>83</v>
      </c>
      <c r="D42" s="224"/>
      <c r="E42" s="224"/>
      <c r="F42" s="224"/>
      <c r="G42" s="224"/>
      <c r="H42" s="224"/>
      <c r="I42" s="224"/>
      <c r="J42" s="224"/>
      <c r="K42" s="224"/>
      <c r="L42" s="224"/>
      <c r="M42" s="74"/>
      <c r="N42" s="74"/>
      <c r="O42" s="74"/>
    </row>
    <row r="43" spans="2:15" ht="13.5">
      <c r="B43" s="226" t="s">
        <v>84</v>
      </c>
      <c r="C43" s="226"/>
      <c r="D43" s="226"/>
      <c r="E43" s="226"/>
      <c r="F43" s="226"/>
      <c r="G43" s="226"/>
      <c r="H43" s="226"/>
      <c r="I43" s="226"/>
      <c r="J43" s="226"/>
      <c r="K43" s="226"/>
      <c r="L43" s="226"/>
      <c r="M43" s="99"/>
      <c r="N43" s="99"/>
      <c r="O43" s="99"/>
    </row>
    <row r="44" ht="13.5">
      <c r="B44" s="7" t="s">
        <v>85</v>
      </c>
    </row>
    <row r="45" ht="13.5">
      <c r="B45" s="7" t="s">
        <v>21</v>
      </c>
    </row>
  </sheetData>
  <sheetProtection password="ED39" sheet="1" formatCells="0" formatColumns="0" formatRows="0" selectLockedCells="1"/>
  <mergeCells count="25">
    <mergeCell ref="C42:L42"/>
    <mergeCell ref="I28:L28"/>
    <mergeCell ref="I29:L29"/>
    <mergeCell ref="I34:L34"/>
    <mergeCell ref="B39:L41"/>
    <mergeCell ref="I33:L33"/>
    <mergeCell ref="I30:L30"/>
    <mergeCell ref="I32:L32"/>
    <mergeCell ref="I31:L31"/>
    <mergeCell ref="B10:L12"/>
    <mergeCell ref="B14:L18"/>
    <mergeCell ref="B21:C21"/>
    <mergeCell ref="B22:C22"/>
    <mergeCell ref="E21:F21"/>
    <mergeCell ref="E22:F22"/>
    <mergeCell ref="B43:L43"/>
    <mergeCell ref="A3:L3"/>
    <mergeCell ref="B9:C9"/>
    <mergeCell ref="B13:G13"/>
    <mergeCell ref="B19:C19"/>
    <mergeCell ref="I27:L27"/>
    <mergeCell ref="I23:L23"/>
    <mergeCell ref="I24:L24"/>
    <mergeCell ref="I25:L25"/>
    <mergeCell ref="I26:L26"/>
  </mergeCells>
  <printOptions horizontalCentered="1"/>
  <pageMargins left="0.25" right="0.25" top="0.75" bottom="0.75" header="0.3" footer="0.3"/>
  <pageSetup fitToHeight="1" fitToWidth="1" horizontalDpi="600" verticalDpi="600"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3" width="14.875" style="7" customWidth="1"/>
    <col min="4" max="4" width="4.125" style="7" customWidth="1"/>
    <col min="5" max="5" width="14.50390625" style="7" customWidth="1"/>
    <col min="6" max="6" width="14.875" style="7" customWidth="1"/>
    <col min="7" max="7" width="4.75390625" style="7" customWidth="1"/>
    <col min="8" max="8" width="7.50390625" style="7" customWidth="1"/>
    <col min="9" max="9" width="12.875" style="7" customWidth="1"/>
    <col min="10" max="10" width="14.00390625" style="7" customWidth="1"/>
    <col min="11" max="11" width="14.625" style="7" customWidth="1"/>
    <col min="12" max="12" width="15.625" style="7" customWidth="1"/>
    <col min="13" max="13" width="2.25390625" style="7" customWidth="1"/>
    <col min="14" max="16384" width="9.00390625" style="7" customWidth="1"/>
  </cols>
  <sheetData>
    <row r="1" ht="15.75" customHeight="1">
      <c r="L1" s="8" t="s">
        <v>35</v>
      </c>
    </row>
    <row r="2" ht="15.75" customHeight="1"/>
    <row r="3" spans="1:15" ht="15.75" customHeight="1">
      <c r="A3" s="176" t="s">
        <v>98</v>
      </c>
      <c r="B3" s="176"/>
      <c r="C3" s="176"/>
      <c r="D3" s="176"/>
      <c r="E3" s="176"/>
      <c r="F3" s="176"/>
      <c r="G3" s="176"/>
      <c r="H3" s="176"/>
      <c r="I3" s="176"/>
      <c r="J3" s="176"/>
      <c r="K3" s="176"/>
      <c r="L3" s="176"/>
      <c r="M3" s="6"/>
      <c r="N3" s="6"/>
      <c r="O3" s="6"/>
    </row>
    <row r="4" ht="15.75" customHeight="1"/>
    <row r="5" spans="8:12" ht="15.75" customHeight="1">
      <c r="H5" s="86"/>
      <c r="I5" s="18" t="str">
        <f>'１号－１'!D5</f>
        <v>学校名　</v>
      </c>
      <c r="J5" s="19"/>
      <c r="K5" s="19"/>
      <c r="L5" s="19"/>
    </row>
    <row r="6" spans="8:15" ht="15.75" customHeight="1">
      <c r="H6" s="86"/>
      <c r="I6" s="18" t="str">
        <f>'１号－１'!D6</f>
        <v>担当職・氏名　</v>
      </c>
      <c r="J6" s="21"/>
      <c r="K6" s="21"/>
      <c r="L6" s="21"/>
      <c r="O6" s="7" t="s">
        <v>103</v>
      </c>
    </row>
    <row r="7" spans="8:12" ht="15.75" customHeight="1">
      <c r="H7" s="87"/>
      <c r="I7" s="18" t="str">
        <f>'１号－１'!D7</f>
        <v>担当者電話番号　</v>
      </c>
      <c r="J7" s="23"/>
      <c r="K7" s="23"/>
      <c r="L7" s="23"/>
    </row>
    <row r="8" spans="10:12" ht="15.75" customHeight="1">
      <c r="J8" s="24"/>
      <c r="K8" s="24"/>
      <c r="L8" s="24"/>
    </row>
    <row r="9" spans="2:12" ht="20.25" customHeight="1">
      <c r="B9" s="205" t="s">
        <v>10</v>
      </c>
      <c r="C9" s="205"/>
      <c r="D9" s="25"/>
      <c r="E9" s="25"/>
      <c r="F9" s="25"/>
      <c r="G9" s="26"/>
      <c r="H9" s="26"/>
      <c r="I9" s="26"/>
      <c r="J9" s="26"/>
      <c r="K9" s="26"/>
      <c r="L9" s="27"/>
    </row>
    <row r="10" spans="2:12" ht="14.25" customHeight="1">
      <c r="B10" s="185"/>
      <c r="C10" s="186"/>
      <c r="D10" s="186"/>
      <c r="E10" s="186"/>
      <c r="F10" s="186"/>
      <c r="G10" s="186"/>
      <c r="H10" s="186"/>
      <c r="I10" s="186"/>
      <c r="J10" s="186"/>
      <c r="K10" s="186"/>
      <c r="L10" s="187"/>
    </row>
    <row r="11" spans="2:12" ht="14.25" customHeight="1">
      <c r="B11" s="185"/>
      <c r="C11" s="186"/>
      <c r="D11" s="186"/>
      <c r="E11" s="186"/>
      <c r="F11" s="186"/>
      <c r="G11" s="186"/>
      <c r="H11" s="186"/>
      <c r="I11" s="186"/>
      <c r="J11" s="186"/>
      <c r="K11" s="186"/>
      <c r="L11" s="187"/>
    </row>
    <row r="12" spans="2:12" ht="14.25" customHeight="1">
      <c r="B12" s="188"/>
      <c r="C12" s="189"/>
      <c r="D12" s="189"/>
      <c r="E12" s="189"/>
      <c r="F12" s="189"/>
      <c r="G12" s="189"/>
      <c r="H12" s="189"/>
      <c r="I12" s="189"/>
      <c r="J12" s="189"/>
      <c r="K12" s="189"/>
      <c r="L12" s="190"/>
    </row>
    <row r="13" spans="2:12" ht="20.25" customHeight="1">
      <c r="B13" s="227" t="s">
        <v>8</v>
      </c>
      <c r="C13" s="228"/>
      <c r="D13" s="88"/>
      <c r="E13" s="32"/>
      <c r="F13" s="32"/>
      <c r="G13" s="32"/>
      <c r="H13" s="26"/>
      <c r="I13" s="26"/>
      <c r="J13" s="26"/>
      <c r="K13" s="26"/>
      <c r="L13" s="27"/>
    </row>
    <row r="14" spans="2:12" ht="15" customHeight="1">
      <c r="B14" s="185"/>
      <c r="C14" s="186"/>
      <c r="D14" s="186"/>
      <c r="E14" s="186"/>
      <c r="F14" s="186"/>
      <c r="G14" s="186"/>
      <c r="H14" s="186"/>
      <c r="I14" s="186"/>
      <c r="J14" s="186"/>
      <c r="K14" s="186"/>
      <c r="L14" s="187"/>
    </row>
    <row r="15" spans="2:12" ht="15" customHeight="1">
      <c r="B15" s="185"/>
      <c r="C15" s="186"/>
      <c r="D15" s="186"/>
      <c r="E15" s="186"/>
      <c r="F15" s="186"/>
      <c r="G15" s="186"/>
      <c r="H15" s="186"/>
      <c r="I15" s="186"/>
      <c r="J15" s="186"/>
      <c r="K15" s="186"/>
      <c r="L15" s="187"/>
    </row>
    <row r="16" spans="2:12" ht="15" customHeight="1">
      <c r="B16" s="185"/>
      <c r="C16" s="186"/>
      <c r="D16" s="186"/>
      <c r="E16" s="186"/>
      <c r="F16" s="186"/>
      <c r="G16" s="186"/>
      <c r="H16" s="186"/>
      <c r="I16" s="186"/>
      <c r="J16" s="186"/>
      <c r="K16" s="186"/>
      <c r="L16" s="187"/>
    </row>
    <row r="17" spans="2:12" ht="15" customHeight="1">
      <c r="B17" s="185"/>
      <c r="C17" s="186"/>
      <c r="D17" s="186"/>
      <c r="E17" s="186"/>
      <c r="F17" s="186"/>
      <c r="G17" s="186"/>
      <c r="H17" s="186"/>
      <c r="I17" s="186"/>
      <c r="J17" s="186"/>
      <c r="K17" s="186"/>
      <c r="L17" s="187"/>
    </row>
    <row r="18" spans="2:12" ht="15" customHeight="1">
      <c r="B18" s="188"/>
      <c r="C18" s="189"/>
      <c r="D18" s="189"/>
      <c r="E18" s="189"/>
      <c r="F18" s="189"/>
      <c r="G18" s="189"/>
      <c r="H18" s="189"/>
      <c r="I18" s="189"/>
      <c r="J18" s="189"/>
      <c r="K18" s="189"/>
      <c r="L18" s="190"/>
    </row>
    <row r="19" spans="2:16" ht="20.25" customHeight="1">
      <c r="B19" s="213" t="s">
        <v>7</v>
      </c>
      <c r="C19" s="214"/>
      <c r="D19" s="32"/>
      <c r="E19" s="32"/>
      <c r="F19" s="32"/>
      <c r="G19" s="26"/>
      <c r="H19" s="26"/>
      <c r="I19" s="26"/>
      <c r="J19" s="26"/>
      <c r="K19" s="26"/>
      <c r="L19" s="27"/>
      <c r="P19" s="1"/>
    </row>
    <row r="20" spans="2:15" ht="12.75" customHeight="1" thickBot="1">
      <c r="B20" s="89"/>
      <c r="C20" s="36"/>
      <c r="D20" s="36"/>
      <c r="E20" s="36"/>
      <c r="F20" s="36"/>
      <c r="G20" s="15"/>
      <c r="H20" s="15"/>
      <c r="I20" s="37"/>
      <c r="J20" s="37"/>
      <c r="K20" s="37"/>
      <c r="L20" s="38"/>
      <c r="O20" s="15">
        <f>IF(C36&gt;=F36,F36,C36)</f>
        <v>0</v>
      </c>
    </row>
    <row r="21" spans="2:15" ht="27.75" customHeight="1" thickTop="1">
      <c r="B21" s="202" t="s">
        <v>1</v>
      </c>
      <c r="C21" s="203"/>
      <c r="D21" s="68"/>
      <c r="E21" s="210" t="s">
        <v>1</v>
      </c>
      <c r="F21" s="211"/>
      <c r="G21" s="15"/>
      <c r="H21" s="15"/>
      <c r="I21" s="37"/>
      <c r="J21" s="37"/>
      <c r="K21" s="37"/>
      <c r="L21" s="38"/>
      <c r="O21" s="15">
        <f>IF(C37&gt;=F37,F37,C37)</f>
        <v>0</v>
      </c>
    </row>
    <row r="22" spans="2:15" ht="19.5" customHeight="1">
      <c r="B22" s="191" t="s">
        <v>39</v>
      </c>
      <c r="C22" s="192"/>
      <c r="D22" s="68"/>
      <c r="E22" s="200" t="s">
        <v>40</v>
      </c>
      <c r="F22" s="201"/>
      <c r="G22" s="15"/>
      <c r="H22" s="15"/>
      <c r="I22" s="37"/>
      <c r="J22" s="37"/>
      <c r="K22" s="37"/>
      <c r="L22" s="38"/>
      <c r="O22" s="7">
        <f>O20+O21</f>
        <v>0</v>
      </c>
    </row>
    <row r="23" spans="2:12" ht="27.75" customHeight="1">
      <c r="B23" s="40" t="s">
        <v>22</v>
      </c>
      <c r="C23" s="41"/>
      <c r="D23" s="90"/>
      <c r="E23" s="42"/>
      <c r="F23" s="43"/>
      <c r="G23" s="36"/>
      <c r="H23" s="53"/>
      <c r="I23" s="215" t="s">
        <v>23</v>
      </c>
      <c r="J23" s="215"/>
      <c r="K23" s="215"/>
      <c r="L23" s="216"/>
    </row>
    <row r="24" spans="2:12" ht="27.75" customHeight="1">
      <c r="B24" s="44" t="s">
        <v>42</v>
      </c>
      <c r="C24" s="3"/>
      <c r="D24" s="45"/>
      <c r="E24" s="46" t="s">
        <v>43</v>
      </c>
      <c r="F24" s="3">
        <f>C24</f>
        <v>0</v>
      </c>
      <c r="G24" s="15"/>
      <c r="H24" s="47" t="s">
        <v>17</v>
      </c>
      <c r="I24" s="199"/>
      <c r="J24" s="199"/>
      <c r="K24" s="199"/>
      <c r="L24" s="199"/>
    </row>
    <row r="25" spans="2:12" ht="27.75" customHeight="1">
      <c r="B25" s="44" t="s">
        <v>41</v>
      </c>
      <c r="C25" s="3"/>
      <c r="D25" s="45"/>
      <c r="E25" s="46" t="s">
        <v>44</v>
      </c>
      <c r="F25" s="3"/>
      <c r="G25" s="15"/>
      <c r="H25" s="47" t="s">
        <v>17</v>
      </c>
      <c r="I25" s="199"/>
      <c r="J25" s="199"/>
      <c r="K25" s="199"/>
      <c r="L25" s="199"/>
    </row>
    <row r="26" spans="2:12" ht="27.75" customHeight="1">
      <c r="B26" s="48" t="s">
        <v>11</v>
      </c>
      <c r="C26" s="91"/>
      <c r="D26" s="50"/>
      <c r="E26" s="51"/>
      <c r="F26" s="52"/>
      <c r="G26" s="36"/>
      <c r="H26" s="53"/>
      <c r="I26" s="206" t="s">
        <v>19</v>
      </c>
      <c r="J26" s="206"/>
      <c r="K26" s="206"/>
      <c r="L26" s="207"/>
    </row>
    <row r="27" spans="2:12" ht="27.75" customHeight="1">
      <c r="B27" s="44" t="s">
        <v>42</v>
      </c>
      <c r="C27" s="3"/>
      <c r="D27" s="45"/>
      <c r="E27" s="46" t="s">
        <v>43</v>
      </c>
      <c r="F27" s="3">
        <f>C27</f>
        <v>0</v>
      </c>
      <c r="G27" s="15"/>
      <c r="H27" s="47" t="s">
        <v>17</v>
      </c>
      <c r="I27" s="199"/>
      <c r="J27" s="199"/>
      <c r="K27" s="199"/>
      <c r="L27" s="199"/>
    </row>
    <row r="28" spans="2:12" ht="27.75" customHeight="1">
      <c r="B28" s="44" t="s">
        <v>41</v>
      </c>
      <c r="C28" s="3"/>
      <c r="D28" s="45"/>
      <c r="E28" s="46" t="s">
        <v>44</v>
      </c>
      <c r="F28" s="3">
        <v>0</v>
      </c>
      <c r="G28" s="15"/>
      <c r="H28" s="47" t="s">
        <v>17</v>
      </c>
      <c r="I28" s="199"/>
      <c r="J28" s="199"/>
      <c r="K28" s="199"/>
      <c r="L28" s="199"/>
    </row>
    <row r="29" spans="2:12" ht="27.75" customHeight="1">
      <c r="B29" s="48" t="s">
        <v>12</v>
      </c>
      <c r="C29" s="91"/>
      <c r="D29" s="50"/>
      <c r="E29" s="51"/>
      <c r="F29" s="52"/>
      <c r="G29" s="36"/>
      <c r="H29" s="53"/>
      <c r="I29" s="206" t="s">
        <v>18</v>
      </c>
      <c r="J29" s="206"/>
      <c r="K29" s="206"/>
      <c r="L29" s="207"/>
    </row>
    <row r="30" spans="2:12" ht="27.75" customHeight="1">
      <c r="B30" s="44" t="s">
        <v>42</v>
      </c>
      <c r="C30" s="3"/>
      <c r="D30" s="45"/>
      <c r="E30" s="46" t="s">
        <v>43</v>
      </c>
      <c r="F30" s="3">
        <f>C30</f>
        <v>0</v>
      </c>
      <c r="G30" s="15"/>
      <c r="H30" s="47" t="s">
        <v>17</v>
      </c>
      <c r="I30" s="199"/>
      <c r="J30" s="199"/>
      <c r="K30" s="199"/>
      <c r="L30" s="199"/>
    </row>
    <row r="31" spans="2:12" ht="27.75" customHeight="1">
      <c r="B31" s="44" t="s">
        <v>41</v>
      </c>
      <c r="C31" s="3"/>
      <c r="D31" s="45"/>
      <c r="E31" s="46" t="s">
        <v>44</v>
      </c>
      <c r="F31" s="3"/>
      <c r="G31" s="15"/>
      <c r="H31" s="47" t="s">
        <v>17</v>
      </c>
      <c r="I31" s="199"/>
      <c r="J31" s="199"/>
      <c r="K31" s="199"/>
      <c r="L31" s="199"/>
    </row>
    <row r="32" spans="2:12" ht="27.75" customHeight="1">
      <c r="B32" s="48" t="s">
        <v>13</v>
      </c>
      <c r="C32" s="91"/>
      <c r="D32" s="45"/>
      <c r="E32" s="51"/>
      <c r="F32" s="52"/>
      <c r="G32" s="15"/>
      <c r="H32" s="47"/>
      <c r="I32" s="206" t="s">
        <v>20</v>
      </c>
      <c r="J32" s="206"/>
      <c r="K32" s="206"/>
      <c r="L32" s="207"/>
    </row>
    <row r="33" spans="2:12" ht="27.75" customHeight="1">
      <c r="B33" s="44" t="s">
        <v>42</v>
      </c>
      <c r="C33" s="3"/>
      <c r="D33" s="45"/>
      <c r="E33" s="46" t="s">
        <v>43</v>
      </c>
      <c r="F33" s="3">
        <f>C33</f>
        <v>0</v>
      </c>
      <c r="G33" s="15"/>
      <c r="H33" s="47"/>
      <c r="I33" s="199"/>
      <c r="J33" s="199"/>
      <c r="K33" s="199"/>
      <c r="L33" s="199"/>
    </row>
    <row r="34" spans="2:12" ht="27.75" customHeight="1" thickBot="1">
      <c r="B34" s="55" t="s">
        <v>41</v>
      </c>
      <c r="C34" s="4"/>
      <c r="D34" s="45"/>
      <c r="E34" s="56" t="s">
        <v>44</v>
      </c>
      <c r="F34" s="4"/>
      <c r="G34" s="15"/>
      <c r="H34" s="47"/>
      <c r="I34" s="199"/>
      <c r="J34" s="199"/>
      <c r="K34" s="199"/>
      <c r="L34" s="199"/>
    </row>
    <row r="35" spans="2:12" ht="27.75" customHeight="1" thickBot="1" thickTop="1">
      <c r="B35" s="57"/>
      <c r="C35" s="60"/>
      <c r="D35" s="60"/>
      <c r="E35" s="60"/>
      <c r="F35" s="61"/>
      <c r="G35" s="62"/>
      <c r="H35" s="15"/>
      <c r="I35" s="15"/>
      <c r="J35" s="36" t="s">
        <v>16</v>
      </c>
      <c r="K35" s="63"/>
      <c r="L35" s="64" t="s">
        <v>38</v>
      </c>
    </row>
    <row r="36" spans="2:13" ht="29.25" customHeight="1" thickBot="1">
      <c r="B36" s="9" t="s">
        <v>14</v>
      </c>
      <c r="C36" s="92">
        <f>C24+C27+C30+C33</f>
        <v>0</v>
      </c>
      <c r="D36" s="93"/>
      <c r="E36" s="66"/>
      <c r="F36" s="67">
        <f>+F24+F27+F30+F33</f>
        <v>0</v>
      </c>
      <c r="G36" s="68"/>
      <c r="H36" s="15" t="s">
        <v>15</v>
      </c>
      <c r="I36" s="94">
        <f>IF(C36&gt;=F36,F36/2,C36/2)</f>
        <v>0</v>
      </c>
      <c r="J36" s="69">
        <f>IF(+I36+I37&gt;=100000,I36+I37,0)</f>
        <v>0</v>
      </c>
      <c r="K36" s="95">
        <f>ROUNDDOWN(IF(J36&gt;=600000,600000,J36),-3)</f>
        <v>0</v>
      </c>
      <c r="L36" s="96">
        <f>ROUNDDOWN(K36*0.18026,-3)</f>
        <v>0</v>
      </c>
      <c r="M36" s="7">
        <f>IF(G38=0,"",IF(G38&lt;200000,"※補助対象経費の下限（20万円）を下回るため、申請できません",""))</f>
      </c>
    </row>
    <row r="37" spans="2:12" ht="29.25" customHeight="1">
      <c r="B37" s="75"/>
      <c r="C37" s="92">
        <f>C25+C28+C31+C34</f>
        <v>0</v>
      </c>
      <c r="D37" s="66"/>
      <c r="E37" s="97"/>
      <c r="F37" s="67">
        <f>+F25+F28+F31+F34</f>
        <v>0</v>
      </c>
      <c r="G37" s="68"/>
      <c r="H37" s="15" t="s">
        <v>15</v>
      </c>
      <c r="I37" s="94">
        <f>IF(C37&gt;=F37,F37/2,C37/2)</f>
        <v>0</v>
      </c>
      <c r="J37" s="76"/>
      <c r="K37" s="76"/>
      <c r="L37" s="77" t="s">
        <v>4</v>
      </c>
    </row>
    <row r="38" spans="2:12" ht="24.75" customHeight="1">
      <c r="B38" s="75"/>
      <c r="C38" s="98">
        <f>SUM(C36:C37)</f>
        <v>0</v>
      </c>
      <c r="D38" s="50"/>
      <c r="E38" s="50"/>
      <c r="F38" s="67">
        <f>SUM(F36:F37)</f>
        <v>0</v>
      </c>
      <c r="G38" s="79"/>
      <c r="H38" s="15"/>
      <c r="I38" s="15"/>
      <c r="J38" s="15"/>
      <c r="K38" s="15"/>
      <c r="L38" s="80">
        <f>IF(C38&gt;=F38,F38-L36,C38-L36)</f>
        <v>0</v>
      </c>
    </row>
    <row r="39" spans="2:12" ht="51" customHeight="1">
      <c r="B39" s="193" t="s">
        <v>64</v>
      </c>
      <c r="C39" s="194"/>
      <c r="D39" s="194"/>
      <c r="E39" s="194"/>
      <c r="F39" s="194"/>
      <c r="G39" s="194"/>
      <c r="H39" s="194"/>
      <c r="I39" s="194"/>
      <c r="J39" s="194"/>
      <c r="K39" s="194"/>
      <c r="L39" s="195"/>
    </row>
    <row r="40" spans="2:12" ht="27" customHeight="1">
      <c r="B40" s="193"/>
      <c r="C40" s="194"/>
      <c r="D40" s="194"/>
      <c r="E40" s="194"/>
      <c r="F40" s="194"/>
      <c r="G40" s="194"/>
      <c r="H40" s="194"/>
      <c r="I40" s="194"/>
      <c r="J40" s="194"/>
      <c r="K40" s="194"/>
      <c r="L40" s="195"/>
    </row>
    <row r="41" spans="2:12" ht="24" customHeight="1">
      <c r="B41" s="196"/>
      <c r="C41" s="197"/>
      <c r="D41" s="197"/>
      <c r="E41" s="197"/>
      <c r="F41" s="197"/>
      <c r="G41" s="197"/>
      <c r="H41" s="197"/>
      <c r="I41" s="197"/>
      <c r="J41" s="197"/>
      <c r="K41" s="197"/>
      <c r="L41" s="198"/>
    </row>
    <row r="42" spans="2:15" ht="13.5" customHeight="1">
      <c r="B42" s="7" t="s">
        <v>9</v>
      </c>
      <c r="C42" s="224" t="s">
        <v>86</v>
      </c>
      <c r="D42" s="224"/>
      <c r="E42" s="224"/>
      <c r="F42" s="224"/>
      <c r="G42" s="224"/>
      <c r="H42" s="224"/>
      <c r="I42" s="224"/>
      <c r="J42" s="224"/>
      <c r="K42" s="224"/>
      <c r="L42" s="224"/>
      <c r="M42" s="74"/>
      <c r="N42" s="74"/>
      <c r="O42" s="74"/>
    </row>
    <row r="43" spans="3:15" ht="13.5">
      <c r="C43" s="223" t="s">
        <v>87</v>
      </c>
      <c r="D43" s="223"/>
      <c r="E43" s="223"/>
      <c r="F43" s="223"/>
      <c r="G43" s="223"/>
      <c r="H43" s="223"/>
      <c r="I43" s="223"/>
      <c r="J43" s="223"/>
      <c r="K43" s="223"/>
      <c r="L43" s="223"/>
      <c r="M43" s="99"/>
      <c r="N43" s="99"/>
      <c r="O43" s="99"/>
    </row>
    <row r="44" spans="2:15" ht="13.5">
      <c r="B44" s="226" t="s">
        <v>25</v>
      </c>
      <c r="C44" s="226"/>
      <c r="D44" s="226"/>
      <c r="E44" s="226"/>
      <c r="F44" s="226"/>
      <c r="G44" s="226"/>
      <c r="H44" s="226"/>
      <c r="I44" s="226"/>
      <c r="J44" s="226"/>
      <c r="K44" s="226"/>
      <c r="L44" s="226"/>
      <c r="M44" s="6"/>
      <c r="N44" s="6"/>
      <c r="O44" s="6"/>
    </row>
    <row r="45" ht="13.5">
      <c r="B45" s="7" t="s">
        <v>21</v>
      </c>
    </row>
  </sheetData>
  <sheetProtection password="ED39" sheet="1" formatCells="0" formatColumns="0" formatRows="0" selectLockedCells="1"/>
  <mergeCells count="26">
    <mergeCell ref="B44:L44"/>
    <mergeCell ref="B10:L12"/>
    <mergeCell ref="B14:L18"/>
    <mergeCell ref="E22:F22"/>
    <mergeCell ref="I32:L32"/>
    <mergeCell ref="I33:L33"/>
    <mergeCell ref="I24:L24"/>
    <mergeCell ref="I25:L25"/>
    <mergeCell ref="C43:L43"/>
    <mergeCell ref="I28:L28"/>
    <mergeCell ref="I29:L29"/>
    <mergeCell ref="I30:L30"/>
    <mergeCell ref="I31:L31"/>
    <mergeCell ref="C42:L42"/>
    <mergeCell ref="B39:L41"/>
    <mergeCell ref="I34:L34"/>
    <mergeCell ref="A3:L3"/>
    <mergeCell ref="B9:C9"/>
    <mergeCell ref="B19:C19"/>
    <mergeCell ref="I23:L23"/>
    <mergeCell ref="I26:L26"/>
    <mergeCell ref="I27:L27"/>
    <mergeCell ref="B13:C13"/>
    <mergeCell ref="B21:C21"/>
    <mergeCell ref="B22:C22"/>
    <mergeCell ref="E21:F21"/>
  </mergeCells>
  <printOptions horizontalCentered="1"/>
  <pageMargins left="0.25" right="0.25" top="0.75" bottom="0.75" header="0.3" footer="0.3"/>
  <pageSetup fitToHeight="1" fitToWidth="1" horizontalDpi="600" verticalDpi="600" orientation="portrait" paperSize="9" scale="7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view="pageBreakPreview" zoomScale="80" zoomScaleSheetLayoutView="80" zoomScalePageLayoutView="0" workbookViewId="0" topLeftCell="A1">
      <selection activeCell="D5" sqref="D5:F5"/>
    </sheetView>
  </sheetViews>
  <sheetFormatPr defaultColWidth="9.00390625" defaultRowHeight="13.5"/>
  <cols>
    <col min="1" max="1" width="2.00390625" style="7" customWidth="1"/>
    <col min="2" max="2" width="11.875" style="7" customWidth="1"/>
    <col min="3" max="3" width="5.875" style="7" customWidth="1"/>
    <col min="4" max="4" width="8.875" style="7" customWidth="1"/>
    <col min="5" max="5" width="3.875" style="7" customWidth="1"/>
    <col min="6" max="6" width="8.875" style="7" customWidth="1"/>
    <col min="7" max="7" width="5.125" style="7" customWidth="1"/>
    <col min="8" max="8" width="11.375" style="7" customWidth="1"/>
    <col min="9" max="9" width="5.375" style="7" customWidth="1"/>
    <col min="10" max="10" width="13.25390625" style="7" customWidth="1"/>
    <col min="11" max="11" width="15.375" style="7" customWidth="1"/>
    <col min="12" max="12" width="18.50390625" style="7" customWidth="1"/>
    <col min="13" max="13" width="2.25390625" style="7" customWidth="1"/>
    <col min="14" max="16384" width="9.00390625" style="7" customWidth="1"/>
  </cols>
  <sheetData>
    <row r="1" ht="15.75" customHeight="1">
      <c r="L1" s="8" t="s">
        <v>88</v>
      </c>
    </row>
    <row r="2" ht="15.75" customHeight="1"/>
    <row r="3" spans="1:15" ht="15.75" customHeight="1">
      <c r="A3" s="176" t="s">
        <v>58</v>
      </c>
      <c r="B3" s="176"/>
      <c r="C3" s="176"/>
      <c r="D3" s="176"/>
      <c r="E3" s="176"/>
      <c r="F3" s="176"/>
      <c r="G3" s="176"/>
      <c r="H3" s="176"/>
      <c r="I3" s="176"/>
      <c r="J3" s="176"/>
      <c r="K3" s="176"/>
      <c r="L3" s="176"/>
      <c r="M3" s="6"/>
      <c r="N3" s="6"/>
      <c r="O3" s="6"/>
    </row>
    <row r="4" ht="15.75" customHeight="1"/>
    <row r="5" spans="9:12" ht="15.75" customHeight="1">
      <c r="I5" s="230" t="str">
        <f>'１号－１'!D5</f>
        <v>学校名　</v>
      </c>
      <c r="J5" s="230"/>
      <c r="K5" s="230"/>
      <c r="L5" s="230"/>
    </row>
    <row r="6" spans="9:15" ht="15.75" customHeight="1">
      <c r="I6" s="231" t="str">
        <f>'１号－１'!D6</f>
        <v>担当職・氏名　</v>
      </c>
      <c r="J6" s="231"/>
      <c r="K6" s="231"/>
      <c r="L6" s="231"/>
      <c r="O6" s="7" t="s">
        <v>103</v>
      </c>
    </row>
    <row r="7" spans="9:12" ht="15.75" customHeight="1">
      <c r="I7" s="232" t="str">
        <f>'１号－１'!D7</f>
        <v>担当者電話番号　</v>
      </c>
      <c r="J7" s="232"/>
      <c r="K7" s="232"/>
      <c r="L7" s="232"/>
    </row>
    <row r="8" spans="11:12" ht="15.75" customHeight="1">
      <c r="K8" s="24"/>
      <c r="L8" s="24"/>
    </row>
    <row r="9" spans="2:12" ht="20.25" customHeight="1">
      <c r="B9" s="227" t="s">
        <v>10</v>
      </c>
      <c r="C9" s="228"/>
      <c r="D9" s="246"/>
      <c r="E9" s="25"/>
      <c r="F9" s="25"/>
      <c r="G9" s="25"/>
      <c r="H9" s="26"/>
      <c r="I9" s="26"/>
      <c r="J9" s="26"/>
      <c r="K9" s="26"/>
      <c r="L9" s="27"/>
    </row>
    <row r="10" spans="2:12" ht="14.25" customHeight="1">
      <c r="B10" s="247"/>
      <c r="C10" s="248"/>
      <c r="D10" s="248"/>
      <c r="E10" s="248"/>
      <c r="F10" s="248"/>
      <c r="G10" s="248"/>
      <c r="H10" s="248"/>
      <c r="I10" s="248"/>
      <c r="J10" s="248"/>
      <c r="K10" s="248"/>
      <c r="L10" s="249"/>
    </row>
    <row r="11" spans="2:12" ht="14.25" customHeight="1">
      <c r="B11" s="247"/>
      <c r="C11" s="248"/>
      <c r="D11" s="248"/>
      <c r="E11" s="248"/>
      <c r="F11" s="248"/>
      <c r="G11" s="248"/>
      <c r="H11" s="248"/>
      <c r="I11" s="248"/>
      <c r="J11" s="248"/>
      <c r="K11" s="248"/>
      <c r="L11" s="249"/>
    </row>
    <row r="12" spans="2:12" ht="14.25" customHeight="1">
      <c r="B12" s="250"/>
      <c r="C12" s="251"/>
      <c r="D12" s="251"/>
      <c r="E12" s="251"/>
      <c r="F12" s="251"/>
      <c r="G12" s="251"/>
      <c r="H12" s="251"/>
      <c r="I12" s="251"/>
      <c r="J12" s="251"/>
      <c r="K12" s="251"/>
      <c r="L12" s="252"/>
    </row>
    <row r="13" spans="2:12" ht="20.25" customHeight="1">
      <c r="B13" s="227" t="s">
        <v>8</v>
      </c>
      <c r="C13" s="228"/>
      <c r="D13" s="246"/>
      <c r="E13" s="88"/>
      <c r="F13" s="32"/>
      <c r="G13" s="32"/>
      <c r="H13" s="32"/>
      <c r="I13" s="26"/>
      <c r="J13" s="26"/>
      <c r="K13" s="26"/>
      <c r="L13" s="27"/>
    </row>
    <row r="14" spans="2:12" ht="15" customHeight="1">
      <c r="B14" s="247"/>
      <c r="C14" s="248"/>
      <c r="D14" s="248"/>
      <c r="E14" s="248"/>
      <c r="F14" s="248"/>
      <c r="G14" s="248"/>
      <c r="H14" s="248"/>
      <c r="I14" s="248"/>
      <c r="J14" s="248"/>
      <c r="K14" s="248"/>
      <c r="L14" s="249"/>
    </row>
    <row r="15" spans="2:12" ht="12" customHeight="1">
      <c r="B15" s="247"/>
      <c r="C15" s="248"/>
      <c r="D15" s="248"/>
      <c r="E15" s="248"/>
      <c r="F15" s="248"/>
      <c r="G15" s="248"/>
      <c r="H15" s="248"/>
      <c r="I15" s="248"/>
      <c r="J15" s="248"/>
      <c r="K15" s="248"/>
      <c r="L15" s="249"/>
    </row>
    <row r="16" spans="2:12" ht="11.25" customHeight="1">
      <c r="B16" s="247"/>
      <c r="C16" s="248"/>
      <c r="D16" s="248"/>
      <c r="E16" s="248"/>
      <c r="F16" s="248"/>
      <c r="G16" s="248"/>
      <c r="H16" s="248"/>
      <c r="I16" s="248"/>
      <c r="J16" s="248"/>
      <c r="K16" s="248"/>
      <c r="L16" s="249"/>
    </row>
    <row r="17" spans="2:12" ht="10.5" customHeight="1">
      <c r="B17" s="247"/>
      <c r="C17" s="248"/>
      <c r="D17" s="248"/>
      <c r="E17" s="248"/>
      <c r="F17" s="248"/>
      <c r="G17" s="248"/>
      <c r="H17" s="248"/>
      <c r="I17" s="248"/>
      <c r="J17" s="248"/>
      <c r="K17" s="248"/>
      <c r="L17" s="249"/>
    </row>
    <row r="18" spans="2:12" ht="15" customHeight="1">
      <c r="B18" s="250"/>
      <c r="C18" s="251"/>
      <c r="D18" s="251"/>
      <c r="E18" s="251"/>
      <c r="F18" s="251"/>
      <c r="G18" s="251"/>
      <c r="H18" s="251"/>
      <c r="I18" s="251"/>
      <c r="J18" s="251"/>
      <c r="K18" s="251"/>
      <c r="L18" s="252"/>
    </row>
    <row r="19" spans="2:12" ht="20.25" customHeight="1" thickBot="1">
      <c r="B19" s="221" t="s">
        <v>46</v>
      </c>
      <c r="C19" s="229"/>
      <c r="D19" s="222"/>
      <c r="E19" s="88" t="s">
        <v>47</v>
      </c>
      <c r="F19" s="32"/>
      <c r="G19" s="32"/>
      <c r="H19" s="32"/>
      <c r="I19" s="32"/>
      <c r="J19" s="32"/>
      <c r="K19" s="32"/>
      <c r="L19" s="111"/>
    </row>
    <row r="20" spans="2:12" ht="20.25" customHeight="1" thickTop="1">
      <c r="B20" s="242" t="s">
        <v>57</v>
      </c>
      <c r="C20" s="243"/>
      <c r="D20" s="243"/>
      <c r="E20" s="243"/>
      <c r="F20" s="124"/>
      <c r="G20" s="124"/>
      <c r="H20" s="124"/>
      <c r="I20" s="124"/>
      <c r="J20" s="124"/>
      <c r="K20" s="124"/>
      <c r="L20" s="125"/>
    </row>
    <row r="21" spans="2:12" ht="15.75" customHeight="1">
      <c r="B21" s="126" t="s">
        <v>48</v>
      </c>
      <c r="C21" s="127"/>
      <c r="D21" s="127"/>
      <c r="E21" s="127"/>
      <c r="F21" s="127"/>
      <c r="G21" s="127"/>
      <c r="H21" s="127"/>
      <c r="I21" s="127"/>
      <c r="J21" s="127"/>
      <c r="K21" s="127"/>
      <c r="L21" s="128"/>
    </row>
    <row r="22" spans="2:12" ht="15.75" customHeight="1">
      <c r="B22" s="126" t="s">
        <v>1</v>
      </c>
      <c r="C22" s="127"/>
      <c r="D22" s="129">
        <v>5000</v>
      </c>
      <c r="E22" s="130" t="s">
        <v>49</v>
      </c>
      <c r="F22" s="2"/>
      <c r="G22" s="127" t="s">
        <v>50</v>
      </c>
      <c r="H22" s="131">
        <f>D22*F22</f>
        <v>0</v>
      </c>
      <c r="I22" s="127"/>
      <c r="J22" s="127" t="s">
        <v>51</v>
      </c>
      <c r="K22" s="127"/>
      <c r="L22" s="128"/>
    </row>
    <row r="23" spans="2:12" ht="14.25" customHeight="1">
      <c r="B23" s="132"/>
      <c r="C23" s="133"/>
      <c r="D23" s="133"/>
      <c r="E23" s="133"/>
      <c r="F23" s="134"/>
      <c r="G23" s="133"/>
      <c r="H23" s="133"/>
      <c r="I23" s="133"/>
      <c r="J23" s="236"/>
      <c r="K23" s="237"/>
      <c r="L23" s="238"/>
    </row>
    <row r="24" spans="2:12" ht="18.75" customHeight="1">
      <c r="B24" s="126" t="s">
        <v>52</v>
      </c>
      <c r="C24" s="127"/>
      <c r="D24" s="127"/>
      <c r="E24" s="130" t="s">
        <v>50</v>
      </c>
      <c r="F24" s="235">
        <f>H22/2</f>
        <v>0</v>
      </c>
      <c r="G24" s="235"/>
      <c r="H24" s="127"/>
      <c r="I24" s="127"/>
      <c r="J24" s="239"/>
      <c r="K24" s="240"/>
      <c r="L24" s="241"/>
    </row>
    <row r="25" spans="2:15" ht="17.25" customHeight="1">
      <c r="B25" s="126" t="s">
        <v>53</v>
      </c>
      <c r="C25" s="127"/>
      <c r="D25" s="127"/>
      <c r="E25" s="127"/>
      <c r="F25" s="233">
        <f>ROUNDDOWN(IF(F22="",0,IF(F24-426000&gt;0,426000,F24)),-3)</f>
        <v>0</v>
      </c>
      <c r="G25" s="234"/>
      <c r="H25" s="127"/>
      <c r="I25" s="127"/>
      <c r="J25" s="253"/>
      <c r="K25" s="254"/>
      <c r="L25" s="255"/>
      <c r="O25" s="136">
        <f>H22+H28</f>
        <v>0</v>
      </c>
    </row>
    <row r="26" spans="2:12" ht="14.25" customHeight="1">
      <c r="B26" s="126"/>
      <c r="C26" s="127"/>
      <c r="D26" s="127"/>
      <c r="E26" s="127"/>
      <c r="F26" s="127"/>
      <c r="G26" s="127"/>
      <c r="H26" s="127"/>
      <c r="I26" s="127"/>
      <c r="J26" s="127"/>
      <c r="K26" s="127"/>
      <c r="L26" s="128"/>
    </row>
    <row r="27" spans="2:12" ht="18" customHeight="1">
      <c r="B27" s="126" t="s">
        <v>54</v>
      </c>
      <c r="C27" s="127"/>
      <c r="D27" s="127"/>
      <c r="E27" s="127"/>
      <c r="F27" s="127"/>
      <c r="G27" s="127"/>
      <c r="H27" s="127"/>
      <c r="I27" s="127"/>
      <c r="J27" s="127"/>
      <c r="K27" s="127"/>
      <c r="L27" s="128"/>
    </row>
    <row r="28" spans="2:12" ht="20.25" customHeight="1">
      <c r="B28" s="126" t="s">
        <v>1</v>
      </c>
      <c r="C28" s="127"/>
      <c r="D28" s="129">
        <v>3000</v>
      </c>
      <c r="E28" s="130" t="s">
        <v>49</v>
      </c>
      <c r="F28" s="2"/>
      <c r="G28" s="127" t="s">
        <v>50</v>
      </c>
      <c r="H28" s="131">
        <f>D28*F28</f>
        <v>0</v>
      </c>
      <c r="I28" s="127"/>
      <c r="J28" s="127" t="s">
        <v>51</v>
      </c>
      <c r="K28" s="127"/>
      <c r="L28" s="137"/>
    </row>
    <row r="29" spans="2:12" ht="16.5" customHeight="1">
      <c r="B29" s="132"/>
      <c r="C29" s="133"/>
      <c r="D29" s="133"/>
      <c r="E29" s="133"/>
      <c r="F29" s="134"/>
      <c r="G29" s="133"/>
      <c r="H29" s="133"/>
      <c r="I29" s="133"/>
      <c r="J29" s="236"/>
      <c r="K29" s="237"/>
      <c r="L29" s="238"/>
    </row>
    <row r="30" spans="2:12" ht="20.25" customHeight="1">
      <c r="B30" s="126" t="s">
        <v>52</v>
      </c>
      <c r="C30" s="127"/>
      <c r="D30" s="127"/>
      <c r="E30" s="130" t="s">
        <v>50</v>
      </c>
      <c r="F30" s="235">
        <f>H28/2</f>
        <v>0</v>
      </c>
      <c r="G30" s="235"/>
      <c r="H30" s="127"/>
      <c r="I30" s="127"/>
      <c r="J30" s="239"/>
      <c r="K30" s="240"/>
      <c r="L30" s="241"/>
    </row>
    <row r="31" spans="2:12" ht="21.75" customHeight="1">
      <c r="B31" s="126" t="s">
        <v>55</v>
      </c>
      <c r="C31" s="127"/>
      <c r="D31" s="127"/>
      <c r="E31" s="127"/>
      <c r="F31" s="233">
        <f>ROUNDDOWN(IF(F28="",0,IF(F30-91000&gt;0,91000,F30)),-3)</f>
        <v>0</v>
      </c>
      <c r="G31" s="234"/>
      <c r="H31" s="127"/>
      <c r="I31" s="127"/>
      <c r="J31" s="253"/>
      <c r="K31" s="254"/>
      <c r="L31" s="255"/>
    </row>
    <row r="32" spans="2:12" ht="30" customHeight="1" thickBot="1">
      <c r="B32" s="138"/>
      <c r="C32" s="139"/>
      <c r="D32" s="139"/>
      <c r="E32" s="139"/>
      <c r="F32" s="140"/>
      <c r="G32" s="140"/>
      <c r="H32" s="139"/>
      <c r="I32" s="139"/>
      <c r="J32" s="141"/>
      <c r="K32" s="142" t="s">
        <v>3</v>
      </c>
      <c r="L32" s="143">
        <f>F25+F31</f>
        <v>0</v>
      </c>
    </row>
    <row r="33" spans="2:12" ht="24" customHeight="1" thickTop="1">
      <c r="B33" s="244" t="s">
        <v>62</v>
      </c>
      <c r="C33" s="245"/>
      <c r="D33" s="245"/>
      <c r="E33" s="245"/>
      <c r="F33" s="144"/>
      <c r="G33" s="144"/>
      <c r="H33" s="145"/>
      <c r="I33" s="145"/>
      <c r="J33" s="146"/>
      <c r="K33" s="147"/>
      <c r="L33" s="148"/>
    </row>
    <row r="34" spans="2:12" ht="21.75" customHeight="1">
      <c r="B34" s="149" t="s">
        <v>48</v>
      </c>
      <c r="C34" s="150"/>
      <c r="D34" s="150"/>
      <c r="E34" s="150"/>
      <c r="F34" s="150"/>
      <c r="G34" s="150"/>
      <c r="H34" s="150"/>
      <c r="I34" s="150"/>
      <c r="J34" s="150"/>
      <c r="K34" s="150"/>
      <c r="L34" s="151"/>
    </row>
    <row r="35" spans="2:15" ht="21.75" customHeight="1">
      <c r="B35" s="149" t="s">
        <v>1</v>
      </c>
      <c r="C35" s="150"/>
      <c r="D35" s="152">
        <v>5000</v>
      </c>
      <c r="E35" s="153" t="s">
        <v>49</v>
      </c>
      <c r="F35" s="2"/>
      <c r="G35" s="150" t="s">
        <v>50</v>
      </c>
      <c r="H35" s="131">
        <f>D35*F35</f>
        <v>0</v>
      </c>
      <c r="I35" s="150"/>
      <c r="J35" s="150" t="s">
        <v>51</v>
      </c>
      <c r="K35" s="150"/>
      <c r="L35" s="151"/>
      <c r="O35" s="136">
        <f>H35+H41</f>
        <v>0</v>
      </c>
    </row>
    <row r="36" spans="2:12" ht="19.5" customHeight="1">
      <c r="B36" s="154"/>
      <c r="C36" s="155"/>
      <c r="D36" s="155"/>
      <c r="E36" s="155"/>
      <c r="F36" s="156"/>
      <c r="G36" s="155"/>
      <c r="H36" s="155"/>
      <c r="I36" s="155"/>
      <c r="J36" s="236"/>
      <c r="K36" s="237"/>
      <c r="L36" s="238"/>
    </row>
    <row r="37" spans="2:12" ht="21.75" customHeight="1">
      <c r="B37" s="149" t="s">
        <v>52</v>
      </c>
      <c r="C37" s="150"/>
      <c r="D37" s="150"/>
      <c r="E37" s="153" t="s">
        <v>50</v>
      </c>
      <c r="F37" s="235">
        <f>H35/2</f>
        <v>0</v>
      </c>
      <c r="G37" s="235"/>
      <c r="H37" s="150"/>
      <c r="I37" s="150"/>
      <c r="J37" s="239"/>
      <c r="K37" s="240"/>
      <c r="L37" s="241"/>
    </row>
    <row r="38" spans="2:15" ht="21.75" customHeight="1">
      <c r="B38" s="149" t="s">
        <v>53</v>
      </c>
      <c r="C38" s="150"/>
      <c r="D38" s="150"/>
      <c r="E38" s="150"/>
      <c r="F38" s="233">
        <f>ROUNDDOWN(IF(F35="",0,IF(F37-426000&gt;0,426000,F37)),-3)</f>
        <v>0</v>
      </c>
      <c r="G38" s="234"/>
      <c r="H38" s="150"/>
      <c r="I38" s="150"/>
      <c r="J38" s="135"/>
      <c r="K38" s="257" t="s">
        <v>56</v>
      </c>
      <c r="L38" s="256">
        <f>IF(C38&gt;=F38,F38-L36,C38-L36)</f>
        <v>0</v>
      </c>
      <c r="O38" s="136">
        <f>MIN(O25,O35)</f>
        <v>0</v>
      </c>
    </row>
    <row r="39" spans="2:12" ht="21.75" customHeight="1">
      <c r="B39" s="149"/>
      <c r="C39" s="150"/>
      <c r="D39" s="150"/>
      <c r="E39" s="150"/>
      <c r="F39" s="150"/>
      <c r="G39" s="150"/>
      <c r="H39" s="150"/>
      <c r="I39" s="150"/>
      <c r="J39" s="157"/>
      <c r="K39" s="150"/>
      <c r="L39" s="151"/>
    </row>
    <row r="40" spans="2:12" ht="21.75" customHeight="1">
      <c r="B40" s="149" t="s">
        <v>54</v>
      </c>
      <c r="C40" s="150"/>
      <c r="D40" s="150"/>
      <c r="E40" s="150"/>
      <c r="F40" s="150"/>
      <c r="G40" s="150"/>
      <c r="H40" s="150"/>
      <c r="I40" s="150"/>
      <c r="J40" s="157"/>
      <c r="K40" s="150"/>
      <c r="L40" s="151"/>
    </row>
    <row r="41" spans="2:12" ht="21.75" customHeight="1">
      <c r="B41" s="149" t="s">
        <v>1</v>
      </c>
      <c r="C41" s="150"/>
      <c r="D41" s="152">
        <v>3000</v>
      </c>
      <c r="E41" s="153" t="s">
        <v>49</v>
      </c>
      <c r="F41" s="2"/>
      <c r="G41" s="150" t="s">
        <v>50</v>
      </c>
      <c r="H41" s="131">
        <f>D41*F41</f>
        <v>0</v>
      </c>
      <c r="I41" s="150"/>
      <c r="J41" s="150" t="s">
        <v>51</v>
      </c>
      <c r="K41" s="150"/>
      <c r="L41" s="151"/>
    </row>
    <row r="42" spans="2:12" ht="19.5" customHeight="1">
      <c r="B42" s="154"/>
      <c r="C42" s="155"/>
      <c r="D42" s="155"/>
      <c r="E42" s="155"/>
      <c r="F42" s="156"/>
      <c r="G42" s="155"/>
      <c r="H42" s="155"/>
      <c r="I42" s="155"/>
      <c r="J42" s="236"/>
      <c r="K42" s="237"/>
      <c r="L42" s="238"/>
    </row>
    <row r="43" spans="2:12" ht="19.5" customHeight="1">
      <c r="B43" s="149" t="s">
        <v>52</v>
      </c>
      <c r="C43" s="150"/>
      <c r="D43" s="150"/>
      <c r="E43" s="153" t="s">
        <v>50</v>
      </c>
      <c r="F43" s="235">
        <f>H41/2</f>
        <v>0</v>
      </c>
      <c r="G43" s="235"/>
      <c r="H43" s="150"/>
      <c r="I43" s="150"/>
      <c r="J43" s="239"/>
      <c r="K43" s="240"/>
      <c r="L43" s="241"/>
    </row>
    <row r="44" spans="2:12" ht="24" customHeight="1">
      <c r="B44" s="149" t="s">
        <v>55</v>
      </c>
      <c r="C44" s="150"/>
      <c r="D44" s="150"/>
      <c r="E44" s="150"/>
      <c r="F44" s="233">
        <f>ROUNDDOWN(IF(F41="",0,IF(F43-91000&gt;0,91000,F43)),-3)</f>
        <v>0</v>
      </c>
      <c r="G44" s="234"/>
      <c r="H44" s="150"/>
      <c r="I44" s="150"/>
      <c r="J44" s="135"/>
      <c r="K44" s="158" t="s">
        <v>56</v>
      </c>
      <c r="L44" s="5">
        <v>0</v>
      </c>
    </row>
    <row r="45" spans="2:12" ht="27.75" customHeight="1" thickBot="1">
      <c r="B45" s="159"/>
      <c r="C45" s="160"/>
      <c r="D45" s="160"/>
      <c r="E45" s="160"/>
      <c r="F45" s="161"/>
      <c r="G45" s="161"/>
      <c r="H45" s="160"/>
      <c r="I45" s="160"/>
      <c r="J45" s="162"/>
      <c r="K45" s="163" t="s">
        <v>3</v>
      </c>
      <c r="L45" s="164">
        <f>F38+F44</f>
        <v>0</v>
      </c>
    </row>
    <row r="46" spans="2:12" ht="21" customHeight="1" thickBot="1" thickTop="1">
      <c r="B46" s="57"/>
      <c r="C46" s="15"/>
      <c r="D46" s="15"/>
      <c r="E46" s="15"/>
      <c r="F46" s="15"/>
      <c r="G46" s="15"/>
      <c r="H46" s="36"/>
      <c r="I46" s="15"/>
      <c r="J46" s="15"/>
      <c r="K46" s="36"/>
      <c r="L46" s="64" t="s">
        <v>26</v>
      </c>
    </row>
    <row r="47" spans="2:12" ht="27" customHeight="1" thickBot="1">
      <c r="B47" s="75"/>
      <c r="C47" s="81"/>
      <c r="D47" s="81"/>
      <c r="E47" s="81"/>
      <c r="F47" s="81"/>
      <c r="G47" s="81"/>
      <c r="H47" s="116"/>
      <c r="I47" s="90"/>
      <c r="J47" s="116"/>
      <c r="K47" s="165"/>
      <c r="L47" s="166">
        <f>MIN(L32,L45)</f>
        <v>0</v>
      </c>
    </row>
    <row r="48" spans="2:12" ht="18.75" customHeight="1">
      <c r="B48" s="75"/>
      <c r="C48" s="81"/>
      <c r="D48" s="81"/>
      <c r="E48" s="81"/>
      <c r="F48" s="81"/>
      <c r="G48" s="81"/>
      <c r="H48" s="116"/>
      <c r="I48" s="90"/>
      <c r="J48" s="116"/>
      <c r="K48" s="167"/>
      <c r="L48" s="77" t="s">
        <v>4</v>
      </c>
    </row>
    <row r="49" spans="2:12" ht="21.75" customHeight="1">
      <c r="B49" s="75"/>
      <c r="C49" s="90"/>
      <c r="D49" s="90"/>
      <c r="E49" s="90"/>
      <c r="F49" s="90"/>
      <c r="G49" s="90"/>
      <c r="H49" s="79"/>
      <c r="I49" s="90"/>
      <c r="J49" s="90"/>
      <c r="K49" s="90"/>
      <c r="L49" s="168">
        <f>O38-L47</f>
        <v>0</v>
      </c>
    </row>
    <row r="50" spans="2:12" ht="34.5" customHeight="1">
      <c r="B50" s="193" t="s">
        <v>63</v>
      </c>
      <c r="C50" s="194"/>
      <c r="D50" s="194"/>
      <c r="E50" s="194"/>
      <c r="F50" s="194"/>
      <c r="G50" s="194"/>
      <c r="H50" s="194"/>
      <c r="I50" s="194"/>
      <c r="J50" s="194"/>
      <c r="K50" s="194"/>
      <c r="L50" s="195"/>
    </row>
    <row r="51" spans="2:12" ht="34.5" customHeight="1">
      <c r="B51" s="196"/>
      <c r="C51" s="197"/>
      <c r="D51" s="197"/>
      <c r="E51" s="197"/>
      <c r="F51" s="197"/>
      <c r="G51" s="197"/>
      <c r="H51" s="197"/>
      <c r="I51" s="197"/>
      <c r="J51" s="197"/>
      <c r="K51" s="197"/>
      <c r="L51" s="198"/>
    </row>
    <row r="52" spans="2:15" ht="13.5" customHeight="1">
      <c r="B52" s="7" t="s">
        <v>9</v>
      </c>
      <c r="C52" s="225" t="s">
        <v>59</v>
      </c>
      <c r="D52" s="225"/>
      <c r="E52" s="225"/>
      <c r="F52" s="225"/>
      <c r="G52" s="225"/>
      <c r="H52" s="225"/>
      <c r="I52" s="225"/>
      <c r="J52" s="225"/>
      <c r="K52" s="225"/>
      <c r="L52" s="225"/>
      <c r="M52" s="74"/>
      <c r="N52" s="74"/>
      <c r="O52" s="74"/>
    </row>
    <row r="53" spans="3:15" ht="13.5">
      <c r="C53" s="226" t="s">
        <v>61</v>
      </c>
      <c r="D53" s="226"/>
      <c r="E53" s="226"/>
      <c r="F53" s="226"/>
      <c r="G53" s="226"/>
      <c r="H53" s="226"/>
      <c r="I53" s="226"/>
      <c r="J53" s="226"/>
      <c r="K53" s="226"/>
      <c r="L53" s="226"/>
      <c r="M53" s="6"/>
      <c r="N53" s="6"/>
      <c r="O53" s="6"/>
    </row>
    <row r="54" ht="13.5">
      <c r="C54" s="7" t="s">
        <v>60</v>
      </c>
    </row>
  </sheetData>
  <sheetProtection formatCells="0" formatColumns="0" formatRows="0" selectLockedCells="1"/>
  <mergeCells count="26">
    <mergeCell ref="C53:L53"/>
    <mergeCell ref="B20:E20"/>
    <mergeCell ref="B33:E33"/>
    <mergeCell ref="B9:D9"/>
    <mergeCell ref="B13:D13"/>
    <mergeCell ref="B50:L51"/>
    <mergeCell ref="B10:L12"/>
    <mergeCell ref="B14:L18"/>
    <mergeCell ref="J23:L25"/>
    <mergeCell ref="J29:L31"/>
    <mergeCell ref="F44:G44"/>
    <mergeCell ref="F24:G24"/>
    <mergeCell ref="C52:L52"/>
    <mergeCell ref="F43:G43"/>
    <mergeCell ref="F37:G37"/>
    <mergeCell ref="F38:G38"/>
    <mergeCell ref="F30:G30"/>
    <mergeCell ref="F31:G31"/>
    <mergeCell ref="J36:L37"/>
    <mergeCell ref="J42:L43"/>
    <mergeCell ref="A3:L3"/>
    <mergeCell ref="B19:D19"/>
    <mergeCell ref="I5:L5"/>
    <mergeCell ref="I6:L6"/>
    <mergeCell ref="I7:L7"/>
    <mergeCell ref="F25:G25"/>
  </mergeCells>
  <printOptions horizontalCentered="1"/>
  <pageMargins left="0.7874015748031497" right="0.7874015748031497" top="0.984251968503937" bottom="0.4724409448818898" header="0.5118110236220472" footer="0.5118110236220472"/>
  <pageSetup fitToHeight="1" fitToWidth="1" horizontalDpi="600" verticalDpi="600" orientation="portrait"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2019-03-28T13:36:25Z</cp:lastPrinted>
  <dcterms:created xsi:type="dcterms:W3CDTF">2003-08-11T07:13:09Z</dcterms:created>
  <dcterms:modified xsi:type="dcterms:W3CDTF">2019-03-28T13:37:10Z</dcterms:modified>
  <cp:category/>
  <cp:version/>
  <cp:contentType/>
  <cp:contentStatus/>
</cp:coreProperties>
</file>