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tabRatio="779" activeTab="0"/>
  </bookViews>
  <sheets>
    <sheet name="申請書" sheetId="1" r:id="rId1"/>
    <sheet name="5_総括表" sheetId="2" r:id="rId2"/>
    <sheet name="6-1_集計表_全日（旧・新制度）" sheetId="3" r:id="rId3"/>
    <sheet name="6-1_集計表_全日（新・新制度）" sheetId="4" r:id="rId4"/>
    <sheet name="6-1_集計表 全日_(旧々・旧制度)" sheetId="5" r:id="rId5"/>
  </sheets>
  <definedNames>
    <definedName name="_xlnm.Print_Area" localSheetId="1">'5_総括表'!$B$1:$AG$37</definedName>
    <definedName name="_xlnm.Print_Area" localSheetId="4">'6-1_集計表 全日_(旧々・旧制度)'!$B$1:$R$42</definedName>
    <definedName name="_xlnm.Print_Area" localSheetId="2">'6-1_集計表_全日（旧・新制度）'!$B$1:$R$46</definedName>
    <definedName name="_xlnm.Print_Area" localSheetId="3">'6-1_集計表_全日（新・新制度）'!$B$1:$R$50</definedName>
    <definedName name="_xlnm.Print_Area" localSheetId="0">'申請書'!$A$1:$Q$53</definedName>
  </definedNames>
  <calcPr fullCalcOnLoad="1"/>
</workbook>
</file>

<file path=xl/comments2.xml><?xml version="1.0" encoding="utf-8"?>
<comments xmlns="http://schemas.openxmlformats.org/spreadsheetml/2006/main">
  <authors>
    <author>大阪府職員端末機１７年度１２月調達</author>
  </authors>
  <commentList>
    <comment ref="O22" authorId="0">
      <text>
        <r>
          <rPr>
            <sz val="12"/>
            <color indexed="10"/>
            <rFont val="ＭＳ Ｐゴシック"/>
            <family val="3"/>
          </rPr>
          <t>還付による実施の場合「１」に「○」を入力してください。</t>
        </r>
        <r>
          <rPr>
            <sz val="9"/>
            <rFont val="ＭＳ Ｐゴシック"/>
            <family val="3"/>
          </rPr>
          <t xml:space="preserve">
</t>
        </r>
      </text>
    </comment>
    <comment ref="O30" authorId="0">
      <text>
        <r>
          <rPr>
            <sz val="12"/>
            <color indexed="10"/>
            <rFont val="ＭＳ Ｐゴシック"/>
            <family val="3"/>
          </rPr>
          <t>授業料と相殺により実施している場合「２」に「○」を入力してください。
なお、「還付」及び「相殺」の両方で実施している場合は、１及び２の両方に「○」を入力してください。</t>
        </r>
      </text>
    </comment>
  </commentList>
</comments>
</file>

<file path=xl/comments3.xml><?xml version="1.0" encoding="utf-8"?>
<comments xmlns="http://schemas.openxmlformats.org/spreadsheetml/2006/main">
  <authors>
    <author>小谷　直也</author>
  </authors>
  <commentList>
    <comment ref="K5" authorId="0">
      <text>
        <r>
          <rPr>
            <sz val="11"/>
            <rFont val="ＭＳ Ｐゴシック"/>
            <family val="3"/>
          </rPr>
          <t>４月の交付申請時に提出した集計表の内容を記入してください。
すべての集計表の合計額が４月に交付決定された額と一致するか確認してください。</t>
        </r>
      </text>
    </comment>
    <comment ref="O5" authorId="0">
      <text>
        <r>
          <rPr>
            <sz val="11"/>
            <rFont val="ＭＳ Ｐゴシック"/>
            <family val="3"/>
          </rPr>
          <t>すべての集計表の合計額が今回変更交付申請する額と一致しているか確認してください。</t>
        </r>
      </text>
    </comment>
    <comment ref="C5" authorId="0">
      <text>
        <r>
          <rPr>
            <sz val="11"/>
            <rFont val="ＭＳ Ｐゴシック"/>
            <family val="3"/>
          </rPr>
          <t>１０月１日時点での在籍生徒数を手入力。
（平成２６・２７年度入学者のみ）</t>
        </r>
      </text>
    </comment>
    <comment ref="D6" authorId="0">
      <text>
        <r>
          <rPr>
            <sz val="11"/>
            <rFont val="ＭＳ Ｐゴシック"/>
            <family val="3"/>
          </rPr>
          <t>１０月１日時点で大阪府内に住所を有する者を手入力。
（平成２６・２７年度入学者のみ）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（平成２６・２７年度入学者のみ）</t>
        </r>
      </text>
    </comment>
  </commentList>
</comments>
</file>

<file path=xl/comments4.xml><?xml version="1.0" encoding="utf-8"?>
<comments xmlns="http://schemas.openxmlformats.org/spreadsheetml/2006/main">
  <authors>
    <author>小谷　直也</author>
  </authors>
  <commentList>
    <comment ref="C9" authorId="0">
      <text>
        <r>
          <rPr>
            <sz val="11"/>
            <rFont val="ＭＳ Ｐゴシック"/>
            <family val="3"/>
          </rPr>
          <t>１０月１日時点での在籍生徒数を手入力。
（平成２８年度以降入学者のみ）</t>
        </r>
      </text>
    </comment>
    <comment ref="D9" authorId="0">
      <text>
        <r>
          <rPr>
            <sz val="11"/>
            <rFont val="ＭＳ Ｐゴシック"/>
            <family val="3"/>
          </rPr>
          <t>１０月１日時点で大阪府内に住所を有する者を手入力。
（平成２８年度以降入学者のみ）</t>
        </r>
      </text>
    </comment>
    <comment ref="E9"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（平成２８年度以降入学者のみ）</t>
        </r>
      </text>
    </comment>
    <comment ref="K5" authorId="0">
      <text>
        <r>
          <rPr>
            <sz val="11"/>
            <rFont val="ＭＳ Ｐゴシック"/>
            <family val="3"/>
          </rPr>
          <t>４月の交付申請時に提出した集計表の内容を記入してください。
すべての集計表の合計額が４月に交付決定された額と一致するか確認してください。</t>
        </r>
      </text>
    </comment>
    <comment ref="O5" authorId="0">
      <text>
        <r>
          <rPr>
            <sz val="11"/>
            <rFont val="ＭＳ Ｐゴシック"/>
            <family val="3"/>
          </rPr>
          <t>すべての集計表の合計額が今回変更交付申請する額と一致しているか確認してください。</t>
        </r>
      </text>
    </comment>
  </commentList>
</comments>
</file>

<file path=xl/comments5.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（平成２３～２５年度入学者のみ）</t>
        </r>
      </text>
    </comment>
    <comment ref="D6" authorId="0">
      <text>
        <r>
          <rPr>
            <sz val="11"/>
            <rFont val="ＭＳ Ｐゴシック"/>
            <family val="3"/>
          </rPr>
          <t>１０月１日時点で大阪府内に住所を有する者を手入力。
（平成２３～２５年度入学者のみ）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（平成２３～２５年度入学者のみ）</t>
        </r>
      </text>
    </comment>
    <comment ref="K5" authorId="0">
      <text>
        <r>
          <rPr>
            <sz val="11"/>
            <rFont val="ＭＳ Ｐゴシック"/>
            <family val="3"/>
          </rPr>
          <t>４月の交付申請時に提出した集計表の内容を記入してください。
すべての集計表の合計額が４月に交付決定された額と一致するか確認してください。</t>
        </r>
      </text>
    </comment>
    <comment ref="O5" authorId="0">
      <text>
        <r>
          <rPr>
            <sz val="11"/>
            <rFont val="ＭＳ Ｐゴシック"/>
            <family val="3"/>
          </rPr>
          <t>すべての集計表の合計額が今回変更交付申請する額と一致しているか確認してください。</t>
        </r>
      </text>
    </comment>
  </commentList>
</comments>
</file>

<file path=xl/sharedStrings.xml><?xml version="1.0" encoding="utf-8"?>
<sst xmlns="http://schemas.openxmlformats.org/spreadsheetml/2006/main" count="357" uniqueCount="118">
  <si>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</si>
  <si>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</si>
  <si>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</si>
  <si>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整合性Check！</t>
  </si>
  <si>
    <t>１学年</t>
  </si>
  <si>
    <t>２学年</t>
  </si>
  <si>
    <t>３学年</t>
  </si>
  <si>
    <t>　</t>
  </si>
  <si>
    <t>申請額</t>
  </si>
  <si>
    <t>【表間】⇔3-2合計値</t>
  </si>
  <si>
    <t>人</t>
  </si>
  <si>
    <t>円</t>
  </si>
  <si>
    <t>所得
区分</t>
  </si>
  <si>
    <t>Ｄ</t>
  </si>
  <si>
    <t>合計</t>
  </si>
  <si>
    <t>円/人</t>
  </si>
  <si>
    <t>Ａ</t>
  </si>
  <si>
    <t>Ｂ</t>
  </si>
  <si>
    <t>Ｃ</t>
  </si>
  <si>
    <t>Ｅ</t>
  </si>
  <si>
    <t>学校名</t>
  </si>
  <si>
    <t>学校番号</t>
  </si>
  <si>
    <t>設置者名</t>
  </si>
  <si>
    <t>法人番号</t>
  </si>
  <si>
    <t>(ｲ)</t>
  </si>
  <si>
    <t>(ｳ)</t>
  </si>
  <si>
    <t>(ｴ)</t>
  </si>
  <si>
    <t>【注記】</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</si>
  <si>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</si>
  <si>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</si>
  <si>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</si>
  <si>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</si>
  <si>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</si>
  <si>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</si>
  <si>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</si>
  <si>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</si>
  <si>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</si>
  <si>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</si>
  <si>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</si>
  <si>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</si>
  <si>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</si>
  <si>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</si>
  <si>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生徒数</t>
  </si>
  <si>
    <t>補助限度額</t>
  </si>
  <si>
    <t>-</t>
  </si>
  <si>
    <t>(ｱ)</t>
  </si>
  <si>
    <t>(ｵ)</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</si>
  <si>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</si>
  <si>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</si>
  <si>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</si>
  <si>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</si>
  <si>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</si>
  <si>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</si>
  <si>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</si>
  <si>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</si>
  <si>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</si>
  <si>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【表内】③≧生徒数</t>
  </si>
  <si>
    <t>変　更　後　(G)</t>
  </si>
  <si>
    <t>差　　　引　(G)－（F）</t>
  </si>
  <si>
    <t>補　助　額</t>
  </si>
  <si>
    <t>交  付  決  定  額  （F）</t>
  </si>
  <si>
    <t>　　２以上の高等学校等を設置する設置者にあっては学校別に作成すること。</t>
  </si>
  <si>
    <t>　 項目
 学年</t>
  </si>
  <si>
    <t>５　総括表</t>
  </si>
  <si>
    <t>６－１　授業料支援補助対象経費　集計表</t>
  </si>
  <si>
    <t>設置者所在地</t>
  </si>
  <si>
    <t>代表者名</t>
  </si>
  <si>
    <t>印</t>
  </si>
  <si>
    <t>　授業料支援補助金交付要綱第１１条第１項の規定に基づき下記のとおり</t>
  </si>
  <si>
    <t>　変更してくださるよう申請します。</t>
  </si>
  <si>
    <t>記</t>
  </si>
  <si>
    <t xml:space="preserve">  １　既交付決定額</t>
  </si>
  <si>
    <t xml:space="preserve">  ２　変更交付申請額</t>
  </si>
  <si>
    <t xml:space="preserve">  ３　差額（２－１）</t>
  </si>
  <si>
    <t xml:space="preserve">  ４　変更理由・内容</t>
  </si>
  <si>
    <t>担当部課名</t>
  </si>
  <si>
    <t>担当者</t>
  </si>
  <si>
    <t>電話番号</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</si>
  <si>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</si>
  <si>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</si>
  <si>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</si>
  <si>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様式第３号</t>
  </si>
  <si>
    <t>　大阪府補助金交付規則第６条第１項第２号及び大阪府私立高等学校等</t>
  </si>
  <si>
    <t>　　大阪府教育長　　様</t>
  </si>
  <si>
    <t>　(1)　附則第１項び第２項の規定に基づく生徒（経過措置者）については、本表に含まず、別表により作成すること。</t>
  </si>
  <si>
    <t>　(3)　「大阪府内に住所を有する者②」の欄には、「在学生徒数①」のうち、生徒及び保護者等が大阪府内に住所を有する生徒の数を入力すること。</t>
  </si>
  <si>
    <t xml:space="preserve">     除く。）を入力すること。</t>
  </si>
  <si>
    <t>Ａ</t>
  </si>
  <si>
    <t>Ｂ</t>
  </si>
  <si>
    <t>C1</t>
  </si>
  <si>
    <t>C2</t>
  </si>
  <si>
    <t>Ｄ</t>
  </si>
  <si>
    <t>Ｅ</t>
  </si>
  <si>
    <t>-</t>
  </si>
  <si>
    <t>2C2</t>
  </si>
  <si>
    <t>3C2</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</si>
  <si>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</si>
  <si>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</si>
  <si>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Ｃ</t>
  </si>
  <si>
    <t>Ｄ1</t>
  </si>
  <si>
    <t>Ｄ2</t>
  </si>
  <si>
    <t>府外</t>
  </si>
  <si>
    <t>　(2)　「在学生徒数①」の欄には、基準日（毎年10月1日。ただし、卒業時期が9月30日である生徒については、卒業年度に限り9月30日）時点に在籍する生徒の数（休学中の生徒を含む。）を入力すること。</t>
  </si>
  <si>
    <t>①のうち、大阪府内に住所を有する者</t>
  </si>
  <si>
    <t>①のうち、就学支援金の支給を受ける者</t>
  </si>
  <si>
    <t>①</t>
  </si>
  <si>
    <t>②</t>
  </si>
  <si>
    <t>③</t>
  </si>
  <si>
    <r>
      <t xml:space="preserve">在学生徒数
</t>
    </r>
    <r>
      <rPr>
        <sz val="8"/>
        <rFont val="ＭＳ Ｐゴシック"/>
        <family val="3"/>
      </rPr>
      <t>（基準日時点）</t>
    </r>
  </si>
  <si>
    <t>　　　    　補助金変更交付申請書　　　　　　　　　　　　　　　　　　　</t>
  </si>
  <si>
    <r>
      <t>［全日制課程]（経過措置者除く）　</t>
    </r>
    <r>
      <rPr>
        <b/>
        <sz val="14"/>
        <color indexed="10"/>
        <rFont val="ＭＳ Ｐゴシック"/>
        <family val="3"/>
      </rPr>
      <t>（就学支援金旧制度）　※平成２３年度～平成２５年度入学の者のみ記入すること</t>
    </r>
  </si>
  <si>
    <r>
      <t>［全日制課程]（経過措置者除く）　</t>
    </r>
    <r>
      <rPr>
        <b/>
        <sz val="14"/>
        <color indexed="10"/>
        <rFont val="ＭＳ Ｐゴシック"/>
        <family val="3"/>
      </rPr>
      <t>（就学支援金新制度）　※平成２６年度～平成２７年度入学の者のみ記入すること</t>
    </r>
  </si>
  <si>
    <r>
      <t>［全日制課程]（経過措置者除く）　</t>
    </r>
    <r>
      <rPr>
        <b/>
        <sz val="14"/>
        <color indexed="10"/>
        <rFont val="ＭＳ Ｐゴシック"/>
        <family val="3"/>
      </rPr>
      <t>（就学支援金新制度）　※平成２８年度以降入学の者のみ記入すること</t>
    </r>
  </si>
  <si>
    <t>平成３０年１０月●日</t>
  </si>
  <si>
    <r>
      <t>　　 平成３０年</t>
    </r>
    <r>
      <rPr>
        <sz val="12"/>
        <color indexed="10"/>
        <rFont val="ＭＳ 明朝"/>
        <family val="1"/>
      </rPr>
      <t>４</t>
    </r>
    <r>
      <rPr>
        <sz val="12"/>
        <rFont val="ＭＳ 明朝"/>
        <family val="1"/>
      </rPr>
      <t>月１９日付け</t>
    </r>
    <r>
      <rPr>
        <sz val="12"/>
        <color indexed="10"/>
        <rFont val="ＭＳ 明朝"/>
        <family val="1"/>
      </rPr>
      <t>大阪府指令教私第１２６１号</t>
    </r>
    <r>
      <rPr>
        <sz val="12"/>
        <rFont val="ＭＳ 明朝"/>
        <family val="1"/>
      </rPr>
      <t>で交付の決定を受けた</t>
    </r>
  </si>
  <si>
    <t>　平成３０年度大阪府私立高等学校等授業料支援補助金について</t>
  </si>
  <si>
    <t>　　　　　　平成３０年度大阪府私立高等学校等授業料支援</t>
  </si>
  <si>
    <t>平成 31年 3 月 31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</si>
</sst>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00_ "/>
    <numFmt numFmtId="193" formatCode="#,##0_);[Red]\(#,##0\)"/>
    <numFmt numFmtId="194" formatCode="#,##0&quot;月&quot;"/>
  </numFmts>
  <fonts count="65">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1"/>
      <name val="ＭＳ 明朝"/>
      <family val="1"/>
    </font>
    <font>
      <u val="single"/>
      <sz val="10"/>
      <color indexed="12"/>
      <name val="ＭＳ Ｐゴシック"/>
      <family val="3"/>
    </font>
    <font>
      <u val="single"/>
      <sz val="10"/>
      <color indexed="36"/>
      <name val="ＭＳ Ｐゴシック"/>
      <family val="3"/>
    </font>
    <font>
      <sz val="9"/>
      <name val="ＭＳ Ｐゴシック"/>
      <family val="3"/>
    </font>
    <font>
      <sz val="12"/>
      <color indexed="10"/>
      <name val="ＭＳ Ｐゴシック"/>
      <family val="3"/>
    </font>
    <font>
      <b/>
      <sz val="16"/>
      <name val="ＭＳ 明朝"/>
      <family val="1"/>
    </font>
    <font>
      <sz val="12"/>
      <name val="ＭＳ Ｐゴシック"/>
      <family val="3"/>
    </font>
    <font>
      <sz val="14"/>
      <name val="ＭＳ Ｐゴシック"/>
      <family val="3"/>
    </font>
    <font>
      <sz val="16"/>
      <name val="ＭＳ ゴシック"/>
      <family val="3"/>
    </font>
    <font>
      <b/>
      <sz val="16"/>
      <name val="ＭＳ Ｐゴシック"/>
      <family val="3"/>
    </font>
    <font>
      <sz val="12"/>
      <color indexed="12"/>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sz val="10"/>
      <color indexed="9"/>
      <name val="ＭＳ Ｐゴシック"/>
      <family val="3"/>
    </font>
    <font>
      <sz val="11"/>
      <color indexed="12"/>
      <name val="ＭＳ Ｐゴシック"/>
      <family val="3"/>
    </font>
    <font>
      <b/>
      <sz val="12"/>
      <color indexed="18"/>
      <name val="ＭＳ Ｐゴシック"/>
      <family val="3"/>
    </font>
    <font>
      <b/>
      <sz val="12"/>
      <color indexed="10"/>
      <name val="ＭＳ Ｐゴシック"/>
      <family val="3"/>
    </font>
    <font>
      <sz val="14"/>
      <color indexed="12"/>
      <name val="ＭＳ Ｐゴシック"/>
      <family val="3"/>
    </font>
    <font>
      <sz val="8"/>
      <color indexed="12"/>
      <name val="ＭＳ Ｐゴシック"/>
      <family val="3"/>
    </font>
    <font>
      <b/>
      <sz val="14"/>
      <color indexed="10"/>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medium"/>
      <bottom style="medium"/>
    </border>
    <border>
      <left style="thick">
        <color indexed="18"/>
      </left>
      <right style="thick">
        <color indexed="18"/>
      </right>
      <top style="thick">
        <color indexed="18"/>
      </top>
      <bottom style="thick">
        <color indexed="1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medium"/>
      <right>
        <color indexed="63"/>
      </right>
      <top>
        <color indexed="63"/>
      </top>
      <bottom style="medium"/>
    </border>
    <border>
      <left>
        <color indexed="63"/>
      </left>
      <right style="medium"/>
      <top style="medium"/>
      <bottom>
        <color indexed="63"/>
      </bottom>
    </border>
    <border>
      <left style="hair"/>
      <right style="hair"/>
      <top style="hair"/>
      <bottom style="hair"/>
    </border>
    <border>
      <left style="thin"/>
      <right style="medium"/>
      <top>
        <color indexed="63"/>
      </top>
      <bottom style="medium"/>
    </border>
    <border>
      <left style="thin"/>
      <right style="medium"/>
      <top>
        <color indexed="63"/>
      </top>
      <bottom>
        <color indexed="63"/>
      </bottom>
    </border>
    <border>
      <left style="medium"/>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medium"/>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diagonalUp="1">
      <left style="medium"/>
      <right style="medium"/>
      <top style="medium"/>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7" fillId="0" borderId="0" applyNumberFormat="0" applyFill="0" applyBorder="0" applyAlignment="0" applyProtection="0"/>
    <xf numFmtId="0" fontId="61" fillId="32" borderId="0" applyNumberFormat="0" applyBorder="0" applyAlignment="0" applyProtection="0"/>
  </cellStyleXfs>
  <cellXfs count="305">
    <xf numFmtId="0" fontId="0" fillId="0" borderId="0" xfId="0" applyAlignment="1">
      <alignment vertical="center"/>
    </xf>
    <xf numFmtId="0" fontId="2" fillId="0" borderId="0" xfId="62" applyFont="1" applyFill="1" applyBorder="1" applyAlignment="1">
      <alignment/>
      <protection/>
    </xf>
    <xf numFmtId="0" fontId="3" fillId="0" borderId="0" xfId="62" applyFont="1" applyFill="1" applyAlignment="1">
      <alignment/>
      <protection/>
    </xf>
    <xf numFmtId="0" fontId="3" fillId="0" borderId="0" xfId="62" applyFont="1" applyFill="1" applyBorder="1" applyAlignment="1">
      <alignment/>
      <protection/>
    </xf>
    <xf numFmtId="0" fontId="2" fillId="0" borderId="0" xfId="62" applyFont="1" applyFill="1" applyBorder="1" applyAlignment="1">
      <alignment horizontal="center"/>
      <protection/>
    </xf>
    <xf numFmtId="0" fontId="4" fillId="0" borderId="0" xfId="62" applyFont="1" applyFill="1" applyBorder="1" applyAlignment="1">
      <alignment/>
      <protection/>
    </xf>
    <xf numFmtId="0" fontId="3" fillId="0" borderId="0" xfId="62" applyFont="1" applyFill="1" applyBorder="1" applyAlignment="1">
      <alignment horizontal="distributed" vertical="center"/>
      <protection/>
    </xf>
    <xf numFmtId="0" fontId="13" fillId="0" borderId="0" xfId="62" applyFont="1" applyFill="1" applyBorder="1" applyAlignment="1">
      <alignment/>
      <protection/>
    </xf>
    <xf numFmtId="0" fontId="3" fillId="0" borderId="0" xfId="62" applyFont="1" applyFill="1" applyBorder="1" applyAlignment="1">
      <alignment horizontal="right"/>
      <protection/>
    </xf>
    <xf numFmtId="0" fontId="3" fillId="0" borderId="0" xfId="62" applyFont="1" applyFill="1" applyBorder="1" applyAlignment="1">
      <alignment horizontal="distributed"/>
      <protection/>
    </xf>
    <xf numFmtId="0" fontId="4" fillId="0" borderId="0" xfId="62" applyFont="1" applyFill="1" applyBorder="1" applyAlignment="1">
      <alignment horizontal="center" vertical="center"/>
      <protection/>
    </xf>
    <xf numFmtId="0" fontId="45" fillId="0" borderId="0" xfId="62" applyFill="1" applyBorder="1" applyAlignment="1">
      <alignment horizontal="center" vertical="center"/>
      <protection/>
    </xf>
    <xf numFmtId="0" fontId="45" fillId="0" borderId="0" xfId="62" applyFill="1" applyAlignment="1">
      <alignment horizontal="center" vertical="center"/>
      <protection/>
    </xf>
    <xf numFmtId="0" fontId="2" fillId="0" borderId="0" xfId="62" applyFont="1" applyFill="1" applyAlignment="1">
      <alignment/>
      <protection/>
    </xf>
    <xf numFmtId="0" fontId="2" fillId="0" borderId="0" xfId="62" applyFont="1" applyFill="1" applyAlignment="1">
      <alignment vertical="center"/>
      <protection/>
    </xf>
    <xf numFmtId="0" fontId="2" fillId="0" borderId="0" xfId="62" applyFont="1" applyFill="1" applyBorder="1" applyAlignment="1">
      <alignment vertical="center"/>
      <protection/>
    </xf>
    <xf numFmtId="0" fontId="11" fillId="0" borderId="0" xfId="62" applyFont="1" applyAlignment="1">
      <alignment/>
      <protection/>
    </xf>
    <xf numFmtId="187" fontId="2" fillId="0" borderId="0" xfId="62" applyNumberFormat="1" applyFont="1" applyFill="1" applyBorder="1" applyAlignment="1">
      <alignment horizontal="right"/>
      <protection/>
    </xf>
    <xf numFmtId="0" fontId="11" fillId="0" borderId="0" xfId="62" applyFont="1" applyFill="1" applyBorder="1" applyAlignment="1">
      <alignment horizontal="right"/>
      <protection/>
    </xf>
    <xf numFmtId="0" fontId="4" fillId="0" borderId="0" xfId="62" applyFont="1" applyFill="1" applyBorder="1" applyAlignment="1">
      <alignment vertical="center"/>
      <protection/>
    </xf>
    <xf numFmtId="0" fontId="14" fillId="0" borderId="0" xfId="0" applyFont="1" applyAlignment="1">
      <alignment vertical="center"/>
    </xf>
    <xf numFmtId="0" fontId="11" fillId="0" borderId="0" xfId="0" applyFont="1" applyAlignment="1">
      <alignment vertical="center"/>
    </xf>
    <xf numFmtId="0" fontId="11" fillId="0" borderId="10" xfId="0" applyFont="1" applyBorder="1" applyAlignment="1">
      <alignment horizontal="distributed" vertical="center"/>
    </xf>
    <xf numFmtId="0" fontId="15" fillId="0" borderId="11" xfId="0" applyFont="1" applyFill="1" applyBorder="1" applyAlignment="1">
      <alignment horizontal="center" vertical="center"/>
    </xf>
    <xf numFmtId="0" fontId="16" fillId="0" borderId="0" xfId="0" applyFont="1" applyAlignment="1">
      <alignment vertical="center"/>
    </xf>
    <xf numFmtId="0" fontId="11" fillId="0" borderId="0" xfId="0" applyFont="1" applyBorder="1" applyAlignment="1">
      <alignment vertical="center"/>
    </xf>
    <xf numFmtId="0" fontId="11" fillId="0" borderId="12" xfId="0" applyFont="1" applyBorder="1" applyAlignment="1">
      <alignment horizontal="distributed" vertical="center"/>
    </xf>
    <xf numFmtId="0" fontId="15" fillId="0" borderId="13" xfId="0" applyFont="1" applyFill="1" applyBorder="1" applyAlignment="1">
      <alignment horizontal="center" vertical="center"/>
    </xf>
    <xf numFmtId="0" fontId="17" fillId="0" borderId="0" xfId="0" applyFont="1" applyAlignment="1">
      <alignment vertical="center"/>
    </xf>
    <xf numFmtId="0" fontId="18" fillId="0" borderId="14" xfId="0" applyFont="1" applyBorder="1" applyAlignment="1">
      <alignment horizontal="right" vertical="center"/>
    </xf>
    <xf numFmtId="0" fontId="18" fillId="0" borderId="0" xfId="0" applyFont="1" applyAlignment="1">
      <alignment vertical="center"/>
    </xf>
    <xf numFmtId="0" fontId="20" fillId="33" borderId="15" xfId="0" applyFont="1" applyFill="1" applyBorder="1" applyAlignment="1">
      <alignment horizontal="center" vertical="center" wrapText="1"/>
    </xf>
    <xf numFmtId="0" fontId="18" fillId="0" borderId="0" xfId="0" applyFont="1" applyAlignment="1">
      <alignment vertical="center"/>
    </xf>
    <xf numFmtId="0" fontId="20" fillId="33" borderId="0" xfId="0" applyFont="1" applyFill="1" applyBorder="1" applyAlignment="1">
      <alignment vertical="center"/>
    </xf>
    <xf numFmtId="0" fontId="18" fillId="0" borderId="16" xfId="0" applyFont="1" applyFill="1" applyBorder="1" applyAlignment="1">
      <alignment horizontal="right" vertical="center"/>
    </xf>
    <xf numFmtId="0" fontId="18" fillId="0" borderId="0" xfId="0" applyFont="1" applyAlignment="1">
      <alignment horizontal="right" vertical="center"/>
    </xf>
    <xf numFmtId="180" fontId="0" fillId="0" borderId="0" xfId="49" applyNumberFormat="1" applyFont="1" applyFill="1" applyBorder="1" applyAlignment="1">
      <alignment vertical="center"/>
    </xf>
    <xf numFmtId="180" fontId="21" fillId="0" borderId="17" xfId="49" applyNumberFormat="1" applyFont="1" applyFill="1" applyBorder="1" applyAlignment="1">
      <alignment vertical="center"/>
    </xf>
    <xf numFmtId="38" fontId="21" fillId="0" borderId="18" xfId="49" applyFont="1" applyFill="1" applyBorder="1" applyAlignment="1">
      <alignment vertical="center"/>
    </xf>
    <xf numFmtId="0" fontId="15" fillId="0" borderId="19" xfId="0" applyFont="1" applyBorder="1" applyAlignment="1">
      <alignment horizontal="center" vertical="center"/>
    </xf>
    <xf numFmtId="180" fontId="0" fillId="0" borderId="20" xfId="49" applyNumberFormat="1" applyFont="1" applyFill="1" applyBorder="1" applyAlignment="1">
      <alignment vertical="center"/>
    </xf>
    <xf numFmtId="180" fontId="21" fillId="0" borderId="21" xfId="49" applyNumberFormat="1" applyFont="1" applyFill="1" applyBorder="1" applyAlignment="1">
      <alignment vertical="center"/>
    </xf>
    <xf numFmtId="38" fontId="21" fillId="0" borderId="22" xfId="49" applyFont="1" applyFill="1" applyBorder="1" applyAlignment="1">
      <alignment vertical="center"/>
    </xf>
    <xf numFmtId="0" fontId="15" fillId="0" borderId="23" xfId="0" applyFont="1" applyBorder="1" applyAlignment="1">
      <alignment horizontal="center" vertical="center"/>
    </xf>
    <xf numFmtId="0" fontId="22" fillId="0" borderId="0" xfId="0" applyFont="1" applyAlignment="1">
      <alignment vertical="center"/>
    </xf>
    <xf numFmtId="180" fontId="0" fillId="0" borderId="24" xfId="49" applyNumberFormat="1" applyFont="1" applyFill="1" applyBorder="1" applyAlignment="1">
      <alignment vertical="center"/>
    </xf>
    <xf numFmtId="180" fontId="21" fillId="0" borderId="25" xfId="49" applyNumberFormat="1" applyFont="1" applyFill="1" applyBorder="1" applyAlignment="1">
      <alignment vertical="center"/>
    </xf>
    <xf numFmtId="38" fontId="21" fillId="0" borderId="26" xfId="49" applyFont="1" applyFill="1" applyBorder="1" applyAlignment="1">
      <alignment vertical="center"/>
    </xf>
    <xf numFmtId="0" fontId="15" fillId="0" borderId="27" xfId="0" applyFont="1" applyBorder="1" applyAlignment="1">
      <alignment horizontal="center" vertical="center"/>
    </xf>
    <xf numFmtId="180" fontId="0" fillId="0" borderId="28" xfId="49" applyNumberFormat="1" applyFont="1" applyFill="1" applyBorder="1" applyAlignment="1">
      <alignment horizontal="center" vertical="center"/>
    </xf>
    <xf numFmtId="0" fontId="15" fillId="0" borderId="29" xfId="0" applyFont="1" applyBorder="1" applyAlignment="1">
      <alignment horizontal="center" vertical="center"/>
    </xf>
    <xf numFmtId="38" fontId="21" fillId="0" borderId="30" xfId="49" applyFont="1" applyFill="1" applyBorder="1" applyAlignment="1">
      <alignment vertical="center"/>
    </xf>
    <xf numFmtId="0" fontId="22" fillId="0" borderId="0" xfId="0" applyFont="1" applyAlignment="1">
      <alignment horizontal="center" vertical="center"/>
    </xf>
    <xf numFmtId="0" fontId="23" fillId="0" borderId="31" xfId="0" applyFont="1" applyBorder="1" applyAlignment="1">
      <alignment horizontal="center" vertical="center"/>
    </xf>
    <xf numFmtId="180" fontId="0" fillId="0" borderId="32" xfId="49" applyNumberFormat="1" applyFont="1" applyFill="1" applyBorder="1" applyAlignment="1">
      <alignment vertical="center"/>
    </xf>
    <xf numFmtId="180" fontId="0" fillId="0" borderId="33" xfId="49" applyNumberFormat="1" applyFont="1" applyFill="1" applyBorder="1" applyAlignment="1">
      <alignment vertical="center"/>
    </xf>
    <xf numFmtId="180" fontId="0" fillId="0" borderId="34" xfId="49" applyNumberFormat="1" applyFont="1" applyFill="1" applyBorder="1" applyAlignment="1">
      <alignment vertical="center"/>
    </xf>
    <xf numFmtId="180" fontId="0" fillId="0" borderId="35" xfId="49" applyNumberFormat="1" applyFont="1" applyFill="1" applyBorder="1" applyAlignment="1">
      <alignment horizontal="center" vertical="center"/>
    </xf>
    <xf numFmtId="180" fontId="0" fillId="0" borderId="36" xfId="49" applyNumberFormat="1" applyFont="1" applyFill="1" applyBorder="1" applyAlignment="1">
      <alignment vertical="center"/>
    </xf>
    <xf numFmtId="180" fontId="21" fillId="0" borderId="37" xfId="49" applyNumberFormat="1" applyFont="1" applyFill="1" applyBorder="1" applyAlignment="1">
      <alignment vertical="center"/>
    </xf>
    <xf numFmtId="38" fontId="21" fillId="0" borderId="38" xfId="49" applyFont="1" applyFill="1" applyBorder="1" applyAlignment="1">
      <alignment vertical="center"/>
    </xf>
    <xf numFmtId="0" fontId="23" fillId="0" borderId="0" xfId="0" applyFont="1" applyAlignment="1">
      <alignment horizontal="center" vertical="center"/>
    </xf>
    <xf numFmtId="0" fontId="11" fillId="0" borderId="0" xfId="0" applyFont="1" applyAlignment="1" applyProtection="1">
      <alignment vertical="center"/>
      <protection locked="0"/>
    </xf>
    <xf numFmtId="180" fontId="25" fillId="0" borderId="0" xfId="49" applyNumberFormat="1" applyFont="1" applyBorder="1" applyAlignment="1">
      <alignment vertical="center"/>
    </xf>
    <xf numFmtId="180" fontId="19" fillId="0" borderId="0" xfId="49" applyNumberFormat="1" applyFont="1" applyBorder="1" applyAlignment="1">
      <alignment vertical="center"/>
    </xf>
    <xf numFmtId="0" fontId="19" fillId="0" borderId="0" xfId="0" applyFont="1" applyBorder="1" applyAlignment="1">
      <alignment horizontal="center" vertical="center"/>
    </xf>
    <xf numFmtId="38" fontId="25" fillId="0" borderId="0" xfId="49" applyFont="1" applyBorder="1" applyAlignment="1">
      <alignment vertical="center"/>
    </xf>
    <xf numFmtId="0" fontId="19" fillId="0" borderId="0" xfId="0" applyFont="1" applyAlignment="1">
      <alignment vertical="center"/>
    </xf>
    <xf numFmtId="0" fontId="18"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10" xfId="0" applyFont="1" applyFill="1" applyBorder="1" applyAlignment="1">
      <alignment vertical="center" wrapText="1"/>
    </xf>
    <xf numFmtId="0" fontId="18" fillId="0" borderId="39" xfId="0" applyFont="1" applyFill="1" applyBorder="1" applyAlignment="1">
      <alignment vertical="center" wrapText="1"/>
    </xf>
    <xf numFmtId="0" fontId="18" fillId="0" borderId="25"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1" xfId="0" applyFont="1" applyFill="1" applyBorder="1" applyAlignment="1">
      <alignment horizontal="center" vertical="center"/>
    </xf>
    <xf numFmtId="0" fontId="18" fillId="0" borderId="45" xfId="0" applyFont="1" applyFill="1" applyBorder="1" applyAlignment="1">
      <alignment horizontal="right" vertical="center"/>
    </xf>
    <xf numFmtId="0" fontId="18" fillId="0" borderId="46"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47" xfId="0" applyFont="1" applyFill="1" applyBorder="1" applyAlignment="1">
      <alignment horizontal="right" vertical="center"/>
    </xf>
    <xf numFmtId="0" fontId="18" fillId="0" borderId="48" xfId="0" applyFont="1" applyFill="1" applyBorder="1" applyAlignment="1">
      <alignment horizontal="right" vertical="center"/>
    </xf>
    <xf numFmtId="0" fontId="0" fillId="0" borderId="17" xfId="0" applyFont="1" applyFill="1" applyBorder="1" applyAlignment="1">
      <alignment horizontal="center" vertical="center"/>
    </xf>
    <xf numFmtId="180" fontId="21" fillId="0" borderId="47" xfId="49" applyNumberFormat="1" applyFont="1" applyFill="1" applyBorder="1" applyAlignment="1">
      <alignment vertical="center"/>
    </xf>
    <xf numFmtId="0" fontId="0" fillId="0" borderId="21" xfId="0" applyFont="1" applyFill="1" applyBorder="1" applyAlignment="1">
      <alignment horizontal="center"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21" fillId="0" borderId="49" xfId="49" applyNumberFormat="1" applyFont="1" applyFill="1" applyBorder="1" applyAlignment="1">
      <alignment vertical="center"/>
    </xf>
    <xf numFmtId="0" fontId="0" fillId="0" borderId="25" xfId="0" applyFont="1" applyFill="1" applyBorder="1" applyAlignment="1">
      <alignment horizontal="center"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21" fillId="0" borderId="40" xfId="49" applyNumberFormat="1" applyFont="1" applyFill="1" applyBorder="1" applyAlignment="1">
      <alignment vertical="center"/>
    </xf>
    <xf numFmtId="0" fontId="0" fillId="0" borderId="50" xfId="0" applyFont="1" applyFill="1" applyBorder="1" applyAlignment="1">
      <alignment horizontal="center" vertical="center"/>
    </xf>
    <xf numFmtId="180" fontId="21" fillId="0" borderId="51" xfId="49" applyNumberFormat="1" applyFont="1" applyFill="1" applyBorder="1" applyAlignment="1">
      <alignment vertical="center"/>
    </xf>
    <xf numFmtId="180" fontId="21" fillId="0" borderId="52" xfId="49" applyNumberFormat="1" applyFont="1" applyFill="1" applyBorder="1" applyAlignment="1">
      <alignment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180" fontId="21" fillId="0" borderId="55" xfId="49" applyNumberFormat="1" applyFont="1" applyFill="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56" xfId="0" applyFont="1" applyBorder="1" applyAlignment="1">
      <alignment vertical="center"/>
    </xf>
    <xf numFmtId="0" fontId="12" fillId="0" borderId="14" xfId="0" applyFont="1" applyBorder="1" applyAlignment="1">
      <alignment vertical="center"/>
    </xf>
    <xf numFmtId="0" fontId="12" fillId="0" borderId="44" xfId="0" applyFont="1" applyBorder="1" applyAlignment="1">
      <alignment vertical="center"/>
    </xf>
    <xf numFmtId="0" fontId="12"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10" xfId="0" applyFont="1" applyFill="1" applyBorder="1" applyAlignment="1">
      <alignment vertical="center"/>
    </xf>
    <xf numFmtId="0" fontId="12" fillId="0" borderId="39" xfId="0" applyFont="1" applyFill="1" applyBorder="1" applyAlignment="1">
      <alignment vertical="center"/>
    </xf>
    <xf numFmtId="0" fontId="12" fillId="0" borderId="57" xfId="0" applyFont="1" applyFill="1" applyBorder="1" applyAlignment="1">
      <alignment vertical="center"/>
    </xf>
    <xf numFmtId="0" fontId="12" fillId="0" borderId="39" xfId="0" applyFont="1" applyFill="1" applyBorder="1" applyAlignment="1">
      <alignment vertical="center"/>
    </xf>
    <xf numFmtId="0" fontId="12" fillId="0" borderId="57" xfId="0" applyFont="1" applyFill="1" applyBorder="1" applyAlignment="1">
      <alignment vertical="center"/>
    </xf>
    <xf numFmtId="0" fontId="12" fillId="0" borderId="45"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16" xfId="0" applyFont="1" applyFill="1" applyBorder="1" applyAlignment="1">
      <alignment horizontal="distributed" vertical="center" indent="1"/>
    </xf>
    <xf numFmtId="0" fontId="12" fillId="0" borderId="0" xfId="0" applyFont="1" applyFill="1" applyBorder="1" applyAlignment="1">
      <alignment vertical="center"/>
    </xf>
    <xf numFmtId="0" fontId="12" fillId="0" borderId="16" xfId="0" applyFont="1" applyFill="1" applyBorder="1" applyAlignment="1">
      <alignment vertical="center"/>
    </xf>
    <xf numFmtId="0" fontId="12" fillId="0" borderId="56" xfId="0" applyFont="1" applyFill="1" applyBorder="1" applyAlignment="1">
      <alignment vertical="center"/>
    </xf>
    <xf numFmtId="0" fontId="12" fillId="0" borderId="14" xfId="0" applyFont="1" applyFill="1" applyBorder="1" applyAlignment="1">
      <alignment vertical="center"/>
    </xf>
    <xf numFmtId="0" fontId="12" fillId="0" borderId="44" xfId="0" applyFont="1" applyFill="1" applyBorder="1" applyAlignment="1">
      <alignment vertical="center"/>
    </xf>
    <xf numFmtId="0" fontId="12" fillId="0" borderId="14" xfId="0" applyFont="1" applyFill="1" applyBorder="1" applyAlignment="1">
      <alignment vertical="center"/>
    </xf>
    <xf numFmtId="0" fontId="12" fillId="0" borderId="44" xfId="0" applyFont="1" applyFill="1" applyBorder="1" applyAlignment="1">
      <alignment vertical="center"/>
    </xf>
    <xf numFmtId="0" fontId="12" fillId="0" borderId="10" xfId="0" applyFont="1" applyFill="1" applyBorder="1" applyAlignment="1">
      <alignment horizontal="distributed" vertical="center" indent="1"/>
    </xf>
    <xf numFmtId="0" fontId="12" fillId="0" borderId="39" xfId="0" applyFont="1" applyFill="1" applyBorder="1" applyAlignment="1">
      <alignment horizontal="distributed" vertical="center" indent="1"/>
    </xf>
    <xf numFmtId="0" fontId="12" fillId="0" borderId="57" xfId="0" applyFont="1" applyFill="1" applyBorder="1" applyAlignment="1">
      <alignment horizontal="distributed" vertical="center" indent="1"/>
    </xf>
    <xf numFmtId="0" fontId="12" fillId="0" borderId="45" xfId="0" applyFont="1" applyFill="1" applyBorder="1" applyAlignment="1">
      <alignment vertical="center"/>
    </xf>
    <xf numFmtId="0" fontId="12" fillId="0" borderId="0" xfId="0" applyFont="1" applyFill="1" applyBorder="1" applyAlignment="1">
      <alignment vertical="center"/>
    </xf>
    <xf numFmtId="0" fontId="12" fillId="0" borderId="16" xfId="0" applyFont="1" applyFill="1" applyBorder="1" applyAlignment="1">
      <alignment vertical="center"/>
    </xf>
    <xf numFmtId="0" fontId="12" fillId="0" borderId="58"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180" fontId="11" fillId="0" borderId="17" xfId="49" applyNumberFormat="1" applyFont="1" applyFill="1" applyBorder="1" applyAlignment="1" applyProtection="1">
      <alignment vertical="center"/>
      <protection locked="0"/>
    </xf>
    <xf numFmtId="0" fontId="0" fillId="0" borderId="42" xfId="0" applyFont="1" applyFill="1" applyBorder="1" applyAlignment="1">
      <alignment vertical="center"/>
    </xf>
    <xf numFmtId="180" fontId="11" fillId="0" borderId="47" xfId="49" applyNumberFormat="1" applyFont="1" applyFill="1" applyBorder="1" applyAlignment="1" applyProtection="1">
      <alignment vertical="center"/>
      <protection locked="0"/>
    </xf>
    <xf numFmtId="0" fontId="0" fillId="0" borderId="43" xfId="0" applyFont="1" applyFill="1" applyBorder="1" applyAlignment="1">
      <alignment vertical="center"/>
    </xf>
    <xf numFmtId="0" fontId="0" fillId="0" borderId="59" xfId="0" applyFont="1" applyFill="1" applyBorder="1" applyAlignment="1">
      <alignment vertical="center"/>
    </xf>
    <xf numFmtId="0" fontId="0" fillId="0" borderId="17" xfId="0" applyFont="1" applyFill="1" applyBorder="1" applyAlignment="1">
      <alignment vertical="center"/>
    </xf>
    <xf numFmtId="0" fontId="0" fillId="0" borderId="47" xfId="0" applyFont="1" applyFill="1" applyBorder="1" applyAlignment="1">
      <alignment vertical="center"/>
    </xf>
    <xf numFmtId="180" fontId="15" fillId="0" borderId="60" xfId="49" applyNumberFormat="1" applyFont="1" applyFill="1" applyBorder="1" applyAlignment="1" applyProtection="1">
      <alignment vertical="center"/>
      <protection/>
    </xf>
    <xf numFmtId="180" fontId="15" fillId="0" borderId="46" xfId="49" applyNumberFormat="1" applyFont="1" applyFill="1" applyBorder="1" applyAlignment="1">
      <alignment vertical="center"/>
    </xf>
    <xf numFmtId="180" fontId="15"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11" fillId="0" borderId="37" xfId="49" applyNumberFormat="1" applyFont="1" applyFill="1" applyBorder="1" applyAlignment="1" applyProtection="1">
      <alignment vertical="center"/>
      <protection locked="0"/>
    </xf>
    <xf numFmtId="180" fontId="11" fillId="0" borderId="55" xfId="49" applyNumberFormat="1" applyFont="1" applyFill="1" applyBorder="1" applyAlignment="1" applyProtection="1">
      <alignment vertical="center"/>
      <protection locked="0"/>
    </xf>
    <xf numFmtId="180" fontId="15" fillId="0" borderId="11" xfId="49" applyNumberFormat="1" applyFont="1" applyFill="1" applyBorder="1" applyAlignment="1" applyProtection="1">
      <alignment vertical="center"/>
      <protection/>
    </xf>
    <xf numFmtId="0" fontId="0" fillId="0" borderId="60" xfId="0" applyFont="1" applyFill="1" applyBorder="1" applyAlignment="1">
      <alignment vertical="center"/>
    </xf>
    <xf numFmtId="0" fontId="0" fillId="0" borderId="46" xfId="0" applyFont="1" applyFill="1" applyBorder="1" applyAlignment="1">
      <alignment vertical="center"/>
    </xf>
    <xf numFmtId="180" fontId="15" fillId="0" borderId="61" xfId="49" applyNumberFormat="1" applyFont="1" applyFill="1" applyBorder="1" applyAlignment="1" applyProtection="1">
      <alignment vertical="center"/>
      <protection/>
    </xf>
    <xf numFmtId="0" fontId="3" fillId="0" borderId="34" xfId="62" applyFont="1" applyFill="1" applyBorder="1" applyAlignment="1">
      <alignment/>
      <protection/>
    </xf>
    <xf numFmtId="0" fontId="3" fillId="0" borderId="24" xfId="62" applyFont="1" applyFill="1" applyBorder="1" applyAlignment="1">
      <alignment/>
      <protection/>
    </xf>
    <xf numFmtId="0" fontId="3" fillId="0" borderId="62" xfId="62" applyFont="1" applyFill="1" applyBorder="1" applyAlignment="1">
      <alignment/>
      <protection/>
    </xf>
    <xf numFmtId="0" fontId="3" fillId="0" borderId="63" xfId="62" applyFont="1" applyFill="1" applyBorder="1" applyAlignment="1">
      <alignment/>
      <protection/>
    </xf>
    <xf numFmtId="0" fontId="3" fillId="0" borderId="64" xfId="62" applyFont="1" applyFill="1" applyBorder="1" applyAlignment="1">
      <alignment/>
      <protection/>
    </xf>
    <xf numFmtId="0" fontId="3" fillId="0" borderId="65" xfId="62" applyFont="1" applyFill="1" applyBorder="1" applyAlignment="1">
      <alignment/>
      <protection/>
    </xf>
    <xf numFmtId="0" fontId="5" fillId="0" borderId="49" xfId="62" applyFont="1" applyFill="1" applyBorder="1" applyAlignment="1">
      <alignment horizontal="distributed" vertical="center"/>
      <protection/>
    </xf>
    <xf numFmtId="0" fontId="19" fillId="0" borderId="46" xfId="0" applyFont="1" applyFill="1" applyBorder="1" applyAlignment="1">
      <alignment vertical="center" wrapText="1"/>
    </xf>
    <xf numFmtId="0" fontId="3" fillId="0" borderId="0" xfId="62" applyFont="1" applyFill="1" applyBorder="1" applyAlignment="1">
      <alignment vertical="center"/>
      <protection/>
    </xf>
    <xf numFmtId="0" fontId="2" fillId="0" borderId="0" xfId="62" applyFont="1" applyFill="1" applyBorder="1" applyAlignment="1">
      <alignment horizontal="right"/>
      <protection/>
    </xf>
    <xf numFmtId="180" fontId="0" fillId="34" borderId="47" xfId="49" applyNumberFormat="1" applyFont="1" applyFill="1" applyBorder="1" applyAlignment="1">
      <alignment vertical="center"/>
    </xf>
    <xf numFmtId="38" fontId="0" fillId="34" borderId="18" xfId="49" applyFont="1" applyFill="1" applyBorder="1" applyAlignment="1">
      <alignment vertical="center"/>
    </xf>
    <xf numFmtId="180" fontId="0" fillId="34" borderId="49" xfId="49" applyNumberFormat="1" applyFont="1" applyFill="1" applyBorder="1" applyAlignment="1">
      <alignment vertical="center"/>
    </xf>
    <xf numFmtId="38" fontId="0" fillId="34" borderId="22" xfId="49" applyFont="1" applyFill="1" applyBorder="1" applyAlignment="1">
      <alignment vertical="center"/>
    </xf>
    <xf numFmtId="180" fontId="0" fillId="34" borderId="40" xfId="49" applyNumberFormat="1" applyFont="1" applyFill="1" applyBorder="1" applyAlignment="1">
      <alignment vertical="center"/>
    </xf>
    <xf numFmtId="38" fontId="0" fillId="34" borderId="26" xfId="49" applyFont="1" applyFill="1" applyBorder="1" applyAlignment="1">
      <alignment vertical="center"/>
    </xf>
    <xf numFmtId="180" fontId="21" fillId="34" borderId="47" xfId="49" applyNumberFormat="1" applyFont="1" applyFill="1" applyBorder="1" applyAlignment="1">
      <alignment vertical="center"/>
    </xf>
    <xf numFmtId="38" fontId="21" fillId="34" borderId="18" xfId="49" applyFont="1" applyFill="1" applyBorder="1" applyAlignment="1">
      <alignment vertical="center"/>
    </xf>
    <xf numFmtId="180" fontId="21" fillId="34" borderId="49" xfId="49" applyNumberFormat="1" applyFont="1" applyFill="1" applyBorder="1" applyAlignment="1">
      <alignment vertical="center"/>
    </xf>
    <xf numFmtId="38" fontId="21" fillId="34" borderId="22" xfId="49" applyFont="1" applyFill="1" applyBorder="1" applyAlignment="1">
      <alignment vertical="center"/>
    </xf>
    <xf numFmtId="180" fontId="21" fillId="34" borderId="40" xfId="49" applyNumberFormat="1" applyFont="1" applyFill="1" applyBorder="1" applyAlignment="1">
      <alignment vertical="center"/>
    </xf>
    <xf numFmtId="38" fontId="21" fillId="34" borderId="26" xfId="49" applyFont="1" applyFill="1" applyBorder="1" applyAlignment="1">
      <alignment vertical="center"/>
    </xf>
    <xf numFmtId="180" fontId="0" fillId="34" borderId="55" xfId="49" applyNumberFormat="1" applyFont="1" applyFill="1" applyBorder="1" applyAlignment="1">
      <alignment vertical="center"/>
    </xf>
    <xf numFmtId="38" fontId="0" fillId="34" borderId="38" xfId="49" applyFont="1" applyFill="1" applyBorder="1" applyAlignment="1">
      <alignment vertical="center"/>
    </xf>
    <xf numFmtId="180" fontId="15" fillId="0" borderId="41" xfId="49" applyNumberFormat="1" applyFont="1" applyFill="1" applyBorder="1" applyAlignment="1">
      <alignment vertical="center"/>
    </xf>
    <xf numFmtId="0" fontId="3" fillId="0" borderId="32" xfId="62" applyFont="1" applyFill="1" applyBorder="1" applyAlignment="1">
      <alignment horizontal="center" vertical="distributed"/>
      <protection/>
    </xf>
    <xf numFmtId="0" fontId="45" fillId="0" borderId="0" xfId="62" applyBorder="1" applyAlignment="1">
      <alignment horizontal="center"/>
      <protection/>
    </xf>
    <xf numFmtId="0" fontId="45" fillId="0" borderId="48" xfId="62" applyBorder="1" applyAlignment="1">
      <alignment horizontal="center"/>
      <protection/>
    </xf>
    <xf numFmtId="0" fontId="3" fillId="0" borderId="34" xfId="62" applyFont="1" applyFill="1" applyBorder="1" applyAlignment="1">
      <alignment horizontal="center"/>
      <protection/>
    </xf>
    <xf numFmtId="0" fontId="3" fillId="0" borderId="24" xfId="62" applyFont="1" applyFill="1" applyBorder="1" applyAlignment="1">
      <alignment horizontal="center"/>
      <protection/>
    </xf>
    <xf numFmtId="0" fontId="3" fillId="0" borderId="62" xfId="62" applyFont="1" applyFill="1" applyBorder="1" applyAlignment="1">
      <alignment horizontal="center"/>
      <protection/>
    </xf>
    <xf numFmtId="0" fontId="3" fillId="0" borderId="32" xfId="62" applyFont="1" applyFill="1" applyBorder="1" applyAlignment="1">
      <alignment horizontal="center"/>
      <protection/>
    </xf>
    <xf numFmtId="0" fontId="3" fillId="0" borderId="0" xfId="62" applyFont="1" applyFill="1" applyBorder="1" applyAlignment="1">
      <alignment horizontal="center"/>
      <protection/>
    </xf>
    <xf numFmtId="0" fontId="3" fillId="0" borderId="48" xfId="62" applyFont="1" applyFill="1" applyBorder="1" applyAlignment="1">
      <alignment horizontal="center"/>
      <protection/>
    </xf>
    <xf numFmtId="0" fontId="3" fillId="0" borderId="63" xfId="62" applyFont="1" applyFill="1" applyBorder="1" applyAlignment="1">
      <alignment horizontal="center"/>
      <protection/>
    </xf>
    <xf numFmtId="0" fontId="3" fillId="0" borderId="64" xfId="62" applyFont="1" applyFill="1" applyBorder="1" applyAlignment="1">
      <alignment horizontal="center"/>
      <protection/>
    </xf>
    <xf numFmtId="0" fontId="3" fillId="0" borderId="65" xfId="62" applyFont="1" applyFill="1" applyBorder="1" applyAlignment="1">
      <alignment horizontal="center"/>
      <protection/>
    </xf>
    <xf numFmtId="0" fontId="3" fillId="0" borderId="0" xfId="62" applyFont="1" applyFill="1" applyBorder="1" applyAlignment="1">
      <alignment horizontal="left"/>
      <protection/>
    </xf>
    <xf numFmtId="0" fontId="45" fillId="0" borderId="0" xfId="62" applyFill="1" applyBorder="1" applyAlignment="1">
      <alignment horizontal="left"/>
      <protection/>
    </xf>
    <xf numFmtId="0" fontId="2" fillId="34" borderId="0" xfId="62" applyFont="1" applyFill="1" applyBorder="1" applyAlignment="1">
      <alignment horizontal="center"/>
      <protection/>
    </xf>
    <xf numFmtId="0" fontId="4" fillId="0" borderId="0" xfId="62" applyFont="1" applyFill="1" applyBorder="1" applyAlignment="1">
      <alignment horizontal="left" vertical="center"/>
      <protection/>
    </xf>
    <xf numFmtId="0" fontId="45" fillId="0" borderId="0" xfId="62" applyFill="1" applyBorder="1" applyAlignment="1">
      <alignment horizontal="left" vertical="center"/>
      <protection/>
    </xf>
    <xf numFmtId="0" fontId="45" fillId="0" borderId="0" xfId="62" applyAlignment="1">
      <alignment horizontal="left" vertical="center"/>
      <protection/>
    </xf>
    <xf numFmtId="0" fontId="4" fillId="0" borderId="0" xfId="62" applyFont="1" applyFill="1" applyBorder="1" applyAlignment="1">
      <alignment horizontal="left"/>
      <protection/>
    </xf>
    <xf numFmtId="0" fontId="45" fillId="0" borderId="0" xfId="62" applyFill="1" applyBorder="1" applyAlignment="1">
      <alignment/>
      <protection/>
    </xf>
    <xf numFmtId="0" fontId="45" fillId="0" borderId="0" xfId="62" applyAlignment="1">
      <alignment/>
      <protection/>
    </xf>
    <xf numFmtId="0" fontId="2" fillId="0" borderId="0" xfId="62" applyFont="1" applyFill="1" applyBorder="1" applyAlignment="1">
      <alignment horizontal="distributed" vertical="center"/>
      <protection/>
    </xf>
    <xf numFmtId="0" fontId="45" fillId="0" borderId="0" xfId="62" applyFont="1" applyAlignment="1">
      <alignment/>
      <protection/>
    </xf>
    <xf numFmtId="0" fontId="45" fillId="0" borderId="0" xfId="62" applyFont="1" applyAlignment="1">
      <alignment vertical="center"/>
      <protection/>
    </xf>
    <xf numFmtId="0" fontId="11" fillId="0" borderId="0" xfId="62" applyFont="1" applyAlignment="1">
      <alignment horizontal="distributed" vertical="center"/>
      <protection/>
    </xf>
    <xf numFmtId="0" fontId="45" fillId="0" borderId="0" xfId="62" applyAlignment="1">
      <alignment vertical="center"/>
      <protection/>
    </xf>
    <xf numFmtId="0" fontId="13" fillId="0" borderId="0" xfId="62" applyFont="1" applyFill="1" applyBorder="1" applyAlignment="1">
      <alignment horizontal="left"/>
      <protection/>
    </xf>
    <xf numFmtId="0" fontId="45" fillId="34" borderId="49" xfId="62" applyFill="1" applyBorder="1" applyAlignment="1">
      <alignment/>
      <protection/>
    </xf>
    <xf numFmtId="0" fontId="3" fillId="34" borderId="49" xfId="62" applyFont="1" applyFill="1" applyBorder="1" applyAlignment="1">
      <alignment/>
      <protection/>
    </xf>
    <xf numFmtId="0" fontId="2" fillId="0" borderId="0" xfId="62" applyFont="1" applyFill="1" applyBorder="1" applyAlignment="1">
      <alignment vertical="center"/>
      <protection/>
    </xf>
    <xf numFmtId="0" fontId="11" fillId="0" borderId="0" xfId="62" applyFont="1" applyAlignment="1">
      <alignment vertical="center"/>
      <protection/>
    </xf>
    <xf numFmtId="0" fontId="4" fillId="0" borderId="0" xfId="62" applyFont="1" applyFill="1" applyBorder="1" applyAlignment="1">
      <alignment horizontal="center" vertical="center"/>
      <protection/>
    </xf>
    <xf numFmtId="0" fontId="12" fillId="0" borderId="0" xfId="62" applyFont="1" applyFill="1" applyBorder="1" applyAlignment="1">
      <alignment horizontal="center" vertical="center"/>
      <protection/>
    </xf>
    <xf numFmtId="0" fontId="12" fillId="0" borderId="0" xfId="62" applyFont="1" applyAlignment="1">
      <alignment/>
      <protection/>
    </xf>
    <xf numFmtId="176" fontId="62" fillId="0" borderId="0" xfId="62" applyNumberFormat="1" applyFont="1" applyFill="1" applyBorder="1" applyAlignment="1">
      <alignment horizontal="right"/>
      <protection/>
    </xf>
    <xf numFmtId="176" fontId="63" fillId="0" borderId="0" xfId="62" applyNumberFormat="1" applyFont="1" applyFill="1" applyBorder="1" applyAlignment="1">
      <alignment horizontal="right"/>
      <protection/>
    </xf>
    <xf numFmtId="0" fontId="12" fillId="0" borderId="66" xfId="0" applyFont="1" applyFill="1" applyBorder="1" applyAlignment="1">
      <alignment horizontal="center" vertical="center"/>
    </xf>
    <xf numFmtId="0" fontId="12" fillId="0" borderId="45"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16" xfId="0" applyFont="1" applyFill="1" applyBorder="1" applyAlignment="1">
      <alignment horizontal="distributed" vertical="center" indent="1"/>
    </xf>
    <xf numFmtId="58" fontId="12" fillId="0" borderId="0" xfId="0" applyNumberFormat="1" applyFont="1" applyFill="1" applyBorder="1" applyAlignment="1">
      <alignment horizontal="left" vertical="center"/>
    </xf>
    <xf numFmtId="0" fontId="12" fillId="0" borderId="67"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0" borderId="69" xfId="0" applyFont="1" applyFill="1" applyBorder="1" applyAlignment="1">
      <alignment horizontal="center" vertical="top" wrapText="1"/>
    </xf>
    <xf numFmtId="0" fontId="12" fillId="0" borderId="70"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71" xfId="0" applyFont="1" applyFill="1" applyBorder="1" applyAlignment="1">
      <alignment horizontal="center" vertical="top" wrapText="1"/>
    </xf>
    <xf numFmtId="0" fontId="12" fillId="0" borderId="72" xfId="0" applyFont="1" applyFill="1" applyBorder="1" applyAlignment="1">
      <alignment horizontal="center" vertical="top" wrapText="1"/>
    </xf>
    <xf numFmtId="0" fontId="12" fillId="0" borderId="66" xfId="0" applyFont="1" applyFill="1" applyBorder="1" applyAlignment="1">
      <alignment horizontal="center" vertical="top" wrapText="1"/>
    </xf>
    <xf numFmtId="0" fontId="12" fillId="0" borderId="73" xfId="0" applyFont="1" applyFill="1" applyBorder="1" applyAlignment="1">
      <alignment horizontal="center" vertical="top" wrapText="1"/>
    </xf>
    <xf numFmtId="0" fontId="12" fillId="0" borderId="39"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35" xfId="0" applyFont="1" applyFill="1" applyBorder="1" applyAlignment="1">
      <alignment horizontal="left" vertical="center" shrinkToFit="1"/>
    </xf>
    <xf numFmtId="0" fontId="12" fillId="0" borderId="28" xfId="0" applyFont="1" applyFill="1" applyBorder="1" applyAlignment="1">
      <alignment horizontal="left" vertical="center" shrinkToFit="1"/>
    </xf>
    <xf numFmtId="0" fontId="12" fillId="0" borderId="74" xfId="0" applyFont="1" applyFill="1" applyBorder="1" applyAlignment="1">
      <alignment horizontal="left" vertical="center" shrinkToFit="1"/>
    </xf>
    <xf numFmtId="0" fontId="12" fillId="0" borderId="2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12" xfId="0" applyFont="1" applyFill="1" applyBorder="1" applyAlignment="1">
      <alignment horizontal="distributed" vertical="center" indent="1"/>
    </xf>
    <xf numFmtId="0" fontId="12" fillId="0" borderId="28" xfId="0" applyFont="1" applyFill="1" applyBorder="1" applyAlignment="1">
      <alignment horizontal="distributed" vertical="center" indent="1"/>
    </xf>
    <xf numFmtId="0" fontId="12" fillId="0" borderId="75" xfId="0" applyFont="1" applyFill="1" applyBorder="1" applyAlignment="1">
      <alignment horizontal="distributed" vertical="center" indent="1"/>
    </xf>
    <xf numFmtId="0" fontId="12" fillId="0" borderId="76" xfId="0" applyFont="1" applyFill="1" applyBorder="1" applyAlignment="1">
      <alignment horizontal="distributed" vertical="center" indent="1"/>
    </xf>
    <xf numFmtId="0" fontId="12" fillId="0" borderId="77" xfId="0" applyFont="1" applyFill="1" applyBorder="1" applyAlignment="1">
      <alignment horizontal="distributed" vertical="center" indent="1"/>
    </xf>
    <xf numFmtId="0" fontId="12" fillId="0" borderId="78" xfId="0" applyFont="1" applyFill="1" applyBorder="1" applyAlignment="1">
      <alignment horizontal="distributed" vertical="center" indent="1"/>
    </xf>
    <xf numFmtId="0" fontId="12" fillId="0" borderId="36"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12" fillId="0" borderId="57" xfId="0" applyFont="1" applyFill="1" applyBorder="1" applyAlignment="1">
      <alignment horizontal="left" vertical="center" shrinkToFit="1"/>
    </xf>
    <xf numFmtId="0" fontId="12" fillId="0" borderId="61" xfId="0" applyFont="1" applyFill="1" applyBorder="1" applyAlignment="1">
      <alignment horizontal="center" vertical="center"/>
    </xf>
    <xf numFmtId="0" fontId="12" fillId="0" borderId="37" xfId="0" applyFont="1" applyFill="1" applyBorder="1" applyAlignment="1">
      <alignment horizontal="center" vertical="center"/>
    </xf>
    <xf numFmtId="0" fontId="18" fillId="0" borderId="25" xfId="0" applyFont="1" applyFill="1" applyBorder="1" applyAlignment="1">
      <alignment horizontal="center" vertical="center" wrapText="1"/>
    </xf>
    <xf numFmtId="0" fontId="0" fillId="0" borderId="42" xfId="0" applyFont="1" applyFill="1" applyBorder="1" applyAlignment="1">
      <alignment vertical="center"/>
    </xf>
    <xf numFmtId="0" fontId="18" fillId="0" borderId="79" xfId="0" applyFont="1" applyFill="1" applyBorder="1" applyAlignment="1">
      <alignment horizontal="center" vertical="center" wrapText="1"/>
    </xf>
    <xf numFmtId="0" fontId="0" fillId="0" borderId="59" xfId="0" applyFont="1" applyFill="1" applyBorder="1" applyAlignment="1">
      <alignment vertical="center"/>
    </xf>
    <xf numFmtId="0" fontId="18" fillId="0" borderId="80"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18" fillId="0" borderId="76" xfId="0" applyFont="1" applyFill="1" applyBorder="1" applyAlignment="1">
      <alignment horizontal="center" vertical="center"/>
    </xf>
    <xf numFmtId="0" fontId="0" fillId="0" borderId="38" xfId="0" applyFont="1" applyFill="1" applyBorder="1" applyAlignment="1">
      <alignment horizontal="center" vertical="center"/>
    </xf>
    <xf numFmtId="0" fontId="15" fillId="0" borderId="36" xfId="0" applyFont="1" applyFill="1" applyBorder="1" applyAlignment="1">
      <alignment horizontal="left" vertical="center" shrinkToFit="1"/>
    </xf>
    <xf numFmtId="0" fontId="11" fillId="0" borderId="39" xfId="0" applyFont="1" applyBorder="1" applyAlignment="1">
      <alignment horizontal="left" vertical="center" shrinkToFit="1"/>
    </xf>
    <xf numFmtId="0" fontId="11" fillId="0" borderId="57" xfId="0" applyFont="1" applyBorder="1" applyAlignment="1">
      <alignment horizontal="left" vertical="center" shrinkToFit="1"/>
    </xf>
    <xf numFmtId="0" fontId="15" fillId="0" borderId="35" xfId="0" applyFont="1" applyFill="1" applyBorder="1" applyAlignment="1">
      <alignment horizontal="left" vertical="center" shrinkToFit="1"/>
    </xf>
    <xf numFmtId="0" fontId="11" fillId="0" borderId="28" xfId="0" applyFont="1" applyBorder="1" applyAlignment="1">
      <alignment horizontal="left" vertical="center" shrinkToFit="1"/>
    </xf>
    <xf numFmtId="0" fontId="11" fillId="0" borderId="74" xfId="0" applyFont="1" applyBorder="1" applyAlignment="1">
      <alignment horizontal="left" vertical="center" shrinkToFit="1"/>
    </xf>
    <xf numFmtId="0" fontId="18" fillId="0" borderId="40" xfId="0" applyFont="1" applyFill="1" applyBorder="1" applyAlignment="1">
      <alignment horizontal="center" vertical="center" wrapText="1"/>
    </xf>
    <xf numFmtId="0" fontId="0" fillId="0" borderId="43" xfId="0" applyFont="1" applyFill="1" applyBorder="1" applyAlignment="1">
      <alignment vertical="center"/>
    </xf>
    <xf numFmtId="180" fontId="24" fillId="0" borderId="15" xfId="49" applyNumberFormat="1" applyFont="1" applyFill="1" applyBorder="1" applyAlignment="1">
      <alignment vertical="center"/>
    </xf>
    <xf numFmtId="180" fontId="11" fillId="0" borderId="83" xfId="49" applyNumberFormat="1" applyFont="1" applyFill="1" applyBorder="1" applyAlignment="1">
      <alignment vertical="center"/>
    </xf>
    <xf numFmtId="180" fontId="11" fillId="0" borderId="84" xfId="49" applyNumberFormat="1" applyFont="1" applyFill="1" applyBorder="1" applyAlignment="1">
      <alignment vertical="center"/>
    </xf>
    <xf numFmtId="180" fontId="11" fillId="0" borderId="85" xfId="49" applyNumberFormat="1" applyFont="1" applyFill="1" applyBorder="1" applyAlignment="1">
      <alignment vertical="center"/>
    </xf>
    <xf numFmtId="180" fontId="12" fillId="34" borderId="15" xfId="49" applyNumberFormat="1" applyFont="1" applyFill="1" applyBorder="1" applyAlignment="1" applyProtection="1">
      <alignment vertical="center"/>
      <protection locked="0"/>
    </xf>
    <xf numFmtId="180" fontId="11" fillId="0" borderId="86" xfId="49" applyNumberFormat="1" applyFont="1" applyFill="1" applyBorder="1" applyAlignment="1">
      <alignment vertical="center"/>
    </xf>
    <xf numFmtId="180" fontId="12" fillId="34" borderId="41" xfId="49" applyNumberFormat="1" applyFont="1" applyFill="1" applyBorder="1" applyAlignment="1" applyProtection="1">
      <alignment vertical="center"/>
      <protection locked="0"/>
    </xf>
    <xf numFmtId="181" fontId="11" fillId="0" borderId="10" xfId="0" applyNumberFormat="1" applyFont="1" applyFill="1" applyBorder="1" applyAlignment="1">
      <alignment horizontal="center" vertical="center" textRotation="255"/>
    </xf>
    <xf numFmtId="181" fontId="11" fillId="0" borderId="45" xfId="0" applyNumberFormat="1" applyFont="1" applyFill="1" applyBorder="1" applyAlignment="1">
      <alignment horizontal="center" vertical="center" textRotation="255"/>
    </xf>
    <xf numFmtId="181" fontId="11" fillId="0" borderId="56" xfId="0" applyNumberFormat="1" applyFont="1" applyFill="1" applyBorder="1" applyAlignment="1">
      <alignment horizontal="center" vertical="center" textRotation="255"/>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61" xfId="0" applyFont="1" applyFill="1" applyBorder="1" applyAlignment="1">
      <alignment horizontal="center" vertical="center"/>
    </xf>
    <xf numFmtId="0" fontId="18" fillId="0" borderId="87"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88"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57" xfId="0" applyFont="1" applyFill="1" applyBorder="1" applyAlignment="1">
      <alignment horizontal="center" vertical="center" wrapText="1"/>
    </xf>
    <xf numFmtId="0" fontId="18" fillId="0" borderId="16" xfId="0" applyFont="1" applyFill="1" applyBorder="1" applyAlignment="1">
      <alignment horizontal="center" vertical="center" wrapText="1"/>
    </xf>
    <xf numFmtId="180" fontId="11" fillId="0" borderId="17" xfId="49" applyNumberFormat="1" applyFont="1" applyFill="1" applyBorder="1" applyAlignment="1" applyProtection="1">
      <alignment vertical="center"/>
      <protection locked="0"/>
    </xf>
    <xf numFmtId="0" fontId="0" fillId="0" borderId="17" xfId="0" applyFont="1" applyFill="1" applyBorder="1" applyAlignment="1">
      <alignment vertical="center"/>
    </xf>
    <xf numFmtId="180" fontId="11" fillId="0" borderId="47" xfId="49" applyNumberFormat="1" applyFont="1" applyFill="1" applyBorder="1" applyAlignment="1" applyProtection="1">
      <alignment vertical="center"/>
      <protection locked="0"/>
    </xf>
    <xf numFmtId="0" fontId="0" fillId="0" borderId="47" xfId="0" applyFont="1" applyFill="1" applyBorder="1" applyAlignment="1">
      <alignment vertical="center"/>
    </xf>
    <xf numFmtId="180" fontId="15" fillId="0" borderId="60" xfId="49" applyNumberFormat="1" applyFont="1" applyFill="1" applyBorder="1" applyAlignment="1" applyProtection="1">
      <alignment vertical="center"/>
      <protection/>
    </xf>
    <xf numFmtId="0" fontId="0" fillId="0" borderId="60" xfId="0" applyFont="1" applyFill="1" applyBorder="1" applyAlignment="1">
      <alignment vertical="center"/>
    </xf>
    <xf numFmtId="180" fontId="15" fillId="0" borderId="46" xfId="49" applyNumberFormat="1" applyFont="1" applyFill="1" applyBorder="1" applyAlignment="1" applyProtection="1">
      <alignment vertical="center"/>
      <protection/>
    </xf>
    <xf numFmtId="0" fontId="0" fillId="0" borderId="46" xfId="0" applyFont="1" applyFill="1" applyBorder="1" applyAlignment="1">
      <alignment vertical="center"/>
    </xf>
    <xf numFmtId="0" fontId="0" fillId="0" borderId="41" xfId="0" applyFont="1" applyFill="1" applyBorder="1" applyAlignment="1">
      <alignment vertical="center"/>
    </xf>
    <xf numFmtId="180" fontId="11" fillId="0" borderId="37" xfId="49" applyNumberFormat="1" applyFont="1" applyFill="1" applyBorder="1" applyAlignment="1" applyProtection="1">
      <alignment vertical="center"/>
      <protection locked="0"/>
    </xf>
    <xf numFmtId="180" fontId="11" fillId="0" borderId="55" xfId="49" applyNumberFormat="1" applyFont="1" applyFill="1" applyBorder="1" applyAlignment="1" applyProtection="1">
      <alignment vertical="center"/>
      <protection locked="0"/>
    </xf>
    <xf numFmtId="180" fontId="15" fillId="0" borderId="11" xfId="49" applyNumberFormat="1" applyFont="1" applyFill="1" applyBorder="1" applyAlignment="1" applyProtection="1">
      <alignment vertical="center"/>
      <protection/>
    </xf>
    <xf numFmtId="180" fontId="15" fillId="0" borderId="61" xfId="49" applyNumberFormat="1" applyFont="1" applyFill="1" applyBorder="1" applyAlignment="1" applyProtection="1">
      <alignment vertical="center"/>
      <protection/>
    </xf>
    <xf numFmtId="180" fontId="12" fillId="0" borderId="15" xfId="49" applyNumberFormat="1"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sheetPr>
  <dimension ref="A1:Q53"/>
  <sheetViews>
    <sheetView tabSelected="1" view="pageBreakPreview" zoomScaleSheetLayoutView="100" zoomScalePageLayoutView="0" workbookViewId="0" topLeftCell="A40">
      <selection activeCell="T11" sqref="R5:T11"/>
    </sheetView>
  </sheetViews>
  <sheetFormatPr defaultColWidth="9.00390625" defaultRowHeight="13.5"/>
  <cols>
    <col min="1" max="1" width="2.25390625" style="2" customWidth="1"/>
    <col min="2" max="5" width="9.00390625" style="2" customWidth="1"/>
    <col min="6" max="6" width="13.375" style="2" customWidth="1"/>
    <col min="7" max="7" width="3.875" style="2" customWidth="1"/>
    <col min="8" max="8" width="4.125" style="2" customWidth="1"/>
    <col min="9" max="11" width="3.25390625" style="2" customWidth="1"/>
    <col min="12" max="14" width="3.375" style="2" customWidth="1"/>
    <col min="15" max="15" width="3.75390625" style="2" customWidth="1"/>
    <col min="16" max="16" width="2.875" style="2" customWidth="1"/>
    <col min="17" max="17" width="3.00390625" style="2" customWidth="1"/>
    <col min="18" max="16384" width="9.00390625" style="2" customWidth="1"/>
  </cols>
  <sheetData>
    <row r="1" spans="2:14" ht="14.25">
      <c r="B1" s="1" t="s">
        <v>81</v>
      </c>
      <c r="G1" s="3"/>
      <c r="H1" s="3"/>
      <c r="I1" s="3"/>
      <c r="J1" s="3"/>
      <c r="K1" s="3"/>
      <c r="L1" s="3"/>
      <c r="M1" s="3"/>
      <c r="N1" s="3"/>
    </row>
    <row r="2" spans="6:16" ht="13.5" customHeight="1">
      <c r="F2" s="3"/>
      <c r="H2" s="157"/>
      <c r="I2" s="158"/>
      <c r="J2" s="159"/>
      <c r="K2" s="185"/>
      <c r="L2" s="186"/>
      <c r="M2" s="186"/>
      <c r="N2" s="186"/>
      <c r="O2" s="186"/>
      <c r="P2" s="187"/>
    </row>
    <row r="3" spans="6:16" ht="13.5">
      <c r="F3" s="3"/>
      <c r="H3" s="182" t="s">
        <v>23</v>
      </c>
      <c r="I3" s="183"/>
      <c r="J3" s="184"/>
      <c r="K3" s="188"/>
      <c r="L3" s="189"/>
      <c r="M3" s="189"/>
      <c r="N3" s="189"/>
      <c r="O3" s="189"/>
      <c r="P3" s="190"/>
    </row>
    <row r="4" spans="6:16" ht="14.25" customHeight="1">
      <c r="F4" s="3"/>
      <c r="H4" s="160"/>
      <c r="I4" s="161"/>
      <c r="J4" s="162"/>
      <c r="K4" s="191"/>
      <c r="L4" s="192"/>
      <c r="M4" s="192"/>
      <c r="N4" s="192"/>
      <c r="O4" s="192"/>
      <c r="P4" s="193"/>
    </row>
    <row r="5" spans="2:16" ht="12">
      <c r="B5" s="3"/>
      <c r="C5" s="3"/>
      <c r="D5" s="3"/>
      <c r="E5" s="3"/>
      <c r="F5" s="3"/>
      <c r="I5" s="3"/>
      <c r="J5" s="3"/>
      <c r="K5" s="3"/>
      <c r="L5" s="3"/>
      <c r="M5" s="3"/>
      <c r="N5" s="3"/>
      <c r="O5" s="3"/>
      <c r="P5" s="3"/>
    </row>
    <row r="6" spans="2:16" ht="12">
      <c r="B6" s="3"/>
      <c r="C6" s="3"/>
      <c r="D6" s="3"/>
      <c r="E6" s="3"/>
      <c r="F6" s="3"/>
      <c r="I6" s="3"/>
      <c r="J6" s="3"/>
      <c r="K6" s="3"/>
      <c r="L6" s="3"/>
      <c r="M6" s="3"/>
      <c r="N6" s="3"/>
      <c r="O6" s="3"/>
      <c r="P6" s="3"/>
    </row>
    <row r="7" spans="2:16" ht="14.25">
      <c r="B7" s="3"/>
      <c r="C7" s="3"/>
      <c r="D7" s="3"/>
      <c r="E7" s="3"/>
      <c r="F7" s="3"/>
      <c r="I7" s="3"/>
      <c r="J7" s="4"/>
      <c r="K7" s="4"/>
      <c r="L7" s="4"/>
      <c r="M7" s="4"/>
      <c r="N7" s="4"/>
      <c r="O7" s="166" t="s">
        <v>113</v>
      </c>
      <c r="P7" s="166"/>
    </row>
    <row r="8" spans="2:14" ht="12">
      <c r="B8" s="3"/>
      <c r="C8" s="3"/>
      <c r="D8" s="3"/>
      <c r="E8" s="3"/>
      <c r="F8" s="3"/>
      <c r="G8" s="3"/>
      <c r="H8" s="3"/>
      <c r="I8" s="3"/>
      <c r="J8" s="3"/>
      <c r="K8" s="3"/>
      <c r="L8" s="3"/>
      <c r="M8" s="3"/>
      <c r="N8" s="3"/>
    </row>
    <row r="9" spans="2:14" ht="12">
      <c r="B9" s="3"/>
      <c r="C9" s="3"/>
      <c r="D9" s="3"/>
      <c r="E9" s="3"/>
      <c r="F9" s="3"/>
      <c r="G9" s="3"/>
      <c r="H9" s="3"/>
      <c r="I9" s="3"/>
      <c r="J9" s="3"/>
      <c r="K9" s="3"/>
      <c r="L9" s="3"/>
      <c r="M9" s="3"/>
      <c r="N9" s="3"/>
    </row>
    <row r="10" spans="2:14" ht="17.25">
      <c r="B10" s="5" t="s">
        <v>83</v>
      </c>
      <c r="C10" s="3"/>
      <c r="D10" s="3"/>
      <c r="E10" s="3"/>
      <c r="F10" s="3"/>
      <c r="G10" s="3"/>
      <c r="H10" s="3"/>
      <c r="I10" s="3"/>
      <c r="J10" s="3"/>
      <c r="K10" s="3"/>
      <c r="L10" s="3"/>
      <c r="M10" s="3"/>
      <c r="N10" s="3"/>
    </row>
    <row r="11" spans="2:14" ht="12">
      <c r="B11" s="3"/>
      <c r="C11" s="3"/>
      <c r="D11" s="3"/>
      <c r="E11" s="3"/>
      <c r="F11" s="3"/>
      <c r="G11" s="3"/>
      <c r="H11" s="3"/>
      <c r="I11" s="3"/>
      <c r="J11" s="3"/>
      <c r="K11" s="3"/>
      <c r="L11" s="3"/>
      <c r="M11" s="3"/>
      <c r="N11" s="3"/>
    </row>
    <row r="12" spans="2:14" ht="12">
      <c r="B12" s="3"/>
      <c r="C12" s="3"/>
      <c r="D12" s="3"/>
      <c r="E12" s="3"/>
      <c r="F12" s="3"/>
      <c r="G12" s="3"/>
      <c r="H12" s="3"/>
      <c r="I12" s="3"/>
      <c r="J12" s="3"/>
      <c r="K12" s="3"/>
      <c r="L12" s="3"/>
      <c r="M12" s="3"/>
      <c r="N12" s="3"/>
    </row>
    <row r="13" spans="2:14" ht="12">
      <c r="B13" s="3"/>
      <c r="C13" s="3"/>
      <c r="D13" s="3"/>
      <c r="E13" s="3"/>
      <c r="F13" s="3"/>
      <c r="G13" s="3"/>
      <c r="H13" s="3"/>
      <c r="I13" s="3"/>
      <c r="J13" s="3"/>
      <c r="K13" s="3"/>
      <c r="L13" s="3"/>
      <c r="M13" s="3"/>
      <c r="N13" s="3"/>
    </row>
    <row r="14" spans="2:16" ht="18.75" customHeight="1">
      <c r="B14" s="3"/>
      <c r="C14" s="3"/>
      <c r="D14" s="3"/>
      <c r="E14" s="3"/>
      <c r="F14" s="6" t="s">
        <v>65</v>
      </c>
      <c r="G14" s="3"/>
      <c r="H14" s="194"/>
      <c r="I14" s="194"/>
      <c r="J14" s="194"/>
      <c r="K14" s="194"/>
      <c r="L14" s="194"/>
      <c r="M14" s="194"/>
      <c r="N14" s="194"/>
      <c r="O14" s="194"/>
      <c r="P14" s="194"/>
    </row>
    <row r="15" spans="2:15" ht="13.5" customHeight="1">
      <c r="B15" s="3"/>
      <c r="C15" s="3"/>
      <c r="D15" s="3"/>
      <c r="E15" s="3"/>
      <c r="F15" s="165"/>
      <c r="G15" s="3"/>
      <c r="H15" s="3"/>
      <c r="I15" s="3"/>
      <c r="J15" s="3"/>
      <c r="K15" s="3"/>
      <c r="L15" s="3"/>
      <c r="M15" s="3"/>
      <c r="N15" s="3"/>
      <c r="O15" s="3"/>
    </row>
    <row r="16" spans="2:16" ht="18" customHeight="1">
      <c r="B16" s="3"/>
      <c r="C16" s="3"/>
      <c r="D16" s="3"/>
      <c r="E16" s="3"/>
      <c r="F16" s="6" t="s">
        <v>22</v>
      </c>
      <c r="G16" s="3"/>
      <c r="H16" s="195"/>
      <c r="I16" s="195"/>
      <c r="J16" s="195"/>
      <c r="K16" s="195"/>
      <c r="L16" s="195"/>
      <c r="M16" s="195"/>
      <c r="N16" s="195"/>
      <c r="O16" s="195"/>
      <c r="P16" s="195"/>
    </row>
    <row r="17" spans="2:14" ht="12">
      <c r="B17" s="3"/>
      <c r="C17" s="3"/>
      <c r="D17" s="3"/>
      <c r="E17" s="3"/>
      <c r="F17" s="3"/>
      <c r="G17" s="3"/>
      <c r="H17" s="3"/>
      <c r="I17" s="3"/>
      <c r="J17" s="3"/>
      <c r="K17" s="3"/>
      <c r="L17" s="3"/>
      <c r="M17" s="3"/>
      <c r="N17" s="3"/>
    </row>
    <row r="18" spans="2:15" ht="18.75">
      <c r="B18" s="3"/>
      <c r="C18" s="3"/>
      <c r="D18" s="3"/>
      <c r="E18" s="3"/>
      <c r="F18" s="6" t="s">
        <v>66</v>
      </c>
      <c r="G18" s="3"/>
      <c r="H18" s="208"/>
      <c r="I18" s="208"/>
      <c r="J18" s="208"/>
      <c r="K18" s="208"/>
      <c r="L18" s="208"/>
      <c r="M18" s="208"/>
      <c r="N18" s="208"/>
      <c r="O18" s="8" t="s">
        <v>67</v>
      </c>
    </row>
    <row r="19" spans="2:14" ht="18.75">
      <c r="B19" s="3"/>
      <c r="C19" s="3"/>
      <c r="D19" s="3"/>
      <c r="E19" s="3"/>
      <c r="F19" s="9"/>
      <c r="G19" s="3"/>
      <c r="H19" s="7"/>
      <c r="I19" s="7"/>
      <c r="J19" s="7"/>
      <c r="K19" s="7"/>
      <c r="L19" s="7"/>
      <c r="M19" s="8"/>
      <c r="N19" s="3"/>
    </row>
    <row r="20" spans="2:14" ht="18.75">
      <c r="B20" s="3"/>
      <c r="C20" s="3"/>
      <c r="D20" s="3"/>
      <c r="E20" s="3"/>
      <c r="F20" s="9"/>
      <c r="G20" s="3"/>
      <c r="H20" s="7"/>
      <c r="I20" s="7"/>
      <c r="J20" s="7"/>
      <c r="K20" s="7"/>
      <c r="L20" s="7"/>
      <c r="M20" s="8"/>
      <c r="N20" s="3"/>
    </row>
    <row r="21" spans="1:15" ht="17.25">
      <c r="A21" s="3"/>
      <c r="B21" s="197" t="s">
        <v>116</v>
      </c>
      <c r="C21" s="198"/>
      <c r="D21" s="198"/>
      <c r="E21" s="198"/>
      <c r="F21" s="198"/>
      <c r="G21" s="198"/>
      <c r="H21" s="198"/>
      <c r="I21" s="198"/>
      <c r="J21" s="198"/>
      <c r="K21" s="198"/>
      <c r="L21" s="198"/>
      <c r="M21" s="198"/>
      <c r="N21" s="198"/>
      <c r="O21" s="199"/>
    </row>
    <row r="22" spans="1:15" ht="17.25">
      <c r="A22" s="3"/>
      <c r="B22" s="10"/>
      <c r="C22" s="11"/>
      <c r="D22" s="11"/>
      <c r="E22" s="11"/>
      <c r="F22" s="11"/>
      <c r="G22" s="11"/>
      <c r="H22" s="11"/>
      <c r="I22" s="11"/>
      <c r="J22" s="11"/>
      <c r="K22" s="11"/>
      <c r="L22" s="11"/>
      <c r="M22" s="11"/>
      <c r="N22" s="11"/>
      <c r="O22" s="12"/>
    </row>
    <row r="23" spans="1:15" ht="17.25">
      <c r="A23" s="3"/>
      <c r="B23" s="200" t="s">
        <v>109</v>
      </c>
      <c r="C23" s="201"/>
      <c r="D23" s="201"/>
      <c r="E23" s="201"/>
      <c r="F23" s="201"/>
      <c r="G23" s="201"/>
      <c r="H23" s="201"/>
      <c r="I23" s="201"/>
      <c r="J23" s="201"/>
      <c r="K23" s="201"/>
      <c r="L23" s="201"/>
      <c r="M23" s="201"/>
      <c r="N23" s="201"/>
      <c r="O23" s="202"/>
    </row>
    <row r="24" spans="2:14" ht="12">
      <c r="B24" s="3"/>
      <c r="C24" s="3"/>
      <c r="D24" s="3"/>
      <c r="E24" s="3"/>
      <c r="F24" s="3"/>
      <c r="G24" s="3"/>
      <c r="H24" s="3"/>
      <c r="I24" s="3"/>
      <c r="J24" s="3"/>
      <c r="K24" s="3"/>
      <c r="L24" s="3"/>
      <c r="M24" s="3"/>
      <c r="N24" s="3"/>
    </row>
    <row r="25" spans="2:14" ht="12">
      <c r="B25" s="3"/>
      <c r="C25" s="3"/>
      <c r="D25" s="3"/>
      <c r="E25" s="3"/>
      <c r="F25" s="3"/>
      <c r="G25" s="3"/>
      <c r="H25" s="3"/>
      <c r="I25" s="3"/>
      <c r="J25" s="3"/>
      <c r="K25" s="3"/>
      <c r="L25" s="3"/>
      <c r="M25" s="3"/>
      <c r="N25" s="3"/>
    </row>
    <row r="26" spans="2:16" s="13" customFormat="1" ht="14.25">
      <c r="B26" s="203" t="s">
        <v>114</v>
      </c>
      <c r="C26" s="203"/>
      <c r="D26" s="203"/>
      <c r="E26" s="203"/>
      <c r="F26" s="203"/>
      <c r="G26" s="203"/>
      <c r="H26" s="203"/>
      <c r="I26" s="203"/>
      <c r="J26" s="203"/>
      <c r="K26" s="203"/>
      <c r="L26" s="203"/>
      <c r="M26" s="203"/>
      <c r="N26" s="203"/>
      <c r="O26" s="203"/>
      <c r="P26" s="204"/>
    </row>
    <row r="27" spans="2:14" s="13" customFormat="1" ht="14.25">
      <c r="B27" s="1"/>
      <c r="C27" s="1"/>
      <c r="D27" s="1"/>
      <c r="E27" s="1"/>
      <c r="F27" s="1"/>
      <c r="G27" s="1"/>
      <c r="H27" s="1"/>
      <c r="I27" s="1"/>
      <c r="J27" s="1"/>
      <c r="K27" s="1"/>
      <c r="L27" s="1"/>
      <c r="M27" s="1"/>
      <c r="N27" s="1"/>
    </row>
    <row r="28" spans="2:16" s="14" customFormat="1" ht="14.25">
      <c r="B28" s="203" t="s">
        <v>115</v>
      </c>
      <c r="C28" s="203"/>
      <c r="D28" s="203"/>
      <c r="E28" s="203"/>
      <c r="F28" s="203"/>
      <c r="G28" s="203"/>
      <c r="H28" s="203"/>
      <c r="I28" s="203"/>
      <c r="J28" s="203"/>
      <c r="K28" s="203"/>
      <c r="L28" s="203"/>
      <c r="M28" s="203"/>
      <c r="N28" s="203"/>
      <c r="O28" s="203"/>
      <c r="P28" s="205"/>
    </row>
    <row r="29" spans="2:14" s="13" customFormat="1" ht="14.25">
      <c r="B29" s="1"/>
      <c r="C29" s="1"/>
      <c r="D29" s="1"/>
      <c r="E29" s="1"/>
      <c r="F29" s="1"/>
      <c r="G29" s="1"/>
      <c r="H29" s="1"/>
      <c r="I29" s="1"/>
      <c r="J29" s="1"/>
      <c r="K29" s="1"/>
      <c r="L29" s="1"/>
      <c r="M29" s="1"/>
      <c r="N29" s="1"/>
    </row>
    <row r="30" spans="2:16" s="14" customFormat="1" ht="14.25">
      <c r="B30" s="203" t="s">
        <v>82</v>
      </c>
      <c r="C30" s="206"/>
      <c r="D30" s="206"/>
      <c r="E30" s="206"/>
      <c r="F30" s="206"/>
      <c r="G30" s="206"/>
      <c r="H30" s="206"/>
      <c r="I30" s="206"/>
      <c r="J30" s="206"/>
      <c r="K30" s="206"/>
      <c r="L30" s="206"/>
      <c r="M30" s="206"/>
      <c r="N30" s="206"/>
      <c r="O30" s="206"/>
      <c r="P30" s="207"/>
    </row>
    <row r="31" spans="2:14" s="13" customFormat="1" ht="14.25">
      <c r="B31" s="1"/>
      <c r="C31" s="1"/>
      <c r="D31" s="1"/>
      <c r="E31" s="1"/>
      <c r="F31" s="1"/>
      <c r="G31" s="1"/>
      <c r="H31" s="1"/>
      <c r="I31" s="1"/>
      <c r="J31" s="1"/>
      <c r="K31" s="1"/>
      <c r="L31" s="1"/>
      <c r="M31" s="1"/>
      <c r="N31" s="1"/>
    </row>
    <row r="32" spans="2:16" s="13" customFormat="1" ht="14.25">
      <c r="B32" s="203" t="s">
        <v>68</v>
      </c>
      <c r="C32" s="206"/>
      <c r="D32" s="206"/>
      <c r="E32" s="206"/>
      <c r="F32" s="206"/>
      <c r="G32" s="206"/>
      <c r="H32" s="206"/>
      <c r="I32" s="206"/>
      <c r="J32" s="206"/>
      <c r="K32" s="206"/>
      <c r="L32" s="206"/>
      <c r="M32" s="206"/>
      <c r="N32" s="206"/>
      <c r="O32" s="206"/>
      <c r="P32" s="202"/>
    </row>
    <row r="33" spans="2:14" s="13" customFormat="1" ht="8.25" customHeight="1">
      <c r="B33" s="1"/>
      <c r="C33" s="1"/>
      <c r="D33" s="1"/>
      <c r="E33" s="1"/>
      <c r="F33" s="1"/>
      <c r="G33" s="1"/>
      <c r="H33" s="1"/>
      <c r="I33" s="1"/>
      <c r="J33" s="1"/>
      <c r="K33" s="1"/>
      <c r="L33" s="1"/>
      <c r="M33" s="1"/>
      <c r="N33" s="1"/>
    </row>
    <row r="34" spans="2:15" s="14" customFormat="1" ht="21.75" customHeight="1">
      <c r="B34" s="211" t="s">
        <v>69</v>
      </c>
      <c r="C34" s="212"/>
      <c r="D34" s="212"/>
      <c r="E34" s="212"/>
      <c r="F34" s="212"/>
      <c r="G34" s="212"/>
      <c r="H34" s="212"/>
      <c r="I34" s="212"/>
      <c r="J34" s="212"/>
      <c r="K34" s="212"/>
      <c r="L34" s="212"/>
      <c r="M34" s="212"/>
      <c r="N34" s="212"/>
      <c r="O34" s="212"/>
    </row>
    <row r="35" spans="2:15" s="13" customFormat="1" ht="13.5" customHeight="1">
      <c r="B35" s="1"/>
      <c r="C35" s="16"/>
      <c r="D35" s="16"/>
      <c r="E35" s="16"/>
      <c r="F35" s="16"/>
      <c r="G35" s="16"/>
      <c r="H35" s="16"/>
      <c r="I35" s="16"/>
      <c r="J35" s="16"/>
      <c r="K35" s="16"/>
      <c r="L35" s="16"/>
      <c r="M35" s="16"/>
      <c r="N35" s="16"/>
      <c r="O35" s="16"/>
    </row>
    <row r="36" spans="1:17" s="13" customFormat="1" ht="18" customHeight="1">
      <c r="A36" s="1"/>
      <c r="B36" s="213" t="s">
        <v>70</v>
      </c>
      <c r="C36" s="214"/>
      <c r="D36" s="214"/>
      <c r="E36" s="214"/>
      <c r="F36" s="214"/>
      <c r="G36" s="214"/>
      <c r="H36" s="214"/>
      <c r="I36" s="214"/>
      <c r="J36" s="214"/>
      <c r="K36" s="214"/>
      <c r="L36" s="214"/>
      <c r="M36" s="214"/>
      <c r="N36" s="214"/>
      <c r="O36" s="215"/>
      <c r="P36" s="215"/>
      <c r="Q36" s="215"/>
    </row>
    <row r="37" spans="2:14" s="13" customFormat="1" ht="13.5" customHeight="1">
      <c r="B37" s="1"/>
      <c r="C37" s="1"/>
      <c r="D37" s="1"/>
      <c r="E37" s="1"/>
      <c r="F37" s="1"/>
      <c r="G37" s="1"/>
      <c r="H37" s="1"/>
      <c r="I37" s="1"/>
      <c r="J37" s="1"/>
      <c r="K37" s="1"/>
      <c r="L37" s="1"/>
      <c r="M37" s="1"/>
      <c r="N37" s="1"/>
    </row>
    <row r="38" spans="2:14" s="13" customFormat="1" ht="14.25">
      <c r="B38" s="1"/>
      <c r="C38" s="1"/>
      <c r="D38" s="1"/>
      <c r="E38" s="1"/>
      <c r="F38" s="1"/>
      <c r="G38" s="1"/>
      <c r="H38" s="1"/>
      <c r="I38" s="1"/>
      <c r="J38" s="1"/>
      <c r="K38" s="1"/>
      <c r="L38" s="1"/>
      <c r="M38" s="1"/>
      <c r="N38" s="1"/>
    </row>
    <row r="39" spans="2:14" s="13" customFormat="1" ht="14.25">
      <c r="B39" s="15" t="s">
        <v>71</v>
      </c>
      <c r="C39" s="1"/>
      <c r="D39" s="1"/>
      <c r="E39" s="1"/>
      <c r="F39" s="216"/>
      <c r="G39" s="217"/>
      <c r="H39" s="217"/>
      <c r="I39" s="217"/>
      <c r="J39" s="217"/>
      <c r="K39" s="217"/>
      <c r="L39" s="1" t="s">
        <v>11</v>
      </c>
      <c r="M39" s="1"/>
      <c r="N39" s="1"/>
    </row>
    <row r="40" spans="2:14" s="13" customFormat="1" ht="14.25">
      <c r="B40" s="1"/>
      <c r="C40" s="1"/>
      <c r="D40" s="1"/>
      <c r="E40" s="1"/>
      <c r="F40" s="1"/>
      <c r="G40" s="1"/>
      <c r="H40" s="1"/>
      <c r="I40" s="1"/>
      <c r="J40" s="1"/>
      <c r="K40" s="1"/>
      <c r="L40" s="1"/>
      <c r="M40" s="1"/>
      <c r="N40" s="1"/>
    </row>
    <row r="41" spans="2:14" s="13" customFormat="1" ht="14.25">
      <c r="B41" s="1"/>
      <c r="C41" s="1"/>
      <c r="D41" s="1"/>
      <c r="E41" s="1"/>
      <c r="F41" s="1"/>
      <c r="G41" s="1"/>
      <c r="H41" s="1"/>
      <c r="I41" s="1"/>
      <c r="J41" s="1"/>
      <c r="K41" s="1"/>
      <c r="L41" s="1"/>
      <c r="M41" s="1"/>
      <c r="N41" s="1"/>
    </row>
    <row r="42" spans="2:14" s="13" customFormat="1" ht="14.25">
      <c r="B42" s="15" t="s">
        <v>72</v>
      </c>
      <c r="C42" s="1"/>
      <c r="D42" s="1"/>
      <c r="E42" s="1"/>
      <c r="F42" s="216"/>
      <c r="G42" s="217"/>
      <c r="H42" s="217"/>
      <c r="I42" s="217"/>
      <c r="J42" s="217"/>
      <c r="K42" s="217"/>
      <c r="L42" s="1" t="s">
        <v>11</v>
      </c>
      <c r="M42" s="1"/>
      <c r="N42" s="1"/>
    </row>
    <row r="43" spans="2:14" s="13" customFormat="1" ht="12" customHeight="1">
      <c r="B43" s="15"/>
      <c r="C43" s="1"/>
      <c r="D43" s="1"/>
      <c r="E43" s="1"/>
      <c r="F43" s="17"/>
      <c r="G43" s="18"/>
      <c r="H43" s="18"/>
      <c r="I43" s="18"/>
      <c r="J43" s="18"/>
      <c r="K43" s="18"/>
      <c r="L43" s="1"/>
      <c r="M43" s="1"/>
      <c r="N43" s="1"/>
    </row>
    <row r="44" spans="2:14" s="13" customFormat="1" ht="12" customHeight="1">
      <c r="B44" s="1"/>
      <c r="C44" s="1"/>
      <c r="D44" s="1"/>
      <c r="E44" s="1"/>
      <c r="F44" s="1"/>
      <c r="G44" s="1"/>
      <c r="H44" s="1"/>
      <c r="I44" s="1"/>
      <c r="J44" s="1"/>
      <c r="K44" s="1"/>
      <c r="L44" s="1"/>
      <c r="M44" s="1"/>
      <c r="N44" s="1"/>
    </row>
    <row r="45" spans="2:14" s="13" customFormat="1" ht="14.25">
      <c r="B45" s="15" t="s">
        <v>73</v>
      </c>
      <c r="C45" s="1"/>
      <c r="D45" s="1"/>
      <c r="E45" s="1"/>
      <c r="F45" s="216"/>
      <c r="G45" s="217"/>
      <c r="H45" s="217"/>
      <c r="I45" s="217"/>
      <c r="J45" s="217"/>
      <c r="K45" s="217"/>
      <c r="L45" s="1" t="s">
        <v>11</v>
      </c>
      <c r="M45" s="1"/>
      <c r="N45" s="1"/>
    </row>
    <row r="46" spans="2:14" s="13" customFormat="1" ht="14.25">
      <c r="B46" s="1"/>
      <c r="C46" s="1"/>
      <c r="D46" s="1"/>
      <c r="E46" s="1"/>
      <c r="F46" s="1"/>
      <c r="G46" s="1"/>
      <c r="H46" s="1"/>
      <c r="I46" s="1"/>
      <c r="J46" s="1"/>
      <c r="K46" s="1"/>
      <c r="L46" s="1"/>
      <c r="M46" s="1"/>
      <c r="N46" s="1"/>
    </row>
    <row r="47" spans="2:14" s="13" customFormat="1" ht="14.25">
      <c r="B47" s="1"/>
      <c r="C47" s="1"/>
      <c r="D47" s="1"/>
      <c r="E47" s="1"/>
      <c r="F47" s="1"/>
      <c r="G47" s="1"/>
      <c r="H47" s="1"/>
      <c r="I47" s="1"/>
      <c r="J47" s="1"/>
      <c r="K47" s="1"/>
      <c r="L47" s="1"/>
      <c r="M47" s="1"/>
      <c r="N47" s="1"/>
    </row>
    <row r="48" spans="2:14" s="13" customFormat="1" ht="18.75" customHeight="1">
      <c r="B48" s="15" t="s">
        <v>74</v>
      </c>
      <c r="C48" s="1"/>
      <c r="D48" s="1"/>
      <c r="E48" s="196"/>
      <c r="F48" s="196"/>
      <c r="G48" s="196"/>
      <c r="H48" s="196"/>
      <c r="I48" s="196"/>
      <c r="J48" s="196"/>
      <c r="K48" s="196"/>
      <c r="L48" s="196"/>
      <c r="M48" s="1"/>
      <c r="N48" s="1"/>
    </row>
    <row r="49" spans="2:14" ht="12">
      <c r="B49" s="3"/>
      <c r="C49" s="3"/>
      <c r="D49" s="3"/>
      <c r="E49" s="3"/>
      <c r="F49" s="3"/>
      <c r="G49" s="3"/>
      <c r="H49" s="3"/>
      <c r="I49" s="3"/>
      <c r="J49" s="3"/>
      <c r="K49" s="3"/>
      <c r="L49" s="3"/>
      <c r="M49" s="3"/>
      <c r="N49" s="3"/>
    </row>
    <row r="50" spans="2:14" ht="12">
      <c r="B50" s="3"/>
      <c r="C50" s="3"/>
      <c r="D50" s="3"/>
      <c r="E50" s="3"/>
      <c r="F50" s="3"/>
      <c r="G50" s="3"/>
      <c r="H50" s="3"/>
      <c r="I50" s="3"/>
      <c r="J50" s="3"/>
      <c r="K50" s="3"/>
      <c r="L50" s="3"/>
      <c r="M50" s="3"/>
      <c r="N50" s="3"/>
    </row>
    <row r="51" spans="3:15" ht="30" customHeight="1">
      <c r="C51" s="3"/>
      <c r="D51" s="3"/>
      <c r="E51" s="3"/>
      <c r="F51" s="163" t="s">
        <v>75</v>
      </c>
      <c r="G51" s="209"/>
      <c r="H51" s="209"/>
      <c r="I51" s="209"/>
      <c r="J51" s="209"/>
      <c r="K51" s="209"/>
      <c r="L51" s="209"/>
      <c r="M51" s="209"/>
      <c r="N51" s="209"/>
      <c r="O51" s="209"/>
    </row>
    <row r="52" spans="1:15" ht="30" customHeight="1">
      <c r="A52" s="3"/>
      <c r="B52" s="19"/>
      <c r="C52" s="3"/>
      <c r="D52" s="3"/>
      <c r="E52" s="3"/>
      <c r="F52" s="163" t="s">
        <v>76</v>
      </c>
      <c r="G52" s="210"/>
      <c r="H52" s="209"/>
      <c r="I52" s="209"/>
      <c r="J52" s="209"/>
      <c r="K52" s="209"/>
      <c r="L52" s="209"/>
      <c r="M52" s="209"/>
      <c r="N52" s="209"/>
      <c r="O52" s="209"/>
    </row>
    <row r="53" spans="1:15" ht="30" customHeight="1">
      <c r="A53" s="3"/>
      <c r="B53" s="3"/>
      <c r="C53" s="3"/>
      <c r="D53" s="3"/>
      <c r="E53" s="3"/>
      <c r="F53" s="163" t="s">
        <v>77</v>
      </c>
      <c r="G53" s="210"/>
      <c r="H53" s="209"/>
      <c r="I53" s="209"/>
      <c r="J53" s="209"/>
      <c r="K53" s="209"/>
      <c r="L53" s="209"/>
      <c r="M53" s="209"/>
      <c r="N53" s="209"/>
      <c r="O53" s="209"/>
    </row>
  </sheetData>
  <sheetProtection/>
  <mergeCells count="20">
    <mergeCell ref="H18:N18"/>
    <mergeCell ref="G51:O51"/>
    <mergeCell ref="G52:O52"/>
    <mergeCell ref="G53:O53"/>
    <mergeCell ref="B32:P32"/>
    <mergeCell ref="B34:O34"/>
    <mergeCell ref="B36:Q36"/>
    <mergeCell ref="F39:K39"/>
    <mergeCell ref="F42:K42"/>
    <mergeCell ref="F45:K45"/>
    <mergeCell ref="H3:J3"/>
    <mergeCell ref="K2:P4"/>
    <mergeCell ref="H14:P14"/>
    <mergeCell ref="H16:P16"/>
    <mergeCell ref="E48:L48"/>
    <mergeCell ref="B21:O21"/>
    <mergeCell ref="B23:O23"/>
    <mergeCell ref="B26:P26"/>
    <mergeCell ref="B28:P28"/>
    <mergeCell ref="B30:P3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sheetPr>
  <dimension ref="B1:AG37"/>
  <sheetViews>
    <sheetView showGridLines="0" tabSelected="1" view="pageBreakPreview" zoomScaleNormal="75" zoomScaleSheetLayoutView="100" zoomScalePageLayoutView="0" workbookViewId="0" topLeftCell="F3">
      <selection activeCell="T11" sqref="R5:T11"/>
    </sheetView>
  </sheetViews>
  <sheetFormatPr defaultColWidth="9.625" defaultRowHeight="13.5"/>
  <cols>
    <col min="1" max="4" width="3.00390625" style="104" customWidth="1"/>
    <col min="5" max="5" width="6.625" style="104" bestFit="1" customWidth="1"/>
    <col min="6" max="25" width="3.00390625" style="104" customWidth="1"/>
    <col min="26" max="27" width="3.125" style="104" customWidth="1"/>
    <col min="28" max="28" width="3.00390625" style="104" customWidth="1"/>
    <col min="29" max="31" width="2.875" style="104" customWidth="1"/>
    <col min="32" max="34" width="3.00390625" style="104" customWidth="1"/>
    <col min="35" max="52" width="3.125" style="104" customWidth="1"/>
    <col min="53" max="53" width="7.25390625" style="104" customWidth="1"/>
    <col min="54" max="54" width="12.125" style="104" customWidth="1"/>
    <col min="55" max="16384" width="9.625" style="104" customWidth="1"/>
  </cols>
  <sheetData>
    <row r="1" spans="2:3" ht="22.5" customHeight="1">
      <c r="B1" s="20" t="s">
        <v>63</v>
      </c>
      <c r="C1" s="28"/>
    </row>
    <row r="2" spans="2:3" ht="22.5" customHeight="1" thickBot="1">
      <c r="B2" s="28"/>
      <c r="C2" s="28"/>
    </row>
    <row r="3" spans="2:33" ht="24.75" customHeight="1">
      <c r="B3" s="244" t="s">
        <v>22</v>
      </c>
      <c r="C3" s="245"/>
      <c r="D3" s="245"/>
      <c r="E3" s="246"/>
      <c r="F3" s="247"/>
      <c r="G3" s="248"/>
      <c r="H3" s="248"/>
      <c r="I3" s="248"/>
      <c r="J3" s="248"/>
      <c r="K3" s="248"/>
      <c r="L3" s="248"/>
      <c r="M3" s="248"/>
      <c r="N3" s="248"/>
      <c r="O3" s="248"/>
      <c r="P3" s="248"/>
      <c r="Q3" s="248"/>
      <c r="R3" s="248"/>
      <c r="S3" s="248"/>
      <c r="T3" s="248"/>
      <c r="U3" s="248"/>
      <c r="V3" s="248"/>
      <c r="W3" s="248"/>
      <c r="X3" s="249"/>
      <c r="Y3" s="250" t="s">
        <v>23</v>
      </c>
      <c r="Z3" s="250"/>
      <c r="AA3" s="250"/>
      <c r="AB3" s="251"/>
      <c r="AC3" s="232"/>
      <c r="AD3" s="232"/>
      <c r="AE3" s="232"/>
      <c r="AF3" s="232"/>
      <c r="AG3" s="233"/>
    </row>
    <row r="4" spans="2:33" ht="24.75" customHeight="1" thickBot="1">
      <c r="B4" s="241" t="s">
        <v>20</v>
      </c>
      <c r="C4" s="242"/>
      <c r="D4" s="242"/>
      <c r="E4" s="243"/>
      <c r="F4" s="234"/>
      <c r="G4" s="235"/>
      <c r="H4" s="235"/>
      <c r="I4" s="235"/>
      <c r="J4" s="235"/>
      <c r="K4" s="235"/>
      <c r="L4" s="235"/>
      <c r="M4" s="235"/>
      <c r="N4" s="235"/>
      <c r="O4" s="235"/>
      <c r="P4" s="235"/>
      <c r="Q4" s="235"/>
      <c r="R4" s="235"/>
      <c r="S4" s="235"/>
      <c r="T4" s="235"/>
      <c r="U4" s="235"/>
      <c r="V4" s="235"/>
      <c r="W4" s="235"/>
      <c r="X4" s="236"/>
      <c r="Y4" s="237" t="s">
        <v>21</v>
      </c>
      <c r="Z4" s="237"/>
      <c r="AA4" s="237"/>
      <c r="AB4" s="238"/>
      <c r="AC4" s="239"/>
      <c r="AD4" s="239"/>
      <c r="AE4" s="239"/>
      <c r="AF4" s="239"/>
      <c r="AG4" s="240"/>
    </row>
    <row r="5" spans="2:33" ht="22.5" customHeight="1">
      <c r="B5" s="115"/>
      <c r="C5" s="116"/>
      <c r="D5" s="116"/>
      <c r="E5" s="116"/>
      <c r="F5" s="116"/>
      <c r="G5" s="116"/>
      <c r="H5" s="116"/>
      <c r="I5" s="116"/>
      <c r="J5" s="116"/>
      <c r="K5" s="116"/>
      <c r="L5" s="116"/>
      <c r="M5" s="117"/>
      <c r="N5" s="118"/>
      <c r="O5" s="118"/>
      <c r="P5" s="118"/>
      <c r="Q5" s="118"/>
      <c r="R5" s="118"/>
      <c r="S5" s="118"/>
      <c r="T5" s="118"/>
      <c r="U5" s="118"/>
      <c r="V5" s="118"/>
      <c r="W5" s="118"/>
      <c r="X5" s="118"/>
      <c r="Y5" s="118"/>
      <c r="Z5" s="118"/>
      <c r="AA5" s="118"/>
      <c r="AB5" s="118"/>
      <c r="AC5" s="118"/>
      <c r="AD5" s="118"/>
      <c r="AE5" s="118"/>
      <c r="AF5" s="118"/>
      <c r="AG5" s="119"/>
    </row>
    <row r="6" spans="2:33" ht="22.5" customHeight="1">
      <c r="B6" s="219" t="s">
        <v>28</v>
      </c>
      <c r="C6" s="220"/>
      <c r="D6" s="220"/>
      <c r="E6" s="220"/>
      <c r="F6" s="220"/>
      <c r="G6" s="220"/>
      <c r="H6" s="220"/>
      <c r="I6" s="220"/>
      <c r="J6" s="220"/>
      <c r="K6" s="220"/>
      <c r="L6" s="220"/>
      <c r="M6" s="221"/>
      <c r="N6" s="123"/>
      <c r="O6" s="123" t="s">
        <v>34</v>
      </c>
      <c r="P6" s="123"/>
      <c r="Q6" s="123"/>
      <c r="R6" s="123"/>
      <c r="S6" s="123"/>
      <c r="T6" s="123"/>
      <c r="U6" s="123"/>
      <c r="V6" s="123"/>
      <c r="W6" s="123"/>
      <c r="X6" s="123"/>
      <c r="Y6" s="123"/>
      <c r="Z6" s="123"/>
      <c r="AA6" s="123"/>
      <c r="AB6" s="123"/>
      <c r="AC6" s="123"/>
      <c r="AD6" s="123"/>
      <c r="AE6" s="123"/>
      <c r="AF6" s="123"/>
      <c r="AG6" s="124"/>
    </row>
    <row r="7" spans="2:33" ht="22.5" customHeight="1" thickBot="1">
      <c r="B7" s="125"/>
      <c r="C7" s="126"/>
      <c r="D7" s="126"/>
      <c r="E7" s="126"/>
      <c r="F7" s="126"/>
      <c r="G7" s="126"/>
      <c r="H7" s="126"/>
      <c r="I7" s="126"/>
      <c r="J7" s="126"/>
      <c r="K7" s="126"/>
      <c r="L7" s="126"/>
      <c r="M7" s="127"/>
      <c r="N7" s="128"/>
      <c r="O7" s="128"/>
      <c r="P7" s="128"/>
      <c r="Q7" s="128"/>
      <c r="R7" s="128"/>
      <c r="S7" s="128"/>
      <c r="T7" s="128"/>
      <c r="U7" s="128"/>
      <c r="V7" s="128"/>
      <c r="W7" s="128"/>
      <c r="X7" s="128"/>
      <c r="Y7" s="128"/>
      <c r="Z7" s="128"/>
      <c r="AA7" s="128"/>
      <c r="AB7" s="128"/>
      <c r="AC7" s="128"/>
      <c r="AD7" s="128"/>
      <c r="AE7" s="128"/>
      <c r="AF7" s="128"/>
      <c r="AG7" s="129"/>
    </row>
    <row r="8" spans="2:33" ht="22.5" customHeight="1">
      <c r="B8" s="130"/>
      <c r="C8" s="131"/>
      <c r="D8" s="131"/>
      <c r="E8" s="131"/>
      <c r="F8" s="131"/>
      <c r="G8" s="131"/>
      <c r="H8" s="131"/>
      <c r="I8" s="131"/>
      <c r="J8" s="131"/>
      <c r="K8" s="131"/>
      <c r="L8" s="131"/>
      <c r="M8" s="132"/>
      <c r="N8" s="118"/>
      <c r="O8" s="118"/>
      <c r="P8" s="118"/>
      <c r="Q8" s="118"/>
      <c r="R8" s="118"/>
      <c r="S8" s="118"/>
      <c r="T8" s="118"/>
      <c r="U8" s="118"/>
      <c r="V8" s="118"/>
      <c r="W8" s="118"/>
      <c r="X8" s="118"/>
      <c r="Y8" s="118"/>
      <c r="Z8" s="118"/>
      <c r="AA8" s="118"/>
      <c r="AB8" s="118"/>
      <c r="AC8" s="118"/>
      <c r="AD8" s="118"/>
      <c r="AE8" s="118"/>
      <c r="AF8" s="118"/>
      <c r="AG8" s="119"/>
    </row>
    <row r="9" spans="2:33" ht="22.5" customHeight="1">
      <c r="B9" s="219" t="s">
        <v>29</v>
      </c>
      <c r="C9" s="220"/>
      <c r="D9" s="220"/>
      <c r="E9" s="220"/>
      <c r="F9" s="220"/>
      <c r="G9" s="220"/>
      <c r="H9" s="220"/>
      <c r="I9" s="220"/>
      <c r="J9" s="220"/>
      <c r="K9" s="220"/>
      <c r="L9" s="220"/>
      <c r="M9" s="221"/>
      <c r="N9" s="123"/>
      <c r="O9" s="123" t="s">
        <v>35</v>
      </c>
      <c r="P9" s="123"/>
      <c r="Q9" s="123"/>
      <c r="R9" s="123"/>
      <c r="S9" s="123"/>
      <c r="T9" s="123"/>
      <c r="U9" s="123"/>
      <c r="V9" s="123"/>
      <c r="W9" s="123"/>
      <c r="X9" s="123"/>
      <c r="Y9" s="123"/>
      <c r="Z9" s="123"/>
      <c r="AA9" s="123"/>
      <c r="AB9" s="123"/>
      <c r="AC9" s="123"/>
      <c r="AD9" s="123"/>
      <c r="AE9" s="123"/>
      <c r="AF9" s="123"/>
      <c r="AG9" s="124"/>
    </row>
    <row r="10" spans="2:33" ht="22.5" customHeight="1" thickBot="1">
      <c r="B10" s="125"/>
      <c r="C10" s="126"/>
      <c r="D10" s="126"/>
      <c r="E10" s="126"/>
      <c r="F10" s="126"/>
      <c r="G10" s="126"/>
      <c r="H10" s="126"/>
      <c r="I10" s="126"/>
      <c r="J10" s="126"/>
      <c r="K10" s="126"/>
      <c r="L10" s="126"/>
      <c r="M10" s="127"/>
      <c r="N10" s="128"/>
      <c r="O10" s="128"/>
      <c r="P10" s="128"/>
      <c r="Q10" s="128"/>
      <c r="R10" s="128"/>
      <c r="S10" s="128"/>
      <c r="T10" s="128"/>
      <c r="U10" s="128"/>
      <c r="V10" s="128"/>
      <c r="W10" s="128"/>
      <c r="X10" s="128"/>
      <c r="Y10" s="128"/>
      <c r="Z10" s="128"/>
      <c r="AA10" s="128"/>
      <c r="AB10" s="128"/>
      <c r="AC10" s="128"/>
      <c r="AD10" s="128"/>
      <c r="AE10" s="128"/>
      <c r="AF10" s="128"/>
      <c r="AG10" s="129"/>
    </row>
    <row r="11" spans="2:33" ht="22.5" customHeight="1">
      <c r="B11" s="115"/>
      <c r="C11" s="116"/>
      <c r="D11" s="116"/>
      <c r="E11" s="116"/>
      <c r="F11" s="116"/>
      <c r="G11" s="116"/>
      <c r="H11" s="116"/>
      <c r="I11" s="116"/>
      <c r="J11" s="116"/>
      <c r="K11" s="116"/>
      <c r="L11" s="116"/>
      <c r="M11" s="117"/>
      <c r="N11" s="118"/>
      <c r="O11" s="118"/>
      <c r="P11" s="118"/>
      <c r="Q11" s="118"/>
      <c r="R11" s="118"/>
      <c r="S11" s="118"/>
      <c r="T11" s="118"/>
      <c r="U11" s="118"/>
      <c r="V11" s="118"/>
      <c r="W11" s="118"/>
      <c r="X11" s="118"/>
      <c r="Y11" s="118"/>
      <c r="Z11" s="118"/>
      <c r="AA11" s="118"/>
      <c r="AB11" s="118"/>
      <c r="AC11" s="118"/>
      <c r="AD11" s="118"/>
      <c r="AE11" s="118"/>
      <c r="AF11" s="118"/>
      <c r="AG11" s="119"/>
    </row>
    <row r="12" spans="2:33" ht="22.5" customHeight="1">
      <c r="B12" s="219" t="s">
        <v>30</v>
      </c>
      <c r="C12" s="220"/>
      <c r="D12" s="220"/>
      <c r="E12" s="220"/>
      <c r="F12" s="220"/>
      <c r="G12" s="220"/>
      <c r="H12" s="220"/>
      <c r="I12" s="220"/>
      <c r="J12" s="220"/>
      <c r="K12" s="220"/>
      <c r="L12" s="220"/>
      <c r="M12" s="221"/>
      <c r="N12" s="123"/>
      <c r="O12" s="123" t="s">
        <v>36</v>
      </c>
      <c r="P12" s="123"/>
      <c r="Q12" s="123"/>
      <c r="R12" s="123"/>
      <c r="S12" s="123"/>
      <c r="T12" s="123"/>
      <c r="U12" s="123"/>
      <c r="V12" s="123"/>
      <c r="W12" s="123"/>
      <c r="X12" s="123"/>
      <c r="Y12" s="123"/>
      <c r="Z12" s="123"/>
      <c r="AA12" s="123"/>
      <c r="AB12" s="123"/>
      <c r="AC12" s="123"/>
      <c r="AD12" s="123"/>
      <c r="AE12" s="123"/>
      <c r="AF12" s="123"/>
      <c r="AG12" s="124"/>
    </row>
    <row r="13" spans="2:33" ht="22.5" customHeight="1" thickBot="1">
      <c r="B13" s="125"/>
      <c r="C13" s="126"/>
      <c r="D13" s="126"/>
      <c r="E13" s="126"/>
      <c r="F13" s="126"/>
      <c r="G13" s="126"/>
      <c r="H13" s="126"/>
      <c r="I13" s="126"/>
      <c r="J13" s="126"/>
      <c r="K13" s="126"/>
      <c r="L13" s="126"/>
      <c r="M13" s="127"/>
      <c r="N13" s="128"/>
      <c r="O13" s="128"/>
      <c r="P13" s="128"/>
      <c r="Q13" s="128"/>
      <c r="R13" s="128"/>
      <c r="S13" s="128"/>
      <c r="T13" s="128"/>
      <c r="U13" s="128"/>
      <c r="V13" s="128"/>
      <c r="W13" s="128"/>
      <c r="X13" s="128"/>
      <c r="Y13" s="128"/>
      <c r="Z13" s="128"/>
      <c r="AA13" s="128"/>
      <c r="AB13" s="128"/>
      <c r="AC13" s="128"/>
      <c r="AD13" s="128"/>
      <c r="AE13" s="128"/>
      <c r="AF13" s="128"/>
      <c r="AG13" s="129"/>
    </row>
    <row r="14" spans="2:33" ht="22.5" customHeight="1">
      <c r="B14" s="115"/>
      <c r="C14" s="116"/>
      <c r="D14" s="116"/>
      <c r="E14" s="116"/>
      <c r="F14" s="116"/>
      <c r="G14" s="116"/>
      <c r="H14" s="116"/>
      <c r="I14" s="116"/>
      <c r="J14" s="116"/>
      <c r="K14" s="116"/>
      <c r="L14" s="116"/>
      <c r="M14" s="117"/>
      <c r="N14" s="118"/>
      <c r="O14" s="118"/>
      <c r="P14" s="118"/>
      <c r="Q14" s="118"/>
      <c r="R14" s="118"/>
      <c r="S14" s="118"/>
      <c r="T14" s="118"/>
      <c r="U14" s="118"/>
      <c r="V14" s="118"/>
      <c r="W14" s="118"/>
      <c r="X14" s="118"/>
      <c r="Y14" s="118"/>
      <c r="Z14" s="118"/>
      <c r="AA14" s="118"/>
      <c r="AB14" s="118"/>
      <c r="AC14" s="118"/>
      <c r="AD14" s="118"/>
      <c r="AE14" s="118"/>
      <c r="AF14" s="118"/>
      <c r="AG14" s="119"/>
    </row>
    <row r="15" spans="2:33" ht="22.5" customHeight="1">
      <c r="B15" s="219" t="s">
        <v>31</v>
      </c>
      <c r="C15" s="220"/>
      <c r="D15" s="220"/>
      <c r="E15" s="220"/>
      <c r="F15" s="220"/>
      <c r="G15" s="220"/>
      <c r="H15" s="220"/>
      <c r="I15" s="220"/>
      <c r="J15" s="220"/>
      <c r="K15" s="220"/>
      <c r="L15" s="220"/>
      <c r="M15" s="221"/>
      <c r="N15" s="123"/>
      <c r="O15" s="222" t="s">
        <v>117</v>
      </c>
      <c r="P15" s="222"/>
      <c r="Q15" s="222"/>
      <c r="R15" s="222"/>
      <c r="S15" s="222"/>
      <c r="T15" s="222"/>
      <c r="U15" s="222"/>
      <c r="V15" s="222"/>
      <c r="W15" s="222"/>
      <c r="X15" s="222"/>
      <c r="Y15" s="222"/>
      <c r="Z15" s="222"/>
      <c r="AA15" s="222"/>
      <c r="AB15" s="222"/>
      <c r="AC15" s="123"/>
      <c r="AD15" s="123"/>
      <c r="AE15" s="123"/>
      <c r="AF15" s="123"/>
      <c r="AG15" s="124"/>
    </row>
    <row r="16" spans="2:33" ht="22.5" customHeight="1" thickBot="1">
      <c r="B16" s="125"/>
      <c r="C16" s="126"/>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9"/>
    </row>
    <row r="17" spans="2:33" ht="22.5" customHeight="1">
      <c r="B17" s="115"/>
      <c r="C17" s="116"/>
      <c r="D17" s="116"/>
      <c r="E17" s="116"/>
      <c r="F17" s="116"/>
      <c r="G17" s="116"/>
      <c r="H17" s="116"/>
      <c r="I17" s="116"/>
      <c r="J17" s="116"/>
      <c r="K17" s="116"/>
      <c r="L17" s="116"/>
      <c r="M17" s="117"/>
      <c r="N17" s="118"/>
      <c r="O17" s="118"/>
      <c r="P17" s="118"/>
      <c r="Q17" s="118"/>
      <c r="R17" s="118"/>
      <c r="S17" s="118"/>
      <c r="T17" s="118"/>
      <c r="U17" s="118"/>
      <c r="V17" s="118"/>
      <c r="W17" s="118"/>
      <c r="X17" s="118"/>
      <c r="Y17" s="118"/>
      <c r="Z17" s="118"/>
      <c r="AA17" s="118"/>
      <c r="AB17" s="118"/>
      <c r="AC17" s="118"/>
      <c r="AD17" s="118"/>
      <c r="AE17" s="118"/>
      <c r="AF17" s="118"/>
      <c r="AG17" s="119"/>
    </row>
    <row r="18" spans="2:33" ht="22.5" customHeight="1">
      <c r="B18" s="219" t="s">
        <v>32</v>
      </c>
      <c r="C18" s="220"/>
      <c r="D18" s="220"/>
      <c r="E18" s="220"/>
      <c r="F18" s="220"/>
      <c r="G18" s="220"/>
      <c r="H18" s="220"/>
      <c r="I18" s="220"/>
      <c r="J18" s="220"/>
      <c r="K18" s="220"/>
      <c r="L18" s="220"/>
      <c r="M18" s="221"/>
      <c r="N18" s="123"/>
      <c r="O18" s="123" t="s">
        <v>37</v>
      </c>
      <c r="P18" s="123"/>
      <c r="Q18" s="123"/>
      <c r="R18" s="123"/>
      <c r="S18" s="123"/>
      <c r="T18" s="123"/>
      <c r="U18" s="123"/>
      <c r="V18" s="123"/>
      <c r="W18" s="123"/>
      <c r="X18" s="123"/>
      <c r="Y18" s="123"/>
      <c r="Z18" s="123"/>
      <c r="AA18" s="123"/>
      <c r="AB18" s="123"/>
      <c r="AC18" s="123"/>
      <c r="AD18" s="123"/>
      <c r="AE18" s="123"/>
      <c r="AF18" s="123"/>
      <c r="AG18" s="124"/>
    </row>
    <row r="19" spans="2:33" ht="22.5" customHeight="1">
      <c r="B19" s="219"/>
      <c r="C19" s="220"/>
      <c r="D19" s="220"/>
      <c r="E19" s="220"/>
      <c r="F19" s="220"/>
      <c r="G19" s="220"/>
      <c r="H19" s="220"/>
      <c r="I19" s="220"/>
      <c r="J19" s="220"/>
      <c r="K19" s="220"/>
      <c r="L19" s="220"/>
      <c r="M19" s="221"/>
      <c r="N19" s="123"/>
      <c r="O19" s="123" t="s">
        <v>38</v>
      </c>
      <c r="P19" s="123"/>
      <c r="Q19" s="123"/>
      <c r="R19" s="123"/>
      <c r="S19" s="123"/>
      <c r="T19" s="123"/>
      <c r="U19" s="123"/>
      <c r="V19" s="123"/>
      <c r="W19" s="123"/>
      <c r="X19" s="123"/>
      <c r="Y19" s="123"/>
      <c r="Z19" s="123"/>
      <c r="AA19" s="123"/>
      <c r="AB19" s="123"/>
      <c r="AC19" s="123"/>
      <c r="AD19" s="123"/>
      <c r="AE19" s="123"/>
      <c r="AF19" s="123"/>
      <c r="AG19" s="124"/>
    </row>
    <row r="20" spans="2:33" ht="22.5" customHeight="1" thickBot="1">
      <c r="B20" s="125"/>
      <c r="C20" s="126"/>
      <c r="D20" s="126"/>
      <c r="E20" s="126"/>
      <c r="F20" s="126"/>
      <c r="G20" s="126"/>
      <c r="H20" s="126"/>
      <c r="I20" s="126"/>
      <c r="J20" s="126"/>
      <c r="K20" s="126"/>
      <c r="L20" s="126"/>
      <c r="M20" s="127"/>
      <c r="N20" s="128"/>
      <c r="O20" s="128"/>
      <c r="P20" s="128"/>
      <c r="Q20" s="128"/>
      <c r="R20" s="128"/>
      <c r="S20" s="128"/>
      <c r="T20" s="128"/>
      <c r="U20" s="128"/>
      <c r="V20" s="128"/>
      <c r="W20" s="128"/>
      <c r="X20" s="128"/>
      <c r="Y20" s="128"/>
      <c r="Z20" s="128"/>
      <c r="AA20" s="128"/>
      <c r="AB20" s="128"/>
      <c r="AC20" s="128"/>
      <c r="AD20" s="128"/>
      <c r="AE20" s="128"/>
      <c r="AF20" s="128"/>
      <c r="AG20" s="129"/>
    </row>
    <row r="21" spans="2:33" ht="22.5" customHeight="1">
      <c r="B21" s="133"/>
      <c r="C21" s="134"/>
      <c r="D21" s="134"/>
      <c r="E21" s="134"/>
      <c r="F21" s="134"/>
      <c r="G21" s="134"/>
      <c r="H21" s="134"/>
      <c r="I21" s="134"/>
      <c r="J21" s="134"/>
      <c r="K21" s="134"/>
      <c r="L21" s="134"/>
      <c r="M21" s="135"/>
      <c r="N21" s="123"/>
      <c r="O21" s="123"/>
      <c r="P21" s="123"/>
      <c r="Q21" s="123"/>
      <c r="R21" s="123"/>
      <c r="S21" s="123"/>
      <c r="T21" s="123"/>
      <c r="U21" s="123"/>
      <c r="V21" s="123"/>
      <c r="W21" s="123"/>
      <c r="X21" s="123"/>
      <c r="Y21" s="123"/>
      <c r="Z21" s="123"/>
      <c r="AA21" s="123"/>
      <c r="AB21" s="123"/>
      <c r="AC21" s="123"/>
      <c r="AD21" s="123"/>
      <c r="AE21" s="123"/>
      <c r="AF21" s="123"/>
      <c r="AG21" s="124"/>
    </row>
    <row r="22" spans="2:33" ht="22.5" customHeight="1">
      <c r="B22" s="133"/>
      <c r="C22" s="134"/>
      <c r="D22" s="134"/>
      <c r="E22" s="134"/>
      <c r="F22" s="134"/>
      <c r="G22" s="134"/>
      <c r="H22" s="134"/>
      <c r="I22" s="134"/>
      <c r="J22" s="134"/>
      <c r="K22" s="134"/>
      <c r="L22" s="134"/>
      <c r="M22" s="135"/>
      <c r="N22" s="123"/>
      <c r="O22" s="136"/>
      <c r="P22" s="123" t="s">
        <v>39</v>
      </c>
      <c r="Q22" s="137"/>
      <c r="R22" s="123"/>
      <c r="S22" s="123"/>
      <c r="T22" s="123"/>
      <c r="U22" s="123"/>
      <c r="V22" s="123"/>
      <c r="W22" s="123"/>
      <c r="X22" s="123"/>
      <c r="Y22" s="123"/>
      <c r="Z22" s="123"/>
      <c r="AA22" s="123"/>
      <c r="AB22" s="123"/>
      <c r="AC22" s="123"/>
      <c r="AD22" s="123"/>
      <c r="AE22" s="123"/>
      <c r="AF22" s="123"/>
      <c r="AG22" s="124"/>
    </row>
    <row r="23" spans="2:33" ht="22.5" customHeight="1">
      <c r="B23" s="120"/>
      <c r="C23" s="121"/>
      <c r="D23" s="121"/>
      <c r="E23" s="121"/>
      <c r="F23" s="121"/>
      <c r="G23" s="121"/>
      <c r="H23" s="121"/>
      <c r="I23" s="121"/>
      <c r="J23" s="121"/>
      <c r="K23" s="121"/>
      <c r="L23" s="121"/>
      <c r="M23" s="122"/>
      <c r="N23" s="123"/>
      <c r="O23" s="123"/>
      <c r="P23" s="123"/>
      <c r="Q23" s="123"/>
      <c r="R23" s="123"/>
      <c r="S23" s="123"/>
      <c r="T23" s="123"/>
      <c r="U23" s="123"/>
      <c r="V23" s="123"/>
      <c r="W23" s="123"/>
      <c r="X23" s="123"/>
      <c r="Y23" s="123"/>
      <c r="Z23" s="123"/>
      <c r="AA23" s="123"/>
      <c r="AB23" s="123"/>
      <c r="AC23" s="123"/>
      <c r="AD23" s="123"/>
      <c r="AE23" s="123"/>
      <c r="AF23" s="123"/>
      <c r="AG23" s="124"/>
    </row>
    <row r="24" spans="2:33" ht="22.5" customHeight="1">
      <c r="B24" s="120"/>
      <c r="C24" s="121"/>
      <c r="D24" s="121"/>
      <c r="E24" s="121"/>
      <c r="F24" s="121"/>
      <c r="G24" s="121"/>
      <c r="H24" s="121"/>
      <c r="I24" s="121"/>
      <c r="J24" s="121"/>
      <c r="K24" s="121"/>
      <c r="L24" s="121"/>
      <c r="M24" s="122"/>
      <c r="N24" s="123"/>
      <c r="O24" s="123"/>
      <c r="P24" s="134" t="s">
        <v>40</v>
      </c>
      <c r="Q24" s="138"/>
      <c r="R24" s="138"/>
      <c r="S24" s="137"/>
      <c r="T24" s="138"/>
      <c r="U24" s="138"/>
      <c r="V24" s="138"/>
      <c r="W24" s="138"/>
      <c r="X24" s="138"/>
      <c r="Y24" s="138"/>
      <c r="Z24" s="138"/>
      <c r="AA24" s="138"/>
      <c r="AB24" s="138"/>
      <c r="AC24" s="138"/>
      <c r="AD24" s="138"/>
      <c r="AE24" s="138"/>
      <c r="AF24" s="138"/>
      <c r="AG24" s="124"/>
    </row>
    <row r="25" spans="2:33" ht="22.5" customHeight="1">
      <c r="B25" s="120"/>
      <c r="C25" s="121"/>
      <c r="D25" s="121"/>
      <c r="E25" s="121"/>
      <c r="F25" s="121"/>
      <c r="G25" s="121"/>
      <c r="H25" s="121"/>
      <c r="I25" s="121"/>
      <c r="J25" s="121"/>
      <c r="K25" s="121"/>
      <c r="L25" s="121"/>
      <c r="M25" s="122"/>
      <c r="N25" s="123"/>
      <c r="O25" s="123"/>
      <c r="P25" s="223"/>
      <c r="Q25" s="224"/>
      <c r="R25" s="224"/>
      <c r="S25" s="224"/>
      <c r="T25" s="224"/>
      <c r="U25" s="224"/>
      <c r="V25" s="224"/>
      <c r="W25" s="224"/>
      <c r="X25" s="224"/>
      <c r="Y25" s="224"/>
      <c r="Z25" s="224"/>
      <c r="AA25" s="224"/>
      <c r="AB25" s="224"/>
      <c r="AC25" s="224"/>
      <c r="AD25" s="224"/>
      <c r="AE25" s="224"/>
      <c r="AF25" s="225"/>
      <c r="AG25" s="124"/>
    </row>
    <row r="26" spans="2:33" ht="22.5" customHeight="1">
      <c r="B26" s="120"/>
      <c r="C26" s="121"/>
      <c r="D26" s="121"/>
      <c r="E26" s="121"/>
      <c r="F26" s="121"/>
      <c r="G26" s="121"/>
      <c r="H26" s="121"/>
      <c r="I26" s="121"/>
      <c r="J26" s="121"/>
      <c r="K26" s="121"/>
      <c r="L26" s="121"/>
      <c r="M26" s="122"/>
      <c r="N26" s="123"/>
      <c r="O26" s="123"/>
      <c r="P26" s="226"/>
      <c r="Q26" s="227"/>
      <c r="R26" s="227"/>
      <c r="S26" s="227"/>
      <c r="T26" s="227"/>
      <c r="U26" s="227"/>
      <c r="V26" s="227"/>
      <c r="W26" s="227"/>
      <c r="X26" s="227"/>
      <c r="Y26" s="227"/>
      <c r="Z26" s="227"/>
      <c r="AA26" s="227"/>
      <c r="AB26" s="227"/>
      <c r="AC26" s="227"/>
      <c r="AD26" s="227"/>
      <c r="AE26" s="227"/>
      <c r="AF26" s="228"/>
      <c r="AG26" s="124"/>
    </row>
    <row r="27" spans="2:33" ht="22.5" customHeight="1">
      <c r="B27" s="219" t="s">
        <v>33</v>
      </c>
      <c r="C27" s="220"/>
      <c r="D27" s="220"/>
      <c r="E27" s="220"/>
      <c r="F27" s="220"/>
      <c r="G27" s="220"/>
      <c r="H27" s="220"/>
      <c r="I27" s="220"/>
      <c r="J27" s="220"/>
      <c r="K27" s="220"/>
      <c r="L27" s="220"/>
      <c r="M27" s="221"/>
      <c r="N27" s="123"/>
      <c r="O27" s="123"/>
      <c r="P27" s="226"/>
      <c r="Q27" s="227"/>
      <c r="R27" s="227"/>
      <c r="S27" s="227"/>
      <c r="T27" s="227"/>
      <c r="U27" s="227"/>
      <c r="V27" s="227"/>
      <c r="W27" s="227"/>
      <c r="X27" s="227"/>
      <c r="Y27" s="227"/>
      <c r="Z27" s="227"/>
      <c r="AA27" s="227"/>
      <c r="AB27" s="227"/>
      <c r="AC27" s="227"/>
      <c r="AD27" s="227"/>
      <c r="AE27" s="227"/>
      <c r="AF27" s="228"/>
      <c r="AG27" s="124"/>
    </row>
    <row r="28" spans="2:33" ht="22.5" customHeight="1">
      <c r="B28" s="120"/>
      <c r="C28" s="121"/>
      <c r="D28" s="121"/>
      <c r="E28" s="121"/>
      <c r="F28" s="121"/>
      <c r="G28" s="121"/>
      <c r="H28" s="121"/>
      <c r="I28" s="121"/>
      <c r="J28" s="121"/>
      <c r="K28" s="121"/>
      <c r="L28" s="121"/>
      <c r="M28" s="122"/>
      <c r="N28" s="123"/>
      <c r="O28" s="123"/>
      <c r="P28" s="229"/>
      <c r="Q28" s="230"/>
      <c r="R28" s="230"/>
      <c r="S28" s="230"/>
      <c r="T28" s="230"/>
      <c r="U28" s="230"/>
      <c r="V28" s="230"/>
      <c r="W28" s="230"/>
      <c r="X28" s="230"/>
      <c r="Y28" s="230"/>
      <c r="Z28" s="230"/>
      <c r="AA28" s="230"/>
      <c r="AB28" s="230"/>
      <c r="AC28" s="230"/>
      <c r="AD28" s="230"/>
      <c r="AE28" s="230"/>
      <c r="AF28" s="231"/>
      <c r="AG28" s="124"/>
    </row>
    <row r="29" spans="2:33" ht="22.5" customHeight="1">
      <c r="B29" s="120"/>
      <c r="C29" s="121"/>
      <c r="D29" s="121"/>
      <c r="E29" s="121"/>
      <c r="F29" s="121"/>
      <c r="G29" s="121"/>
      <c r="H29" s="121"/>
      <c r="I29" s="121"/>
      <c r="J29" s="121"/>
      <c r="K29" s="121"/>
      <c r="L29" s="121"/>
      <c r="M29" s="122"/>
      <c r="N29" s="123"/>
      <c r="O29" s="123"/>
      <c r="P29" s="123"/>
      <c r="Q29" s="123"/>
      <c r="R29" s="123"/>
      <c r="S29" s="139"/>
      <c r="T29" s="139"/>
      <c r="U29" s="139"/>
      <c r="V29" s="139"/>
      <c r="W29" s="139"/>
      <c r="X29" s="139"/>
      <c r="Y29" s="139"/>
      <c r="Z29" s="139"/>
      <c r="AA29" s="139"/>
      <c r="AB29" s="139"/>
      <c r="AC29" s="139"/>
      <c r="AD29" s="139"/>
      <c r="AE29" s="139"/>
      <c r="AF29" s="139"/>
      <c r="AG29" s="124"/>
    </row>
    <row r="30" spans="2:33" ht="22.5" customHeight="1">
      <c r="B30" s="120"/>
      <c r="C30" s="121"/>
      <c r="D30" s="121"/>
      <c r="E30" s="121"/>
      <c r="F30" s="121"/>
      <c r="G30" s="121"/>
      <c r="H30" s="121"/>
      <c r="I30" s="121"/>
      <c r="J30" s="121"/>
      <c r="K30" s="121"/>
      <c r="L30" s="121"/>
      <c r="M30" s="122"/>
      <c r="N30" s="123"/>
      <c r="O30" s="136"/>
      <c r="P30" s="123" t="s">
        <v>41</v>
      </c>
      <c r="Q30" s="137"/>
      <c r="R30" s="123"/>
      <c r="S30" s="139"/>
      <c r="T30" s="139"/>
      <c r="U30" s="139"/>
      <c r="V30" s="139"/>
      <c r="W30" s="139"/>
      <c r="X30" s="139"/>
      <c r="Y30" s="139"/>
      <c r="Z30" s="139"/>
      <c r="AA30" s="139"/>
      <c r="AB30" s="139"/>
      <c r="AC30" s="139"/>
      <c r="AD30" s="139"/>
      <c r="AE30" s="139"/>
      <c r="AF30" s="139"/>
      <c r="AG30" s="124"/>
    </row>
    <row r="31" spans="2:33" ht="22.5" customHeight="1">
      <c r="B31" s="120"/>
      <c r="C31" s="121"/>
      <c r="D31" s="121"/>
      <c r="E31" s="121"/>
      <c r="F31" s="121"/>
      <c r="G31" s="121"/>
      <c r="H31" s="121"/>
      <c r="I31" s="121"/>
      <c r="J31" s="121"/>
      <c r="K31" s="121"/>
      <c r="L31" s="121"/>
      <c r="M31" s="122"/>
      <c r="N31" s="123"/>
      <c r="O31" s="123"/>
      <c r="P31" s="123"/>
      <c r="Q31" s="123"/>
      <c r="R31" s="123"/>
      <c r="S31" s="139"/>
      <c r="T31" s="139"/>
      <c r="U31" s="139"/>
      <c r="V31" s="139"/>
      <c r="W31" s="139"/>
      <c r="X31" s="139"/>
      <c r="Y31" s="139"/>
      <c r="Z31" s="139"/>
      <c r="AA31" s="139"/>
      <c r="AB31" s="139"/>
      <c r="AC31" s="139"/>
      <c r="AD31" s="139"/>
      <c r="AE31" s="139"/>
      <c r="AF31" s="139"/>
      <c r="AG31" s="124"/>
    </row>
    <row r="32" spans="2:33" ht="22.5" customHeight="1">
      <c r="B32" s="120"/>
      <c r="C32" s="121"/>
      <c r="D32" s="121"/>
      <c r="E32" s="121"/>
      <c r="F32" s="121"/>
      <c r="G32" s="121"/>
      <c r="H32" s="121"/>
      <c r="I32" s="121"/>
      <c r="J32" s="121"/>
      <c r="K32" s="121"/>
      <c r="L32" s="121"/>
      <c r="M32" s="122"/>
      <c r="N32" s="123"/>
      <c r="O32" s="123"/>
      <c r="P32" s="218"/>
      <c r="Q32" s="218"/>
      <c r="R32" s="218"/>
      <c r="S32" s="218"/>
      <c r="T32" s="218"/>
      <c r="U32" s="218"/>
      <c r="V32" s="139"/>
      <c r="W32" s="139"/>
      <c r="X32" s="139"/>
      <c r="Y32" s="139"/>
      <c r="Z32" s="139"/>
      <c r="AA32" s="139"/>
      <c r="AB32" s="139"/>
      <c r="AC32" s="139"/>
      <c r="AD32" s="139"/>
      <c r="AE32" s="139"/>
      <c r="AF32" s="139"/>
      <c r="AG32" s="124"/>
    </row>
    <row r="33" spans="2:33" ht="22.5" customHeight="1">
      <c r="B33" s="120"/>
      <c r="C33" s="121"/>
      <c r="D33" s="121"/>
      <c r="E33" s="121"/>
      <c r="F33" s="121"/>
      <c r="G33" s="121"/>
      <c r="H33" s="121"/>
      <c r="I33" s="121"/>
      <c r="J33" s="121"/>
      <c r="K33" s="121"/>
      <c r="L33" s="121"/>
      <c r="M33" s="122"/>
      <c r="N33" s="123"/>
      <c r="O33" s="123"/>
      <c r="P33" s="123"/>
      <c r="Q33" s="123"/>
      <c r="R33" s="123"/>
      <c r="S33" s="139"/>
      <c r="T33" s="139"/>
      <c r="U33" s="139"/>
      <c r="V33" s="139"/>
      <c r="W33" s="139"/>
      <c r="X33" s="139"/>
      <c r="Y33" s="139"/>
      <c r="Z33" s="139"/>
      <c r="AA33" s="139"/>
      <c r="AB33" s="139"/>
      <c r="AC33" s="139"/>
      <c r="AD33" s="139"/>
      <c r="AE33" s="139"/>
      <c r="AF33" s="139"/>
      <c r="AG33" s="124"/>
    </row>
    <row r="34" spans="2:33" ht="22.5" customHeight="1">
      <c r="B34" s="112"/>
      <c r="C34" s="113"/>
      <c r="D34" s="113"/>
      <c r="E34" s="113"/>
      <c r="F34" s="113"/>
      <c r="G34" s="113"/>
      <c r="H34" s="113"/>
      <c r="I34" s="113"/>
      <c r="J34" s="113"/>
      <c r="K34" s="113"/>
      <c r="L34" s="113"/>
      <c r="M34" s="114"/>
      <c r="N34" s="105"/>
      <c r="O34" s="105"/>
      <c r="P34" s="218"/>
      <c r="Q34" s="218"/>
      <c r="R34" s="218"/>
      <c r="S34" s="218"/>
      <c r="T34" s="218"/>
      <c r="U34" s="218"/>
      <c r="V34" s="105"/>
      <c r="W34" s="105"/>
      <c r="X34" s="105"/>
      <c r="Y34" s="105"/>
      <c r="Z34" s="105"/>
      <c r="AA34" s="105"/>
      <c r="AB34" s="105"/>
      <c r="AC34" s="105"/>
      <c r="AD34" s="105"/>
      <c r="AE34" s="105"/>
      <c r="AF34" s="105"/>
      <c r="AG34" s="106"/>
    </row>
    <row r="35" spans="2:33" ht="22.5" customHeight="1" thickBot="1">
      <c r="B35" s="107"/>
      <c r="C35" s="108"/>
      <c r="D35" s="108"/>
      <c r="E35" s="108"/>
      <c r="F35" s="108"/>
      <c r="G35" s="108"/>
      <c r="H35" s="108"/>
      <c r="I35" s="108"/>
      <c r="J35" s="108"/>
      <c r="K35" s="108"/>
      <c r="L35" s="108"/>
      <c r="M35" s="109"/>
      <c r="N35" s="110"/>
      <c r="O35" s="110"/>
      <c r="P35" s="110"/>
      <c r="Q35" s="110"/>
      <c r="R35" s="110"/>
      <c r="S35" s="110"/>
      <c r="T35" s="110"/>
      <c r="U35" s="110"/>
      <c r="V35" s="110"/>
      <c r="W35" s="110"/>
      <c r="X35" s="110"/>
      <c r="Y35" s="110"/>
      <c r="Z35" s="110"/>
      <c r="AA35" s="110"/>
      <c r="AB35" s="110"/>
      <c r="AC35" s="110"/>
      <c r="AD35" s="110"/>
      <c r="AE35" s="110"/>
      <c r="AF35" s="110"/>
      <c r="AG35" s="111"/>
    </row>
    <row r="36" ht="15" customHeight="1">
      <c r="B36" s="30" t="s">
        <v>27</v>
      </c>
    </row>
    <row r="37" ht="15" customHeight="1">
      <c r="B37" s="30" t="s">
        <v>61</v>
      </c>
    </row>
  </sheetData>
  <sheetProtection/>
  <mergeCells count="18">
    <mergeCell ref="AC3:AG3"/>
    <mergeCell ref="F4:X4"/>
    <mergeCell ref="Y4:AB4"/>
    <mergeCell ref="AC4:AG4"/>
    <mergeCell ref="B6:M6"/>
    <mergeCell ref="B9:M9"/>
    <mergeCell ref="B4:E4"/>
    <mergeCell ref="B3:E3"/>
    <mergeCell ref="F3:X3"/>
    <mergeCell ref="Y3:AB3"/>
    <mergeCell ref="P32:U32"/>
    <mergeCell ref="P34:U34"/>
    <mergeCell ref="B12:M12"/>
    <mergeCell ref="B15:M15"/>
    <mergeCell ref="O15:AB15"/>
    <mergeCell ref="B18:M19"/>
    <mergeCell ref="P25:AF28"/>
    <mergeCell ref="B27:M27"/>
  </mergeCells>
  <dataValidations count="1">
    <dataValidation type="list" allowBlank="1" showInputMessage="1" showErrorMessage="1" sqref="O22 O30">
      <formula1>"○, "</formula1>
    </dataValidation>
  </dataValidations>
  <printOptions horizontalCentered="1"/>
  <pageMargins left="0.3937007874015748" right="0.3937007874015748" top="0.7874015748031497" bottom="0.3937007874015748" header="0" footer="0"/>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W46"/>
  <sheetViews>
    <sheetView showGridLines="0" tabSelected="1" view="pageBreakPreview" zoomScaleNormal="75" zoomScaleSheetLayoutView="100" zoomScalePageLayoutView="0" workbookViewId="0" topLeftCell="A1">
      <pane xSplit="2" ySplit="8" topLeftCell="C9" activePane="bottomRight" state="frozen"/>
      <selection pane="topLeft" activeCell="T11" sqref="R5:T11"/>
      <selection pane="topRight" activeCell="T11" sqref="R5:T11"/>
      <selection pane="bottomLeft" activeCell="T11" sqref="R5:T11"/>
      <selection pane="bottomRight" activeCell="T11" sqref="R5:T11"/>
    </sheetView>
  </sheetViews>
  <sheetFormatPr defaultColWidth="9.625" defaultRowHeight="13.5"/>
  <cols>
    <col min="1" max="1" width="1.875" style="21" customWidth="1"/>
    <col min="2" max="2" width="6.875" style="21" customWidth="1"/>
    <col min="3" max="5" width="12.50390625" style="21" customWidth="1"/>
    <col min="6" max="7" width="12.25390625" style="21" customWidth="1"/>
    <col min="8" max="8" width="12.25390625" style="21" bestFit="1" customWidth="1"/>
    <col min="9" max="9" width="14.125" style="21" bestFit="1" customWidth="1"/>
    <col min="10" max="10" width="13.125" style="21" bestFit="1" customWidth="1"/>
    <col min="11" max="11" width="4.375" style="21" customWidth="1"/>
    <col min="12" max="12" width="10.00390625" style="21" customWidth="1"/>
    <col min="13" max="13" width="9.625" style="21" customWidth="1"/>
    <col min="14" max="14" width="15.625" style="21" customWidth="1"/>
    <col min="15" max="15" width="9.625" style="21" customWidth="1"/>
    <col min="16" max="16" width="15.625" style="21" customWidth="1"/>
    <col min="17" max="17" width="9.625" style="21" customWidth="1"/>
    <col min="18" max="18" width="15.625" style="21" customWidth="1"/>
    <col min="19" max="19" width="1.4921875" style="21" customWidth="1"/>
    <col min="20" max="21" width="5.625" style="21" customWidth="1"/>
    <col min="22" max="22" width="8.25390625" style="21" customWidth="1"/>
    <col min="23" max="16384" width="9.625" style="21" customWidth="1"/>
  </cols>
  <sheetData>
    <row r="1" ht="24.75" customHeight="1" thickBot="1">
      <c r="B1" s="20" t="s">
        <v>64</v>
      </c>
    </row>
    <row r="2" spans="13:18" ht="24.75" customHeight="1">
      <c r="M2" s="22" t="s">
        <v>22</v>
      </c>
      <c r="N2" s="261"/>
      <c r="O2" s="262"/>
      <c r="P2" s="263"/>
      <c r="Q2" s="22" t="s">
        <v>23</v>
      </c>
      <c r="R2" s="23"/>
    </row>
    <row r="3" spans="2:18" ht="24.75" customHeight="1" thickBot="1">
      <c r="B3" s="24"/>
      <c r="F3" s="25"/>
      <c r="G3" s="25"/>
      <c r="I3" s="25"/>
      <c r="M3" s="26" t="s">
        <v>20</v>
      </c>
      <c r="N3" s="264"/>
      <c r="O3" s="265"/>
      <c r="P3" s="266"/>
      <c r="Q3" s="26" t="s">
        <v>21</v>
      </c>
      <c r="R3" s="27"/>
    </row>
    <row r="4" spans="2:9" ht="21.75" customHeight="1" thickBot="1">
      <c r="B4" s="28" t="s">
        <v>111</v>
      </c>
      <c r="F4" s="29"/>
      <c r="G4" s="29"/>
      <c r="H4" s="29"/>
      <c r="I4" s="29"/>
    </row>
    <row r="5" spans="2:18" s="30" customFormat="1" ht="18.75" customHeight="1" thickBot="1">
      <c r="B5" s="256" t="s">
        <v>62</v>
      </c>
      <c r="C5" s="285" t="s">
        <v>108</v>
      </c>
      <c r="D5" s="287"/>
      <c r="E5" s="288"/>
      <c r="F5" s="70"/>
      <c r="G5" s="71"/>
      <c r="H5" s="289" t="s">
        <v>78</v>
      </c>
      <c r="I5" s="283" t="s">
        <v>79</v>
      </c>
      <c r="J5" s="283" t="s">
        <v>80</v>
      </c>
      <c r="K5" s="259" t="s">
        <v>60</v>
      </c>
      <c r="L5" s="281"/>
      <c r="M5" s="281"/>
      <c r="N5" s="282"/>
      <c r="O5" s="259" t="s">
        <v>57</v>
      </c>
      <c r="P5" s="260"/>
      <c r="Q5" s="259" t="s">
        <v>58</v>
      </c>
      <c r="R5" s="260"/>
    </row>
    <row r="6" spans="2:20" s="30" customFormat="1" ht="30" customHeight="1" thickBot="1">
      <c r="B6" s="257"/>
      <c r="C6" s="286"/>
      <c r="D6" s="164" t="s">
        <v>103</v>
      </c>
      <c r="E6" s="164" t="s">
        <v>104</v>
      </c>
      <c r="F6" s="72" t="s">
        <v>47</v>
      </c>
      <c r="G6" s="73" t="s">
        <v>53</v>
      </c>
      <c r="H6" s="290"/>
      <c r="I6" s="286"/>
      <c r="J6" s="284"/>
      <c r="K6" s="252" t="s">
        <v>12</v>
      </c>
      <c r="L6" s="267" t="s">
        <v>43</v>
      </c>
      <c r="M6" s="267" t="s">
        <v>42</v>
      </c>
      <c r="N6" s="254" t="s">
        <v>59</v>
      </c>
      <c r="O6" s="252" t="s">
        <v>42</v>
      </c>
      <c r="P6" s="254" t="s">
        <v>59</v>
      </c>
      <c r="Q6" s="252" t="s">
        <v>42</v>
      </c>
      <c r="R6" s="254" t="s">
        <v>59</v>
      </c>
      <c r="T6" s="31" t="s">
        <v>52</v>
      </c>
    </row>
    <row r="7" spans="2:20" s="32" customFormat="1" ht="18.75" customHeight="1" thickBot="1">
      <c r="B7" s="258"/>
      <c r="C7" s="74" t="s">
        <v>105</v>
      </c>
      <c r="D7" s="74" t="s">
        <v>106</v>
      </c>
      <c r="E7" s="74" t="s">
        <v>107</v>
      </c>
      <c r="F7" s="75" t="s">
        <v>45</v>
      </c>
      <c r="G7" s="76" t="s">
        <v>24</v>
      </c>
      <c r="H7" s="77" t="s">
        <v>25</v>
      </c>
      <c r="I7" s="74" t="s">
        <v>26</v>
      </c>
      <c r="J7" s="78" t="s">
        <v>46</v>
      </c>
      <c r="K7" s="253"/>
      <c r="L7" s="268"/>
      <c r="M7" s="268"/>
      <c r="N7" s="255"/>
      <c r="O7" s="253"/>
      <c r="P7" s="255"/>
      <c r="Q7" s="253"/>
      <c r="R7" s="255"/>
      <c r="T7" s="33"/>
    </row>
    <row r="8" spans="2:18" s="35" customFormat="1" ht="15" customHeight="1" thickBot="1">
      <c r="B8" s="79"/>
      <c r="C8" s="80" t="s">
        <v>10</v>
      </c>
      <c r="D8" s="80" t="s">
        <v>10</v>
      </c>
      <c r="E8" s="80" t="s">
        <v>10</v>
      </c>
      <c r="F8" s="81" t="s">
        <v>15</v>
      </c>
      <c r="G8" s="82" t="s">
        <v>15</v>
      </c>
      <c r="H8" s="34" t="s">
        <v>15</v>
      </c>
      <c r="I8" s="80" t="s">
        <v>15</v>
      </c>
      <c r="J8" s="80" t="s">
        <v>15</v>
      </c>
      <c r="K8" s="81"/>
      <c r="L8" s="83" t="s">
        <v>11</v>
      </c>
      <c r="M8" s="82" t="s">
        <v>10</v>
      </c>
      <c r="N8" s="34" t="s">
        <v>11</v>
      </c>
      <c r="O8" s="82" t="s">
        <v>10</v>
      </c>
      <c r="P8" s="34" t="s">
        <v>11</v>
      </c>
      <c r="Q8" s="81" t="s">
        <v>10</v>
      </c>
      <c r="R8" s="34" t="s">
        <v>11</v>
      </c>
    </row>
    <row r="9" spans="2:20" s="30" customFormat="1" ht="18.75" customHeight="1" thickBot="1">
      <c r="B9" s="277">
        <v>1</v>
      </c>
      <c r="C9" s="275"/>
      <c r="D9" s="275"/>
      <c r="E9" s="275"/>
      <c r="F9" s="140"/>
      <c r="G9" s="142"/>
      <c r="H9" s="147">
        <f>IF(F9="","",IF(ISERROR(F9+G9),"",F9+G9))</f>
      </c>
      <c r="I9" s="148">
        <f>IF(H9="","",580000)</f>
      </c>
      <c r="J9" s="149">
        <f>IF(H9="","",MIN(H9,I9))</f>
      </c>
      <c r="K9" s="84" t="s">
        <v>87</v>
      </c>
      <c r="L9" s="36">
        <v>283000</v>
      </c>
      <c r="M9" s="167"/>
      <c r="N9" s="168"/>
      <c r="O9" s="85"/>
      <c r="P9" s="38"/>
      <c r="Q9" s="37">
        <f aca="true" t="shared" si="0" ref="Q9:R13">O9-M9</f>
        <v>0</v>
      </c>
      <c r="R9" s="38">
        <f t="shared" si="0"/>
        <v>0</v>
      </c>
      <c r="T9" s="39" t="str">
        <f aca="true" t="shared" si="1" ref="T9:T14">ASC($B$9&amp;$K9)</f>
        <v>1A</v>
      </c>
    </row>
    <row r="10" spans="2:22" s="30" customFormat="1" ht="18.75" customHeight="1" thickBot="1">
      <c r="B10" s="277"/>
      <c r="C10" s="273"/>
      <c r="D10" s="273"/>
      <c r="E10" s="273"/>
      <c r="F10" s="145"/>
      <c r="G10" s="146"/>
      <c r="H10" s="154"/>
      <c r="I10" s="148">
        <f aca="true" t="shared" si="2" ref="I10:I29">IF(H10="","",580000)</f>
      </c>
      <c r="J10" s="155"/>
      <c r="K10" s="86" t="s">
        <v>88</v>
      </c>
      <c r="L10" s="40">
        <v>342400</v>
      </c>
      <c r="M10" s="169"/>
      <c r="N10" s="170"/>
      <c r="O10" s="89"/>
      <c r="P10" s="42"/>
      <c r="Q10" s="41">
        <f t="shared" si="0"/>
        <v>0</v>
      </c>
      <c r="R10" s="42">
        <f t="shared" si="0"/>
        <v>0</v>
      </c>
      <c r="T10" s="43" t="str">
        <f t="shared" si="1"/>
        <v>1B</v>
      </c>
      <c r="V10" s="44" t="s">
        <v>3</v>
      </c>
    </row>
    <row r="11" spans="2:20" s="30" customFormat="1" ht="18.75" customHeight="1" thickBot="1">
      <c r="B11" s="277"/>
      <c r="C11" s="273"/>
      <c r="D11" s="273"/>
      <c r="E11" s="273"/>
      <c r="F11" s="140"/>
      <c r="G11" s="142"/>
      <c r="H11" s="147">
        <f>IF(F11="","",IF(ISERROR(F11+G11),"",F11+G11))</f>
      </c>
      <c r="I11" s="148">
        <f t="shared" si="2"/>
      </c>
      <c r="J11" s="149">
        <f>IF(H11="","",MIN(H11,I11))</f>
      </c>
      <c r="K11" s="86" t="s">
        <v>89</v>
      </c>
      <c r="L11" s="40">
        <v>401800</v>
      </c>
      <c r="M11" s="169"/>
      <c r="N11" s="170"/>
      <c r="O11" s="89"/>
      <c r="P11" s="42"/>
      <c r="Q11" s="41">
        <f t="shared" si="0"/>
        <v>0</v>
      </c>
      <c r="R11" s="42">
        <f t="shared" si="0"/>
        <v>0</v>
      </c>
      <c r="T11" s="43" t="str">
        <f t="shared" si="1"/>
        <v>1C1</v>
      </c>
    </row>
    <row r="12" spans="2:20" s="30" customFormat="1" ht="18.75" customHeight="1" thickBot="1">
      <c r="B12" s="277"/>
      <c r="C12" s="273"/>
      <c r="D12" s="273"/>
      <c r="E12" s="273"/>
      <c r="F12" s="140"/>
      <c r="G12" s="142"/>
      <c r="H12" s="147"/>
      <c r="I12" s="148">
        <f t="shared" si="2"/>
      </c>
      <c r="J12" s="149"/>
      <c r="K12" s="86" t="s">
        <v>90</v>
      </c>
      <c r="L12" s="40">
        <v>461200</v>
      </c>
      <c r="M12" s="169"/>
      <c r="N12" s="170"/>
      <c r="O12" s="89"/>
      <c r="P12" s="42"/>
      <c r="Q12" s="41">
        <f t="shared" si="0"/>
        <v>0</v>
      </c>
      <c r="R12" s="42">
        <f t="shared" si="0"/>
        <v>0</v>
      </c>
      <c r="T12" s="43" t="str">
        <f t="shared" si="1"/>
        <v>1C2</v>
      </c>
    </row>
    <row r="13" spans="2:22" s="30" customFormat="1" ht="18.75" customHeight="1" thickBot="1">
      <c r="B13" s="277"/>
      <c r="C13" s="273"/>
      <c r="D13" s="273"/>
      <c r="E13" s="273"/>
      <c r="F13" s="145"/>
      <c r="G13" s="146"/>
      <c r="H13" s="154"/>
      <c r="I13" s="148">
        <f t="shared" si="2"/>
      </c>
      <c r="J13" s="155"/>
      <c r="K13" s="90" t="s">
        <v>91</v>
      </c>
      <c r="L13" s="45">
        <v>361200</v>
      </c>
      <c r="M13" s="171"/>
      <c r="N13" s="172"/>
      <c r="O13" s="93"/>
      <c r="P13" s="47"/>
      <c r="Q13" s="46">
        <f t="shared" si="0"/>
        <v>0</v>
      </c>
      <c r="R13" s="47">
        <f t="shared" si="0"/>
        <v>0</v>
      </c>
      <c r="T13" s="48" t="str">
        <f t="shared" si="1"/>
        <v>1D</v>
      </c>
      <c r="V13" s="44" t="s">
        <v>56</v>
      </c>
    </row>
    <row r="14" spans="2:22" s="30" customFormat="1" ht="18.75" customHeight="1" thickBot="1">
      <c r="B14" s="277"/>
      <c r="C14" s="273"/>
      <c r="D14" s="273"/>
      <c r="E14" s="273"/>
      <c r="F14" s="140"/>
      <c r="G14" s="142"/>
      <c r="H14" s="147">
        <f>IF(F14="","",IF(ISERROR(F14+G14),"",F14+G14))</f>
      </c>
      <c r="I14" s="148">
        <f t="shared" si="2"/>
      </c>
      <c r="J14" s="149">
        <f>IF(H14="","",MIN(H14,I14))</f>
      </c>
      <c r="K14" s="94" t="s">
        <v>92</v>
      </c>
      <c r="L14" s="49" t="s">
        <v>93</v>
      </c>
      <c r="M14" s="171"/>
      <c r="N14" s="172"/>
      <c r="O14" s="93"/>
      <c r="P14" s="47"/>
      <c r="Q14" s="46">
        <f>O14-M14</f>
        <v>0</v>
      </c>
      <c r="R14" s="47">
        <f>P14-N14</f>
        <v>0</v>
      </c>
      <c r="T14" s="50" t="str">
        <f t="shared" si="1"/>
        <v>1E</v>
      </c>
      <c r="V14" s="44" t="s">
        <v>7</v>
      </c>
    </row>
    <row r="15" spans="2:23" s="30" customFormat="1" ht="21.75" customHeight="1" thickBot="1" thickTop="1">
      <c r="B15" s="277"/>
      <c r="C15" s="273"/>
      <c r="D15" s="273"/>
      <c r="E15" s="273"/>
      <c r="F15" s="141"/>
      <c r="G15" s="143"/>
      <c r="H15" s="144"/>
      <c r="I15" s="181">
        <f t="shared" si="2"/>
      </c>
      <c r="J15" s="150"/>
      <c r="K15" s="279" t="s">
        <v>48</v>
      </c>
      <c r="L15" s="280"/>
      <c r="M15" s="95">
        <f aca="true" t="shared" si="3" ref="M15:R15">SUM(M9:M14)</f>
        <v>0</v>
      </c>
      <c r="N15" s="51">
        <f t="shared" si="3"/>
        <v>0</v>
      </c>
      <c r="O15" s="95">
        <f t="shared" si="3"/>
        <v>0</v>
      </c>
      <c r="P15" s="51">
        <f t="shared" si="3"/>
        <v>0</v>
      </c>
      <c r="Q15" s="96">
        <f t="shared" si="3"/>
        <v>0</v>
      </c>
      <c r="R15" s="51">
        <f t="shared" si="3"/>
        <v>0</v>
      </c>
      <c r="V15" s="52" t="s">
        <v>4</v>
      </c>
      <c r="W15" s="53" t="str">
        <f>IF(E9&gt;=O15,"OK","ERR")</f>
        <v>OK</v>
      </c>
    </row>
    <row r="16" spans="2:23" s="30" customFormat="1" ht="18.75" customHeight="1" thickBot="1" thickTop="1">
      <c r="B16" s="276">
        <v>2</v>
      </c>
      <c r="C16" s="273"/>
      <c r="D16" s="273"/>
      <c r="E16" s="273"/>
      <c r="F16" s="151"/>
      <c r="G16" s="152"/>
      <c r="H16" s="153">
        <f>IF(F16="","",IF(ISERROR(F16+G16),"",F16+G16))</f>
      </c>
      <c r="I16" s="148">
        <f t="shared" si="2"/>
      </c>
      <c r="J16" s="156">
        <f>IF(H16="","",MIN(H16,I16))</f>
      </c>
      <c r="K16" s="97" t="s">
        <v>87</v>
      </c>
      <c r="L16" s="54">
        <v>283000</v>
      </c>
      <c r="M16" s="173"/>
      <c r="N16" s="174"/>
      <c r="O16" s="85"/>
      <c r="P16" s="38"/>
      <c r="Q16" s="37">
        <f aca="true" t="shared" si="4" ref="Q16:Q21">O16-M16</f>
        <v>0</v>
      </c>
      <c r="R16" s="38">
        <f aca="true" t="shared" si="5" ref="R16:R21">P16-N16</f>
        <v>0</v>
      </c>
      <c r="T16" s="39" t="str">
        <f>ASC($B$16&amp;$K16)</f>
        <v>2A</v>
      </c>
      <c r="V16" s="52" t="s">
        <v>5</v>
      </c>
      <c r="W16" s="53" t="str">
        <f>IF(E16&gt;=O22,"OK","ERR")</f>
        <v>OK</v>
      </c>
    </row>
    <row r="17" spans="2:23" s="30" customFormat="1" ht="18.75" customHeight="1" thickBot="1" thickTop="1">
      <c r="B17" s="277"/>
      <c r="C17" s="273"/>
      <c r="D17" s="273"/>
      <c r="E17" s="273"/>
      <c r="F17" s="145"/>
      <c r="G17" s="146"/>
      <c r="H17" s="154"/>
      <c r="I17" s="148">
        <f t="shared" si="2"/>
      </c>
      <c r="J17" s="155"/>
      <c r="K17" s="98" t="s">
        <v>88</v>
      </c>
      <c r="L17" s="55">
        <v>342400</v>
      </c>
      <c r="M17" s="175"/>
      <c r="N17" s="176"/>
      <c r="O17" s="89"/>
      <c r="P17" s="42"/>
      <c r="Q17" s="41">
        <f t="shared" si="4"/>
        <v>0</v>
      </c>
      <c r="R17" s="42">
        <f t="shared" si="5"/>
        <v>0</v>
      </c>
      <c r="T17" s="43" t="str">
        <f>ASC($B$16&amp;$K17)</f>
        <v>2B</v>
      </c>
      <c r="V17" s="52" t="s">
        <v>6</v>
      </c>
      <c r="W17" s="53" t="str">
        <f>IF(E23&gt;=O29,"OK","ERR")</f>
        <v>OK</v>
      </c>
    </row>
    <row r="18" spans="2:20" s="30" customFormat="1" ht="18.75" customHeight="1" thickBot="1">
      <c r="B18" s="277"/>
      <c r="C18" s="273"/>
      <c r="D18" s="273"/>
      <c r="E18" s="273"/>
      <c r="F18" s="140"/>
      <c r="G18" s="142"/>
      <c r="H18" s="147">
        <f aca="true" t="shared" si="6" ref="H18:H28">IF(F18="","",IF(ISERROR(F18+G18),"",F18+G18))</f>
      </c>
      <c r="I18" s="148">
        <f t="shared" si="2"/>
      </c>
      <c r="J18" s="149">
        <f>IF(H18="","",MIN(H18,I18))</f>
      </c>
      <c r="K18" s="98" t="s">
        <v>89</v>
      </c>
      <c r="L18" s="55">
        <v>401800</v>
      </c>
      <c r="M18" s="175"/>
      <c r="N18" s="176"/>
      <c r="O18" s="89"/>
      <c r="P18" s="42"/>
      <c r="Q18" s="41">
        <f t="shared" si="4"/>
        <v>0</v>
      </c>
      <c r="R18" s="42">
        <f t="shared" si="5"/>
        <v>0</v>
      </c>
      <c r="T18" s="43" t="str">
        <f>ASC($B$16&amp;$K18)</f>
        <v>2C1</v>
      </c>
    </row>
    <row r="19" spans="2:20" s="30" customFormat="1" ht="18.75" customHeight="1" thickBot="1">
      <c r="B19" s="277"/>
      <c r="C19" s="273"/>
      <c r="D19" s="273"/>
      <c r="E19" s="273"/>
      <c r="F19" s="140"/>
      <c r="G19" s="142"/>
      <c r="H19" s="147"/>
      <c r="I19" s="148">
        <f t="shared" si="2"/>
      </c>
      <c r="J19" s="149"/>
      <c r="K19" s="99" t="s">
        <v>90</v>
      </c>
      <c r="L19" s="56">
        <v>461200</v>
      </c>
      <c r="M19" s="175"/>
      <c r="N19" s="176"/>
      <c r="O19" s="89"/>
      <c r="P19" s="42"/>
      <c r="Q19" s="41">
        <f t="shared" si="4"/>
        <v>0</v>
      </c>
      <c r="R19" s="42">
        <f t="shared" si="5"/>
        <v>0</v>
      </c>
      <c r="T19" s="43" t="s">
        <v>94</v>
      </c>
    </row>
    <row r="20" spans="2:22" s="30" customFormat="1" ht="18.75" customHeight="1" thickBot="1">
      <c r="B20" s="277"/>
      <c r="C20" s="273"/>
      <c r="D20" s="273"/>
      <c r="E20" s="273"/>
      <c r="F20" s="145"/>
      <c r="G20" s="146"/>
      <c r="H20" s="154"/>
      <c r="I20" s="148">
        <f t="shared" si="2"/>
      </c>
      <c r="J20" s="155"/>
      <c r="K20" s="99" t="s">
        <v>91</v>
      </c>
      <c r="L20" s="56">
        <v>361200</v>
      </c>
      <c r="M20" s="175"/>
      <c r="N20" s="176"/>
      <c r="O20" s="89"/>
      <c r="P20" s="42"/>
      <c r="Q20" s="41">
        <f t="shared" si="4"/>
        <v>0</v>
      </c>
      <c r="R20" s="42">
        <f t="shared" si="5"/>
        <v>0</v>
      </c>
      <c r="T20" s="43" t="str">
        <f>ASC($B$16&amp;$K20)</f>
        <v>2D</v>
      </c>
      <c r="V20" s="44"/>
    </row>
    <row r="21" spans="2:22" s="30" customFormat="1" ht="18.75" customHeight="1" thickBot="1">
      <c r="B21" s="277"/>
      <c r="C21" s="273"/>
      <c r="D21" s="273"/>
      <c r="E21" s="273"/>
      <c r="F21" s="140"/>
      <c r="G21" s="142"/>
      <c r="H21" s="147">
        <f t="shared" si="6"/>
      </c>
      <c r="I21" s="148">
        <f t="shared" si="2"/>
      </c>
      <c r="J21" s="149">
        <f>IF(H21="","",MIN(H21,I21))</f>
      </c>
      <c r="K21" s="99" t="s">
        <v>92</v>
      </c>
      <c r="L21" s="57" t="s">
        <v>93</v>
      </c>
      <c r="M21" s="177"/>
      <c r="N21" s="178"/>
      <c r="O21" s="93"/>
      <c r="P21" s="47"/>
      <c r="Q21" s="46">
        <f t="shared" si="4"/>
        <v>0</v>
      </c>
      <c r="R21" s="47">
        <f t="shared" si="5"/>
        <v>0</v>
      </c>
      <c r="T21" s="50" t="str">
        <f>ASC($B$16&amp;$K21)</f>
        <v>2E</v>
      </c>
      <c r="V21" s="44"/>
    </row>
    <row r="22" spans="2:22" s="30" customFormat="1" ht="21.75" customHeight="1" thickBot="1">
      <c r="B22" s="278"/>
      <c r="C22" s="273"/>
      <c r="D22" s="273"/>
      <c r="E22" s="273"/>
      <c r="F22" s="141"/>
      <c r="G22" s="143"/>
      <c r="H22" s="144"/>
      <c r="I22" s="181">
        <f t="shared" si="2"/>
      </c>
      <c r="J22" s="150"/>
      <c r="K22" s="279" t="s">
        <v>49</v>
      </c>
      <c r="L22" s="280"/>
      <c r="M22" s="95">
        <f aca="true" t="shared" si="7" ref="M22:R22">SUM(M16:M21)</f>
        <v>0</v>
      </c>
      <c r="N22" s="51">
        <f t="shared" si="7"/>
        <v>0</v>
      </c>
      <c r="O22" s="95">
        <f t="shared" si="7"/>
        <v>0</v>
      </c>
      <c r="P22" s="51">
        <f t="shared" si="7"/>
        <v>0</v>
      </c>
      <c r="Q22" s="96">
        <f t="shared" si="7"/>
        <v>0</v>
      </c>
      <c r="R22" s="51">
        <f t="shared" si="7"/>
        <v>0</v>
      </c>
      <c r="V22" s="44" t="s">
        <v>9</v>
      </c>
    </row>
    <row r="23" spans="2:23" s="30" customFormat="1" ht="18.75" customHeight="1" thickBot="1" thickTop="1">
      <c r="B23" s="277">
        <v>3</v>
      </c>
      <c r="C23" s="273"/>
      <c r="D23" s="273"/>
      <c r="E23" s="273"/>
      <c r="F23" s="151"/>
      <c r="G23" s="152"/>
      <c r="H23" s="153">
        <f t="shared" si="6"/>
      </c>
      <c r="I23" s="148">
        <f t="shared" si="2"/>
      </c>
      <c r="J23" s="156">
        <f>IF(H23="","",MIN(H23,I23))</f>
      </c>
      <c r="K23" s="100" t="s">
        <v>87</v>
      </c>
      <c r="L23" s="58">
        <v>283000</v>
      </c>
      <c r="M23" s="179"/>
      <c r="N23" s="180"/>
      <c r="O23" s="103"/>
      <c r="P23" s="60"/>
      <c r="Q23" s="59">
        <f aca="true" t="shared" si="8" ref="Q23:Q28">O23-M23</f>
        <v>0</v>
      </c>
      <c r="R23" s="60">
        <f aca="true" t="shared" si="9" ref="R23:R28">P23-N23</f>
        <v>0</v>
      </c>
      <c r="T23" s="39" t="str">
        <f>ASC($B$23&amp;$K23)</f>
        <v>3A</v>
      </c>
      <c r="V23" s="44" t="s">
        <v>42</v>
      </c>
      <c r="W23" s="53" t="e">
        <f>IF(O36=SUM(#REF!),"OK","ERR")</f>
        <v>#REF!</v>
      </c>
    </row>
    <row r="24" spans="2:23" s="30" customFormat="1" ht="18.75" customHeight="1" thickBot="1" thickTop="1">
      <c r="B24" s="277"/>
      <c r="C24" s="273"/>
      <c r="D24" s="273"/>
      <c r="E24" s="273"/>
      <c r="F24" s="145"/>
      <c r="G24" s="146"/>
      <c r="H24" s="154"/>
      <c r="I24" s="148">
        <f t="shared" si="2"/>
      </c>
      <c r="J24" s="155"/>
      <c r="K24" s="98" t="s">
        <v>88</v>
      </c>
      <c r="L24" s="55">
        <v>342400</v>
      </c>
      <c r="M24" s="169"/>
      <c r="N24" s="170"/>
      <c r="O24" s="89"/>
      <c r="P24" s="42"/>
      <c r="Q24" s="41">
        <f t="shared" si="8"/>
        <v>0</v>
      </c>
      <c r="R24" s="42">
        <f t="shared" si="9"/>
        <v>0</v>
      </c>
      <c r="T24" s="43" t="str">
        <f>ASC($B$23&amp;$K24)</f>
        <v>3B</v>
      </c>
      <c r="V24" s="44" t="s">
        <v>8</v>
      </c>
      <c r="W24" s="53" t="e">
        <f>IF(P36=#REF!,"OK","ERR")</f>
        <v>#REF!</v>
      </c>
    </row>
    <row r="25" spans="2:20" s="30" customFormat="1" ht="18.75" customHeight="1" thickBot="1">
      <c r="B25" s="277"/>
      <c r="C25" s="273"/>
      <c r="D25" s="273"/>
      <c r="E25" s="273"/>
      <c r="F25" s="140"/>
      <c r="G25" s="142"/>
      <c r="H25" s="147">
        <f t="shared" si="6"/>
      </c>
      <c r="I25" s="148">
        <f t="shared" si="2"/>
      </c>
      <c r="J25" s="149"/>
      <c r="K25" s="98" t="s">
        <v>89</v>
      </c>
      <c r="L25" s="55">
        <v>401800</v>
      </c>
      <c r="M25" s="169"/>
      <c r="N25" s="170"/>
      <c r="O25" s="89"/>
      <c r="P25" s="42"/>
      <c r="Q25" s="41">
        <f t="shared" si="8"/>
        <v>0</v>
      </c>
      <c r="R25" s="42">
        <f t="shared" si="9"/>
        <v>0</v>
      </c>
      <c r="T25" s="43" t="str">
        <f>ASC($B$23&amp;$K25)</f>
        <v>3C1</v>
      </c>
    </row>
    <row r="26" spans="2:20" s="30" customFormat="1" ht="18.75" customHeight="1" thickBot="1">
      <c r="B26" s="277"/>
      <c r="C26" s="273"/>
      <c r="D26" s="273"/>
      <c r="E26" s="273"/>
      <c r="F26" s="140"/>
      <c r="G26" s="142"/>
      <c r="H26" s="147"/>
      <c r="I26" s="148">
        <f t="shared" si="2"/>
      </c>
      <c r="J26" s="149"/>
      <c r="K26" s="99" t="s">
        <v>90</v>
      </c>
      <c r="L26" s="56">
        <v>461200</v>
      </c>
      <c r="M26" s="171"/>
      <c r="N26" s="172"/>
      <c r="O26" s="93"/>
      <c r="P26" s="47"/>
      <c r="Q26" s="46">
        <f t="shared" si="8"/>
        <v>0</v>
      </c>
      <c r="R26" s="47">
        <f t="shared" si="9"/>
        <v>0</v>
      </c>
      <c r="T26" s="48" t="s">
        <v>95</v>
      </c>
    </row>
    <row r="27" spans="2:22" s="30" customFormat="1" ht="18.75" customHeight="1" thickBot="1">
      <c r="B27" s="277"/>
      <c r="C27" s="273"/>
      <c r="D27" s="273"/>
      <c r="E27" s="273"/>
      <c r="F27" s="145"/>
      <c r="G27" s="146"/>
      <c r="H27" s="154"/>
      <c r="I27" s="148">
        <f t="shared" si="2"/>
      </c>
      <c r="J27" s="155"/>
      <c r="K27" s="99" t="s">
        <v>91</v>
      </c>
      <c r="L27" s="56">
        <v>361200</v>
      </c>
      <c r="M27" s="171"/>
      <c r="N27" s="172"/>
      <c r="O27" s="93"/>
      <c r="P27" s="47"/>
      <c r="Q27" s="46">
        <f t="shared" si="8"/>
        <v>0</v>
      </c>
      <c r="R27" s="47">
        <f t="shared" si="9"/>
        <v>0</v>
      </c>
      <c r="T27" s="48" t="str">
        <f>ASC($B$23&amp;$K27)</f>
        <v>3D</v>
      </c>
      <c r="V27" s="44"/>
    </row>
    <row r="28" spans="2:22" s="30" customFormat="1" ht="18.75" customHeight="1" thickBot="1">
      <c r="B28" s="277"/>
      <c r="C28" s="273"/>
      <c r="D28" s="273"/>
      <c r="E28" s="273"/>
      <c r="F28" s="140"/>
      <c r="G28" s="142"/>
      <c r="H28" s="147">
        <f t="shared" si="6"/>
      </c>
      <c r="I28" s="148">
        <f t="shared" si="2"/>
      </c>
      <c r="J28" s="149">
        <f>IF(H28="","",MIN(H28,I28))</f>
      </c>
      <c r="K28" s="99" t="s">
        <v>92</v>
      </c>
      <c r="L28" s="57" t="s">
        <v>93</v>
      </c>
      <c r="M28" s="171"/>
      <c r="N28" s="172"/>
      <c r="O28" s="93"/>
      <c r="P28" s="47"/>
      <c r="Q28" s="46">
        <f t="shared" si="8"/>
        <v>0</v>
      </c>
      <c r="R28" s="47">
        <f t="shared" si="9"/>
        <v>0</v>
      </c>
      <c r="T28" s="50" t="str">
        <f>ASC($B$23&amp;$K28)</f>
        <v>3E</v>
      </c>
      <c r="V28" s="44"/>
    </row>
    <row r="29" spans="2:18" s="30" customFormat="1" ht="21.75" customHeight="1" thickBot="1">
      <c r="B29" s="277"/>
      <c r="C29" s="273"/>
      <c r="D29" s="273"/>
      <c r="E29" s="273"/>
      <c r="F29" s="141"/>
      <c r="G29" s="143"/>
      <c r="H29" s="144"/>
      <c r="I29" s="148">
        <f t="shared" si="2"/>
      </c>
      <c r="J29" s="150"/>
      <c r="K29" s="279" t="s">
        <v>50</v>
      </c>
      <c r="L29" s="280"/>
      <c r="M29" s="95">
        <f aca="true" t="shared" si="10" ref="M29:R29">SUM(M23:M28)</f>
        <v>0</v>
      </c>
      <c r="N29" s="51">
        <f t="shared" si="10"/>
        <v>0</v>
      </c>
      <c r="O29" s="95">
        <f t="shared" si="10"/>
        <v>0</v>
      </c>
      <c r="P29" s="51">
        <f t="shared" si="10"/>
        <v>0</v>
      </c>
      <c r="Q29" s="96">
        <f t="shared" si="10"/>
        <v>0</v>
      </c>
      <c r="R29" s="51">
        <f t="shared" si="10"/>
        <v>0</v>
      </c>
    </row>
    <row r="30" spans="2:18" s="30" customFormat="1" ht="18.75" customHeight="1" thickBot="1">
      <c r="B30" s="276" t="s">
        <v>14</v>
      </c>
      <c r="C30" s="269">
        <f>SUM(C6:C29)</f>
        <v>0</v>
      </c>
      <c r="D30" s="269">
        <f>SUM(D6:D29)</f>
        <v>0</v>
      </c>
      <c r="E30" s="269">
        <f>SUM(E6:E29)</f>
        <v>0</v>
      </c>
      <c r="F30" s="271"/>
      <c r="G30" s="272"/>
      <c r="H30" s="274"/>
      <c r="I30" s="270"/>
      <c r="J30" s="270"/>
      <c r="K30" s="97" t="s">
        <v>87</v>
      </c>
      <c r="L30" s="54">
        <v>283000</v>
      </c>
      <c r="M30" s="85">
        <f aca="true" t="shared" si="11" ref="M30:R32">SUM(M9,M16,M23)</f>
        <v>0</v>
      </c>
      <c r="N30" s="38">
        <f t="shared" si="11"/>
        <v>0</v>
      </c>
      <c r="O30" s="85">
        <f t="shared" si="11"/>
        <v>0</v>
      </c>
      <c r="P30" s="38">
        <f t="shared" si="11"/>
        <v>0</v>
      </c>
      <c r="Q30" s="37">
        <f t="shared" si="11"/>
        <v>0</v>
      </c>
      <c r="R30" s="38">
        <f t="shared" si="11"/>
        <v>0</v>
      </c>
    </row>
    <row r="31" spans="2:22" s="30" customFormat="1" ht="18.75" customHeight="1" thickBot="1">
      <c r="B31" s="277"/>
      <c r="C31" s="269"/>
      <c r="D31" s="269"/>
      <c r="E31" s="269"/>
      <c r="F31" s="271"/>
      <c r="G31" s="272"/>
      <c r="H31" s="274"/>
      <c r="I31" s="270"/>
      <c r="J31" s="270"/>
      <c r="K31" s="98" t="s">
        <v>88</v>
      </c>
      <c r="L31" s="55">
        <v>342400</v>
      </c>
      <c r="M31" s="89">
        <f t="shared" si="11"/>
        <v>0</v>
      </c>
      <c r="N31" s="42">
        <f t="shared" si="11"/>
        <v>0</v>
      </c>
      <c r="O31" s="89">
        <f t="shared" si="11"/>
        <v>0</v>
      </c>
      <c r="P31" s="42">
        <f t="shared" si="11"/>
        <v>0</v>
      </c>
      <c r="Q31" s="41">
        <f t="shared" si="11"/>
        <v>0</v>
      </c>
      <c r="R31" s="42">
        <f t="shared" si="11"/>
        <v>0</v>
      </c>
      <c r="V31" s="44"/>
    </row>
    <row r="32" spans="2:18" s="30" customFormat="1" ht="18.75" customHeight="1" thickBot="1">
      <c r="B32" s="277"/>
      <c r="C32" s="269"/>
      <c r="D32" s="269"/>
      <c r="E32" s="269"/>
      <c r="F32" s="271"/>
      <c r="G32" s="272"/>
      <c r="H32" s="274"/>
      <c r="I32" s="270"/>
      <c r="J32" s="270"/>
      <c r="K32" s="98" t="s">
        <v>89</v>
      </c>
      <c r="L32" s="55">
        <v>401800</v>
      </c>
      <c r="M32" s="89">
        <f t="shared" si="11"/>
        <v>0</v>
      </c>
      <c r="N32" s="42">
        <f t="shared" si="11"/>
        <v>0</v>
      </c>
      <c r="O32" s="89">
        <f t="shared" si="11"/>
        <v>0</v>
      </c>
      <c r="P32" s="42">
        <f t="shared" si="11"/>
        <v>0</v>
      </c>
      <c r="Q32" s="41">
        <f t="shared" si="11"/>
        <v>0</v>
      </c>
      <c r="R32" s="42">
        <f t="shared" si="11"/>
        <v>0</v>
      </c>
    </row>
    <row r="33" spans="2:18" s="30" customFormat="1" ht="18.75" customHeight="1" thickBot="1">
      <c r="B33" s="277"/>
      <c r="C33" s="269"/>
      <c r="D33" s="269"/>
      <c r="E33" s="269"/>
      <c r="F33" s="271"/>
      <c r="G33" s="272"/>
      <c r="H33" s="274"/>
      <c r="I33" s="270"/>
      <c r="J33" s="270"/>
      <c r="K33" s="99" t="s">
        <v>90</v>
      </c>
      <c r="L33" s="56">
        <v>461200</v>
      </c>
      <c r="M33" s="93">
        <v>0</v>
      </c>
      <c r="N33" s="47">
        <v>0</v>
      </c>
      <c r="O33" s="93">
        <v>0</v>
      </c>
      <c r="P33" s="47">
        <v>0</v>
      </c>
      <c r="Q33" s="46">
        <v>0</v>
      </c>
      <c r="R33" s="47">
        <v>0</v>
      </c>
    </row>
    <row r="34" spans="2:18" s="30" customFormat="1" ht="18.75" customHeight="1" thickBot="1">
      <c r="B34" s="277"/>
      <c r="C34" s="269"/>
      <c r="D34" s="269"/>
      <c r="E34" s="269"/>
      <c r="F34" s="271"/>
      <c r="G34" s="272"/>
      <c r="H34" s="274"/>
      <c r="I34" s="270"/>
      <c r="J34" s="270"/>
      <c r="K34" s="99" t="s">
        <v>91</v>
      </c>
      <c r="L34" s="56">
        <v>361200</v>
      </c>
      <c r="M34" s="93">
        <f aca="true" t="shared" si="12" ref="M34:R35">SUM(M13,M20,M27)</f>
        <v>0</v>
      </c>
      <c r="N34" s="47">
        <f t="shared" si="12"/>
        <v>0</v>
      </c>
      <c r="O34" s="93">
        <f t="shared" si="12"/>
        <v>0</v>
      </c>
      <c r="P34" s="47">
        <f t="shared" si="12"/>
        <v>0</v>
      </c>
      <c r="Q34" s="46">
        <f t="shared" si="12"/>
        <v>0</v>
      </c>
      <c r="R34" s="47">
        <f t="shared" si="12"/>
        <v>0</v>
      </c>
    </row>
    <row r="35" spans="2:22" s="30" customFormat="1" ht="18.75" customHeight="1" thickBot="1">
      <c r="B35" s="277"/>
      <c r="C35" s="269"/>
      <c r="D35" s="269"/>
      <c r="E35" s="269"/>
      <c r="F35" s="271"/>
      <c r="G35" s="272"/>
      <c r="H35" s="274"/>
      <c r="I35" s="270"/>
      <c r="J35" s="270"/>
      <c r="K35" s="99" t="s">
        <v>92</v>
      </c>
      <c r="L35" s="57" t="s">
        <v>93</v>
      </c>
      <c r="M35" s="93">
        <f t="shared" si="12"/>
        <v>0</v>
      </c>
      <c r="N35" s="47">
        <f t="shared" si="12"/>
        <v>0</v>
      </c>
      <c r="O35" s="93">
        <f t="shared" si="12"/>
        <v>0</v>
      </c>
      <c r="P35" s="47">
        <f t="shared" si="12"/>
        <v>0</v>
      </c>
      <c r="Q35" s="46">
        <f t="shared" si="12"/>
        <v>0</v>
      </c>
      <c r="R35" s="47">
        <f t="shared" si="12"/>
        <v>0</v>
      </c>
      <c r="V35" s="44"/>
    </row>
    <row r="36" spans="2:19" s="30" customFormat="1" ht="21.75" customHeight="1" thickBot="1">
      <c r="B36" s="278"/>
      <c r="C36" s="269"/>
      <c r="D36" s="269"/>
      <c r="E36" s="269"/>
      <c r="F36" s="271"/>
      <c r="G36" s="272"/>
      <c r="H36" s="274"/>
      <c r="I36" s="270"/>
      <c r="J36" s="270"/>
      <c r="K36" s="279" t="s">
        <v>51</v>
      </c>
      <c r="L36" s="280"/>
      <c r="M36" s="95">
        <f aca="true" t="shared" si="13" ref="M36:R36">SUM(M30:M35)</f>
        <v>0</v>
      </c>
      <c r="N36" s="51">
        <f t="shared" si="13"/>
        <v>0</v>
      </c>
      <c r="O36" s="95">
        <f t="shared" si="13"/>
        <v>0</v>
      </c>
      <c r="P36" s="51">
        <f t="shared" si="13"/>
        <v>0</v>
      </c>
      <c r="Q36" s="96">
        <f t="shared" si="13"/>
        <v>0</v>
      </c>
      <c r="R36" s="51">
        <f t="shared" si="13"/>
        <v>0</v>
      </c>
      <c r="S36" s="61"/>
    </row>
    <row r="37" spans="2:18" s="67" customFormat="1" ht="21.75" customHeight="1">
      <c r="B37" s="62" t="s">
        <v>27</v>
      </c>
      <c r="C37" s="63"/>
      <c r="D37" s="63"/>
      <c r="E37" s="63"/>
      <c r="F37" s="64"/>
      <c r="G37" s="64"/>
      <c r="H37" s="64"/>
      <c r="I37" s="64"/>
      <c r="J37" s="64"/>
      <c r="K37" s="65"/>
      <c r="L37" s="65"/>
      <c r="M37" s="63"/>
      <c r="N37" s="66"/>
      <c r="O37" s="66"/>
      <c r="P37" s="66"/>
      <c r="Q37" s="66"/>
      <c r="R37" s="66"/>
    </row>
    <row r="38" spans="2:3" s="67" customFormat="1" ht="15" customHeight="1">
      <c r="B38" s="68" t="s">
        <v>84</v>
      </c>
      <c r="C38" s="30"/>
    </row>
    <row r="39" spans="2:3" s="67" customFormat="1" ht="15" customHeight="1">
      <c r="B39" s="69" t="s">
        <v>97</v>
      </c>
      <c r="C39" s="30"/>
    </row>
    <row r="40" spans="2:3" s="67" customFormat="1" ht="15" customHeight="1">
      <c r="B40" s="69" t="s">
        <v>85</v>
      </c>
      <c r="C40" s="30"/>
    </row>
    <row r="41" spans="2:3" ht="15" customHeight="1">
      <c r="B41" s="69" t="s">
        <v>96</v>
      </c>
      <c r="C41" s="30"/>
    </row>
    <row r="42" spans="2:3" ht="15" customHeight="1">
      <c r="B42" s="69" t="s">
        <v>86</v>
      </c>
      <c r="C42" s="30"/>
    </row>
    <row r="43" spans="2:3" ht="15" customHeight="1" hidden="1">
      <c r="B43" s="68" t="s">
        <v>0</v>
      </c>
      <c r="C43" s="30"/>
    </row>
    <row r="44" spans="2:3" ht="15" customHeight="1" hidden="1">
      <c r="B44" s="68" t="s">
        <v>54</v>
      </c>
      <c r="C44" s="30"/>
    </row>
    <row r="45" spans="2:3" ht="15" customHeight="1" hidden="1">
      <c r="B45" s="69" t="s">
        <v>1</v>
      </c>
      <c r="C45" s="30"/>
    </row>
    <row r="46" spans="2:3" ht="15" customHeight="1" hidden="1">
      <c r="B46" s="68" t="s">
        <v>2</v>
      </c>
      <c r="C46" s="30"/>
    </row>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sheetData>
  <sheetProtection/>
  <mergeCells count="44">
    <mergeCell ref="C5:C6"/>
    <mergeCell ref="B16:B22"/>
    <mergeCell ref="D9:D15"/>
    <mergeCell ref="D16:D22"/>
    <mergeCell ref="D5:E5"/>
    <mergeCell ref="I5:I6"/>
    <mergeCell ref="E9:E15"/>
    <mergeCell ref="H5:H6"/>
    <mergeCell ref="K36:L36"/>
    <mergeCell ref="K29:L29"/>
    <mergeCell ref="K15:L15"/>
    <mergeCell ref="K22:L22"/>
    <mergeCell ref="K5:N5"/>
    <mergeCell ref="J5:J6"/>
    <mergeCell ref="D23:D29"/>
    <mergeCell ref="H30:H36"/>
    <mergeCell ref="C9:C15"/>
    <mergeCell ref="N6:N7"/>
    <mergeCell ref="O6:O7"/>
    <mergeCell ref="B30:B36"/>
    <mergeCell ref="B9:B15"/>
    <mergeCell ref="C16:C22"/>
    <mergeCell ref="B23:B29"/>
    <mergeCell ref="E23:E29"/>
    <mergeCell ref="P6:P7"/>
    <mergeCell ref="C30:C36"/>
    <mergeCell ref="D30:D36"/>
    <mergeCell ref="E30:E36"/>
    <mergeCell ref="J30:J36"/>
    <mergeCell ref="F30:F36"/>
    <mergeCell ref="G30:G36"/>
    <mergeCell ref="I30:I36"/>
    <mergeCell ref="E16:E22"/>
    <mergeCell ref="C23:C29"/>
    <mergeCell ref="Q6:Q7"/>
    <mergeCell ref="R6:R7"/>
    <mergeCell ref="B5:B7"/>
    <mergeCell ref="O5:P5"/>
    <mergeCell ref="Q5:R5"/>
    <mergeCell ref="N2:P2"/>
    <mergeCell ref="N3:P3"/>
    <mergeCell ref="K6:K7"/>
    <mergeCell ref="L6:L7"/>
    <mergeCell ref="M6:M7"/>
  </mergeCells>
  <dataValidations count="1">
    <dataValidation type="whole" allowBlank="1" showInputMessage="1" showErrorMessage="1" sqref="C9:E29">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5" r:id="rId3"/>
  <legacyDrawing r:id="rId2"/>
</worksheet>
</file>

<file path=xl/worksheets/sheet4.xml><?xml version="1.0" encoding="utf-8"?>
<worksheet xmlns="http://schemas.openxmlformats.org/spreadsheetml/2006/main" xmlns:r="http://schemas.openxmlformats.org/officeDocument/2006/relationships">
  <sheetPr>
    <tabColor theme="1" tint="0.04998999834060669"/>
  </sheetPr>
  <dimension ref="B1:W50"/>
  <sheetViews>
    <sheetView showGridLines="0" zoomScale="75" zoomScaleNormal="75" zoomScaleSheetLayoutView="75" zoomScalePageLayoutView="0" workbookViewId="0" topLeftCell="A1">
      <pane xSplit="2" ySplit="8" topLeftCell="C9" activePane="bottomRight" state="frozen"/>
      <selection pane="topLeft" activeCell="J18" sqref="J18"/>
      <selection pane="topRight" activeCell="J18" sqref="J18"/>
      <selection pane="bottomLeft" activeCell="J18" sqref="J18"/>
      <selection pane="bottomRight" activeCell="M15" sqref="M15"/>
    </sheetView>
  </sheetViews>
  <sheetFormatPr defaultColWidth="9.625" defaultRowHeight="13.5"/>
  <cols>
    <col min="1" max="1" width="1.875" style="21" customWidth="1"/>
    <col min="2" max="2" width="6.875" style="21" customWidth="1"/>
    <col min="3" max="5" width="12.50390625" style="21" customWidth="1"/>
    <col min="6" max="7" width="12.25390625" style="21" customWidth="1"/>
    <col min="8" max="8" width="12.25390625" style="21" bestFit="1" customWidth="1"/>
    <col min="9" max="9" width="14.125" style="21" bestFit="1" customWidth="1"/>
    <col min="10" max="10" width="13.125" style="21" bestFit="1" customWidth="1"/>
    <col min="11" max="11" width="4.375" style="21" customWidth="1"/>
    <col min="12" max="12" width="10.00390625" style="21" customWidth="1"/>
    <col min="13" max="13" width="9.625" style="21" customWidth="1"/>
    <col min="14" max="14" width="15.625" style="21" customWidth="1"/>
    <col min="15" max="15" width="9.625" style="21" customWidth="1"/>
    <col min="16" max="16" width="15.625" style="21" customWidth="1"/>
    <col min="17" max="17" width="9.625" style="21" customWidth="1"/>
    <col min="18" max="18" width="15.625" style="21" customWidth="1"/>
    <col min="19" max="19" width="1.4921875" style="21" customWidth="1"/>
    <col min="20" max="21" width="5.625" style="21" customWidth="1"/>
    <col min="22" max="22" width="8.25390625" style="21" customWidth="1"/>
    <col min="23" max="16384" width="9.625" style="21" customWidth="1"/>
  </cols>
  <sheetData>
    <row r="1" ht="24.75" customHeight="1" thickBot="1">
      <c r="B1" s="20" t="s">
        <v>64</v>
      </c>
    </row>
    <row r="2" spans="13:18" ht="24.75" customHeight="1">
      <c r="M2" s="22" t="s">
        <v>22</v>
      </c>
      <c r="N2" s="261"/>
      <c r="O2" s="262"/>
      <c r="P2" s="263"/>
      <c r="Q2" s="22" t="s">
        <v>23</v>
      </c>
      <c r="R2" s="23"/>
    </row>
    <row r="3" spans="2:18" ht="24.75" customHeight="1" thickBot="1">
      <c r="B3" s="24"/>
      <c r="F3" s="25"/>
      <c r="G3" s="25"/>
      <c r="I3" s="25"/>
      <c r="M3" s="26" t="s">
        <v>20</v>
      </c>
      <c r="N3" s="264"/>
      <c r="O3" s="265"/>
      <c r="P3" s="266"/>
      <c r="Q3" s="26" t="s">
        <v>21</v>
      </c>
      <c r="R3" s="27"/>
    </row>
    <row r="4" spans="2:9" ht="21.75" customHeight="1" thickBot="1">
      <c r="B4" s="28" t="s">
        <v>112</v>
      </c>
      <c r="F4" s="29"/>
      <c r="G4" s="29"/>
      <c r="H4" s="29"/>
      <c r="I4" s="29"/>
    </row>
    <row r="5" spans="2:18" s="30" customFormat="1" ht="18.75" customHeight="1" thickBot="1">
      <c r="B5" s="256" t="s">
        <v>62</v>
      </c>
      <c r="C5" s="285" t="s">
        <v>108</v>
      </c>
      <c r="D5" s="287"/>
      <c r="E5" s="288"/>
      <c r="F5" s="70"/>
      <c r="G5" s="71"/>
      <c r="H5" s="289" t="s">
        <v>78</v>
      </c>
      <c r="I5" s="283" t="s">
        <v>79</v>
      </c>
      <c r="J5" s="283" t="s">
        <v>80</v>
      </c>
      <c r="K5" s="259" t="s">
        <v>60</v>
      </c>
      <c r="L5" s="281"/>
      <c r="M5" s="281"/>
      <c r="N5" s="282"/>
      <c r="O5" s="259" t="s">
        <v>57</v>
      </c>
      <c r="P5" s="260"/>
      <c r="Q5" s="259" t="s">
        <v>58</v>
      </c>
      <c r="R5" s="260"/>
    </row>
    <row r="6" spans="2:20" s="30" customFormat="1" ht="30" customHeight="1" thickBot="1">
      <c r="B6" s="257"/>
      <c r="C6" s="286"/>
      <c r="D6" s="164" t="s">
        <v>103</v>
      </c>
      <c r="E6" s="164" t="s">
        <v>104</v>
      </c>
      <c r="F6" s="72" t="s">
        <v>47</v>
      </c>
      <c r="G6" s="73" t="s">
        <v>53</v>
      </c>
      <c r="H6" s="290"/>
      <c r="I6" s="286"/>
      <c r="J6" s="284"/>
      <c r="K6" s="252" t="s">
        <v>12</v>
      </c>
      <c r="L6" s="267" t="s">
        <v>43</v>
      </c>
      <c r="M6" s="267" t="s">
        <v>42</v>
      </c>
      <c r="N6" s="254" t="s">
        <v>59</v>
      </c>
      <c r="O6" s="252" t="s">
        <v>42</v>
      </c>
      <c r="P6" s="254" t="s">
        <v>59</v>
      </c>
      <c r="Q6" s="252" t="s">
        <v>42</v>
      </c>
      <c r="R6" s="254" t="s">
        <v>59</v>
      </c>
      <c r="T6" s="31" t="s">
        <v>52</v>
      </c>
    </row>
    <row r="7" spans="2:20" s="32" customFormat="1" ht="18.75" customHeight="1" thickBot="1">
      <c r="B7" s="258"/>
      <c r="C7" s="74" t="s">
        <v>105</v>
      </c>
      <c r="D7" s="74" t="s">
        <v>106</v>
      </c>
      <c r="E7" s="74" t="s">
        <v>107</v>
      </c>
      <c r="F7" s="75" t="s">
        <v>45</v>
      </c>
      <c r="G7" s="76" t="s">
        <v>24</v>
      </c>
      <c r="H7" s="77" t="s">
        <v>25</v>
      </c>
      <c r="I7" s="74" t="s">
        <v>26</v>
      </c>
      <c r="J7" s="78" t="s">
        <v>46</v>
      </c>
      <c r="K7" s="253"/>
      <c r="L7" s="268"/>
      <c r="M7" s="268"/>
      <c r="N7" s="255"/>
      <c r="O7" s="253"/>
      <c r="P7" s="255"/>
      <c r="Q7" s="253"/>
      <c r="R7" s="255"/>
      <c r="T7" s="33"/>
    </row>
    <row r="8" spans="2:18" s="35" customFormat="1" ht="15" customHeight="1" thickBot="1">
      <c r="B8" s="79"/>
      <c r="C8" s="80" t="s">
        <v>10</v>
      </c>
      <c r="D8" s="80" t="s">
        <v>10</v>
      </c>
      <c r="E8" s="80" t="s">
        <v>10</v>
      </c>
      <c r="F8" s="81" t="s">
        <v>15</v>
      </c>
      <c r="G8" s="82" t="s">
        <v>15</v>
      </c>
      <c r="H8" s="34" t="s">
        <v>15</v>
      </c>
      <c r="I8" s="80" t="s">
        <v>15</v>
      </c>
      <c r="J8" s="80" t="s">
        <v>15</v>
      </c>
      <c r="K8" s="81"/>
      <c r="L8" s="83" t="s">
        <v>11</v>
      </c>
      <c r="M8" s="82" t="s">
        <v>10</v>
      </c>
      <c r="N8" s="34" t="s">
        <v>11</v>
      </c>
      <c r="O8" s="82" t="s">
        <v>10</v>
      </c>
      <c r="P8" s="34" t="s">
        <v>11</v>
      </c>
      <c r="Q8" s="81" t="s">
        <v>10</v>
      </c>
      <c r="R8" s="34" t="s">
        <v>11</v>
      </c>
    </row>
    <row r="9" spans="2:20" s="30" customFormat="1" ht="18.75" customHeight="1" thickBot="1">
      <c r="B9" s="277">
        <v>1</v>
      </c>
      <c r="C9" s="275"/>
      <c r="D9" s="275"/>
      <c r="E9" s="275"/>
      <c r="F9" s="291"/>
      <c r="G9" s="293"/>
      <c r="H9" s="295">
        <f>IF(F9="","",IF(ISERROR(F9+G9),"",F9+G9))</f>
      </c>
      <c r="I9" s="148">
        <f>IF(H9="","",550000)</f>
      </c>
      <c r="J9" s="297">
        <f>IF(H9="","",MIN(H9,I9))</f>
      </c>
      <c r="K9" s="84" t="s">
        <v>87</v>
      </c>
      <c r="L9" s="36">
        <v>283000</v>
      </c>
      <c r="M9" s="167"/>
      <c r="N9" s="168"/>
      <c r="O9" s="85"/>
      <c r="P9" s="38"/>
      <c r="Q9" s="37">
        <f aca="true" t="shared" si="0" ref="Q9:R14">O9-M9</f>
        <v>0</v>
      </c>
      <c r="R9" s="38">
        <f t="shared" si="0"/>
        <v>0</v>
      </c>
      <c r="T9" s="39" t="str">
        <f aca="true" t="shared" si="1" ref="T9:T15">ASC($B$9&amp;$K9)</f>
        <v>1A</v>
      </c>
    </row>
    <row r="10" spans="2:22" s="30" customFormat="1" ht="18.75" customHeight="1" thickBot="1">
      <c r="B10" s="277"/>
      <c r="C10" s="273"/>
      <c r="D10" s="273"/>
      <c r="E10" s="273"/>
      <c r="F10" s="292"/>
      <c r="G10" s="294"/>
      <c r="H10" s="296"/>
      <c r="I10" s="148">
        <f aca="true" t="shared" si="2" ref="I10:I32">IF(H10="","",550000)</f>
      </c>
      <c r="J10" s="298"/>
      <c r="K10" s="86" t="s">
        <v>88</v>
      </c>
      <c r="L10" s="40">
        <v>342400</v>
      </c>
      <c r="M10" s="169"/>
      <c r="N10" s="170"/>
      <c r="O10" s="89"/>
      <c r="P10" s="42"/>
      <c r="Q10" s="41">
        <f t="shared" si="0"/>
        <v>0</v>
      </c>
      <c r="R10" s="42">
        <f t="shared" si="0"/>
        <v>0</v>
      </c>
      <c r="T10" s="43" t="str">
        <f t="shared" si="1"/>
        <v>1B</v>
      </c>
      <c r="V10" s="44" t="s">
        <v>3</v>
      </c>
    </row>
    <row r="11" spans="2:20" s="30" customFormat="1" ht="18.75" customHeight="1" thickBot="1">
      <c r="B11" s="277"/>
      <c r="C11" s="273"/>
      <c r="D11" s="273"/>
      <c r="E11" s="273"/>
      <c r="F11" s="291"/>
      <c r="G11" s="293"/>
      <c r="H11" s="295">
        <f>IF(F11="","",IF(ISERROR(F11+G11),"",F11+G11))</f>
      </c>
      <c r="I11" s="148">
        <f t="shared" si="2"/>
      </c>
      <c r="J11" s="297">
        <f>IF(H11="","",MIN(H11,I11))</f>
      </c>
      <c r="K11" s="86" t="s">
        <v>98</v>
      </c>
      <c r="L11" s="40">
        <v>401800</v>
      </c>
      <c r="M11" s="169"/>
      <c r="N11" s="170"/>
      <c r="O11" s="89"/>
      <c r="P11" s="42"/>
      <c r="Q11" s="41">
        <f t="shared" si="0"/>
        <v>0</v>
      </c>
      <c r="R11" s="42">
        <f t="shared" si="0"/>
        <v>0</v>
      </c>
      <c r="T11" s="43" t="str">
        <f t="shared" si="1"/>
        <v>1C</v>
      </c>
    </row>
    <row r="12" spans="2:20" s="30" customFormat="1" ht="18.75" customHeight="1" thickBot="1">
      <c r="B12" s="277"/>
      <c r="C12" s="273"/>
      <c r="D12" s="273"/>
      <c r="E12" s="273"/>
      <c r="F12" s="291"/>
      <c r="G12" s="293"/>
      <c r="H12" s="295"/>
      <c r="I12" s="148">
        <f t="shared" si="2"/>
      </c>
      <c r="J12" s="297"/>
      <c r="K12" s="86" t="s">
        <v>99</v>
      </c>
      <c r="L12" s="40">
        <v>261200</v>
      </c>
      <c r="M12" s="169"/>
      <c r="N12" s="170"/>
      <c r="O12" s="89"/>
      <c r="P12" s="42"/>
      <c r="Q12" s="41">
        <f t="shared" si="0"/>
        <v>0</v>
      </c>
      <c r="R12" s="42">
        <f t="shared" si="0"/>
        <v>0</v>
      </c>
      <c r="T12" s="43" t="str">
        <f t="shared" si="1"/>
        <v>1D1</v>
      </c>
    </row>
    <row r="13" spans="2:22" s="30" customFormat="1" ht="18.75" customHeight="1" thickBot="1">
      <c r="B13" s="277"/>
      <c r="C13" s="273"/>
      <c r="D13" s="273"/>
      <c r="E13" s="273"/>
      <c r="F13" s="292"/>
      <c r="G13" s="294"/>
      <c r="H13" s="296"/>
      <c r="I13" s="148">
        <f t="shared" si="2"/>
      </c>
      <c r="J13" s="298"/>
      <c r="K13" s="90" t="s">
        <v>100</v>
      </c>
      <c r="L13" s="45">
        <v>361200</v>
      </c>
      <c r="M13" s="171"/>
      <c r="N13" s="172"/>
      <c r="O13" s="93"/>
      <c r="P13" s="47"/>
      <c r="Q13" s="46">
        <f t="shared" si="0"/>
        <v>0</v>
      </c>
      <c r="R13" s="47">
        <f t="shared" si="0"/>
        <v>0</v>
      </c>
      <c r="T13" s="48" t="str">
        <f t="shared" si="1"/>
        <v>1D2</v>
      </c>
      <c r="V13" s="44" t="s">
        <v>56</v>
      </c>
    </row>
    <row r="14" spans="2:22" s="30" customFormat="1" ht="18.75" customHeight="1" thickBot="1">
      <c r="B14" s="277"/>
      <c r="C14" s="273"/>
      <c r="D14" s="273"/>
      <c r="E14" s="273"/>
      <c r="F14" s="145"/>
      <c r="G14" s="146"/>
      <c r="H14" s="154"/>
      <c r="I14" s="148">
        <f t="shared" si="2"/>
      </c>
      <c r="J14" s="155"/>
      <c r="K14" s="90" t="s">
        <v>92</v>
      </c>
      <c r="L14" s="45">
        <v>261200</v>
      </c>
      <c r="M14" s="171"/>
      <c r="N14" s="172"/>
      <c r="O14" s="93"/>
      <c r="P14" s="47"/>
      <c r="Q14" s="46">
        <f t="shared" si="0"/>
        <v>0</v>
      </c>
      <c r="R14" s="47">
        <f t="shared" si="0"/>
        <v>0</v>
      </c>
      <c r="T14" s="48" t="str">
        <f t="shared" si="1"/>
        <v>1E</v>
      </c>
      <c r="V14" s="44"/>
    </row>
    <row r="15" spans="2:22" s="30" customFormat="1" ht="18.75" customHeight="1" thickBot="1">
      <c r="B15" s="277"/>
      <c r="C15" s="273"/>
      <c r="D15" s="273"/>
      <c r="E15" s="273"/>
      <c r="F15" s="291"/>
      <c r="G15" s="293"/>
      <c r="H15" s="295">
        <f>IF(F15="","",IF(ISERROR(F15+G15),"",F15+G15))</f>
      </c>
      <c r="I15" s="148">
        <f t="shared" si="2"/>
      </c>
      <c r="J15" s="297">
        <f>IF(H15="","",MIN(H15,I15))</f>
      </c>
      <c r="K15" s="94" t="s">
        <v>101</v>
      </c>
      <c r="L15" s="49" t="s">
        <v>93</v>
      </c>
      <c r="M15" s="171"/>
      <c r="N15" s="172"/>
      <c r="O15" s="93"/>
      <c r="P15" s="47"/>
      <c r="Q15" s="46">
        <f>O15-M15</f>
        <v>0</v>
      </c>
      <c r="R15" s="47">
        <f>P15-N15</f>
        <v>0</v>
      </c>
      <c r="T15" s="50" t="str">
        <f t="shared" si="1"/>
        <v>1府外</v>
      </c>
      <c r="V15" s="44" t="s">
        <v>7</v>
      </c>
    </row>
    <row r="16" spans="2:23" s="30" customFormat="1" ht="21.75" customHeight="1" thickBot="1" thickTop="1">
      <c r="B16" s="277"/>
      <c r="C16" s="273"/>
      <c r="D16" s="273"/>
      <c r="E16" s="273"/>
      <c r="F16" s="253"/>
      <c r="G16" s="268"/>
      <c r="H16" s="255"/>
      <c r="I16" s="181">
        <f t="shared" si="2"/>
      </c>
      <c r="J16" s="299"/>
      <c r="K16" s="279" t="s">
        <v>48</v>
      </c>
      <c r="L16" s="280"/>
      <c r="M16" s="95">
        <f aca="true" t="shared" si="3" ref="M16:R16">SUM(M9:M15)</f>
        <v>0</v>
      </c>
      <c r="N16" s="51">
        <f t="shared" si="3"/>
        <v>0</v>
      </c>
      <c r="O16" s="95">
        <f t="shared" si="3"/>
        <v>0</v>
      </c>
      <c r="P16" s="51">
        <f t="shared" si="3"/>
        <v>0</v>
      </c>
      <c r="Q16" s="96">
        <f t="shared" si="3"/>
        <v>0</v>
      </c>
      <c r="R16" s="51">
        <f t="shared" si="3"/>
        <v>0</v>
      </c>
      <c r="V16" s="52" t="s">
        <v>4</v>
      </c>
      <c r="W16" s="53" t="str">
        <f>IF(E9&gt;=O16,"OK","ERR")</f>
        <v>OK</v>
      </c>
    </row>
    <row r="17" spans="2:23" s="30" customFormat="1" ht="18.75" customHeight="1" thickBot="1" thickTop="1">
      <c r="B17" s="276">
        <v>2</v>
      </c>
      <c r="C17" s="273"/>
      <c r="D17" s="273"/>
      <c r="E17" s="273"/>
      <c r="F17" s="300"/>
      <c r="G17" s="301"/>
      <c r="H17" s="302">
        <f>IF(F17="","",IF(ISERROR(F17+G17),"",F17+G17))</f>
      </c>
      <c r="I17" s="148">
        <f t="shared" si="2"/>
      </c>
      <c r="J17" s="303">
        <f>IF(H17="","",MIN(H17,I17))</f>
      </c>
      <c r="K17" s="97" t="s">
        <v>87</v>
      </c>
      <c r="L17" s="54">
        <v>283000</v>
      </c>
      <c r="M17" s="173"/>
      <c r="N17" s="174"/>
      <c r="O17" s="85"/>
      <c r="P17" s="38"/>
      <c r="Q17" s="37">
        <f>O17-M17</f>
        <v>0</v>
      </c>
      <c r="R17" s="38">
        <f aca="true" t="shared" si="4" ref="R17:R23">P17-N17</f>
        <v>0</v>
      </c>
      <c r="T17" s="39" t="str">
        <f aca="true" t="shared" si="5" ref="T17:T23">ASC($B$17&amp;$K17)</f>
        <v>2A</v>
      </c>
      <c r="V17" s="52" t="s">
        <v>5</v>
      </c>
      <c r="W17" s="53" t="str">
        <f>IF(E17&gt;=O24,"OK","ERR")</f>
        <v>OK</v>
      </c>
    </row>
    <row r="18" spans="2:23" s="30" customFormat="1" ht="18.75" customHeight="1" thickBot="1" thickTop="1">
      <c r="B18" s="277"/>
      <c r="C18" s="273"/>
      <c r="D18" s="273"/>
      <c r="E18" s="273"/>
      <c r="F18" s="292"/>
      <c r="G18" s="294"/>
      <c r="H18" s="296"/>
      <c r="I18" s="148">
        <f t="shared" si="2"/>
      </c>
      <c r="J18" s="298"/>
      <c r="K18" s="98" t="s">
        <v>88</v>
      </c>
      <c r="L18" s="55">
        <v>342400</v>
      </c>
      <c r="M18" s="175"/>
      <c r="N18" s="176"/>
      <c r="O18" s="89"/>
      <c r="P18" s="42"/>
      <c r="Q18" s="41">
        <f aca="true" t="shared" si="6" ref="Q18:Q23">O18-M18</f>
        <v>0</v>
      </c>
      <c r="R18" s="42">
        <f t="shared" si="4"/>
        <v>0</v>
      </c>
      <c r="T18" s="43" t="str">
        <f t="shared" si="5"/>
        <v>2B</v>
      </c>
      <c r="V18" s="52" t="s">
        <v>6</v>
      </c>
      <c r="W18" s="53" t="str">
        <f>IF(E25&gt;=O32,"OK","ERR")</f>
        <v>OK</v>
      </c>
    </row>
    <row r="19" spans="2:20" s="30" customFormat="1" ht="18.75" customHeight="1" thickBot="1">
      <c r="B19" s="277"/>
      <c r="C19" s="273"/>
      <c r="D19" s="273"/>
      <c r="E19" s="273"/>
      <c r="F19" s="291"/>
      <c r="G19" s="293"/>
      <c r="H19" s="295">
        <f>IF(F19="","",IF(ISERROR(F19+G19),"",F19+G19))</f>
      </c>
      <c r="I19" s="148">
        <f t="shared" si="2"/>
      </c>
      <c r="J19" s="297">
        <f>IF(H19="","",MIN(H19,I19))</f>
      </c>
      <c r="K19" s="98" t="s">
        <v>98</v>
      </c>
      <c r="L19" s="55">
        <v>401800</v>
      </c>
      <c r="M19" s="175"/>
      <c r="N19" s="176"/>
      <c r="O19" s="89"/>
      <c r="P19" s="42"/>
      <c r="Q19" s="41">
        <f t="shared" si="6"/>
        <v>0</v>
      </c>
      <c r="R19" s="42">
        <f t="shared" si="4"/>
        <v>0</v>
      </c>
      <c r="T19" s="43" t="str">
        <f t="shared" si="5"/>
        <v>2C</v>
      </c>
    </row>
    <row r="20" spans="2:20" s="30" customFormat="1" ht="18.75" customHeight="1" thickBot="1">
      <c r="B20" s="277"/>
      <c r="C20" s="273"/>
      <c r="D20" s="273"/>
      <c r="E20" s="273"/>
      <c r="F20" s="291"/>
      <c r="G20" s="293"/>
      <c r="H20" s="295"/>
      <c r="I20" s="148">
        <f t="shared" si="2"/>
      </c>
      <c r="J20" s="297"/>
      <c r="K20" s="99" t="s">
        <v>99</v>
      </c>
      <c r="L20" s="56">
        <v>261200</v>
      </c>
      <c r="M20" s="175"/>
      <c r="N20" s="176"/>
      <c r="O20" s="89"/>
      <c r="P20" s="42"/>
      <c r="Q20" s="41">
        <f t="shared" si="6"/>
        <v>0</v>
      </c>
      <c r="R20" s="42">
        <f t="shared" si="4"/>
        <v>0</v>
      </c>
      <c r="T20" s="43" t="str">
        <f t="shared" si="5"/>
        <v>2D1</v>
      </c>
    </row>
    <row r="21" spans="2:22" s="30" customFormat="1" ht="18.75" customHeight="1" thickBot="1">
      <c r="B21" s="277"/>
      <c r="C21" s="273"/>
      <c r="D21" s="273"/>
      <c r="E21" s="273"/>
      <c r="F21" s="292"/>
      <c r="G21" s="294"/>
      <c r="H21" s="296"/>
      <c r="I21" s="148">
        <f t="shared" si="2"/>
      </c>
      <c r="J21" s="298"/>
      <c r="K21" s="99" t="s">
        <v>100</v>
      </c>
      <c r="L21" s="56">
        <v>361200</v>
      </c>
      <c r="M21" s="175"/>
      <c r="N21" s="176"/>
      <c r="O21" s="89"/>
      <c r="P21" s="42"/>
      <c r="Q21" s="41">
        <f t="shared" si="6"/>
        <v>0</v>
      </c>
      <c r="R21" s="42">
        <f t="shared" si="4"/>
        <v>0</v>
      </c>
      <c r="T21" s="43" t="str">
        <f t="shared" si="5"/>
        <v>2D2</v>
      </c>
      <c r="V21" s="44"/>
    </row>
    <row r="22" spans="2:22" s="30" customFormat="1" ht="18.75" customHeight="1" thickBot="1">
      <c r="B22" s="277"/>
      <c r="C22" s="273"/>
      <c r="D22" s="273"/>
      <c r="E22" s="273"/>
      <c r="F22" s="145"/>
      <c r="G22" s="146"/>
      <c r="H22" s="154"/>
      <c r="I22" s="148">
        <f t="shared" si="2"/>
      </c>
      <c r="J22" s="155"/>
      <c r="K22" s="99" t="s">
        <v>92</v>
      </c>
      <c r="L22" s="56">
        <v>261200</v>
      </c>
      <c r="M22" s="177"/>
      <c r="N22" s="178"/>
      <c r="O22" s="93"/>
      <c r="P22" s="47"/>
      <c r="Q22" s="46">
        <f t="shared" si="6"/>
        <v>0</v>
      </c>
      <c r="R22" s="47">
        <f t="shared" si="4"/>
        <v>0</v>
      </c>
      <c r="T22" s="43" t="str">
        <f t="shared" si="5"/>
        <v>2E</v>
      </c>
      <c r="V22" s="44"/>
    </row>
    <row r="23" spans="2:22" s="30" customFormat="1" ht="18.75" customHeight="1" thickBot="1">
      <c r="B23" s="277"/>
      <c r="C23" s="273"/>
      <c r="D23" s="273"/>
      <c r="E23" s="273"/>
      <c r="F23" s="291"/>
      <c r="G23" s="293"/>
      <c r="H23" s="295">
        <f>IF(F23="","",IF(ISERROR(F23+G23),"",F23+G23))</f>
      </c>
      <c r="I23" s="148">
        <f t="shared" si="2"/>
      </c>
      <c r="J23" s="297">
        <f>IF(H23="","",MIN(H23,I23))</f>
      </c>
      <c r="K23" s="99" t="s">
        <v>101</v>
      </c>
      <c r="L23" s="57" t="s">
        <v>93</v>
      </c>
      <c r="M23" s="177"/>
      <c r="N23" s="178"/>
      <c r="O23" s="93"/>
      <c r="P23" s="47"/>
      <c r="Q23" s="46">
        <f t="shared" si="6"/>
        <v>0</v>
      </c>
      <c r="R23" s="47">
        <f t="shared" si="4"/>
        <v>0</v>
      </c>
      <c r="T23" s="50" t="str">
        <f t="shared" si="5"/>
        <v>2府外</v>
      </c>
      <c r="V23" s="44"/>
    </row>
    <row r="24" spans="2:22" s="30" customFormat="1" ht="21.75" customHeight="1" thickBot="1">
      <c r="B24" s="278"/>
      <c r="C24" s="273"/>
      <c r="D24" s="273"/>
      <c r="E24" s="273"/>
      <c r="F24" s="253"/>
      <c r="G24" s="268"/>
      <c r="H24" s="255"/>
      <c r="I24" s="181">
        <f t="shared" si="2"/>
      </c>
      <c r="J24" s="299"/>
      <c r="K24" s="279" t="s">
        <v>49</v>
      </c>
      <c r="L24" s="280"/>
      <c r="M24" s="95">
        <f aca="true" t="shared" si="7" ref="M24:R24">SUM(M17:M23)</f>
        <v>0</v>
      </c>
      <c r="N24" s="51">
        <f t="shared" si="7"/>
        <v>0</v>
      </c>
      <c r="O24" s="95">
        <f t="shared" si="7"/>
        <v>0</v>
      </c>
      <c r="P24" s="51">
        <f t="shared" si="7"/>
        <v>0</v>
      </c>
      <c r="Q24" s="96">
        <f t="shared" si="7"/>
        <v>0</v>
      </c>
      <c r="R24" s="51">
        <f t="shared" si="7"/>
        <v>0</v>
      </c>
      <c r="V24" s="44" t="s">
        <v>9</v>
      </c>
    </row>
    <row r="25" spans="2:23" s="30" customFormat="1" ht="18.75" customHeight="1" thickBot="1" thickTop="1">
      <c r="B25" s="277">
        <v>3</v>
      </c>
      <c r="C25" s="304"/>
      <c r="D25" s="304"/>
      <c r="E25" s="304"/>
      <c r="F25" s="300"/>
      <c r="G25" s="301"/>
      <c r="H25" s="302">
        <f>IF(F25="","",IF(ISERROR(F25+G25),"",F25+G25))</f>
      </c>
      <c r="I25" s="148">
        <f t="shared" si="2"/>
      </c>
      <c r="J25" s="303">
        <f>IF(H25="","",MIN(H25,I25))</f>
      </c>
      <c r="K25" s="100" t="s">
        <v>87</v>
      </c>
      <c r="L25" s="58">
        <v>283000</v>
      </c>
      <c r="M25" s="101"/>
      <c r="N25" s="102"/>
      <c r="O25" s="103"/>
      <c r="P25" s="60"/>
      <c r="Q25" s="59">
        <f aca="true" t="shared" si="8" ref="Q25:Q31">O25-M25</f>
        <v>0</v>
      </c>
      <c r="R25" s="60">
        <f aca="true" t="shared" si="9" ref="R25:R31">P25-N25</f>
        <v>0</v>
      </c>
      <c r="T25" s="39" t="str">
        <f>ASC($B$25&amp;$K25)</f>
        <v>3A</v>
      </c>
      <c r="V25" s="44" t="s">
        <v>42</v>
      </c>
      <c r="W25" s="53" t="e">
        <f>IF(O40=SUM(#REF!),"OK","ERR")</f>
        <v>#REF!</v>
      </c>
    </row>
    <row r="26" spans="2:23" s="30" customFormat="1" ht="18.75" customHeight="1" thickBot="1" thickTop="1">
      <c r="B26" s="277"/>
      <c r="C26" s="304"/>
      <c r="D26" s="304"/>
      <c r="E26" s="304"/>
      <c r="F26" s="292"/>
      <c r="G26" s="294"/>
      <c r="H26" s="296"/>
      <c r="I26" s="148">
        <f t="shared" si="2"/>
      </c>
      <c r="J26" s="298"/>
      <c r="K26" s="98" t="s">
        <v>88</v>
      </c>
      <c r="L26" s="55">
        <v>342400</v>
      </c>
      <c r="M26" s="87"/>
      <c r="N26" s="88"/>
      <c r="O26" s="89"/>
      <c r="P26" s="42"/>
      <c r="Q26" s="41">
        <f t="shared" si="8"/>
        <v>0</v>
      </c>
      <c r="R26" s="42">
        <f t="shared" si="9"/>
        <v>0</v>
      </c>
      <c r="T26" s="43" t="str">
        <f>ASC($B$25&amp;$K26)</f>
        <v>3B</v>
      </c>
      <c r="V26" s="44" t="s">
        <v>8</v>
      </c>
      <c r="W26" s="53" t="e">
        <f>IF(P40=#REF!,"OK","ERR")</f>
        <v>#REF!</v>
      </c>
    </row>
    <row r="27" spans="2:20" s="30" customFormat="1" ht="18.75" customHeight="1" thickBot="1">
      <c r="B27" s="277"/>
      <c r="C27" s="304"/>
      <c r="D27" s="304"/>
      <c r="E27" s="304"/>
      <c r="F27" s="291"/>
      <c r="G27" s="293"/>
      <c r="H27" s="295">
        <f>IF(F27="","",IF(ISERROR(F27+G27),"",F27+G27))</f>
      </c>
      <c r="I27" s="148">
        <f t="shared" si="2"/>
      </c>
      <c r="J27" s="297"/>
      <c r="K27" s="98" t="s">
        <v>98</v>
      </c>
      <c r="L27" s="55">
        <v>401800</v>
      </c>
      <c r="M27" s="87"/>
      <c r="N27" s="88"/>
      <c r="O27" s="89"/>
      <c r="P27" s="42"/>
      <c r="Q27" s="41">
        <f t="shared" si="8"/>
        <v>0</v>
      </c>
      <c r="R27" s="42">
        <f t="shared" si="9"/>
        <v>0</v>
      </c>
      <c r="T27" s="43" t="str">
        <f>ASC($B$25&amp;$K27)</f>
        <v>3C</v>
      </c>
    </row>
    <row r="28" spans="2:20" s="30" customFormat="1" ht="18.75" customHeight="1" thickBot="1">
      <c r="B28" s="277"/>
      <c r="C28" s="304"/>
      <c r="D28" s="304"/>
      <c r="E28" s="304"/>
      <c r="F28" s="291"/>
      <c r="G28" s="293"/>
      <c r="H28" s="295"/>
      <c r="I28" s="148">
        <f t="shared" si="2"/>
      </c>
      <c r="J28" s="297"/>
      <c r="K28" s="99" t="s">
        <v>99</v>
      </c>
      <c r="L28" s="56">
        <v>261200</v>
      </c>
      <c r="M28" s="91"/>
      <c r="N28" s="92"/>
      <c r="O28" s="93"/>
      <c r="P28" s="47"/>
      <c r="Q28" s="46">
        <f t="shared" si="8"/>
        <v>0</v>
      </c>
      <c r="R28" s="47">
        <f t="shared" si="9"/>
        <v>0</v>
      </c>
      <c r="T28" s="48" t="s">
        <v>95</v>
      </c>
    </row>
    <row r="29" spans="2:22" s="30" customFormat="1" ht="18.75" customHeight="1" thickBot="1">
      <c r="B29" s="277"/>
      <c r="C29" s="304"/>
      <c r="D29" s="304"/>
      <c r="E29" s="304"/>
      <c r="F29" s="292"/>
      <c r="G29" s="294"/>
      <c r="H29" s="296"/>
      <c r="I29" s="148">
        <f t="shared" si="2"/>
      </c>
      <c r="J29" s="298"/>
      <c r="K29" s="99" t="s">
        <v>100</v>
      </c>
      <c r="L29" s="56">
        <v>361200</v>
      </c>
      <c r="M29" s="91"/>
      <c r="N29" s="92"/>
      <c r="O29" s="93"/>
      <c r="P29" s="47"/>
      <c r="Q29" s="46">
        <f t="shared" si="8"/>
        <v>0</v>
      </c>
      <c r="R29" s="47">
        <f t="shared" si="9"/>
        <v>0</v>
      </c>
      <c r="T29" s="48" t="str">
        <f>ASC($B$25&amp;$K29)</f>
        <v>3D2</v>
      </c>
      <c r="V29" s="44"/>
    </row>
    <row r="30" spans="2:22" s="30" customFormat="1" ht="18.75" customHeight="1" thickBot="1">
      <c r="B30" s="277"/>
      <c r="C30" s="304"/>
      <c r="D30" s="304"/>
      <c r="E30" s="304"/>
      <c r="F30" s="145"/>
      <c r="G30" s="146"/>
      <c r="H30" s="154"/>
      <c r="I30" s="148">
        <f t="shared" si="2"/>
      </c>
      <c r="J30" s="155"/>
      <c r="K30" s="99" t="s">
        <v>92</v>
      </c>
      <c r="L30" s="56">
        <v>261200</v>
      </c>
      <c r="M30" s="91"/>
      <c r="N30" s="92"/>
      <c r="O30" s="93"/>
      <c r="P30" s="47"/>
      <c r="Q30" s="46">
        <f t="shared" si="8"/>
        <v>0</v>
      </c>
      <c r="R30" s="47">
        <f t="shared" si="9"/>
        <v>0</v>
      </c>
      <c r="T30" s="48" t="str">
        <f>ASC($B$25&amp;$K30)</f>
        <v>3E</v>
      </c>
      <c r="V30" s="44"/>
    </row>
    <row r="31" spans="2:22" s="30" customFormat="1" ht="18.75" customHeight="1" thickBot="1">
      <c r="B31" s="277"/>
      <c r="C31" s="304"/>
      <c r="D31" s="304"/>
      <c r="E31" s="304"/>
      <c r="F31" s="291"/>
      <c r="G31" s="293"/>
      <c r="H31" s="295">
        <f>IF(F31="","",IF(ISERROR(F31+G31),"",F31+G31))</f>
      </c>
      <c r="I31" s="148">
        <f t="shared" si="2"/>
      </c>
      <c r="J31" s="297">
        <f>IF(H31="","",MIN(H31,I31))</f>
      </c>
      <c r="K31" s="99" t="s">
        <v>101</v>
      </c>
      <c r="L31" s="57" t="s">
        <v>93</v>
      </c>
      <c r="M31" s="91"/>
      <c r="N31" s="92"/>
      <c r="O31" s="93"/>
      <c r="P31" s="47"/>
      <c r="Q31" s="46">
        <f t="shared" si="8"/>
        <v>0</v>
      </c>
      <c r="R31" s="47">
        <f t="shared" si="9"/>
        <v>0</v>
      </c>
      <c r="T31" s="50" t="str">
        <f>ASC($B$25&amp;$K31)</f>
        <v>3府外</v>
      </c>
      <c r="V31" s="44"/>
    </row>
    <row r="32" spans="2:18" s="30" customFormat="1" ht="21.75" customHeight="1" thickBot="1">
      <c r="B32" s="277"/>
      <c r="C32" s="304"/>
      <c r="D32" s="304"/>
      <c r="E32" s="304"/>
      <c r="F32" s="253"/>
      <c r="G32" s="268"/>
      <c r="H32" s="255"/>
      <c r="I32" s="148">
        <f t="shared" si="2"/>
      </c>
      <c r="J32" s="299"/>
      <c r="K32" s="279" t="s">
        <v>50</v>
      </c>
      <c r="L32" s="280"/>
      <c r="M32" s="95">
        <f aca="true" t="shared" si="10" ref="M32:R32">SUM(M25:M31)</f>
        <v>0</v>
      </c>
      <c r="N32" s="51">
        <f t="shared" si="10"/>
        <v>0</v>
      </c>
      <c r="O32" s="95">
        <f t="shared" si="10"/>
        <v>0</v>
      </c>
      <c r="P32" s="51">
        <f t="shared" si="10"/>
        <v>0</v>
      </c>
      <c r="Q32" s="96">
        <f t="shared" si="10"/>
        <v>0</v>
      </c>
      <c r="R32" s="51">
        <f t="shared" si="10"/>
        <v>0</v>
      </c>
    </row>
    <row r="33" spans="2:18" s="30" customFormat="1" ht="18.75" customHeight="1" thickBot="1">
      <c r="B33" s="276" t="s">
        <v>14</v>
      </c>
      <c r="C33" s="269">
        <f>SUM(C9:C32)</f>
        <v>0</v>
      </c>
      <c r="D33" s="269">
        <f>SUM(D9:D32)</f>
        <v>0</v>
      </c>
      <c r="E33" s="269">
        <f>SUM(E9:E32)</f>
        <v>0</v>
      </c>
      <c r="F33" s="271"/>
      <c r="G33" s="272"/>
      <c r="H33" s="274"/>
      <c r="I33" s="270"/>
      <c r="J33" s="270"/>
      <c r="K33" s="97" t="s">
        <v>87</v>
      </c>
      <c r="L33" s="54">
        <v>283000</v>
      </c>
      <c r="M33" s="85">
        <f aca="true" t="shared" si="11" ref="M33:R39">SUM(M9,M17,M25)</f>
        <v>0</v>
      </c>
      <c r="N33" s="38">
        <f t="shared" si="11"/>
        <v>0</v>
      </c>
      <c r="O33" s="85">
        <f>SUM(O9,O17,O25)</f>
        <v>0</v>
      </c>
      <c r="P33" s="38">
        <f t="shared" si="11"/>
        <v>0</v>
      </c>
      <c r="Q33" s="37">
        <f t="shared" si="11"/>
        <v>0</v>
      </c>
      <c r="R33" s="38">
        <f t="shared" si="11"/>
        <v>0</v>
      </c>
    </row>
    <row r="34" spans="2:22" s="30" customFormat="1" ht="18.75" customHeight="1" thickBot="1">
      <c r="B34" s="277"/>
      <c r="C34" s="269"/>
      <c r="D34" s="269"/>
      <c r="E34" s="269"/>
      <c r="F34" s="271"/>
      <c r="G34" s="272"/>
      <c r="H34" s="274"/>
      <c r="I34" s="270"/>
      <c r="J34" s="270"/>
      <c r="K34" s="98" t="s">
        <v>88</v>
      </c>
      <c r="L34" s="55">
        <v>342400</v>
      </c>
      <c r="M34" s="89">
        <f t="shared" si="11"/>
        <v>0</v>
      </c>
      <c r="N34" s="42">
        <f t="shared" si="11"/>
        <v>0</v>
      </c>
      <c r="O34" s="89">
        <f>SUM(O10,O18,O26)</f>
        <v>0</v>
      </c>
      <c r="P34" s="42">
        <f t="shared" si="11"/>
        <v>0</v>
      </c>
      <c r="Q34" s="41">
        <f t="shared" si="11"/>
        <v>0</v>
      </c>
      <c r="R34" s="42">
        <f t="shared" si="11"/>
        <v>0</v>
      </c>
      <c r="V34" s="44"/>
    </row>
    <row r="35" spans="2:18" s="30" customFormat="1" ht="18.75" customHeight="1" thickBot="1">
      <c r="B35" s="277"/>
      <c r="C35" s="269"/>
      <c r="D35" s="269"/>
      <c r="E35" s="269"/>
      <c r="F35" s="271"/>
      <c r="G35" s="272"/>
      <c r="H35" s="274"/>
      <c r="I35" s="270"/>
      <c r="J35" s="270"/>
      <c r="K35" s="98" t="s">
        <v>98</v>
      </c>
      <c r="L35" s="55">
        <v>401800</v>
      </c>
      <c r="M35" s="89">
        <f t="shared" si="11"/>
        <v>0</v>
      </c>
      <c r="N35" s="42">
        <f t="shared" si="11"/>
        <v>0</v>
      </c>
      <c r="O35" s="89">
        <f t="shared" si="11"/>
        <v>0</v>
      </c>
      <c r="P35" s="42">
        <f t="shared" si="11"/>
        <v>0</v>
      </c>
      <c r="Q35" s="41">
        <f t="shared" si="11"/>
        <v>0</v>
      </c>
      <c r="R35" s="42">
        <f t="shared" si="11"/>
        <v>0</v>
      </c>
    </row>
    <row r="36" spans="2:18" s="30" customFormat="1" ht="18.75" customHeight="1" thickBot="1">
      <c r="B36" s="277"/>
      <c r="C36" s="269"/>
      <c r="D36" s="269"/>
      <c r="E36" s="269"/>
      <c r="F36" s="271"/>
      <c r="G36" s="272"/>
      <c r="H36" s="274"/>
      <c r="I36" s="270"/>
      <c r="J36" s="270"/>
      <c r="K36" s="99" t="s">
        <v>99</v>
      </c>
      <c r="L36" s="56">
        <v>261200</v>
      </c>
      <c r="M36" s="93">
        <f t="shared" si="11"/>
        <v>0</v>
      </c>
      <c r="N36" s="47">
        <f t="shared" si="11"/>
        <v>0</v>
      </c>
      <c r="O36" s="93">
        <f t="shared" si="11"/>
        <v>0</v>
      </c>
      <c r="P36" s="47">
        <f t="shared" si="11"/>
        <v>0</v>
      </c>
      <c r="Q36" s="46">
        <f t="shared" si="11"/>
        <v>0</v>
      </c>
      <c r="R36" s="47">
        <f t="shared" si="11"/>
        <v>0</v>
      </c>
    </row>
    <row r="37" spans="2:18" s="30" customFormat="1" ht="18.75" customHeight="1" thickBot="1">
      <c r="B37" s="277"/>
      <c r="C37" s="269"/>
      <c r="D37" s="269"/>
      <c r="E37" s="269"/>
      <c r="F37" s="271"/>
      <c r="G37" s="272"/>
      <c r="H37" s="274"/>
      <c r="I37" s="270"/>
      <c r="J37" s="270"/>
      <c r="K37" s="99" t="s">
        <v>100</v>
      </c>
      <c r="L37" s="56">
        <v>361200</v>
      </c>
      <c r="M37" s="93">
        <f t="shared" si="11"/>
        <v>0</v>
      </c>
      <c r="N37" s="47">
        <f t="shared" si="11"/>
        <v>0</v>
      </c>
      <c r="O37" s="93">
        <f t="shared" si="11"/>
        <v>0</v>
      </c>
      <c r="P37" s="47">
        <f t="shared" si="11"/>
        <v>0</v>
      </c>
      <c r="Q37" s="46">
        <f t="shared" si="11"/>
        <v>0</v>
      </c>
      <c r="R37" s="47">
        <f t="shared" si="11"/>
        <v>0</v>
      </c>
    </row>
    <row r="38" spans="2:18" s="30" customFormat="1" ht="18.75" customHeight="1" thickBot="1">
      <c r="B38" s="277"/>
      <c r="C38" s="269"/>
      <c r="D38" s="269"/>
      <c r="E38" s="269"/>
      <c r="F38" s="271"/>
      <c r="G38" s="272"/>
      <c r="H38" s="274"/>
      <c r="I38" s="270"/>
      <c r="J38" s="270"/>
      <c r="K38" s="99" t="s">
        <v>92</v>
      </c>
      <c r="L38" s="56">
        <v>261200</v>
      </c>
      <c r="M38" s="93">
        <f t="shared" si="11"/>
        <v>0</v>
      </c>
      <c r="N38" s="47">
        <f t="shared" si="11"/>
        <v>0</v>
      </c>
      <c r="O38" s="93">
        <f t="shared" si="11"/>
        <v>0</v>
      </c>
      <c r="P38" s="47">
        <f t="shared" si="11"/>
        <v>0</v>
      </c>
      <c r="Q38" s="46">
        <f t="shared" si="11"/>
        <v>0</v>
      </c>
      <c r="R38" s="47">
        <f t="shared" si="11"/>
        <v>0</v>
      </c>
    </row>
    <row r="39" spans="2:22" s="30" customFormat="1" ht="18.75" customHeight="1" thickBot="1">
      <c r="B39" s="277"/>
      <c r="C39" s="269"/>
      <c r="D39" s="269"/>
      <c r="E39" s="269"/>
      <c r="F39" s="271"/>
      <c r="G39" s="272"/>
      <c r="H39" s="274"/>
      <c r="I39" s="270"/>
      <c r="J39" s="270"/>
      <c r="K39" s="99" t="s">
        <v>101</v>
      </c>
      <c r="L39" s="57" t="s">
        <v>93</v>
      </c>
      <c r="M39" s="93">
        <f t="shared" si="11"/>
        <v>0</v>
      </c>
      <c r="N39" s="47">
        <f t="shared" si="11"/>
        <v>0</v>
      </c>
      <c r="O39" s="93">
        <f t="shared" si="11"/>
        <v>0</v>
      </c>
      <c r="P39" s="47">
        <f t="shared" si="11"/>
        <v>0</v>
      </c>
      <c r="Q39" s="46">
        <f t="shared" si="11"/>
        <v>0</v>
      </c>
      <c r="R39" s="47">
        <f t="shared" si="11"/>
        <v>0</v>
      </c>
      <c r="V39" s="44"/>
    </row>
    <row r="40" spans="2:19" s="30" customFormat="1" ht="21.75" customHeight="1" thickBot="1">
      <c r="B40" s="278"/>
      <c r="C40" s="269"/>
      <c r="D40" s="269"/>
      <c r="E40" s="269"/>
      <c r="F40" s="271"/>
      <c r="G40" s="272"/>
      <c r="H40" s="274"/>
      <c r="I40" s="270"/>
      <c r="J40" s="270"/>
      <c r="K40" s="279" t="s">
        <v>51</v>
      </c>
      <c r="L40" s="280"/>
      <c r="M40" s="95">
        <f aca="true" t="shared" si="12" ref="M40:R40">SUM(M33:M39)</f>
        <v>0</v>
      </c>
      <c r="N40" s="51">
        <f t="shared" si="12"/>
        <v>0</v>
      </c>
      <c r="O40" s="95">
        <f t="shared" si="12"/>
        <v>0</v>
      </c>
      <c r="P40" s="51">
        <f t="shared" si="12"/>
        <v>0</v>
      </c>
      <c r="Q40" s="96">
        <f t="shared" si="12"/>
        <v>0</v>
      </c>
      <c r="R40" s="51">
        <f t="shared" si="12"/>
        <v>0</v>
      </c>
      <c r="S40" s="61"/>
    </row>
    <row r="41" spans="2:18" s="67" customFormat="1" ht="21.75" customHeight="1">
      <c r="B41" s="62" t="s">
        <v>27</v>
      </c>
      <c r="C41" s="63"/>
      <c r="D41" s="63"/>
      <c r="E41" s="63"/>
      <c r="F41" s="64"/>
      <c r="G41" s="64"/>
      <c r="H41" s="64"/>
      <c r="I41" s="64"/>
      <c r="J41" s="64"/>
      <c r="K41" s="65"/>
      <c r="L41" s="65"/>
      <c r="M41" s="63"/>
      <c r="N41" s="66"/>
      <c r="O41" s="66"/>
      <c r="P41" s="66"/>
      <c r="Q41" s="66"/>
      <c r="R41" s="66"/>
    </row>
    <row r="42" spans="2:3" s="67" customFormat="1" ht="15" customHeight="1">
      <c r="B42" s="68" t="s">
        <v>84</v>
      </c>
      <c r="C42" s="30"/>
    </row>
    <row r="43" spans="2:3" s="67" customFormat="1" ht="15" customHeight="1">
      <c r="B43" s="69" t="s">
        <v>97</v>
      </c>
      <c r="C43" s="30"/>
    </row>
    <row r="44" spans="2:3" s="67" customFormat="1" ht="15" customHeight="1">
      <c r="B44" s="69" t="s">
        <v>85</v>
      </c>
      <c r="C44" s="30"/>
    </row>
    <row r="45" spans="2:3" ht="15" customHeight="1">
      <c r="B45" s="69" t="s">
        <v>96</v>
      </c>
      <c r="C45" s="30"/>
    </row>
    <row r="46" spans="2:3" ht="15" customHeight="1">
      <c r="B46" s="69" t="s">
        <v>86</v>
      </c>
      <c r="C46" s="30"/>
    </row>
    <row r="47" spans="2:3" ht="15" customHeight="1" hidden="1">
      <c r="B47" s="68" t="s">
        <v>0</v>
      </c>
      <c r="C47" s="30"/>
    </row>
    <row r="48" spans="2:3" ht="15" customHeight="1" hidden="1">
      <c r="B48" s="68" t="s">
        <v>54</v>
      </c>
      <c r="C48" s="30"/>
    </row>
    <row r="49" spans="2:3" ht="15" customHeight="1" hidden="1">
      <c r="B49" s="69" t="s">
        <v>1</v>
      </c>
      <c r="C49" s="30"/>
    </row>
    <row r="50" spans="2:3" ht="15" customHeight="1" hidden="1">
      <c r="B50" s="68" t="s">
        <v>2</v>
      </c>
      <c r="C50" s="30"/>
    </row>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80">
    <mergeCell ref="G33:G40"/>
    <mergeCell ref="H33:H40"/>
    <mergeCell ref="I33:I40"/>
    <mergeCell ref="J33:J40"/>
    <mergeCell ref="K40:L40"/>
    <mergeCell ref="H31:H32"/>
    <mergeCell ref="J31:J32"/>
    <mergeCell ref="K32:L32"/>
    <mergeCell ref="J25:J26"/>
    <mergeCell ref="F27:F29"/>
    <mergeCell ref="G27:G29"/>
    <mergeCell ref="H27:H29"/>
    <mergeCell ref="J27:J29"/>
    <mergeCell ref="B33:B40"/>
    <mergeCell ref="C33:C40"/>
    <mergeCell ref="D33:D40"/>
    <mergeCell ref="E33:E40"/>
    <mergeCell ref="F33:F40"/>
    <mergeCell ref="K24:L24"/>
    <mergeCell ref="B25:B32"/>
    <mergeCell ref="C25:C32"/>
    <mergeCell ref="D25:D32"/>
    <mergeCell ref="E25:E32"/>
    <mergeCell ref="F25:F26"/>
    <mergeCell ref="G25:G26"/>
    <mergeCell ref="F31:F32"/>
    <mergeCell ref="G31:G32"/>
    <mergeCell ref="H25:H26"/>
    <mergeCell ref="J17:J18"/>
    <mergeCell ref="F19:F21"/>
    <mergeCell ref="G19:G21"/>
    <mergeCell ref="H19:H21"/>
    <mergeCell ref="J19:J21"/>
    <mergeCell ref="F23:F24"/>
    <mergeCell ref="G23:G24"/>
    <mergeCell ref="H23:H24"/>
    <mergeCell ref="J23:J24"/>
    <mergeCell ref="H15:H16"/>
    <mergeCell ref="J15:J16"/>
    <mergeCell ref="K16:L16"/>
    <mergeCell ref="B17:B24"/>
    <mergeCell ref="C17:C24"/>
    <mergeCell ref="D17:D24"/>
    <mergeCell ref="E17:E24"/>
    <mergeCell ref="F17:F18"/>
    <mergeCell ref="G17:G18"/>
    <mergeCell ref="H17:H18"/>
    <mergeCell ref="H9:H10"/>
    <mergeCell ref="J9:J10"/>
    <mergeCell ref="F11:F13"/>
    <mergeCell ref="G11:G13"/>
    <mergeCell ref="H11:H13"/>
    <mergeCell ref="J11:J13"/>
    <mergeCell ref="B9:B16"/>
    <mergeCell ref="C9:C16"/>
    <mergeCell ref="D9:D16"/>
    <mergeCell ref="E9:E16"/>
    <mergeCell ref="F9:F10"/>
    <mergeCell ref="G9:G10"/>
    <mergeCell ref="F15:F16"/>
    <mergeCell ref="G15:G16"/>
    <mergeCell ref="Q5:R5"/>
    <mergeCell ref="K6:K7"/>
    <mergeCell ref="L6:L7"/>
    <mergeCell ref="M6:M7"/>
    <mergeCell ref="N6:N7"/>
    <mergeCell ref="O6:O7"/>
    <mergeCell ref="P6:P7"/>
    <mergeCell ref="Q6:Q7"/>
    <mergeCell ref="R6:R7"/>
    <mergeCell ref="D5:E5"/>
    <mergeCell ref="N2:P2"/>
    <mergeCell ref="N3:P3"/>
    <mergeCell ref="B5:B7"/>
    <mergeCell ref="C5:C6"/>
    <mergeCell ref="H5:H6"/>
    <mergeCell ref="I5:I6"/>
    <mergeCell ref="J5:J6"/>
    <mergeCell ref="K5:N5"/>
    <mergeCell ref="O5:P5"/>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theme="1" tint="0.04998999834060669"/>
  </sheetPr>
  <dimension ref="B1:W42"/>
  <sheetViews>
    <sheetView showGridLines="0" zoomScale="75" zoomScaleNormal="75" zoomScaleSheetLayoutView="75" zoomScalePageLayoutView="0" workbookViewId="0" topLeftCell="A1">
      <pane xSplit="2" ySplit="8" topLeftCell="C9" activePane="bottomRight" state="frozen"/>
      <selection pane="topLeft" activeCell="F11" sqref="F11"/>
      <selection pane="topRight" activeCell="F11" sqref="F11"/>
      <selection pane="bottomLeft" activeCell="F11" sqref="F11"/>
      <selection pane="bottomRight" activeCell="B38" sqref="B38"/>
    </sheetView>
  </sheetViews>
  <sheetFormatPr defaultColWidth="9.625" defaultRowHeight="13.5"/>
  <cols>
    <col min="1" max="1" width="1.875" style="21" customWidth="1"/>
    <col min="2" max="2" width="6.875" style="21" customWidth="1"/>
    <col min="3" max="5" width="12.50390625" style="21" customWidth="1"/>
    <col min="6" max="7" width="12.25390625" style="21" customWidth="1"/>
    <col min="8" max="8" width="12.25390625" style="21" bestFit="1" customWidth="1"/>
    <col min="9" max="9" width="14.125" style="21" bestFit="1" customWidth="1"/>
    <col min="10" max="10" width="13.125" style="21" bestFit="1" customWidth="1"/>
    <col min="11" max="11" width="4.375" style="21" customWidth="1"/>
    <col min="12" max="12" width="10.00390625" style="21" customWidth="1"/>
    <col min="13" max="13" width="9.625" style="21" customWidth="1"/>
    <col min="14" max="14" width="15.625" style="21" customWidth="1"/>
    <col min="15" max="15" width="9.625" style="21" customWidth="1"/>
    <col min="16" max="16" width="15.625" style="21" customWidth="1"/>
    <col min="17" max="17" width="9.625" style="21" customWidth="1"/>
    <col min="18" max="18" width="15.625" style="21" customWidth="1"/>
    <col min="19" max="19" width="1.4921875" style="21" customWidth="1"/>
    <col min="20" max="21" width="5.625" style="21" customWidth="1"/>
    <col min="22" max="22" width="8.25390625" style="21" customWidth="1"/>
    <col min="23" max="16384" width="9.625" style="21" customWidth="1"/>
  </cols>
  <sheetData>
    <row r="1" ht="24.75" customHeight="1" thickBot="1">
      <c r="B1" s="20" t="s">
        <v>64</v>
      </c>
    </row>
    <row r="2" spans="13:18" ht="24.75" customHeight="1">
      <c r="M2" s="22" t="s">
        <v>22</v>
      </c>
      <c r="N2" s="261"/>
      <c r="O2" s="262"/>
      <c r="P2" s="263"/>
      <c r="Q2" s="22" t="s">
        <v>23</v>
      </c>
      <c r="R2" s="23"/>
    </row>
    <row r="3" spans="2:18" ht="24.75" customHeight="1" thickBot="1">
      <c r="B3" s="24"/>
      <c r="F3" s="25"/>
      <c r="G3" s="25"/>
      <c r="I3" s="25"/>
      <c r="M3" s="26" t="s">
        <v>20</v>
      </c>
      <c r="N3" s="264"/>
      <c r="O3" s="265"/>
      <c r="P3" s="266"/>
      <c r="Q3" s="26" t="s">
        <v>21</v>
      </c>
      <c r="R3" s="27"/>
    </row>
    <row r="4" spans="2:9" ht="21.75" customHeight="1" thickBot="1">
      <c r="B4" s="28" t="s">
        <v>110</v>
      </c>
      <c r="F4" s="29"/>
      <c r="G4" s="29"/>
      <c r="H4" s="29"/>
      <c r="I4" s="29"/>
    </row>
    <row r="5" spans="2:18" s="30" customFormat="1" ht="18.75" customHeight="1" thickBot="1">
      <c r="B5" s="256" t="s">
        <v>62</v>
      </c>
      <c r="C5" s="285" t="s">
        <v>108</v>
      </c>
      <c r="D5" s="287"/>
      <c r="E5" s="288"/>
      <c r="F5" s="70"/>
      <c r="G5" s="71"/>
      <c r="H5" s="289" t="s">
        <v>78</v>
      </c>
      <c r="I5" s="283" t="s">
        <v>79</v>
      </c>
      <c r="J5" s="283" t="s">
        <v>80</v>
      </c>
      <c r="K5" s="259" t="s">
        <v>60</v>
      </c>
      <c r="L5" s="281"/>
      <c r="M5" s="281"/>
      <c r="N5" s="282"/>
      <c r="O5" s="259" t="s">
        <v>57</v>
      </c>
      <c r="P5" s="260"/>
      <c r="Q5" s="259" t="s">
        <v>58</v>
      </c>
      <c r="R5" s="260"/>
    </row>
    <row r="6" spans="2:20" s="30" customFormat="1" ht="30" customHeight="1" thickBot="1">
      <c r="B6" s="257"/>
      <c r="C6" s="286"/>
      <c r="D6" s="164" t="s">
        <v>103</v>
      </c>
      <c r="E6" s="164" t="s">
        <v>104</v>
      </c>
      <c r="F6" s="72" t="s">
        <v>47</v>
      </c>
      <c r="G6" s="73" t="s">
        <v>53</v>
      </c>
      <c r="H6" s="290"/>
      <c r="I6" s="286"/>
      <c r="J6" s="284"/>
      <c r="K6" s="252" t="s">
        <v>12</v>
      </c>
      <c r="L6" s="267" t="s">
        <v>43</v>
      </c>
      <c r="M6" s="267" t="s">
        <v>42</v>
      </c>
      <c r="N6" s="254" t="s">
        <v>59</v>
      </c>
      <c r="O6" s="252" t="s">
        <v>42</v>
      </c>
      <c r="P6" s="254" t="s">
        <v>59</v>
      </c>
      <c r="Q6" s="252" t="s">
        <v>42</v>
      </c>
      <c r="R6" s="254" t="s">
        <v>59</v>
      </c>
      <c r="T6" s="31" t="s">
        <v>52</v>
      </c>
    </row>
    <row r="7" spans="2:20" s="32" customFormat="1" ht="18.75" customHeight="1" thickBot="1">
      <c r="B7" s="258"/>
      <c r="C7" s="74" t="s">
        <v>55</v>
      </c>
      <c r="D7" s="74" t="s">
        <v>106</v>
      </c>
      <c r="E7" s="74" t="s">
        <v>107</v>
      </c>
      <c r="F7" s="75" t="s">
        <v>45</v>
      </c>
      <c r="G7" s="76" t="s">
        <v>24</v>
      </c>
      <c r="H7" s="77" t="s">
        <v>25</v>
      </c>
      <c r="I7" s="74" t="s">
        <v>26</v>
      </c>
      <c r="J7" s="78" t="s">
        <v>46</v>
      </c>
      <c r="K7" s="253"/>
      <c r="L7" s="268"/>
      <c r="M7" s="268"/>
      <c r="N7" s="255"/>
      <c r="O7" s="253"/>
      <c r="P7" s="255"/>
      <c r="Q7" s="253"/>
      <c r="R7" s="255"/>
      <c r="T7" s="33"/>
    </row>
    <row r="8" spans="2:18" s="35" customFormat="1" ht="15" customHeight="1" thickBot="1">
      <c r="B8" s="79"/>
      <c r="C8" s="80" t="s">
        <v>10</v>
      </c>
      <c r="D8" s="80" t="s">
        <v>10</v>
      </c>
      <c r="E8" s="80" t="s">
        <v>10</v>
      </c>
      <c r="F8" s="81" t="s">
        <v>15</v>
      </c>
      <c r="G8" s="82" t="s">
        <v>15</v>
      </c>
      <c r="H8" s="34" t="s">
        <v>15</v>
      </c>
      <c r="I8" s="80" t="s">
        <v>15</v>
      </c>
      <c r="J8" s="80" t="s">
        <v>15</v>
      </c>
      <c r="K8" s="81"/>
      <c r="L8" s="83" t="s">
        <v>11</v>
      </c>
      <c r="M8" s="82" t="s">
        <v>10</v>
      </c>
      <c r="N8" s="34" t="s">
        <v>11</v>
      </c>
      <c r="O8" s="82" t="s">
        <v>10</v>
      </c>
      <c r="P8" s="34" t="s">
        <v>11</v>
      </c>
      <c r="Q8" s="81" t="s">
        <v>10</v>
      </c>
      <c r="R8" s="34" t="s">
        <v>11</v>
      </c>
    </row>
    <row r="9" spans="2:20" s="30" customFormat="1" ht="18.75" customHeight="1" thickBot="1">
      <c r="B9" s="277">
        <v>1</v>
      </c>
      <c r="C9" s="275"/>
      <c r="D9" s="275"/>
      <c r="E9" s="275"/>
      <c r="F9" s="140"/>
      <c r="G9" s="142"/>
      <c r="H9" s="147">
        <f>IF(F9="","",IF(ISERROR(F9+G9),"",F9+G9))</f>
      </c>
      <c r="I9" s="148">
        <f>IF(H9="","",580000)</f>
      </c>
      <c r="J9" s="149">
        <f>IF(H9="","",MIN(H9,I9))</f>
      </c>
      <c r="K9" s="84" t="s">
        <v>16</v>
      </c>
      <c r="L9" s="36">
        <v>342400</v>
      </c>
      <c r="M9" s="167"/>
      <c r="N9" s="168"/>
      <c r="O9" s="85"/>
      <c r="P9" s="38"/>
      <c r="Q9" s="37">
        <f aca="true" t="shared" si="0" ref="Q9:R13">O9-M9</f>
        <v>0</v>
      </c>
      <c r="R9" s="38">
        <f t="shared" si="0"/>
        <v>0</v>
      </c>
      <c r="T9" s="39" t="str">
        <f>ASC($B$9&amp;$K9)</f>
        <v>1A</v>
      </c>
    </row>
    <row r="10" spans="2:22" s="30" customFormat="1" ht="18.75" customHeight="1" thickBot="1">
      <c r="B10" s="277"/>
      <c r="C10" s="273"/>
      <c r="D10" s="273"/>
      <c r="E10" s="273"/>
      <c r="F10" s="145"/>
      <c r="G10" s="146"/>
      <c r="H10" s="154"/>
      <c r="I10" s="148">
        <f aca="true" t="shared" si="1" ref="I10:I26">IF(H10="","",580000)</f>
      </c>
      <c r="J10" s="155"/>
      <c r="K10" s="86" t="s">
        <v>17</v>
      </c>
      <c r="L10" s="40">
        <v>401800</v>
      </c>
      <c r="M10" s="169"/>
      <c r="N10" s="170"/>
      <c r="O10" s="89"/>
      <c r="P10" s="42"/>
      <c r="Q10" s="41">
        <f t="shared" si="0"/>
        <v>0</v>
      </c>
      <c r="R10" s="42">
        <f t="shared" si="0"/>
        <v>0</v>
      </c>
      <c r="T10" s="43" t="str">
        <f>ASC($B$9&amp;$K10)</f>
        <v>1B</v>
      </c>
      <c r="V10" s="44" t="s">
        <v>3</v>
      </c>
    </row>
    <row r="11" spans="2:20" s="30" customFormat="1" ht="18.75" customHeight="1" thickBot="1">
      <c r="B11" s="277"/>
      <c r="C11" s="273"/>
      <c r="D11" s="273"/>
      <c r="E11" s="273"/>
      <c r="F11" s="140"/>
      <c r="G11" s="142"/>
      <c r="H11" s="147">
        <f>IF(F11="","",IF(ISERROR(F11+G11),"",F11+G11))</f>
      </c>
      <c r="I11" s="148">
        <f t="shared" si="1"/>
      </c>
      <c r="J11" s="149">
        <f>IF(H11="","",MIN(H11,I11))</f>
      </c>
      <c r="K11" s="86" t="s">
        <v>18</v>
      </c>
      <c r="L11" s="40">
        <v>461200</v>
      </c>
      <c r="M11" s="169"/>
      <c r="N11" s="170"/>
      <c r="O11" s="89"/>
      <c r="P11" s="42"/>
      <c r="Q11" s="41">
        <f t="shared" si="0"/>
        <v>0</v>
      </c>
      <c r="R11" s="42">
        <f t="shared" si="0"/>
        <v>0</v>
      </c>
      <c r="T11" s="43" t="str">
        <f>ASC($B$9&amp;$K11)</f>
        <v>1C</v>
      </c>
    </row>
    <row r="12" spans="2:22" s="30" customFormat="1" ht="18.75" customHeight="1" thickBot="1">
      <c r="B12" s="277"/>
      <c r="C12" s="273"/>
      <c r="D12" s="273"/>
      <c r="E12" s="273"/>
      <c r="F12" s="145"/>
      <c r="G12" s="146"/>
      <c r="H12" s="154"/>
      <c r="I12" s="148">
        <f t="shared" si="1"/>
      </c>
      <c r="J12" s="155"/>
      <c r="K12" s="90" t="s">
        <v>13</v>
      </c>
      <c r="L12" s="45">
        <v>361200</v>
      </c>
      <c r="M12" s="171"/>
      <c r="N12" s="172"/>
      <c r="O12" s="93"/>
      <c r="P12" s="47"/>
      <c r="Q12" s="46">
        <f t="shared" si="0"/>
        <v>0</v>
      </c>
      <c r="R12" s="47">
        <f t="shared" si="0"/>
        <v>0</v>
      </c>
      <c r="T12" s="48" t="str">
        <f>ASC($B$9&amp;$K12)</f>
        <v>1D</v>
      </c>
      <c r="V12" s="44" t="s">
        <v>56</v>
      </c>
    </row>
    <row r="13" spans="2:22" s="30" customFormat="1" ht="18.75" customHeight="1" thickBot="1">
      <c r="B13" s="277"/>
      <c r="C13" s="273"/>
      <c r="D13" s="273"/>
      <c r="E13" s="273"/>
      <c r="F13" s="140"/>
      <c r="G13" s="142"/>
      <c r="H13" s="147">
        <f>IF(F13="","",IF(ISERROR(F13+G13),"",F13+G13))</f>
      </c>
      <c r="I13" s="148">
        <f t="shared" si="1"/>
      </c>
      <c r="J13" s="149">
        <f>IF(H13="","",MIN(H13,I13))</f>
      </c>
      <c r="K13" s="94" t="s">
        <v>19</v>
      </c>
      <c r="L13" s="49" t="s">
        <v>44</v>
      </c>
      <c r="M13" s="171"/>
      <c r="N13" s="172"/>
      <c r="O13" s="93"/>
      <c r="P13" s="47"/>
      <c r="Q13" s="46">
        <f t="shared" si="0"/>
        <v>0</v>
      </c>
      <c r="R13" s="47">
        <f t="shared" si="0"/>
        <v>0</v>
      </c>
      <c r="T13" s="50" t="str">
        <f>ASC($B$9&amp;$K13)</f>
        <v>1E</v>
      </c>
      <c r="V13" s="44" t="s">
        <v>7</v>
      </c>
    </row>
    <row r="14" spans="2:23" s="30" customFormat="1" ht="21.75" customHeight="1" thickBot="1" thickTop="1">
      <c r="B14" s="277"/>
      <c r="C14" s="273"/>
      <c r="D14" s="273"/>
      <c r="E14" s="273"/>
      <c r="F14" s="141"/>
      <c r="G14" s="143"/>
      <c r="H14" s="144"/>
      <c r="I14" s="181">
        <f t="shared" si="1"/>
      </c>
      <c r="J14" s="150"/>
      <c r="K14" s="279" t="s">
        <v>48</v>
      </c>
      <c r="L14" s="280"/>
      <c r="M14" s="95">
        <f aca="true" t="shared" si="2" ref="M14:R14">SUM(M9:M13)</f>
        <v>0</v>
      </c>
      <c r="N14" s="51">
        <f t="shared" si="2"/>
        <v>0</v>
      </c>
      <c r="O14" s="95">
        <f t="shared" si="2"/>
        <v>0</v>
      </c>
      <c r="P14" s="51">
        <f t="shared" si="2"/>
        <v>0</v>
      </c>
      <c r="Q14" s="96">
        <f t="shared" si="2"/>
        <v>0</v>
      </c>
      <c r="R14" s="51">
        <f t="shared" si="2"/>
        <v>0</v>
      </c>
      <c r="V14" s="52" t="s">
        <v>4</v>
      </c>
      <c r="W14" s="53" t="str">
        <f>IF(E9&gt;=O14,"OK","ERR")</f>
        <v>OK</v>
      </c>
    </row>
    <row r="15" spans="2:23" s="30" customFormat="1" ht="18.75" customHeight="1" thickBot="1" thickTop="1">
      <c r="B15" s="276">
        <v>2</v>
      </c>
      <c r="C15" s="273"/>
      <c r="D15" s="273"/>
      <c r="E15" s="273"/>
      <c r="F15" s="151"/>
      <c r="G15" s="152"/>
      <c r="H15" s="153">
        <f>IF(F15="","",IF(ISERROR(F15+G15),"",F15+G15))</f>
      </c>
      <c r="I15" s="148">
        <f t="shared" si="1"/>
      </c>
      <c r="J15" s="156">
        <f>IF(H15="","",MIN(H15,I15))</f>
      </c>
      <c r="K15" s="97" t="s">
        <v>16</v>
      </c>
      <c r="L15" s="54">
        <v>342400</v>
      </c>
      <c r="M15" s="173"/>
      <c r="N15" s="174"/>
      <c r="O15" s="85"/>
      <c r="P15" s="38"/>
      <c r="Q15" s="37">
        <f aca="true" t="shared" si="3" ref="Q15:R19">O15-M15</f>
        <v>0</v>
      </c>
      <c r="R15" s="38">
        <f t="shared" si="3"/>
        <v>0</v>
      </c>
      <c r="T15" s="39" t="str">
        <f>ASC($B$15&amp;$K15)</f>
        <v>2A</v>
      </c>
      <c r="V15" s="52" t="s">
        <v>5</v>
      </c>
      <c r="W15" s="53" t="str">
        <f>IF(E15&gt;=O20,"OK","ERR")</f>
        <v>OK</v>
      </c>
    </row>
    <row r="16" spans="2:23" s="30" customFormat="1" ht="18.75" customHeight="1" thickBot="1" thickTop="1">
      <c r="B16" s="277"/>
      <c r="C16" s="273"/>
      <c r="D16" s="273"/>
      <c r="E16" s="273"/>
      <c r="F16" s="145"/>
      <c r="G16" s="146"/>
      <c r="H16" s="154"/>
      <c r="I16" s="148">
        <f t="shared" si="1"/>
      </c>
      <c r="J16" s="155"/>
      <c r="K16" s="98" t="s">
        <v>17</v>
      </c>
      <c r="L16" s="55">
        <v>401800</v>
      </c>
      <c r="M16" s="175"/>
      <c r="N16" s="176"/>
      <c r="O16" s="89"/>
      <c r="P16" s="42"/>
      <c r="Q16" s="41">
        <f t="shared" si="3"/>
        <v>0</v>
      </c>
      <c r="R16" s="42">
        <f t="shared" si="3"/>
        <v>0</v>
      </c>
      <c r="T16" s="43" t="str">
        <f>ASC($B$15&amp;$K16)</f>
        <v>2B</v>
      </c>
      <c r="V16" s="52" t="s">
        <v>6</v>
      </c>
      <c r="W16" s="53" t="str">
        <f>IF(E21&gt;=O26,"OK","ERR")</f>
        <v>OK</v>
      </c>
    </row>
    <row r="17" spans="2:20" s="30" customFormat="1" ht="18.75" customHeight="1" thickBot="1">
      <c r="B17" s="277"/>
      <c r="C17" s="273"/>
      <c r="D17" s="273"/>
      <c r="E17" s="273"/>
      <c r="F17" s="140"/>
      <c r="G17" s="142"/>
      <c r="H17" s="147">
        <f aca="true" t="shared" si="4" ref="H17:H25">IF(F17="","",IF(ISERROR(F17+G17),"",F17+G17))</f>
      </c>
      <c r="I17" s="148">
        <f t="shared" si="1"/>
      </c>
      <c r="J17" s="149">
        <f aca="true" t="shared" si="5" ref="J17:J25">IF(H17="","",MIN(H17,I17))</f>
      </c>
      <c r="K17" s="98" t="s">
        <v>18</v>
      </c>
      <c r="L17" s="55">
        <v>461200</v>
      </c>
      <c r="M17" s="175"/>
      <c r="N17" s="176"/>
      <c r="O17" s="89"/>
      <c r="P17" s="42"/>
      <c r="Q17" s="41">
        <f t="shared" si="3"/>
        <v>0</v>
      </c>
      <c r="R17" s="42">
        <f t="shared" si="3"/>
        <v>0</v>
      </c>
      <c r="T17" s="43" t="str">
        <f>ASC($B$15&amp;$K17)</f>
        <v>2C</v>
      </c>
    </row>
    <row r="18" spans="2:22" s="30" customFormat="1" ht="18.75" customHeight="1" thickBot="1">
      <c r="B18" s="277"/>
      <c r="C18" s="273"/>
      <c r="D18" s="273"/>
      <c r="E18" s="273"/>
      <c r="F18" s="145"/>
      <c r="G18" s="146"/>
      <c r="H18" s="154"/>
      <c r="I18" s="148">
        <f t="shared" si="1"/>
      </c>
      <c r="J18" s="155"/>
      <c r="K18" s="99" t="s">
        <v>13</v>
      </c>
      <c r="L18" s="56">
        <v>361200</v>
      </c>
      <c r="M18" s="175"/>
      <c r="N18" s="176"/>
      <c r="O18" s="89"/>
      <c r="P18" s="42"/>
      <c r="Q18" s="41">
        <f t="shared" si="3"/>
        <v>0</v>
      </c>
      <c r="R18" s="42">
        <f t="shared" si="3"/>
        <v>0</v>
      </c>
      <c r="T18" s="43" t="str">
        <f>ASC($B$15&amp;$K18)</f>
        <v>2D</v>
      </c>
      <c r="V18" s="44"/>
    </row>
    <row r="19" spans="2:22" s="30" customFormat="1" ht="18.75" customHeight="1" thickBot="1">
      <c r="B19" s="277"/>
      <c r="C19" s="273"/>
      <c r="D19" s="273"/>
      <c r="E19" s="273"/>
      <c r="F19" s="140"/>
      <c r="G19" s="142"/>
      <c r="H19" s="147">
        <f t="shared" si="4"/>
      </c>
      <c r="I19" s="148">
        <f t="shared" si="1"/>
      </c>
      <c r="J19" s="149">
        <f t="shared" si="5"/>
      </c>
      <c r="K19" s="99" t="s">
        <v>19</v>
      </c>
      <c r="L19" s="57" t="s">
        <v>44</v>
      </c>
      <c r="M19" s="177"/>
      <c r="N19" s="178"/>
      <c r="O19" s="93"/>
      <c r="P19" s="47"/>
      <c r="Q19" s="46">
        <f t="shared" si="3"/>
        <v>0</v>
      </c>
      <c r="R19" s="47">
        <f t="shared" si="3"/>
        <v>0</v>
      </c>
      <c r="T19" s="50" t="str">
        <f>ASC($B$15&amp;$K19)</f>
        <v>2E</v>
      </c>
      <c r="V19" s="44"/>
    </row>
    <row r="20" spans="2:22" s="30" customFormat="1" ht="21.75" customHeight="1" thickBot="1">
      <c r="B20" s="278"/>
      <c r="C20" s="273"/>
      <c r="D20" s="273"/>
      <c r="E20" s="273"/>
      <c r="F20" s="141"/>
      <c r="G20" s="143"/>
      <c r="H20" s="144"/>
      <c r="I20" s="181">
        <f t="shared" si="1"/>
      </c>
      <c r="J20" s="150"/>
      <c r="K20" s="279" t="s">
        <v>49</v>
      </c>
      <c r="L20" s="280"/>
      <c r="M20" s="95">
        <f aca="true" t="shared" si="6" ref="M20:R20">SUM(M15:M19)</f>
        <v>0</v>
      </c>
      <c r="N20" s="51">
        <f t="shared" si="6"/>
        <v>0</v>
      </c>
      <c r="O20" s="95">
        <f t="shared" si="6"/>
        <v>0</v>
      </c>
      <c r="P20" s="51">
        <f t="shared" si="6"/>
        <v>0</v>
      </c>
      <c r="Q20" s="96">
        <f t="shared" si="6"/>
        <v>0</v>
      </c>
      <c r="R20" s="51">
        <f t="shared" si="6"/>
        <v>0</v>
      </c>
      <c r="V20" s="44" t="s">
        <v>9</v>
      </c>
    </row>
    <row r="21" spans="2:23" s="30" customFormat="1" ht="18.75" customHeight="1" thickBot="1" thickTop="1">
      <c r="B21" s="277">
        <v>3</v>
      </c>
      <c r="C21" s="273"/>
      <c r="D21" s="273"/>
      <c r="E21" s="273"/>
      <c r="F21" s="151"/>
      <c r="G21" s="152"/>
      <c r="H21" s="153">
        <f t="shared" si="4"/>
      </c>
      <c r="I21" s="148">
        <f t="shared" si="1"/>
      </c>
      <c r="J21" s="156">
        <f t="shared" si="5"/>
      </c>
      <c r="K21" s="100" t="s">
        <v>16</v>
      </c>
      <c r="L21" s="58">
        <v>342400</v>
      </c>
      <c r="M21" s="179"/>
      <c r="N21" s="180"/>
      <c r="O21" s="103"/>
      <c r="P21" s="60"/>
      <c r="Q21" s="59">
        <f aca="true" t="shared" si="7" ref="Q21:R25">O21-M21</f>
        <v>0</v>
      </c>
      <c r="R21" s="60">
        <f t="shared" si="7"/>
        <v>0</v>
      </c>
      <c r="T21" s="39" t="str">
        <f>ASC($B$21&amp;$K21)</f>
        <v>3A</v>
      </c>
      <c r="V21" s="44" t="s">
        <v>42</v>
      </c>
      <c r="W21" s="53" t="e">
        <f>IF(O32=SUM(#REF!),"OK","ERR")</f>
        <v>#REF!</v>
      </c>
    </row>
    <row r="22" spans="2:23" s="30" customFormat="1" ht="18.75" customHeight="1" thickBot="1" thickTop="1">
      <c r="B22" s="277"/>
      <c r="C22" s="273"/>
      <c r="D22" s="273"/>
      <c r="E22" s="273"/>
      <c r="F22" s="145"/>
      <c r="G22" s="146"/>
      <c r="H22" s="154"/>
      <c r="I22" s="148">
        <f t="shared" si="1"/>
      </c>
      <c r="J22" s="155"/>
      <c r="K22" s="98" t="s">
        <v>17</v>
      </c>
      <c r="L22" s="55">
        <v>401800</v>
      </c>
      <c r="M22" s="169"/>
      <c r="N22" s="170"/>
      <c r="O22" s="89"/>
      <c r="P22" s="42"/>
      <c r="Q22" s="41">
        <f t="shared" si="7"/>
        <v>0</v>
      </c>
      <c r="R22" s="42">
        <f t="shared" si="7"/>
        <v>0</v>
      </c>
      <c r="T22" s="43" t="str">
        <f>ASC($B$21&amp;$K22)</f>
        <v>3B</v>
      </c>
      <c r="V22" s="44" t="s">
        <v>8</v>
      </c>
      <c r="W22" s="53" t="e">
        <f>IF(P32=#REF!,"OK","ERR")</f>
        <v>#REF!</v>
      </c>
    </row>
    <row r="23" spans="2:20" s="30" customFormat="1" ht="18.75" customHeight="1" thickBot="1">
      <c r="B23" s="277"/>
      <c r="C23" s="273"/>
      <c r="D23" s="273"/>
      <c r="E23" s="273"/>
      <c r="F23" s="140"/>
      <c r="G23" s="142"/>
      <c r="H23" s="147">
        <f t="shared" si="4"/>
      </c>
      <c r="I23" s="148">
        <f t="shared" si="1"/>
      </c>
      <c r="J23" s="149"/>
      <c r="K23" s="98" t="s">
        <v>18</v>
      </c>
      <c r="L23" s="55">
        <v>461200</v>
      </c>
      <c r="M23" s="169"/>
      <c r="N23" s="170"/>
      <c r="O23" s="89"/>
      <c r="P23" s="42"/>
      <c r="Q23" s="41">
        <f t="shared" si="7"/>
        <v>0</v>
      </c>
      <c r="R23" s="42">
        <f t="shared" si="7"/>
        <v>0</v>
      </c>
      <c r="T23" s="43" t="str">
        <f>ASC($B$21&amp;$K23)</f>
        <v>3C</v>
      </c>
    </row>
    <row r="24" spans="2:22" s="30" customFormat="1" ht="18.75" customHeight="1" thickBot="1">
      <c r="B24" s="277"/>
      <c r="C24" s="273"/>
      <c r="D24" s="273"/>
      <c r="E24" s="273"/>
      <c r="F24" s="145"/>
      <c r="G24" s="146"/>
      <c r="H24" s="154"/>
      <c r="I24" s="148">
        <f t="shared" si="1"/>
      </c>
      <c r="J24" s="155"/>
      <c r="K24" s="99" t="s">
        <v>13</v>
      </c>
      <c r="L24" s="56">
        <v>361200</v>
      </c>
      <c r="M24" s="171"/>
      <c r="N24" s="172"/>
      <c r="O24" s="93"/>
      <c r="P24" s="47"/>
      <c r="Q24" s="46">
        <f t="shared" si="7"/>
        <v>0</v>
      </c>
      <c r="R24" s="47">
        <f t="shared" si="7"/>
        <v>0</v>
      </c>
      <c r="T24" s="48" t="str">
        <f>ASC($B$21&amp;$K24)</f>
        <v>3D</v>
      </c>
      <c r="V24" s="44"/>
    </row>
    <row r="25" spans="2:22" s="30" customFormat="1" ht="18.75" customHeight="1" thickBot="1">
      <c r="B25" s="277"/>
      <c r="C25" s="273"/>
      <c r="D25" s="273"/>
      <c r="E25" s="273"/>
      <c r="F25" s="140"/>
      <c r="G25" s="142"/>
      <c r="H25" s="147">
        <f t="shared" si="4"/>
      </c>
      <c r="I25" s="148">
        <f t="shared" si="1"/>
      </c>
      <c r="J25" s="149">
        <f t="shared" si="5"/>
      </c>
      <c r="K25" s="99" t="s">
        <v>19</v>
      </c>
      <c r="L25" s="57" t="s">
        <v>44</v>
      </c>
      <c r="M25" s="171"/>
      <c r="N25" s="172"/>
      <c r="O25" s="93"/>
      <c r="P25" s="47"/>
      <c r="Q25" s="46">
        <f t="shared" si="7"/>
        <v>0</v>
      </c>
      <c r="R25" s="47">
        <f t="shared" si="7"/>
        <v>0</v>
      </c>
      <c r="T25" s="50" t="str">
        <f>ASC($B$21&amp;$K25)</f>
        <v>3E</v>
      </c>
      <c r="V25" s="44"/>
    </row>
    <row r="26" spans="2:18" s="30" customFormat="1" ht="21.75" customHeight="1" thickBot="1">
      <c r="B26" s="277"/>
      <c r="C26" s="273"/>
      <c r="D26" s="273"/>
      <c r="E26" s="273"/>
      <c r="F26" s="141"/>
      <c r="G26" s="143"/>
      <c r="H26" s="144"/>
      <c r="I26" s="148">
        <f t="shared" si="1"/>
      </c>
      <c r="J26" s="150"/>
      <c r="K26" s="279" t="s">
        <v>50</v>
      </c>
      <c r="L26" s="280"/>
      <c r="M26" s="95">
        <f aca="true" t="shared" si="8" ref="M26:R26">SUM(M21:M25)</f>
        <v>0</v>
      </c>
      <c r="N26" s="51">
        <f t="shared" si="8"/>
        <v>0</v>
      </c>
      <c r="O26" s="95">
        <f t="shared" si="8"/>
        <v>0</v>
      </c>
      <c r="P26" s="51">
        <f t="shared" si="8"/>
        <v>0</v>
      </c>
      <c r="Q26" s="96">
        <f t="shared" si="8"/>
        <v>0</v>
      </c>
      <c r="R26" s="51">
        <f t="shared" si="8"/>
        <v>0</v>
      </c>
    </row>
    <row r="27" spans="2:18" s="30" customFormat="1" ht="18.75" customHeight="1" thickBot="1">
      <c r="B27" s="276" t="s">
        <v>14</v>
      </c>
      <c r="C27" s="269">
        <f>SUM(C3:C26)</f>
        <v>0</v>
      </c>
      <c r="D27" s="269">
        <f>SUM(D3:D26)</f>
        <v>0</v>
      </c>
      <c r="E27" s="269">
        <f>SUM(E3:E26)</f>
        <v>0</v>
      </c>
      <c r="F27" s="271"/>
      <c r="G27" s="272"/>
      <c r="H27" s="274"/>
      <c r="I27" s="270"/>
      <c r="J27" s="270"/>
      <c r="K27" s="97" t="s">
        <v>16</v>
      </c>
      <c r="L27" s="54">
        <v>342400</v>
      </c>
      <c r="M27" s="85">
        <f aca="true" t="shared" si="9" ref="M27:P31">SUM(M9,M15,M21)</f>
        <v>0</v>
      </c>
      <c r="N27" s="38">
        <f t="shared" si="9"/>
        <v>0</v>
      </c>
      <c r="O27" s="85">
        <f t="shared" si="9"/>
        <v>0</v>
      </c>
      <c r="P27" s="38">
        <f t="shared" si="9"/>
        <v>0</v>
      </c>
      <c r="Q27" s="37">
        <f aca="true" t="shared" si="10" ref="Q27:R31">O27-M27</f>
        <v>0</v>
      </c>
      <c r="R27" s="38">
        <f t="shared" si="10"/>
        <v>0</v>
      </c>
    </row>
    <row r="28" spans="2:22" s="30" customFormat="1" ht="18.75" customHeight="1" thickBot="1">
      <c r="B28" s="277"/>
      <c r="C28" s="269"/>
      <c r="D28" s="269"/>
      <c r="E28" s="269"/>
      <c r="F28" s="271"/>
      <c r="G28" s="272"/>
      <c r="H28" s="274"/>
      <c r="I28" s="270"/>
      <c r="J28" s="270"/>
      <c r="K28" s="98" t="s">
        <v>17</v>
      </c>
      <c r="L28" s="55">
        <v>401800</v>
      </c>
      <c r="M28" s="89">
        <f t="shared" si="9"/>
        <v>0</v>
      </c>
      <c r="N28" s="42">
        <f t="shared" si="9"/>
        <v>0</v>
      </c>
      <c r="O28" s="89">
        <f t="shared" si="9"/>
        <v>0</v>
      </c>
      <c r="P28" s="42">
        <f t="shared" si="9"/>
        <v>0</v>
      </c>
      <c r="Q28" s="41">
        <f t="shared" si="10"/>
        <v>0</v>
      </c>
      <c r="R28" s="42">
        <f t="shared" si="10"/>
        <v>0</v>
      </c>
      <c r="V28" s="44"/>
    </row>
    <row r="29" spans="2:18" s="30" customFormat="1" ht="18.75" customHeight="1" thickBot="1">
      <c r="B29" s="277"/>
      <c r="C29" s="269"/>
      <c r="D29" s="269"/>
      <c r="E29" s="269"/>
      <c r="F29" s="271"/>
      <c r="G29" s="272"/>
      <c r="H29" s="274"/>
      <c r="I29" s="270"/>
      <c r="J29" s="270"/>
      <c r="K29" s="98" t="s">
        <v>18</v>
      </c>
      <c r="L29" s="55">
        <v>461200</v>
      </c>
      <c r="M29" s="89">
        <f t="shared" si="9"/>
        <v>0</v>
      </c>
      <c r="N29" s="42">
        <f t="shared" si="9"/>
        <v>0</v>
      </c>
      <c r="O29" s="89">
        <f t="shared" si="9"/>
        <v>0</v>
      </c>
      <c r="P29" s="42">
        <f t="shared" si="9"/>
        <v>0</v>
      </c>
      <c r="Q29" s="41">
        <f t="shared" si="10"/>
        <v>0</v>
      </c>
      <c r="R29" s="42">
        <f t="shared" si="10"/>
        <v>0</v>
      </c>
    </row>
    <row r="30" spans="2:18" s="30" customFormat="1" ht="18.75" customHeight="1" thickBot="1">
      <c r="B30" s="277"/>
      <c r="C30" s="269"/>
      <c r="D30" s="269"/>
      <c r="E30" s="269"/>
      <c r="F30" s="271"/>
      <c r="G30" s="272"/>
      <c r="H30" s="274"/>
      <c r="I30" s="270"/>
      <c r="J30" s="270"/>
      <c r="K30" s="99" t="s">
        <v>13</v>
      </c>
      <c r="L30" s="56">
        <v>361200</v>
      </c>
      <c r="M30" s="93">
        <f t="shared" si="9"/>
        <v>0</v>
      </c>
      <c r="N30" s="47">
        <f t="shared" si="9"/>
        <v>0</v>
      </c>
      <c r="O30" s="93">
        <f t="shared" si="9"/>
        <v>0</v>
      </c>
      <c r="P30" s="47">
        <f t="shared" si="9"/>
        <v>0</v>
      </c>
      <c r="Q30" s="46">
        <f t="shared" si="10"/>
        <v>0</v>
      </c>
      <c r="R30" s="47">
        <f t="shared" si="10"/>
        <v>0</v>
      </c>
    </row>
    <row r="31" spans="2:22" s="30" customFormat="1" ht="18.75" customHeight="1" thickBot="1">
      <c r="B31" s="277"/>
      <c r="C31" s="269"/>
      <c r="D31" s="269"/>
      <c r="E31" s="269"/>
      <c r="F31" s="271"/>
      <c r="G31" s="272"/>
      <c r="H31" s="274"/>
      <c r="I31" s="270"/>
      <c r="J31" s="270"/>
      <c r="K31" s="99" t="s">
        <v>19</v>
      </c>
      <c r="L31" s="57" t="s">
        <v>44</v>
      </c>
      <c r="M31" s="93">
        <f t="shared" si="9"/>
        <v>0</v>
      </c>
      <c r="N31" s="47">
        <f t="shared" si="9"/>
        <v>0</v>
      </c>
      <c r="O31" s="93">
        <f t="shared" si="9"/>
        <v>0</v>
      </c>
      <c r="P31" s="47">
        <f t="shared" si="9"/>
        <v>0</v>
      </c>
      <c r="Q31" s="46">
        <f t="shared" si="10"/>
        <v>0</v>
      </c>
      <c r="R31" s="47">
        <f t="shared" si="10"/>
        <v>0</v>
      </c>
      <c r="V31" s="44"/>
    </row>
    <row r="32" spans="2:19" s="30" customFormat="1" ht="21.75" customHeight="1" thickBot="1">
      <c r="B32" s="278"/>
      <c r="C32" s="269"/>
      <c r="D32" s="269"/>
      <c r="E32" s="269"/>
      <c r="F32" s="271"/>
      <c r="G32" s="272"/>
      <c r="H32" s="274"/>
      <c r="I32" s="270"/>
      <c r="J32" s="270"/>
      <c r="K32" s="279" t="s">
        <v>51</v>
      </c>
      <c r="L32" s="280"/>
      <c r="M32" s="95">
        <f aca="true" t="shared" si="11" ref="M32:R32">SUM(M27:M31)</f>
        <v>0</v>
      </c>
      <c r="N32" s="51">
        <f t="shared" si="11"/>
        <v>0</v>
      </c>
      <c r="O32" s="95">
        <f t="shared" si="11"/>
        <v>0</v>
      </c>
      <c r="P32" s="51">
        <f t="shared" si="11"/>
        <v>0</v>
      </c>
      <c r="Q32" s="96">
        <f t="shared" si="11"/>
        <v>0</v>
      </c>
      <c r="R32" s="51">
        <f t="shared" si="11"/>
        <v>0</v>
      </c>
      <c r="S32" s="61"/>
    </row>
    <row r="33" spans="2:18" s="67" customFormat="1" ht="21.75" customHeight="1">
      <c r="B33" s="62" t="s">
        <v>27</v>
      </c>
      <c r="C33" s="63"/>
      <c r="D33" s="63"/>
      <c r="E33" s="63"/>
      <c r="F33" s="64"/>
      <c r="G33" s="64"/>
      <c r="H33" s="64"/>
      <c r="I33" s="64"/>
      <c r="J33" s="64"/>
      <c r="K33" s="65"/>
      <c r="L33" s="65"/>
      <c r="M33" s="63"/>
      <c r="N33" s="66"/>
      <c r="O33" s="66"/>
      <c r="P33" s="66"/>
      <c r="Q33" s="66"/>
      <c r="R33" s="66"/>
    </row>
    <row r="34" spans="2:3" s="67" customFormat="1" ht="15" customHeight="1">
      <c r="B34" s="68" t="s">
        <v>84</v>
      </c>
      <c r="C34" s="30"/>
    </row>
    <row r="35" spans="2:3" s="67" customFormat="1" ht="15" customHeight="1">
      <c r="B35" s="69" t="s">
        <v>102</v>
      </c>
      <c r="C35" s="30"/>
    </row>
    <row r="36" spans="2:3" s="67" customFormat="1" ht="15" customHeight="1">
      <c r="B36" s="69" t="s">
        <v>85</v>
      </c>
      <c r="C36" s="30"/>
    </row>
    <row r="37" spans="2:3" ht="15" customHeight="1">
      <c r="B37" s="69" t="s">
        <v>96</v>
      </c>
      <c r="C37" s="30"/>
    </row>
    <row r="38" spans="2:3" ht="15" customHeight="1">
      <c r="B38" s="69" t="s">
        <v>86</v>
      </c>
      <c r="C38" s="30"/>
    </row>
    <row r="39" spans="2:3" ht="15" customHeight="1" hidden="1">
      <c r="B39" s="68" t="s">
        <v>0</v>
      </c>
      <c r="C39" s="30"/>
    </row>
    <row r="40" spans="2:3" ht="15" customHeight="1" hidden="1">
      <c r="B40" s="68" t="s">
        <v>54</v>
      </c>
      <c r="C40" s="30"/>
    </row>
    <row r="41" spans="2:3" ht="15" customHeight="1" hidden="1">
      <c r="B41" s="69" t="s">
        <v>1</v>
      </c>
      <c r="C41" s="30"/>
    </row>
    <row r="42" spans="2:3" ht="15" customHeight="1" hidden="1">
      <c r="B42" s="68" t="s">
        <v>2</v>
      </c>
      <c r="C42" s="30"/>
    </row>
    <row r="43" ht="18.75" customHeight="1" hidden="1"/>
    <row r="44" ht="18.75" customHeight="1" hidden="1"/>
    <row r="45" ht="18.75" customHeight="1" hidden="1"/>
    <row r="46" ht="18.75" customHeight="1" hidden="1"/>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sheetData>
  <sheetProtection/>
  <mergeCells count="44">
    <mergeCell ref="B21:B26"/>
    <mergeCell ref="C21:C26"/>
    <mergeCell ref="D21:D26"/>
    <mergeCell ref="B27:B32"/>
    <mergeCell ref="C27:C32"/>
    <mergeCell ref="D27:D32"/>
    <mergeCell ref="E27:E32"/>
    <mergeCell ref="F27:F32"/>
    <mergeCell ref="G27:G32"/>
    <mergeCell ref="E21:E26"/>
    <mergeCell ref="K20:L20"/>
    <mergeCell ref="H27:H32"/>
    <mergeCell ref="I27:I32"/>
    <mergeCell ref="J27:J32"/>
    <mergeCell ref="K32:L32"/>
    <mergeCell ref="K26:L26"/>
    <mergeCell ref="K14:L14"/>
    <mergeCell ref="B15:B20"/>
    <mergeCell ref="C15:C20"/>
    <mergeCell ref="D15:D20"/>
    <mergeCell ref="E15:E20"/>
    <mergeCell ref="B9:B14"/>
    <mergeCell ref="C9:C14"/>
    <mergeCell ref="D9:D14"/>
    <mergeCell ref="E9:E14"/>
    <mergeCell ref="Q5:R5"/>
    <mergeCell ref="K6:K7"/>
    <mergeCell ref="L6:L7"/>
    <mergeCell ref="M6:M7"/>
    <mergeCell ref="N6:N7"/>
    <mergeCell ref="O6:O7"/>
    <mergeCell ref="P6:P7"/>
    <mergeCell ref="Q6:Q7"/>
    <mergeCell ref="R6:R7"/>
    <mergeCell ref="D5:E5"/>
    <mergeCell ref="N2:P2"/>
    <mergeCell ref="N3:P3"/>
    <mergeCell ref="B5:B7"/>
    <mergeCell ref="C5:C6"/>
    <mergeCell ref="H5:H6"/>
    <mergeCell ref="I5:I6"/>
    <mergeCell ref="J5:J6"/>
    <mergeCell ref="K5:N5"/>
    <mergeCell ref="O5:P5"/>
  </mergeCells>
  <dataValidations count="1">
    <dataValidation type="whole" allowBlank="1" showInputMessage="1" showErrorMessage="1" sqref="C9:E26">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原　千寛</cp:lastModifiedBy>
  <cp:lastPrinted>2016-09-14T08:12:16Z</cp:lastPrinted>
  <dcterms:created xsi:type="dcterms:W3CDTF">2010-06-30T04:01:38Z</dcterms:created>
  <dcterms:modified xsi:type="dcterms:W3CDTF">2018-09-06T08:00:21Z</dcterms:modified>
  <cp:category/>
  <cp:version/>
  <cp:contentType/>
  <cp:contentStatus/>
</cp:coreProperties>
</file>