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35" windowHeight="5295" activeTab="0"/>
  </bookViews>
  <sheets>
    <sheet name="報告用シート " sheetId="1" r:id="rId1"/>
    <sheet name="記入例" sheetId="2" r:id="rId2"/>
  </sheets>
  <definedNames>
    <definedName name="_xlfn.BAHTTEXT" hidden="1">#NAME?</definedName>
    <definedName name="_xlnm.Print_Area" localSheetId="1">'記入例'!$A$1:$X$88</definedName>
    <definedName name="_xlnm.Print_Area" localSheetId="0">'報告用シート '!$A$1:$X$70</definedName>
    <definedName name="_xlnm.Print_Titles" localSheetId="1">'記入例'!$A:$K,'記入例'!$3:$27</definedName>
    <definedName name="_xlnm.Print_Titles" localSheetId="0">'報告用シート '!$A:$K,'報告用シート '!$3:$27</definedName>
  </definedNames>
  <calcPr fullCalcOnLoad="1"/>
</workbook>
</file>

<file path=xl/sharedStrings.xml><?xml version="1.0" encoding="utf-8"?>
<sst xmlns="http://schemas.openxmlformats.org/spreadsheetml/2006/main" count="524" uniqueCount="104">
  <si>
    <t>申請区分</t>
  </si>
  <si>
    <t>生徒氏名</t>
  </si>
  <si>
    <t>残支給</t>
  </si>
  <si>
    <t>期間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</si>
  <si>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</si>
  <si>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</si>
  <si>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</si>
  <si>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</si>
  <si>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</si>
  <si>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</si>
  <si>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</si>
  <si>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</si>
  <si>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</si>
  <si>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</si>
  <si>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</si>
  <si>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</si>
  <si>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</si>
  <si>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</si>
  <si>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</si>
  <si>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</si>
  <si>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</si>
  <si>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</si>
  <si>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-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</si>
  <si>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</si>
  <si>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</si>
  <si>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</si>
  <si>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</si>
  <si>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</si>
  <si>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</si>
  <si>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</si>
  <si>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-</t>
  </si>
  <si>
    <t>◎</t>
  </si>
  <si>
    <t>ﾌﾗｸﾞ</t>
  </si>
  <si>
    <t>入力する文字など</t>
  </si>
  <si>
    <t>半角の数字で入力</t>
  </si>
  <si>
    <t>全角の文字（数字含む）で入力</t>
  </si>
  <si>
    <t>入力規則</t>
  </si>
  <si>
    <t>×</t>
  </si>
  <si>
    <r>
      <t>　申請区分別入力区分　 &lt;凡例&gt;　</t>
    </r>
    <r>
      <rPr>
        <sz val="10"/>
        <color indexed="10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</si>
  <si>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</si>
  <si>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</si>
  <si>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</si>
  <si>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</si>
  <si>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</si>
  <si>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</si>
  <si>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</si>
  <si>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</si>
  <si>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</si>
  <si>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</si>
  <si>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</si>
  <si>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</si>
  <si>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</si>
  <si>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【共通】</t>
  </si>
  <si>
    <r>
      <t>いずれか</t>
    </r>
    <r>
      <rPr>
        <sz val="10"/>
        <color indexed="10"/>
        <rFont val="ＭＳ ゴシック"/>
        <family val="3"/>
      </rPr>
      <t>◎</t>
    </r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</si>
  <si>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</si>
  <si>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</si>
  <si>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</si>
  <si>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基準日</t>
  </si>
  <si>
    <t>B:収入状況報告</t>
  </si>
  <si>
    <t>　○同一生徒であっても、「認定申請」と「収入状況報告」は別々で入力ください。</t>
  </si>
  <si>
    <t>　○認定年度には、受給資格の認定年度を西暦（半角数字4桁）で入力してください。（H26（H26.4.1～H27.3.31）：2014）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</si>
  <si>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</si>
  <si>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</si>
  <si>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</si>
  <si>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</si>
  <si>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</si>
  <si>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</si>
  <si>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私学</t>
  </si>
  <si>
    <t>太郎</t>
  </si>
  <si>
    <t>次郎</t>
  </si>
  <si>
    <t>花子</t>
  </si>
  <si>
    <t>通信</t>
  </si>
  <si>
    <t>高校</t>
  </si>
  <si>
    <t>○○学園高等学校</t>
  </si>
  <si>
    <t>学園　一郎</t>
  </si>
  <si>
    <t>06-****-****</t>
  </si>
  <si>
    <t>認定番号
（学び直し支援金）</t>
  </si>
  <si>
    <t>×</t>
  </si>
  <si>
    <t>○</t>
  </si>
  <si>
    <t>前認定番号
（就学支援金）</t>
  </si>
  <si>
    <t>14-027-9999-0027</t>
  </si>
  <si>
    <t>14-027-9999-0045</t>
  </si>
  <si>
    <t>14-027-9999-0065</t>
  </si>
  <si>
    <t>支給開始
年月</t>
  </si>
  <si>
    <t>支給停止
開始年月</t>
  </si>
  <si>
    <t>支給再開
年月</t>
  </si>
  <si>
    <t>資格消滅
年月</t>
  </si>
  <si>
    <t>授業料
減免額
（月額）</t>
  </si>
  <si>
    <t>授業料額
（月額）</t>
  </si>
  <si>
    <t>所得制限・
加算の区分</t>
  </si>
  <si>
    <t>授業料
実額
（月額）</t>
  </si>
  <si>
    <t>支給
限度額
（月額）</t>
  </si>
  <si>
    <t>支給額
（月額）</t>
  </si>
  <si>
    <t>支給限度額</t>
  </si>
  <si>
    <t>加算なし</t>
  </si>
  <si>
    <t>1.5倍</t>
  </si>
  <si>
    <t>2.0倍</t>
  </si>
  <si>
    <t>2.5倍</t>
  </si>
  <si>
    <t>所得制限</t>
  </si>
  <si>
    <t>◆大阪府私立高等学校等学び直し支援金報告用シート（全日制高等学校）◆</t>
  </si>
  <si>
    <t>◆大阪府私立高等学校等学び直し支援金報告用シート（様式ア－１：全日制高等学校）◆</t>
  </si>
  <si>
    <t xml:space="preserve">入力例：2016/4/1 </t>
  </si>
  <si>
    <t xml:space="preserve">入力例：2017/4/1 </t>
  </si>
  <si>
    <t>　○認定年度には、受給資格の認定年度を西暦（半角数字4桁）で入力してください。（H29（H29.4.1～H30.3.31）：2017）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</si>
</sst>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￥-411]#,##0;[Red]\-[$￥-411]#,##0"/>
    <numFmt numFmtId="181" formatCode="0&quot;月&quot;"/>
    <numFmt numFmtId="182" formatCode="0&quot;単&quot;&quot;位&quot;"/>
    <numFmt numFmtId="183" formatCode="[$-411]ggge&quot;年&quot;m&quot;月&quot;"/>
    <numFmt numFmtId="184" formatCode="[$-411]ggge&quot;年&quot;m&quot;月&quot;d&quot;日&quot;;@"/>
    <numFmt numFmtId="185" formatCode="#,##0_ "/>
    <numFmt numFmtId="186" formatCode="00"/>
    <numFmt numFmtId="187" formatCode="000000000"/>
    <numFmt numFmtId="188" formatCode="[$-F800]dddd\,\ mmmm\ dd\,\ yyyy"/>
    <numFmt numFmtId="189" formatCode="yyyy&quot;年&quot;m&quot;月&quot;d&quot;日&quot;;@"/>
    <numFmt numFmtId="190" formatCode="0,000&quot;円&quot;"/>
    <numFmt numFmtId="191" formatCode="#&quot;月&quot;"/>
    <numFmt numFmtId="192" formatCode="#,##0_);[Red]\(#,##0\)"/>
    <numFmt numFmtId="193" formatCode="[&lt;=999]000;[&lt;=9999]000\-00;000\-0000"/>
    <numFmt numFmtId="194" formatCode="#,###&quot;円&quot;"/>
    <numFmt numFmtId="195" formatCode="#,##0&quot;円&quot;"/>
    <numFmt numFmtId="196" formatCode="0000&quot;年&quot;00&quot;月&quot;00&quot;日&quot;"/>
    <numFmt numFmtId="197" formatCode="[&lt;=999]000;[&lt;=99999]000\-00;000\-0000"/>
    <numFmt numFmtId="198" formatCode="&quot;¥&quot;#,##0_);[Red]\(&quot;¥&quot;#,##0\)"/>
    <numFmt numFmtId="199" formatCode="###,###,###&quot;円&quot;"/>
    <numFmt numFmtId="200" formatCode="###&quot;月&quot;"/>
    <numFmt numFmtId="201" formatCode="####&quot;年&quot;##&quot;年&quot;##&quot;日&quot;"/>
    <numFmt numFmtId="202" formatCode="mmm\-yyyy"/>
    <numFmt numFmtId="203" formatCode="yyyy/m/d;@"/>
    <numFmt numFmtId="204" formatCode="0_ "/>
    <numFmt numFmtId="205" formatCode="0_);[Red]\(0\)"/>
    <numFmt numFmtId="206" formatCode="yyyy/m/d\ h:mm;@"/>
    <numFmt numFmtId="207" formatCode="yyyy/mm/dd"/>
    <numFmt numFmtId="208" formatCode="000"/>
    <numFmt numFmtId="209" formatCode="#,##0;&quot;△ &quot;#,##0"/>
    <numFmt numFmtId="210" formatCode="0_);\(0\)"/>
    <numFmt numFmtId="211" formatCode="0000&quot;円&quot;"/>
    <numFmt numFmtId="212" formatCode="#,##0_);\(#,##0\)"/>
    <numFmt numFmtId="213" formatCode="#,###\ "/>
    <numFmt numFmtId="214" formatCode="#&quot;単位&quot;"/>
    <numFmt numFmtId="215" formatCode="#,###&quot;名&quot;"/>
    <numFmt numFmtId="216" formatCode="#,###"/>
    <numFmt numFmtId="217" formatCode="#,###&quot;単位&quot;"/>
    <numFmt numFmtId="218" formatCode="[$-411]ggge&quot;年&quot;m&quot;月&quot;;@"/>
    <numFmt numFmtId="219" formatCode="#,##0&quot;月&quot;"/>
    <numFmt numFmtId="220" formatCode="###,##0&quot;円&quot;"/>
    <numFmt numFmtId="221" formatCode="yyyy/m"/>
    <numFmt numFmtId="222" formatCode="yyyy"/>
    <numFmt numFmtId="223" formatCode="#,##0.0_ ;[Red]\-#,##0.0\ "/>
    <numFmt numFmtId="224" formatCode="0;_Ⰰ"/>
    <numFmt numFmtId="225" formatCode="0;_鰀"/>
    <numFmt numFmtId="226" formatCode="0.0;_鰀"/>
    <numFmt numFmtId="227" formatCode="0.0_);[Red]\(0.0\)"/>
    <numFmt numFmtId="228" formatCode="0.0%"/>
    <numFmt numFmtId="229" formatCode="#,##0;&quot;▲ &quot;#,##0"/>
    <numFmt numFmtId="230" formatCode="#,###&quot;人&quot;"/>
    <numFmt numFmtId="231" formatCode="#,###&quot;任&quot;"/>
    <numFmt numFmtId="232" formatCode="[$-411]&quot; &quot;yyyy&quot;年 &quot;m&quot;月 &quot;d&quot;日 &quot;dddd"/>
    <numFmt numFmtId="233" formatCode="General\&gt;"/>
    <numFmt numFmtId="234" formatCode="#,##0\="/>
    <numFmt numFmtId="235" formatCode="#,##0\&gt;"/>
    <numFmt numFmtId="236" formatCode="0.00_ "/>
    <numFmt numFmtId="237" formatCode="0.0_ "/>
    <numFmt numFmtId="238" formatCode="#,##0_ ;[Red]\-#,##0\ "/>
    <numFmt numFmtId="239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b/>
      <sz val="12"/>
      <color indexed="8"/>
      <name val="HG丸ｺﾞｼｯｸM-PRO"/>
      <family val="3"/>
    </font>
    <font>
      <sz val="9"/>
      <name val="MS UI Gothic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5" fillId="0" borderId="10" xfId="61" applyNumberFormat="1" applyFont="1" applyFill="1" applyBorder="1" applyAlignment="1">
      <alignment vertical="center"/>
      <protection/>
    </xf>
    <xf numFmtId="0" fontId="3" fillId="21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/>
    </xf>
    <xf numFmtId="1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38" fontId="3" fillId="21" borderId="10" xfId="49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181" fontId="5" fillId="24" borderId="11" xfId="0" applyNumberFormat="1" applyFont="1" applyFill="1" applyBorder="1" applyAlignment="1" applyProtection="1">
      <alignment horizontal="center" vertical="center"/>
      <protection/>
    </xf>
    <xf numFmtId="235" fontId="3" fillId="0" borderId="0" xfId="61" applyNumberFormat="1" applyFont="1" applyFill="1" applyBorder="1" applyAlignment="1">
      <alignment horizontal="right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1" fontId="5" fillId="24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238" fontId="25" fillId="0" borderId="13" xfId="49" applyNumberFormat="1" applyFont="1" applyBorder="1" applyAlignment="1">
      <alignment vertical="center"/>
    </xf>
    <xf numFmtId="238" fontId="25" fillId="0" borderId="14" xfId="49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38" fontId="25" fillId="0" borderId="19" xfId="0" applyNumberFormat="1" applyFont="1" applyFill="1" applyBorder="1" applyAlignment="1">
      <alignment vertical="center" shrinkToFit="1"/>
    </xf>
    <xf numFmtId="221" fontId="3" fillId="21" borderId="11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distributed" vertical="center"/>
      <protection/>
    </xf>
    <xf numFmtId="0" fontId="26" fillId="0" borderId="22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left" vertical="center" shrinkToFit="1"/>
    </xf>
    <xf numFmtId="0" fontId="5" fillId="25" borderId="26" xfId="0" applyFont="1" applyFill="1" applyBorder="1" applyAlignment="1">
      <alignment vertical="center"/>
    </xf>
    <xf numFmtId="0" fontId="5" fillId="25" borderId="27" xfId="0" applyNumberFormat="1" applyFont="1" applyFill="1" applyBorder="1" applyAlignment="1" applyProtection="1">
      <alignment horizontal="center" vertical="center"/>
      <protection/>
    </xf>
    <xf numFmtId="0" fontId="5" fillId="25" borderId="28" xfId="0" applyFont="1" applyFill="1" applyBorder="1" applyAlignment="1">
      <alignment horizontal="left" vertical="center"/>
    </xf>
    <xf numFmtId="238" fontId="25" fillId="0" borderId="29" xfId="49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235" fontId="26" fillId="0" borderId="0" xfId="61" applyNumberFormat="1" applyFont="1" applyFill="1" applyBorder="1" applyAlignment="1">
      <alignment horizontal="right" vertical="center"/>
      <protection/>
    </xf>
    <xf numFmtId="237" fontId="26" fillId="0" borderId="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30" xfId="0" applyNumberFormat="1" applyFont="1" applyFill="1" applyBorder="1" applyAlignment="1" applyProtection="1">
      <alignment horizontal="distributed" vertical="center" shrinkToFit="1"/>
      <protection/>
    </xf>
    <xf numFmtId="0" fontId="5" fillId="25" borderId="31" xfId="0" applyNumberFormat="1" applyFont="1" applyFill="1" applyBorder="1" applyAlignment="1" applyProtection="1">
      <alignment horizontal="distributed" vertical="center" shrinkToFit="1"/>
      <protection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14" fontId="26" fillId="0" borderId="35" xfId="61" applyNumberFormat="1" applyFont="1" applyFill="1" applyBorder="1" applyAlignment="1">
      <alignment horizontal="center" vertical="center"/>
      <protection/>
    </xf>
    <xf numFmtId="0" fontId="41" fillId="0" borderId="2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84" fontId="27" fillId="0" borderId="0" xfId="61" applyNumberFormat="1" applyFont="1" applyFill="1" applyBorder="1" applyAlignment="1">
      <alignment horizontal="left" vertical="center"/>
      <protection/>
    </xf>
    <xf numFmtId="38" fontId="3" fillId="0" borderId="10" xfId="49" applyFont="1" applyFill="1" applyBorder="1" applyAlignment="1">
      <alignment horizontal="right" vertical="center"/>
    </xf>
    <xf numFmtId="3" fontId="25" fillId="26" borderId="10" xfId="49" applyNumberFormat="1" applyFont="1" applyFill="1" applyBorder="1" applyAlignment="1">
      <alignment horizontal="right" vertical="center"/>
    </xf>
    <xf numFmtId="237" fontId="26" fillId="0" borderId="36" xfId="0" applyNumberFormat="1" applyFont="1" applyBorder="1" applyAlignment="1">
      <alignment vertical="center"/>
    </xf>
    <xf numFmtId="38" fontId="26" fillId="0" borderId="37" xfId="49" applyFont="1" applyFill="1" applyBorder="1" applyAlignment="1">
      <alignment horizontal="right" vertical="center"/>
    </xf>
    <xf numFmtId="237" fontId="26" fillId="0" borderId="38" xfId="0" applyNumberFormat="1" applyFont="1" applyBorder="1" applyAlignment="1">
      <alignment vertical="center"/>
    </xf>
    <xf numFmtId="38" fontId="26" fillId="0" borderId="39" xfId="49" applyFont="1" applyBorder="1" applyAlignment="1">
      <alignment horizontal="right" vertical="center"/>
    </xf>
    <xf numFmtId="38" fontId="26" fillId="0" borderId="37" xfId="49" applyFont="1" applyBorder="1" applyAlignment="1">
      <alignment horizontal="right" vertical="center"/>
    </xf>
    <xf numFmtId="237" fontId="26" fillId="0" borderId="40" xfId="0" applyNumberFormat="1" applyFont="1" applyBorder="1" applyAlignment="1">
      <alignment vertical="center"/>
    </xf>
    <xf numFmtId="38" fontId="26" fillId="0" borderId="41" xfId="49" applyFont="1" applyBorder="1" applyAlignment="1">
      <alignment horizontal="right" vertical="center"/>
    </xf>
    <xf numFmtId="180" fontId="31" fillId="25" borderId="42" xfId="0" applyNumberFormat="1" applyFont="1" applyFill="1" applyBorder="1" applyAlignment="1" applyProtection="1">
      <alignment horizontal="center" vertical="center" wrapText="1"/>
      <protection/>
    </xf>
    <xf numFmtId="180" fontId="31" fillId="25" borderId="43" xfId="0" applyNumberFormat="1" applyFont="1" applyFill="1" applyBorder="1" applyAlignment="1" applyProtection="1">
      <alignment horizontal="center" vertical="center" wrapText="1"/>
      <protection/>
    </xf>
    <xf numFmtId="238" fontId="25" fillId="0" borderId="10" xfId="49" applyNumberFormat="1" applyFont="1" applyFill="1" applyBorder="1" applyAlignment="1">
      <alignment horizontal="right" vertical="center"/>
    </xf>
    <xf numFmtId="0" fontId="5" fillId="25" borderId="44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5" fillId="24" borderId="47" xfId="0" applyNumberFormat="1" applyFont="1" applyFill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vertical="center"/>
    </xf>
    <xf numFmtId="0" fontId="5" fillId="25" borderId="48" xfId="0" applyFont="1" applyFill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238" fontId="3" fillId="0" borderId="0" xfId="0" applyNumberFormat="1" applyFont="1" applyAlignment="1">
      <alignment vertical="center"/>
    </xf>
    <xf numFmtId="180" fontId="5" fillId="25" borderId="51" xfId="0" applyNumberFormat="1" applyFont="1" applyFill="1" applyBorder="1" applyAlignment="1" applyProtection="1">
      <alignment horizontal="center" vertical="center" wrapText="1"/>
      <protection/>
    </xf>
    <xf numFmtId="180" fontId="5" fillId="25" borderId="52" xfId="0" applyNumberFormat="1" applyFont="1" applyFill="1" applyBorder="1" applyAlignment="1" applyProtection="1">
      <alignment horizontal="center" vertical="center" wrapText="1"/>
      <protection/>
    </xf>
    <xf numFmtId="0" fontId="5" fillId="25" borderId="53" xfId="0" applyFont="1" applyFill="1" applyBorder="1" applyAlignment="1">
      <alignment horizontal="center" vertical="center" wrapText="1"/>
    </xf>
    <xf numFmtId="0" fontId="5" fillId="25" borderId="54" xfId="0" applyFont="1" applyFill="1" applyBorder="1" applyAlignment="1">
      <alignment horizontal="center" vertical="center" wrapText="1"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47" xfId="0" applyNumberFormat="1" applyFont="1" applyFill="1" applyBorder="1" applyAlignment="1" applyProtection="1">
      <alignment horizontal="center" vertical="center"/>
      <protection/>
    </xf>
    <xf numFmtId="0" fontId="5" fillId="24" borderId="55" xfId="0" applyNumberFormat="1" applyFont="1" applyFill="1" applyBorder="1" applyAlignment="1" applyProtection="1">
      <alignment horizontal="center" vertical="center"/>
      <protection/>
    </xf>
    <xf numFmtId="0" fontId="3" fillId="21" borderId="56" xfId="0" applyFont="1" applyFill="1" applyBorder="1" applyAlignment="1">
      <alignment horizontal="center" vertical="center" shrinkToFit="1"/>
    </xf>
    <xf numFmtId="0" fontId="3" fillId="21" borderId="57" xfId="0" applyFont="1" applyFill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" fillId="21" borderId="47" xfId="0" applyFont="1" applyFill="1" applyBorder="1" applyAlignment="1">
      <alignment horizontal="left" vertical="center" shrinkToFit="1"/>
    </xf>
    <xf numFmtId="0" fontId="3" fillId="21" borderId="59" xfId="0" applyFont="1" applyFill="1" applyBorder="1" applyAlignment="1">
      <alignment horizontal="left" vertical="center" shrinkToFit="1"/>
    </xf>
    <xf numFmtId="0" fontId="3" fillId="21" borderId="55" xfId="0" applyFont="1" applyFill="1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183" fontId="5" fillId="24" borderId="11" xfId="0" applyNumberFormat="1" applyFont="1" applyFill="1" applyBorder="1" applyAlignment="1" applyProtection="1">
      <alignment horizontal="center" vertical="center" wrapText="1"/>
      <protection/>
    </xf>
    <xf numFmtId="183" fontId="5" fillId="24" borderId="12" xfId="0" applyNumberFormat="1" applyFont="1" applyFill="1" applyBorder="1" applyAlignment="1" applyProtection="1">
      <alignment horizontal="center" vertical="center"/>
      <protection/>
    </xf>
    <xf numFmtId="180" fontId="5" fillId="24" borderId="62" xfId="0" applyNumberFormat="1" applyFont="1" applyFill="1" applyBorder="1" applyAlignment="1" applyProtection="1">
      <alignment horizontal="center" vertical="center" wrapText="1"/>
      <protection/>
    </xf>
    <xf numFmtId="180" fontId="5" fillId="24" borderId="63" xfId="0" applyNumberFormat="1" applyFont="1" applyFill="1" applyBorder="1" applyAlignment="1" applyProtection="1">
      <alignment horizontal="center" vertical="center"/>
      <protection/>
    </xf>
    <xf numFmtId="18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2" xfId="61" applyFont="1" applyFill="1" applyBorder="1" applyAlignment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54</xdr:row>
      <xdr:rowOff>0</xdr:rowOff>
    </xdr:from>
    <xdr:to>
      <xdr:col>12</xdr:col>
      <xdr:colOff>0</xdr:colOff>
      <xdr:row>54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6781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54</xdr:row>
      <xdr:rowOff>0</xdr:rowOff>
    </xdr:from>
    <xdr:to>
      <xdr:col>12</xdr:col>
      <xdr:colOff>0</xdr:colOff>
      <xdr:row>54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6781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="90" zoomScaleNormal="55" zoomScaleSheetLayoutView="90" zoomScalePageLayoutView="0" workbookViewId="0" topLeftCell="A1">
      <selection activeCell="H12" sqref="H12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8" t="s">
        <v>100</v>
      </c>
    </row>
    <row r="2" ht="15" customHeight="1" thickBot="1"/>
    <row r="3" spans="1:24" s="60" customFormat="1" ht="15" customHeight="1" thickBot="1">
      <c r="A3" s="59"/>
      <c r="B3" s="57" t="s">
        <v>7</v>
      </c>
      <c r="C3" s="57"/>
      <c r="D3" s="57"/>
      <c r="E3" s="29" t="s">
        <v>11</v>
      </c>
      <c r="F3" s="58"/>
      <c r="G3" s="58"/>
      <c r="H3" s="58"/>
      <c r="I3" s="58"/>
      <c r="J3" s="58"/>
      <c r="K3" s="57"/>
      <c r="L3" s="57" t="s">
        <v>15</v>
      </c>
      <c r="N3" s="83" t="s">
        <v>36</v>
      </c>
      <c r="O3" s="95" t="s">
        <v>33</v>
      </c>
      <c r="P3" s="95"/>
      <c r="Q3" s="96"/>
      <c r="S3" s="23" t="s">
        <v>57</v>
      </c>
      <c r="U3" s="93" t="s">
        <v>16</v>
      </c>
      <c r="V3" s="80" t="s">
        <v>93</v>
      </c>
      <c r="X3" s="88" t="s">
        <v>27</v>
      </c>
    </row>
    <row r="4" spans="1:24" ht="15" customHeight="1" thickBot="1">
      <c r="A4" s="30" t="s">
        <v>8</v>
      </c>
      <c r="B4" s="41"/>
      <c r="C4" s="99" t="s">
        <v>9</v>
      </c>
      <c r="D4" s="100"/>
      <c r="E4" s="105"/>
      <c r="F4" s="106"/>
      <c r="G4" s="106"/>
      <c r="H4" s="106"/>
      <c r="I4" s="106"/>
      <c r="J4" s="108"/>
      <c r="K4" s="30" t="s">
        <v>56</v>
      </c>
      <c r="L4" s="22"/>
      <c r="N4" s="84" t="s">
        <v>7</v>
      </c>
      <c r="O4" s="109" t="s">
        <v>34</v>
      </c>
      <c r="P4" s="109"/>
      <c r="Q4" s="110"/>
      <c r="S4" s="66">
        <v>42826</v>
      </c>
      <c r="U4" s="94"/>
      <c r="V4" s="81"/>
      <c r="X4" s="89" t="s">
        <v>24</v>
      </c>
    </row>
    <row r="5" spans="5:24" ht="15" customHeight="1" thickBot="1">
      <c r="E5" s="29" t="s">
        <v>11</v>
      </c>
      <c r="K5" s="29" t="s">
        <v>11</v>
      </c>
      <c r="N5" s="84" t="s">
        <v>11</v>
      </c>
      <c r="O5" s="109" t="s">
        <v>35</v>
      </c>
      <c r="P5" s="109"/>
      <c r="Q5" s="110"/>
      <c r="U5" s="73" t="s">
        <v>94</v>
      </c>
      <c r="V5" s="74">
        <v>9900</v>
      </c>
      <c r="X5" s="89" t="s">
        <v>25</v>
      </c>
    </row>
    <row r="6" spans="3:24" ht="15" customHeight="1" thickBot="1">
      <c r="C6" s="99" t="s">
        <v>39</v>
      </c>
      <c r="D6" s="100"/>
      <c r="E6" s="105"/>
      <c r="F6" s="106"/>
      <c r="G6" s="106"/>
      <c r="H6" s="106"/>
      <c r="I6" s="107"/>
      <c r="J6" s="86" t="s">
        <v>40</v>
      </c>
      <c r="K6" s="101"/>
      <c r="L6" s="102"/>
      <c r="N6" s="85" t="s">
        <v>15</v>
      </c>
      <c r="O6" s="122" t="s">
        <v>102</v>
      </c>
      <c r="P6" s="122"/>
      <c r="Q6" s="123"/>
      <c r="U6" s="73" t="s">
        <v>95</v>
      </c>
      <c r="V6" s="74">
        <v>14850</v>
      </c>
      <c r="X6" s="89" t="s">
        <v>41</v>
      </c>
    </row>
    <row r="7" spans="6:24" ht="15" customHeight="1">
      <c r="F7" s="24"/>
      <c r="G7" s="24"/>
      <c r="H7" s="24"/>
      <c r="I7" s="24"/>
      <c r="U7" s="75" t="s">
        <v>96</v>
      </c>
      <c r="V7" s="76">
        <v>19800</v>
      </c>
      <c r="X7" s="89" t="s">
        <v>42</v>
      </c>
    </row>
    <row r="8" spans="6:24" ht="15" customHeight="1">
      <c r="F8" s="24"/>
      <c r="G8" s="24"/>
      <c r="H8" s="24"/>
      <c r="I8" s="24"/>
      <c r="L8" s="51"/>
      <c r="O8" s="52"/>
      <c r="P8" s="70"/>
      <c r="U8" s="73" t="s">
        <v>97</v>
      </c>
      <c r="V8" s="77">
        <v>24750</v>
      </c>
      <c r="X8" s="89" t="s">
        <v>43</v>
      </c>
    </row>
    <row r="9" spans="6:24" ht="15" customHeight="1" thickBot="1">
      <c r="F9" s="24"/>
      <c r="G9" s="24"/>
      <c r="H9" s="24"/>
      <c r="I9" s="24"/>
      <c r="L9" s="51"/>
      <c r="O9" s="52"/>
      <c r="P9" s="70"/>
      <c r="U9" s="78" t="s">
        <v>98</v>
      </c>
      <c r="V9" s="79">
        <v>0</v>
      </c>
      <c r="X9" s="89" t="s">
        <v>61</v>
      </c>
    </row>
    <row r="10" spans="2:24" ht="15" customHeight="1">
      <c r="B10" s="56" t="s">
        <v>52</v>
      </c>
      <c r="F10" s="24"/>
      <c r="G10" s="24"/>
      <c r="H10" s="56" t="s">
        <v>50</v>
      </c>
      <c r="I10" s="24"/>
      <c r="L10" s="51"/>
      <c r="O10" s="52"/>
      <c r="P10" s="70"/>
      <c r="X10" s="89" t="s">
        <v>62</v>
      </c>
    </row>
    <row r="11" spans="2:24" ht="15" customHeight="1">
      <c r="B11" s="55" t="s">
        <v>51</v>
      </c>
      <c r="F11" s="24"/>
      <c r="G11" s="24"/>
      <c r="H11" s="55" t="s">
        <v>103</v>
      </c>
      <c r="I11" s="24"/>
      <c r="L11" s="51"/>
      <c r="T11" s="11"/>
      <c r="U11" s="53"/>
      <c r="V11" s="54"/>
      <c r="X11" s="89" t="s">
        <v>63</v>
      </c>
    </row>
    <row r="12" spans="2:24" ht="15" customHeight="1">
      <c r="B12" s="55" t="s">
        <v>49</v>
      </c>
      <c r="F12" s="24"/>
      <c r="G12" s="24"/>
      <c r="H12" s="55" t="s">
        <v>59</v>
      </c>
      <c r="I12" s="24"/>
      <c r="L12" s="51"/>
      <c r="T12" s="11"/>
      <c r="U12" s="53"/>
      <c r="V12" s="54"/>
      <c r="X12" s="89" t="s">
        <v>64</v>
      </c>
    </row>
    <row r="13" spans="2:24" ht="15" customHeight="1">
      <c r="B13" s="55" t="s">
        <v>47</v>
      </c>
      <c r="F13" s="24"/>
      <c r="G13" s="24"/>
      <c r="H13" s="55" t="s">
        <v>54</v>
      </c>
      <c r="I13" s="24"/>
      <c r="L13" s="51"/>
      <c r="T13" s="11"/>
      <c r="U13" s="53"/>
      <c r="V13" s="54"/>
      <c r="X13" s="89" t="s">
        <v>65</v>
      </c>
    </row>
    <row r="14" spans="2:24" ht="15" customHeight="1" thickBot="1">
      <c r="B14" s="55" t="s">
        <v>48</v>
      </c>
      <c r="F14" s="24"/>
      <c r="G14" s="24"/>
      <c r="H14" s="55" t="s">
        <v>55</v>
      </c>
      <c r="I14" s="24"/>
      <c r="L14" s="51"/>
      <c r="T14" s="11"/>
      <c r="U14" s="53"/>
      <c r="V14" s="54"/>
      <c r="X14" s="90" t="s">
        <v>66</v>
      </c>
    </row>
    <row r="15" spans="6:24" ht="15" customHeight="1" thickBot="1">
      <c r="F15" s="24"/>
      <c r="G15" s="24"/>
      <c r="H15" s="24"/>
      <c r="I15" s="24"/>
      <c r="L15" s="51"/>
      <c r="T15" s="11"/>
      <c r="U15" s="53"/>
      <c r="V15" s="54"/>
      <c r="X15" s="87"/>
    </row>
    <row r="16" spans="1:5" ht="15" customHeight="1" thickBot="1">
      <c r="A16" s="61" t="s">
        <v>28</v>
      </c>
      <c r="B16" s="21">
        <f>SUM(B18:B23)</f>
        <v>0</v>
      </c>
      <c r="C16" s="24"/>
      <c r="D16" s="24"/>
      <c r="E16" s="24"/>
    </row>
    <row r="17" spans="1:11" ht="15" customHeight="1" thickBot="1">
      <c r="A17" s="62" t="s">
        <v>0</v>
      </c>
      <c r="B17" s="44" t="s">
        <v>10</v>
      </c>
      <c r="C17" s="45" t="s">
        <v>38</v>
      </c>
      <c r="D17" s="45"/>
      <c r="E17" s="42"/>
      <c r="F17" s="43"/>
      <c r="G17" s="43"/>
      <c r="H17" s="43"/>
      <c r="I17" s="43"/>
      <c r="J17" s="43"/>
      <c r="K17" s="43"/>
    </row>
    <row r="18" spans="1:24" ht="15" customHeight="1">
      <c r="A18" s="63" t="s">
        <v>20</v>
      </c>
      <c r="B18" s="46">
        <f aca="true" t="shared" si="0" ref="B18:B23">SUMIF(G$1:G$65536,A18,A$1:A$65536)</f>
        <v>0</v>
      </c>
      <c r="C18" s="32" t="s">
        <v>31</v>
      </c>
      <c r="D18" s="35" t="s">
        <v>31</v>
      </c>
      <c r="E18" s="25" t="s">
        <v>22</v>
      </c>
      <c r="F18" s="35" t="s">
        <v>21</v>
      </c>
      <c r="G18" s="35" t="s">
        <v>31</v>
      </c>
      <c r="H18" s="47" t="s">
        <v>31</v>
      </c>
      <c r="I18" s="47" t="s">
        <v>31</v>
      </c>
      <c r="J18" s="47" t="s">
        <v>31</v>
      </c>
      <c r="K18" s="39" t="s">
        <v>31</v>
      </c>
      <c r="L18" s="39" t="s">
        <v>31</v>
      </c>
      <c r="M18" s="39" t="s">
        <v>31</v>
      </c>
      <c r="N18" s="17" t="s">
        <v>37</v>
      </c>
      <c r="O18" s="17" t="s">
        <v>37</v>
      </c>
      <c r="P18" s="17" t="s">
        <v>37</v>
      </c>
      <c r="Q18" s="39" t="s">
        <v>31</v>
      </c>
      <c r="R18" s="39" t="s">
        <v>31</v>
      </c>
      <c r="S18" s="25" t="s">
        <v>22</v>
      </c>
      <c r="T18" s="25" t="s">
        <v>22</v>
      </c>
      <c r="U18" s="19" t="s">
        <v>37</v>
      </c>
      <c r="V18" s="25" t="s">
        <v>22</v>
      </c>
      <c r="W18" s="39" t="s">
        <v>31</v>
      </c>
      <c r="X18" s="48" t="s">
        <v>21</v>
      </c>
    </row>
    <row r="19" spans="1:24" ht="15" customHeight="1" thickBot="1">
      <c r="A19" s="64" t="s">
        <v>58</v>
      </c>
      <c r="B19" s="16">
        <f t="shared" si="0"/>
        <v>0</v>
      </c>
      <c r="C19" s="34" t="s">
        <v>31</v>
      </c>
      <c r="D19" s="37" t="s">
        <v>31</v>
      </c>
      <c r="E19" s="27" t="s">
        <v>30</v>
      </c>
      <c r="F19" s="37" t="s">
        <v>77</v>
      </c>
      <c r="G19" s="37" t="s">
        <v>31</v>
      </c>
      <c r="H19" s="67" t="s">
        <v>21</v>
      </c>
      <c r="I19" s="67" t="s">
        <v>21</v>
      </c>
      <c r="J19" s="67" t="s">
        <v>21</v>
      </c>
      <c r="K19" s="68" t="s">
        <v>21</v>
      </c>
      <c r="L19" s="18" t="s">
        <v>37</v>
      </c>
      <c r="M19" s="18" t="s">
        <v>37</v>
      </c>
      <c r="N19" s="18" t="s">
        <v>37</v>
      </c>
      <c r="O19" s="18" t="s">
        <v>37</v>
      </c>
      <c r="P19" s="18" t="s">
        <v>37</v>
      </c>
      <c r="Q19" s="40" t="s">
        <v>31</v>
      </c>
      <c r="R19" s="40" t="s">
        <v>31</v>
      </c>
      <c r="S19" s="27" t="s">
        <v>30</v>
      </c>
      <c r="T19" s="27" t="s">
        <v>30</v>
      </c>
      <c r="U19" s="40" t="s">
        <v>31</v>
      </c>
      <c r="V19" s="27" t="s">
        <v>30</v>
      </c>
      <c r="W19" s="18" t="s">
        <v>37</v>
      </c>
      <c r="X19" s="49" t="s">
        <v>21</v>
      </c>
    </row>
    <row r="20" spans="1:24" ht="15" customHeight="1">
      <c r="A20" s="65" t="s">
        <v>23</v>
      </c>
      <c r="B20" s="15">
        <f t="shared" si="0"/>
        <v>0</v>
      </c>
      <c r="C20" s="32" t="s">
        <v>31</v>
      </c>
      <c r="D20" s="35" t="s">
        <v>31</v>
      </c>
      <c r="E20" s="25" t="s">
        <v>22</v>
      </c>
      <c r="F20" s="35" t="s">
        <v>78</v>
      </c>
      <c r="G20" s="35" t="s">
        <v>31</v>
      </c>
      <c r="H20" s="91" t="s">
        <v>21</v>
      </c>
      <c r="I20" s="91" t="s">
        <v>21</v>
      </c>
      <c r="J20" s="19" t="s">
        <v>29</v>
      </c>
      <c r="K20" s="17" t="s">
        <v>29</v>
      </c>
      <c r="L20" s="17" t="s">
        <v>29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25" t="s">
        <v>22</v>
      </c>
      <c r="T20" s="25" t="s">
        <v>22</v>
      </c>
      <c r="U20" s="17" t="s">
        <v>29</v>
      </c>
      <c r="V20" s="25" t="s">
        <v>22</v>
      </c>
      <c r="W20" s="17" t="s">
        <v>29</v>
      </c>
      <c r="X20" s="48" t="s">
        <v>21</v>
      </c>
    </row>
    <row r="21" spans="1:24" ht="15" customHeight="1">
      <c r="A21" s="65" t="s">
        <v>17</v>
      </c>
      <c r="B21" s="15">
        <f t="shared" si="0"/>
        <v>0</v>
      </c>
      <c r="C21" s="33" t="s">
        <v>31</v>
      </c>
      <c r="D21" s="36" t="s">
        <v>31</v>
      </c>
      <c r="E21" s="26" t="s">
        <v>22</v>
      </c>
      <c r="F21" s="36" t="s">
        <v>77</v>
      </c>
      <c r="G21" s="36" t="s">
        <v>31</v>
      </c>
      <c r="H21" s="69" t="s">
        <v>21</v>
      </c>
      <c r="I21" s="69" t="s">
        <v>21</v>
      </c>
      <c r="J21" s="69" t="s">
        <v>21</v>
      </c>
      <c r="K21" s="69" t="s">
        <v>21</v>
      </c>
      <c r="L21" s="20" t="s">
        <v>37</v>
      </c>
      <c r="M21" s="20" t="s">
        <v>37</v>
      </c>
      <c r="N21" s="103" t="s">
        <v>53</v>
      </c>
      <c r="O21" s="104"/>
      <c r="P21" s="20" t="s">
        <v>37</v>
      </c>
      <c r="Q21" s="20" t="s">
        <v>37</v>
      </c>
      <c r="R21" s="20" t="s">
        <v>37</v>
      </c>
      <c r="S21" s="20" t="s">
        <v>37</v>
      </c>
      <c r="T21" s="20" t="s">
        <v>37</v>
      </c>
      <c r="U21" s="20" t="s">
        <v>37</v>
      </c>
      <c r="V21" s="20" t="s">
        <v>37</v>
      </c>
      <c r="W21" s="20" t="s">
        <v>37</v>
      </c>
      <c r="X21" s="50" t="s">
        <v>21</v>
      </c>
    </row>
    <row r="22" spans="1:24" ht="15" customHeight="1">
      <c r="A22" s="65" t="s">
        <v>18</v>
      </c>
      <c r="B22" s="15">
        <f t="shared" si="0"/>
        <v>0</v>
      </c>
      <c r="C22" s="33" t="s">
        <v>31</v>
      </c>
      <c r="D22" s="36" t="s">
        <v>31</v>
      </c>
      <c r="E22" s="26" t="s">
        <v>22</v>
      </c>
      <c r="F22" s="36" t="s">
        <v>77</v>
      </c>
      <c r="G22" s="36" t="s">
        <v>31</v>
      </c>
      <c r="H22" s="69" t="s">
        <v>21</v>
      </c>
      <c r="I22" s="69" t="s">
        <v>21</v>
      </c>
      <c r="J22" s="69" t="s">
        <v>21</v>
      </c>
      <c r="K22" s="69" t="s">
        <v>21</v>
      </c>
      <c r="L22" s="20" t="s">
        <v>37</v>
      </c>
      <c r="M22" s="20" t="s">
        <v>37</v>
      </c>
      <c r="N22" s="20" t="s">
        <v>37</v>
      </c>
      <c r="O22" s="20" t="s">
        <v>37</v>
      </c>
      <c r="P22" s="38" t="s">
        <v>31</v>
      </c>
      <c r="Q22" s="20" t="s">
        <v>37</v>
      </c>
      <c r="R22" s="20" t="s">
        <v>37</v>
      </c>
      <c r="S22" s="20" t="s">
        <v>37</v>
      </c>
      <c r="T22" s="20" t="s">
        <v>37</v>
      </c>
      <c r="U22" s="20" t="s">
        <v>37</v>
      </c>
      <c r="V22" s="20" t="s">
        <v>37</v>
      </c>
      <c r="W22" s="20" t="s">
        <v>37</v>
      </c>
      <c r="X22" s="50" t="s">
        <v>21</v>
      </c>
    </row>
    <row r="23" spans="1:24" ht="15" customHeight="1" thickBot="1">
      <c r="A23" s="64" t="s">
        <v>19</v>
      </c>
      <c r="B23" s="16">
        <f t="shared" si="0"/>
        <v>0</v>
      </c>
      <c r="C23" s="34" t="s">
        <v>31</v>
      </c>
      <c r="D23" s="37" t="s">
        <v>31</v>
      </c>
      <c r="E23" s="27" t="s">
        <v>22</v>
      </c>
      <c r="F23" s="37" t="s">
        <v>77</v>
      </c>
      <c r="G23" s="37" t="s">
        <v>31</v>
      </c>
      <c r="H23" s="67" t="s">
        <v>21</v>
      </c>
      <c r="I23" s="67" t="s">
        <v>21</v>
      </c>
      <c r="J23" s="67" t="s">
        <v>21</v>
      </c>
      <c r="K23" s="67" t="s">
        <v>21</v>
      </c>
      <c r="L23" s="31" t="s">
        <v>37</v>
      </c>
      <c r="M23" s="31" t="s">
        <v>37</v>
      </c>
      <c r="N23" s="31" t="s">
        <v>37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37</v>
      </c>
      <c r="W23" s="31" t="s">
        <v>37</v>
      </c>
      <c r="X23" s="49" t="s">
        <v>21</v>
      </c>
    </row>
    <row r="24" ht="15" customHeight="1"/>
    <row r="25" spans="1:24" s="58" customFormat="1" ht="15" customHeight="1" thickBot="1">
      <c r="A25" s="57" t="s">
        <v>12</v>
      </c>
      <c r="B25" s="57" t="s">
        <v>12</v>
      </c>
      <c r="C25" s="57" t="s">
        <v>7</v>
      </c>
      <c r="D25" s="57" t="s">
        <v>7</v>
      </c>
      <c r="E25" s="57" t="s">
        <v>12</v>
      </c>
      <c r="F25" s="57" t="s">
        <v>7</v>
      </c>
      <c r="G25" s="57" t="s">
        <v>14</v>
      </c>
      <c r="H25" s="57" t="s">
        <v>7</v>
      </c>
      <c r="I25" s="57" t="s">
        <v>7</v>
      </c>
      <c r="J25" s="57" t="s">
        <v>11</v>
      </c>
      <c r="K25" s="57" t="s">
        <v>11</v>
      </c>
      <c r="L25" s="57" t="s">
        <v>15</v>
      </c>
      <c r="M25" s="57" t="s">
        <v>15</v>
      </c>
      <c r="N25" s="57" t="s">
        <v>15</v>
      </c>
      <c r="O25" s="57" t="s">
        <v>15</v>
      </c>
      <c r="P25" s="57" t="s">
        <v>15</v>
      </c>
      <c r="Q25" s="57" t="s">
        <v>7</v>
      </c>
      <c r="R25" s="57" t="s">
        <v>7</v>
      </c>
      <c r="S25" s="57" t="s">
        <v>12</v>
      </c>
      <c r="T25" s="57" t="s">
        <v>14</v>
      </c>
      <c r="U25" s="57" t="s">
        <v>12</v>
      </c>
      <c r="V25" s="57" t="s">
        <v>12</v>
      </c>
      <c r="W25" s="57" t="s">
        <v>7</v>
      </c>
      <c r="X25" s="57" t="s">
        <v>14</v>
      </c>
    </row>
    <row r="26" spans="1:24" ht="27" customHeight="1" thickBot="1">
      <c r="A26" s="119" t="s">
        <v>32</v>
      </c>
      <c r="B26" s="111" t="s">
        <v>10</v>
      </c>
      <c r="C26" s="121" t="s">
        <v>46</v>
      </c>
      <c r="D26" s="121" t="s">
        <v>13</v>
      </c>
      <c r="E26" s="121" t="s">
        <v>76</v>
      </c>
      <c r="F26" s="121" t="s">
        <v>79</v>
      </c>
      <c r="G26" s="111" t="s">
        <v>0</v>
      </c>
      <c r="H26" s="121" t="s">
        <v>44</v>
      </c>
      <c r="I26" s="121" t="s">
        <v>45</v>
      </c>
      <c r="J26" s="97" t="s">
        <v>1</v>
      </c>
      <c r="K26" s="97"/>
      <c r="L26" s="97" t="s">
        <v>6</v>
      </c>
      <c r="M26" s="113" t="s">
        <v>83</v>
      </c>
      <c r="N26" s="113" t="s">
        <v>84</v>
      </c>
      <c r="O26" s="113" t="s">
        <v>85</v>
      </c>
      <c r="P26" s="113" t="s">
        <v>86</v>
      </c>
      <c r="Q26" s="115" t="s">
        <v>88</v>
      </c>
      <c r="R26" s="115" t="s">
        <v>87</v>
      </c>
      <c r="S26" s="115" t="s">
        <v>90</v>
      </c>
      <c r="T26" s="115" t="s">
        <v>89</v>
      </c>
      <c r="U26" s="115" t="s">
        <v>91</v>
      </c>
      <c r="V26" s="117" t="s">
        <v>92</v>
      </c>
      <c r="W26" s="10" t="s">
        <v>2</v>
      </c>
      <c r="X26" s="111" t="s">
        <v>26</v>
      </c>
    </row>
    <row r="27" spans="1:24" ht="27" customHeight="1">
      <c r="A27" s="120"/>
      <c r="B27" s="112"/>
      <c r="C27" s="112"/>
      <c r="D27" s="112"/>
      <c r="E27" s="112"/>
      <c r="F27" s="112"/>
      <c r="G27" s="112"/>
      <c r="H27" s="112"/>
      <c r="I27" s="112"/>
      <c r="J27" s="12" t="s">
        <v>4</v>
      </c>
      <c r="K27" s="12" t="s">
        <v>5</v>
      </c>
      <c r="L27" s="98"/>
      <c r="M27" s="114"/>
      <c r="N27" s="114"/>
      <c r="O27" s="114"/>
      <c r="P27" s="114"/>
      <c r="Q27" s="116"/>
      <c r="R27" s="116"/>
      <c r="S27" s="116"/>
      <c r="T27" s="116"/>
      <c r="U27" s="116"/>
      <c r="V27" s="118"/>
      <c r="W27" s="13" t="s">
        <v>3</v>
      </c>
      <c r="X27" s="112"/>
    </row>
    <row r="28" spans="1:24" ht="15" customHeight="1">
      <c r="A28" s="14">
        <f>IF(D28="","",1)</f>
      </c>
      <c r="B28" s="2">
        <f aca="true" t="shared" si="1" ref="B28:B54">IF($A28=1,ROW($B28)-ROW($B$27),"")</f>
      </c>
      <c r="C28" s="7"/>
      <c r="D28" s="3"/>
      <c r="E28" s="4">
        <f>IF($A28=1,MID(C28,3,2)&amp;"-M27-"&amp;TEXT(B$4,"0000")&amp;"-"&amp;REPT("0",4-LEN(D28))&amp;TEXT(D28,"####"),"")</f>
      </c>
      <c r="F28" s="7"/>
      <c r="G28" s="5"/>
      <c r="H28" s="7"/>
      <c r="I28" s="3"/>
      <c r="J28" s="5"/>
      <c r="K28" s="5"/>
      <c r="L28" s="6"/>
      <c r="M28" s="6"/>
      <c r="N28" s="6"/>
      <c r="O28" s="6"/>
      <c r="P28" s="6"/>
      <c r="Q28" s="8"/>
      <c r="R28" s="8"/>
      <c r="S28" s="9">
        <f aca="true" t="shared" si="2" ref="S28:S54">IF($A28=1,IF(Q28&gt;0,Q28-R28,""),"")</f>
      </c>
      <c r="T28" s="72"/>
      <c r="U28" s="71">
        <f>IF(T28="","",VLOOKUP(T28,$U$5:$V$9,2,FALSE))</f>
      </c>
      <c r="V28" s="82">
        <f aca="true" t="shared" si="3" ref="V28:V33">IF(S28="","",MIN(S28,U28))</f>
      </c>
      <c r="W28" s="3"/>
      <c r="X28" s="5"/>
    </row>
    <row r="29" spans="1:24" ht="15" customHeight="1">
      <c r="A29" s="14">
        <f>IF(D29="","",1)</f>
      </c>
      <c r="B29" s="2">
        <f>IF($A29=1,ROW($B29)-ROW($B$27),"")</f>
      </c>
      <c r="C29" s="7"/>
      <c r="D29" s="3"/>
      <c r="E29" s="4">
        <f>IF($A29=1,MID(C29,3,2)&amp;"-M27-"&amp;TEXT(B$4,"0000")&amp;"-"&amp;REPT("0",4-LEN(D29))&amp;TEXT(D29,"####"),"")</f>
      </c>
      <c r="F29" s="7"/>
      <c r="G29" s="5"/>
      <c r="H29" s="7"/>
      <c r="I29" s="3"/>
      <c r="J29" s="5"/>
      <c r="K29" s="5"/>
      <c r="L29" s="6"/>
      <c r="M29" s="6"/>
      <c r="N29" s="6"/>
      <c r="O29" s="6"/>
      <c r="P29" s="6"/>
      <c r="Q29" s="8"/>
      <c r="R29" s="8"/>
      <c r="S29" s="9">
        <f>IF($A29=1,IF(Q29&gt;0,Q29-R29,""),"")</f>
      </c>
      <c r="T29" s="72"/>
      <c r="U29" s="71">
        <f>IF(T29="","",VLOOKUP(T29,$U$5:$V$9,2,FALSE))</f>
      </c>
      <c r="V29" s="82">
        <f t="shared" si="3"/>
      </c>
      <c r="W29" s="3"/>
      <c r="X29" s="5"/>
    </row>
    <row r="30" spans="1:24" ht="15" customHeight="1">
      <c r="A30" s="14">
        <f>IF(D30="","",1)</f>
      </c>
      <c r="B30" s="2">
        <f t="shared" si="1"/>
      </c>
      <c r="C30" s="7"/>
      <c r="D30" s="3"/>
      <c r="E30" s="4">
        <f>IF($A30=1,MID(C30,3,2)&amp;"-M27-"&amp;TEXT(B$4,"0000")&amp;"-"&amp;REPT("0",4-LEN(D30))&amp;TEXT(D30,"####"),"")</f>
      </c>
      <c r="F30" s="7"/>
      <c r="G30" s="5"/>
      <c r="H30" s="7"/>
      <c r="I30" s="3"/>
      <c r="J30" s="5"/>
      <c r="K30" s="5"/>
      <c r="L30" s="6"/>
      <c r="M30" s="6"/>
      <c r="N30" s="6"/>
      <c r="O30" s="6"/>
      <c r="P30" s="6"/>
      <c r="Q30" s="8"/>
      <c r="R30" s="8"/>
      <c r="S30" s="9">
        <f t="shared" si="2"/>
      </c>
      <c r="T30" s="72"/>
      <c r="U30" s="71">
        <f>IF(T30="","",VLOOKUP(T30,$U$5:$V$9,2,FALSE))</f>
      </c>
      <c r="V30" s="82">
        <f t="shared" si="3"/>
      </c>
      <c r="W30" s="3"/>
      <c r="X30" s="5"/>
    </row>
    <row r="31" spans="1:24" ht="15" customHeight="1">
      <c r="A31" s="14">
        <f aca="true" t="shared" si="4" ref="A31:A54">IF(D31="","",1)</f>
      </c>
      <c r="B31" s="2">
        <f t="shared" si="1"/>
      </c>
      <c r="C31" s="7"/>
      <c r="D31" s="3"/>
      <c r="E31" s="4">
        <f aca="true" t="shared" si="5" ref="E31:E54">IF($A31=1,MID(C31,3,2)&amp;"-M27-"&amp;TEXT(B$4,"####")&amp;"-"&amp;REPT("0",4-LEN(D31))&amp;TEXT(D31,"####"),"")</f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2"/>
      </c>
      <c r="T31" s="72"/>
      <c r="U31" s="71">
        <f aca="true" t="shared" si="6" ref="U31:U54">IF(T31="","",VLOOKUP(T31,$U$5:$V$9,2,FALSE))</f>
      </c>
      <c r="V31" s="82">
        <f t="shared" si="3"/>
      </c>
      <c r="W31" s="3"/>
      <c r="X31" s="5"/>
    </row>
    <row r="32" spans="1:24" ht="15" customHeight="1">
      <c r="A32" s="14">
        <f t="shared" si="4"/>
      </c>
      <c r="B32" s="2">
        <f t="shared" si="1"/>
      </c>
      <c r="C32" s="7"/>
      <c r="D32" s="3"/>
      <c r="E32" s="4">
        <f t="shared" si="5"/>
      </c>
      <c r="F32" s="7"/>
      <c r="G32" s="5"/>
      <c r="H32" s="7"/>
      <c r="I32" s="3"/>
      <c r="J32" s="5"/>
      <c r="K32" s="5"/>
      <c r="L32" s="6"/>
      <c r="M32" s="6"/>
      <c r="N32" s="6"/>
      <c r="O32" s="6"/>
      <c r="P32" s="6"/>
      <c r="Q32" s="8"/>
      <c r="R32" s="8"/>
      <c r="S32" s="9">
        <f t="shared" si="2"/>
      </c>
      <c r="T32" s="72"/>
      <c r="U32" s="71">
        <f t="shared" si="6"/>
      </c>
      <c r="V32" s="82">
        <f t="shared" si="3"/>
      </c>
      <c r="W32" s="3"/>
      <c r="X32" s="5"/>
    </row>
    <row r="33" spans="1:24" ht="15" customHeight="1">
      <c r="A33" s="14">
        <f t="shared" si="4"/>
      </c>
      <c r="B33" s="2">
        <f t="shared" si="1"/>
      </c>
      <c r="C33" s="7"/>
      <c r="D33" s="3"/>
      <c r="E33" s="4">
        <f t="shared" si="5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2"/>
      </c>
      <c r="T33" s="72"/>
      <c r="U33" s="71">
        <f t="shared" si="6"/>
      </c>
      <c r="V33" s="82">
        <f t="shared" si="3"/>
      </c>
      <c r="W33" s="3"/>
      <c r="X33" s="5"/>
    </row>
    <row r="34" spans="1:24" ht="15" customHeight="1">
      <c r="A34" s="14">
        <f t="shared" si="4"/>
      </c>
      <c r="B34" s="2">
        <f t="shared" si="1"/>
      </c>
      <c r="C34" s="7"/>
      <c r="D34" s="3"/>
      <c r="E34" s="4">
        <f t="shared" si="5"/>
      </c>
      <c r="F34" s="7"/>
      <c r="G34" s="5"/>
      <c r="H34" s="7"/>
      <c r="I34" s="3"/>
      <c r="J34" s="5"/>
      <c r="K34" s="5"/>
      <c r="L34" s="6"/>
      <c r="M34" s="6"/>
      <c r="N34" s="6"/>
      <c r="O34" s="6"/>
      <c r="P34" s="6"/>
      <c r="Q34" s="8"/>
      <c r="R34" s="8"/>
      <c r="S34" s="9">
        <f t="shared" si="2"/>
      </c>
      <c r="T34" s="72"/>
      <c r="U34" s="71">
        <f t="shared" si="6"/>
      </c>
      <c r="V34" s="82">
        <f aca="true" t="shared" si="7" ref="V34:V54">IF(S34="","",MIN(S34,U34))</f>
      </c>
      <c r="W34" s="3"/>
      <c r="X34" s="5"/>
    </row>
    <row r="35" spans="1:24" ht="15" customHeight="1" hidden="1">
      <c r="A35" s="14">
        <f t="shared" si="4"/>
      </c>
      <c r="B35" s="2">
        <f t="shared" si="1"/>
      </c>
      <c r="C35" s="7"/>
      <c r="D35" s="3"/>
      <c r="E35" s="4">
        <f t="shared" si="5"/>
      </c>
      <c r="F35" s="7"/>
      <c r="G35" s="5"/>
      <c r="H35" s="7"/>
      <c r="I35" s="3"/>
      <c r="J35" s="5"/>
      <c r="K35" s="5"/>
      <c r="L35" s="6"/>
      <c r="M35" s="6"/>
      <c r="N35" s="6"/>
      <c r="O35" s="6"/>
      <c r="P35" s="6"/>
      <c r="Q35" s="8"/>
      <c r="R35" s="8"/>
      <c r="S35" s="9">
        <f t="shared" si="2"/>
      </c>
      <c r="T35" s="72"/>
      <c r="U35" s="71">
        <f t="shared" si="6"/>
      </c>
      <c r="V35" s="82">
        <f t="shared" si="7"/>
      </c>
      <c r="W35" s="3"/>
      <c r="X35" s="5"/>
    </row>
    <row r="36" spans="1:24" ht="15" customHeight="1" hidden="1">
      <c r="A36" s="14">
        <f t="shared" si="4"/>
      </c>
      <c r="B36" s="2">
        <f t="shared" si="1"/>
      </c>
      <c r="C36" s="7"/>
      <c r="D36" s="3"/>
      <c r="E36" s="4">
        <f t="shared" si="5"/>
      </c>
      <c r="F36" s="7"/>
      <c r="G36" s="5"/>
      <c r="H36" s="7"/>
      <c r="I36" s="3"/>
      <c r="J36" s="5"/>
      <c r="K36" s="5"/>
      <c r="L36" s="6"/>
      <c r="M36" s="6"/>
      <c r="N36" s="6"/>
      <c r="O36" s="6"/>
      <c r="P36" s="6"/>
      <c r="Q36" s="8"/>
      <c r="R36" s="8"/>
      <c r="S36" s="9">
        <f t="shared" si="2"/>
      </c>
      <c r="T36" s="72"/>
      <c r="U36" s="71">
        <f t="shared" si="6"/>
      </c>
      <c r="V36" s="82">
        <f t="shared" si="7"/>
      </c>
      <c r="W36" s="3"/>
      <c r="X36" s="5"/>
    </row>
    <row r="37" spans="1:24" ht="15" customHeight="1" hidden="1">
      <c r="A37" s="14">
        <f t="shared" si="4"/>
      </c>
      <c r="B37" s="2">
        <f t="shared" si="1"/>
      </c>
      <c r="C37" s="7"/>
      <c r="D37" s="3"/>
      <c r="E37" s="4">
        <f t="shared" si="5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2"/>
      </c>
      <c r="T37" s="72"/>
      <c r="U37" s="71">
        <f t="shared" si="6"/>
      </c>
      <c r="V37" s="82">
        <f t="shared" si="7"/>
      </c>
      <c r="W37" s="3"/>
      <c r="X37" s="5"/>
    </row>
    <row r="38" spans="1:24" ht="15" customHeight="1" hidden="1">
      <c r="A38" s="14">
        <f t="shared" si="4"/>
      </c>
      <c r="B38" s="2">
        <f t="shared" si="1"/>
      </c>
      <c r="C38" s="7"/>
      <c r="D38" s="3"/>
      <c r="E38" s="4">
        <f t="shared" si="5"/>
      </c>
      <c r="F38" s="7"/>
      <c r="G38" s="5"/>
      <c r="H38" s="7"/>
      <c r="I38" s="3"/>
      <c r="J38" s="5"/>
      <c r="K38" s="5"/>
      <c r="L38" s="6"/>
      <c r="M38" s="6"/>
      <c r="N38" s="6"/>
      <c r="O38" s="6"/>
      <c r="P38" s="6"/>
      <c r="Q38" s="8"/>
      <c r="R38" s="8"/>
      <c r="S38" s="9">
        <f t="shared" si="2"/>
      </c>
      <c r="T38" s="72"/>
      <c r="U38" s="71">
        <f t="shared" si="6"/>
      </c>
      <c r="V38" s="82">
        <f t="shared" si="7"/>
      </c>
      <c r="W38" s="3"/>
      <c r="X38" s="5"/>
    </row>
    <row r="39" spans="1:24" ht="15" customHeight="1" hidden="1">
      <c r="A39" s="14">
        <f t="shared" si="4"/>
      </c>
      <c r="B39" s="2">
        <f t="shared" si="1"/>
      </c>
      <c r="C39" s="7"/>
      <c r="D39" s="3"/>
      <c r="E39" s="4">
        <f t="shared" si="5"/>
      </c>
      <c r="F39" s="7"/>
      <c r="G39" s="5"/>
      <c r="H39" s="7"/>
      <c r="I39" s="3"/>
      <c r="J39" s="5"/>
      <c r="K39" s="5"/>
      <c r="L39" s="6"/>
      <c r="M39" s="6"/>
      <c r="N39" s="6"/>
      <c r="O39" s="6"/>
      <c r="P39" s="6"/>
      <c r="Q39" s="8"/>
      <c r="R39" s="8"/>
      <c r="S39" s="9">
        <f t="shared" si="2"/>
      </c>
      <c r="T39" s="72"/>
      <c r="U39" s="71">
        <f t="shared" si="6"/>
      </c>
      <c r="V39" s="82">
        <f t="shared" si="7"/>
      </c>
      <c r="W39" s="3"/>
      <c r="X39" s="5"/>
    </row>
    <row r="40" spans="1:24" ht="15" customHeight="1" hidden="1">
      <c r="A40" s="14">
        <f t="shared" si="4"/>
      </c>
      <c r="B40" s="2">
        <f t="shared" si="1"/>
      </c>
      <c r="C40" s="7"/>
      <c r="D40" s="3"/>
      <c r="E40" s="4">
        <f t="shared" si="5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2"/>
      </c>
      <c r="T40" s="72"/>
      <c r="U40" s="71">
        <f t="shared" si="6"/>
      </c>
      <c r="V40" s="82">
        <f t="shared" si="7"/>
      </c>
      <c r="W40" s="3"/>
      <c r="X40" s="5"/>
    </row>
    <row r="41" spans="1:24" ht="15" customHeight="1" hidden="1">
      <c r="A41" s="14">
        <f t="shared" si="4"/>
      </c>
      <c r="B41" s="2">
        <f t="shared" si="1"/>
      </c>
      <c r="C41" s="7"/>
      <c r="D41" s="3"/>
      <c r="E41" s="4">
        <f t="shared" si="5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2"/>
      </c>
      <c r="T41" s="72"/>
      <c r="U41" s="71">
        <f t="shared" si="6"/>
      </c>
      <c r="V41" s="82">
        <f t="shared" si="7"/>
      </c>
      <c r="W41" s="3"/>
      <c r="X41" s="5"/>
    </row>
    <row r="42" spans="1:24" ht="15" customHeight="1" hidden="1">
      <c r="A42" s="14">
        <f t="shared" si="4"/>
      </c>
      <c r="B42" s="2">
        <f t="shared" si="1"/>
      </c>
      <c r="C42" s="7"/>
      <c r="D42" s="3"/>
      <c r="E42" s="4">
        <f t="shared" si="5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2"/>
      </c>
      <c r="T42" s="72"/>
      <c r="U42" s="71">
        <f t="shared" si="6"/>
      </c>
      <c r="V42" s="82">
        <f t="shared" si="7"/>
      </c>
      <c r="W42" s="3"/>
      <c r="X42" s="5"/>
    </row>
    <row r="43" spans="1:24" ht="15" customHeight="1" hidden="1">
      <c r="A43" s="14">
        <f t="shared" si="4"/>
      </c>
      <c r="B43" s="2">
        <f t="shared" si="1"/>
      </c>
      <c r="C43" s="7"/>
      <c r="D43" s="3"/>
      <c r="E43" s="4">
        <f t="shared" si="5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2"/>
      </c>
      <c r="T43" s="72"/>
      <c r="U43" s="71">
        <f t="shared" si="6"/>
      </c>
      <c r="V43" s="82">
        <f t="shared" si="7"/>
      </c>
      <c r="W43" s="3"/>
      <c r="X43" s="5"/>
    </row>
    <row r="44" spans="1:24" ht="15" customHeight="1" hidden="1">
      <c r="A44" s="14">
        <f t="shared" si="4"/>
      </c>
      <c r="B44" s="2">
        <f t="shared" si="1"/>
      </c>
      <c r="C44" s="7"/>
      <c r="D44" s="3"/>
      <c r="E44" s="4">
        <f t="shared" si="5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2"/>
      </c>
      <c r="T44" s="72"/>
      <c r="U44" s="71">
        <f t="shared" si="6"/>
      </c>
      <c r="V44" s="82">
        <f t="shared" si="7"/>
      </c>
      <c r="W44" s="3"/>
      <c r="X44" s="5"/>
    </row>
    <row r="45" spans="1:24" ht="15" customHeight="1" hidden="1">
      <c r="A45" s="14">
        <f t="shared" si="4"/>
      </c>
      <c r="B45" s="2">
        <f t="shared" si="1"/>
      </c>
      <c r="C45" s="7"/>
      <c r="D45" s="3"/>
      <c r="E45" s="4">
        <f t="shared" si="5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2"/>
      </c>
      <c r="T45" s="72"/>
      <c r="U45" s="71">
        <f t="shared" si="6"/>
      </c>
      <c r="V45" s="82">
        <f t="shared" si="7"/>
      </c>
      <c r="W45" s="3"/>
      <c r="X45" s="5"/>
    </row>
    <row r="46" spans="1:24" ht="15" customHeight="1" hidden="1">
      <c r="A46" s="14">
        <f t="shared" si="4"/>
      </c>
      <c r="B46" s="2">
        <f t="shared" si="1"/>
      </c>
      <c r="C46" s="7"/>
      <c r="D46" s="3"/>
      <c r="E46" s="4">
        <f t="shared" si="5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2"/>
      </c>
      <c r="T46" s="72"/>
      <c r="U46" s="71">
        <f t="shared" si="6"/>
      </c>
      <c r="V46" s="82">
        <f t="shared" si="7"/>
      </c>
      <c r="W46" s="3"/>
      <c r="X46" s="5"/>
    </row>
    <row r="47" spans="1:24" ht="15" customHeight="1" hidden="1">
      <c r="A47" s="14">
        <f t="shared" si="4"/>
      </c>
      <c r="B47" s="2">
        <f t="shared" si="1"/>
      </c>
      <c r="C47" s="7"/>
      <c r="D47" s="3"/>
      <c r="E47" s="4">
        <f t="shared" si="5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2"/>
      </c>
      <c r="T47" s="72"/>
      <c r="U47" s="71">
        <f t="shared" si="6"/>
      </c>
      <c r="V47" s="82">
        <f t="shared" si="7"/>
      </c>
      <c r="W47" s="3"/>
      <c r="X47" s="5"/>
    </row>
    <row r="48" spans="1:24" ht="15" customHeight="1" hidden="1">
      <c r="A48" s="14">
        <f t="shared" si="4"/>
      </c>
      <c r="B48" s="2">
        <f t="shared" si="1"/>
      </c>
      <c r="C48" s="7"/>
      <c r="D48" s="3"/>
      <c r="E48" s="4">
        <f t="shared" si="5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2"/>
      </c>
      <c r="T48" s="72"/>
      <c r="U48" s="71">
        <f t="shared" si="6"/>
      </c>
      <c r="V48" s="82">
        <f t="shared" si="7"/>
      </c>
      <c r="W48" s="3"/>
      <c r="X48" s="5"/>
    </row>
    <row r="49" spans="1:24" ht="15" customHeight="1" hidden="1">
      <c r="A49" s="14">
        <f t="shared" si="4"/>
      </c>
      <c r="B49" s="2">
        <f t="shared" si="1"/>
      </c>
      <c r="C49" s="7"/>
      <c r="D49" s="3"/>
      <c r="E49" s="4">
        <f t="shared" si="5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2"/>
      </c>
      <c r="T49" s="72"/>
      <c r="U49" s="71">
        <f t="shared" si="6"/>
      </c>
      <c r="V49" s="82">
        <f t="shared" si="7"/>
      </c>
      <c r="W49" s="3"/>
      <c r="X49" s="5"/>
    </row>
    <row r="50" spans="1:24" ht="15" customHeight="1" hidden="1">
      <c r="A50" s="14">
        <f t="shared" si="4"/>
      </c>
      <c r="B50" s="2">
        <f t="shared" si="1"/>
      </c>
      <c r="C50" s="7"/>
      <c r="D50" s="3"/>
      <c r="E50" s="4">
        <f t="shared" si="5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2"/>
      </c>
      <c r="T50" s="72"/>
      <c r="U50" s="71">
        <f t="shared" si="6"/>
      </c>
      <c r="V50" s="82">
        <f t="shared" si="7"/>
      </c>
      <c r="W50" s="3"/>
      <c r="X50" s="5"/>
    </row>
    <row r="51" spans="1:24" ht="15" customHeight="1" hidden="1">
      <c r="A51" s="14">
        <f t="shared" si="4"/>
      </c>
      <c r="B51" s="2">
        <f t="shared" si="1"/>
      </c>
      <c r="C51" s="7"/>
      <c r="D51" s="3"/>
      <c r="E51" s="4">
        <f t="shared" si="5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2"/>
      </c>
      <c r="T51" s="72"/>
      <c r="U51" s="71">
        <f t="shared" si="6"/>
      </c>
      <c r="V51" s="82">
        <f t="shared" si="7"/>
      </c>
      <c r="W51" s="3"/>
      <c r="X51" s="5"/>
    </row>
    <row r="52" spans="1:24" ht="15" customHeight="1" hidden="1">
      <c r="A52" s="14">
        <f t="shared" si="4"/>
      </c>
      <c r="B52" s="2">
        <f t="shared" si="1"/>
      </c>
      <c r="C52" s="7"/>
      <c r="D52" s="3"/>
      <c r="E52" s="4">
        <f t="shared" si="5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2"/>
      </c>
      <c r="T52" s="72"/>
      <c r="U52" s="71">
        <f t="shared" si="6"/>
      </c>
      <c r="V52" s="82">
        <f t="shared" si="7"/>
      </c>
      <c r="W52" s="3"/>
      <c r="X52" s="5"/>
    </row>
    <row r="53" spans="1:24" ht="15" customHeight="1" hidden="1">
      <c r="A53" s="14">
        <f t="shared" si="4"/>
      </c>
      <c r="B53" s="2">
        <f t="shared" si="1"/>
      </c>
      <c r="C53" s="7"/>
      <c r="D53" s="3"/>
      <c r="E53" s="4">
        <f t="shared" si="5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2"/>
      </c>
      <c r="T53" s="72"/>
      <c r="U53" s="71">
        <f t="shared" si="6"/>
      </c>
      <c r="V53" s="82">
        <f t="shared" si="7"/>
      </c>
      <c r="W53" s="3"/>
      <c r="X53" s="5"/>
    </row>
    <row r="54" spans="1:24" ht="15" customHeight="1" hidden="1">
      <c r="A54" s="14">
        <f t="shared" si="4"/>
      </c>
      <c r="B54" s="2">
        <f t="shared" si="1"/>
      </c>
      <c r="C54" s="7"/>
      <c r="D54" s="3"/>
      <c r="E54" s="4">
        <f t="shared" si="5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2"/>
      </c>
      <c r="T54" s="72"/>
      <c r="U54" s="71">
        <f t="shared" si="6"/>
      </c>
      <c r="V54" s="82">
        <f t="shared" si="7"/>
      </c>
      <c r="W54" s="3"/>
      <c r="X54" s="5"/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>
      <c r="V70" s="92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33">
    <mergeCell ref="T26:T27"/>
    <mergeCell ref="G26:G27"/>
    <mergeCell ref="F26:F27"/>
    <mergeCell ref="H26:H27"/>
    <mergeCell ref="I26:I27"/>
    <mergeCell ref="O5:Q5"/>
    <mergeCell ref="O6:Q6"/>
    <mergeCell ref="A26:A27"/>
    <mergeCell ref="B26:B27"/>
    <mergeCell ref="C26:C27"/>
    <mergeCell ref="D26:D27"/>
    <mergeCell ref="E26:E27"/>
    <mergeCell ref="J26:K26"/>
    <mergeCell ref="X26:X27"/>
    <mergeCell ref="M26:M27"/>
    <mergeCell ref="N26:N27"/>
    <mergeCell ref="O26:O27"/>
    <mergeCell ref="P26:P27"/>
    <mergeCell ref="U26:U27"/>
    <mergeCell ref="S26:S27"/>
    <mergeCell ref="V26:V27"/>
    <mergeCell ref="R26:R27"/>
    <mergeCell ref="Q26:Q27"/>
    <mergeCell ref="U3:U4"/>
    <mergeCell ref="O3:Q3"/>
    <mergeCell ref="L26:L27"/>
    <mergeCell ref="C6:D6"/>
    <mergeCell ref="K6:L6"/>
    <mergeCell ref="N21:O21"/>
    <mergeCell ref="E6:I6"/>
    <mergeCell ref="C4:D4"/>
    <mergeCell ref="E4:J4"/>
    <mergeCell ref="O4:Q4"/>
  </mergeCells>
  <dataValidations count="11">
    <dataValidation type="date" operator="greaterThanOrEqual" allowBlank="1" showInputMessage="1" showErrorMessage="1" sqref="L4">
      <formula1>34790</formula1>
    </dataValidation>
    <dataValidation type="list" allowBlank="1" showInputMessage="1" showErrorMessage="1" sqref="G28:G54">
      <formula1>$A$18:$A$23</formula1>
    </dataValidation>
    <dataValidation operator="greaterThanOrEqual" allowBlank="1" showInputMessage="1" showErrorMessage="1" imeMode="halfAlpha" sqref="I28:I54 F28:F54"/>
    <dataValidation type="whole" allowBlank="1" showInputMessage="1" showErrorMessage="1" imeMode="halfAlpha" sqref="H28:H54">
      <formula1>1</formula1>
      <formula2>4</formula2>
    </dataValidation>
    <dataValidation type="whole" operator="greaterThanOrEqual" allowBlank="1" showInputMessage="1" showErrorMessage="1" imeMode="halfAlpha" sqref="C28:D54">
      <formula1>1</formula1>
    </dataValidation>
    <dataValidation type="whole" allowBlank="1" showInputMessage="1" showErrorMessage="1" sqref="W28:W54">
      <formula1>0</formula1>
      <formula2>36</formula2>
    </dataValidation>
    <dataValidation type="whole" operator="greaterThanOrEqual" allowBlank="1" showInputMessage="1" showErrorMessage="1" sqref="R28:R54">
      <formula1>0</formula1>
    </dataValidation>
    <dataValidation type="whole" operator="greaterThanOrEqual" allowBlank="1" showInputMessage="1" showErrorMessage="1" sqref="Q28:Q54">
      <formula1>1</formula1>
    </dataValidation>
    <dataValidation type="list" allowBlank="1" showInputMessage="1" showErrorMessage="1" sqref="X28:X54">
      <formula1>$X$4:$X$15</formula1>
    </dataValidation>
    <dataValidation type="whole" operator="greaterThanOrEqual" allowBlank="1" showInputMessage="1" sqref="U28:U54">
      <formula1>0</formula1>
    </dataValidation>
    <dataValidation type="list" allowBlank="1" showInputMessage="1" showErrorMessage="1" sqref="T28:T54">
      <formula1>$U$5:$U$9</formula1>
    </dataValidation>
  </dataValidations>
  <printOptions horizontalCentered="1"/>
  <pageMargins left="0.3937007874015748" right="0.1968503937007874" top="1.05" bottom="0.3937007874015748" header="0" footer="0"/>
  <pageSetup fitToHeight="0" fitToWidth="0" horizontalDpi="600" verticalDpi="600" orientation="landscape" paperSize="8" scale="82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="75" zoomScaleNormal="75" zoomScaleSheetLayoutView="75" zoomScalePageLayoutView="0" workbookViewId="0" topLeftCell="A1">
      <selection activeCell="T36" sqref="T36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8" t="s">
        <v>99</v>
      </c>
    </row>
    <row r="2" ht="15" customHeight="1" thickBot="1"/>
    <row r="3" spans="1:24" s="60" customFormat="1" ht="15" customHeight="1" thickBot="1">
      <c r="A3" s="59"/>
      <c r="B3" s="57" t="s">
        <v>7</v>
      </c>
      <c r="C3" s="57"/>
      <c r="D3" s="57"/>
      <c r="E3" s="29" t="s">
        <v>11</v>
      </c>
      <c r="F3" s="58"/>
      <c r="G3" s="58"/>
      <c r="H3" s="58"/>
      <c r="I3" s="58"/>
      <c r="J3" s="58"/>
      <c r="K3" s="57"/>
      <c r="L3" s="57" t="s">
        <v>15</v>
      </c>
      <c r="N3" s="83" t="s">
        <v>36</v>
      </c>
      <c r="O3" s="95" t="s">
        <v>33</v>
      </c>
      <c r="P3" s="95"/>
      <c r="Q3" s="96"/>
      <c r="S3" s="23" t="s">
        <v>57</v>
      </c>
      <c r="U3" s="93" t="s">
        <v>16</v>
      </c>
      <c r="V3" s="80" t="s">
        <v>93</v>
      </c>
      <c r="X3" s="88" t="s">
        <v>27</v>
      </c>
    </row>
    <row r="4" spans="1:24" ht="15" customHeight="1" thickBot="1">
      <c r="A4" s="30" t="s">
        <v>8</v>
      </c>
      <c r="B4" s="41">
        <v>9999</v>
      </c>
      <c r="C4" s="99" t="s">
        <v>9</v>
      </c>
      <c r="D4" s="100"/>
      <c r="E4" s="105" t="s">
        <v>73</v>
      </c>
      <c r="F4" s="106"/>
      <c r="G4" s="106"/>
      <c r="H4" s="106"/>
      <c r="I4" s="106"/>
      <c r="J4" s="108"/>
      <c r="K4" s="30" t="s">
        <v>56</v>
      </c>
      <c r="L4" s="22">
        <v>42248</v>
      </c>
      <c r="N4" s="84" t="s">
        <v>7</v>
      </c>
      <c r="O4" s="109" t="s">
        <v>34</v>
      </c>
      <c r="P4" s="109"/>
      <c r="Q4" s="110"/>
      <c r="S4" s="66">
        <v>42461</v>
      </c>
      <c r="U4" s="94"/>
      <c r="V4" s="81"/>
      <c r="X4" s="89" t="s">
        <v>24</v>
      </c>
    </row>
    <row r="5" spans="5:24" ht="15" customHeight="1" thickBot="1">
      <c r="E5" s="29" t="s">
        <v>11</v>
      </c>
      <c r="K5" s="29" t="s">
        <v>11</v>
      </c>
      <c r="N5" s="84" t="s">
        <v>11</v>
      </c>
      <c r="O5" s="109" t="s">
        <v>35</v>
      </c>
      <c r="P5" s="109"/>
      <c r="Q5" s="110"/>
      <c r="U5" s="73" t="s">
        <v>94</v>
      </c>
      <c r="V5" s="74">
        <v>9900</v>
      </c>
      <c r="X5" s="89" t="s">
        <v>25</v>
      </c>
    </row>
    <row r="6" spans="3:24" ht="15" customHeight="1" thickBot="1">
      <c r="C6" s="99" t="s">
        <v>39</v>
      </c>
      <c r="D6" s="100"/>
      <c r="E6" s="105" t="s">
        <v>74</v>
      </c>
      <c r="F6" s="106"/>
      <c r="G6" s="106"/>
      <c r="H6" s="106"/>
      <c r="I6" s="107"/>
      <c r="J6" s="86" t="s">
        <v>40</v>
      </c>
      <c r="K6" s="101" t="s">
        <v>75</v>
      </c>
      <c r="L6" s="102"/>
      <c r="N6" s="85" t="s">
        <v>15</v>
      </c>
      <c r="O6" s="122" t="s">
        <v>101</v>
      </c>
      <c r="P6" s="122"/>
      <c r="Q6" s="123"/>
      <c r="U6" s="73" t="s">
        <v>95</v>
      </c>
      <c r="V6" s="74">
        <v>14850</v>
      </c>
      <c r="X6" s="89" t="s">
        <v>41</v>
      </c>
    </row>
    <row r="7" spans="6:24" ht="15" customHeight="1">
      <c r="F7" s="24"/>
      <c r="G7" s="24"/>
      <c r="H7" s="24"/>
      <c r="I7" s="24"/>
      <c r="U7" s="75" t="s">
        <v>96</v>
      </c>
      <c r="V7" s="76">
        <v>19800</v>
      </c>
      <c r="X7" s="89" t="s">
        <v>42</v>
      </c>
    </row>
    <row r="8" spans="6:24" ht="15" customHeight="1">
      <c r="F8" s="24"/>
      <c r="G8" s="24"/>
      <c r="H8" s="24"/>
      <c r="I8" s="24"/>
      <c r="L8" s="51"/>
      <c r="O8" s="52"/>
      <c r="P8" s="70"/>
      <c r="U8" s="73" t="s">
        <v>97</v>
      </c>
      <c r="V8" s="77">
        <v>24750</v>
      </c>
      <c r="X8" s="89" t="s">
        <v>43</v>
      </c>
    </row>
    <row r="9" spans="6:24" ht="15" customHeight="1" thickBot="1">
      <c r="F9" s="24"/>
      <c r="G9" s="24"/>
      <c r="H9" s="24"/>
      <c r="I9" s="24"/>
      <c r="L9" s="51"/>
      <c r="O9" s="52"/>
      <c r="P9" s="70"/>
      <c r="U9" s="78" t="s">
        <v>98</v>
      </c>
      <c r="V9" s="79">
        <v>0</v>
      </c>
      <c r="X9" s="89" t="s">
        <v>61</v>
      </c>
    </row>
    <row r="10" spans="2:24" ht="15" customHeight="1">
      <c r="B10" s="56" t="s">
        <v>52</v>
      </c>
      <c r="F10" s="24"/>
      <c r="G10" s="24"/>
      <c r="H10" s="56" t="s">
        <v>50</v>
      </c>
      <c r="I10" s="24"/>
      <c r="L10" s="51"/>
      <c r="O10" s="52"/>
      <c r="P10" s="70"/>
      <c r="X10" s="89" t="s">
        <v>62</v>
      </c>
    </row>
    <row r="11" spans="2:24" ht="15" customHeight="1">
      <c r="B11" s="55" t="s">
        <v>51</v>
      </c>
      <c r="F11" s="24"/>
      <c r="G11" s="24"/>
      <c r="H11" s="55" t="s">
        <v>60</v>
      </c>
      <c r="I11" s="24"/>
      <c r="L11" s="51"/>
      <c r="T11" s="11"/>
      <c r="U11" s="53"/>
      <c r="V11" s="54"/>
      <c r="X11" s="89" t="s">
        <v>63</v>
      </c>
    </row>
    <row r="12" spans="2:24" ht="15" customHeight="1">
      <c r="B12" s="55" t="s">
        <v>49</v>
      </c>
      <c r="F12" s="24"/>
      <c r="G12" s="24"/>
      <c r="H12" s="55" t="s">
        <v>59</v>
      </c>
      <c r="I12" s="24"/>
      <c r="L12" s="51"/>
      <c r="T12" s="11"/>
      <c r="U12" s="53"/>
      <c r="V12" s="54"/>
      <c r="X12" s="89" t="s">
        <v>64</v>
      </c>
    </row>
    <row r="13" spans="2:24" ht="15" customHeight="1">
      <c r="B13" s="55" t="s">
        <v>47</v>
      </c>
      <c r="F13" s="24"/>
      <c r="G13" s="24"/>
      <c r="H13" s="55" t="s">
        <v>54</v>
      </c>
      <c r="I13" s="24"/>
      <c r="L13" s="51"/>
      <c r="T13" s="11"/>
      <c r="U13" s="53"/>
      <c r="V13" s="54"/>
      <c r="X13" s="89" t="s">
        <v>65</v>
      </c>
    </row>
    <row r="14" spans="2:24" ht="15" customHeight="1" thickBot="1">
      <c r="B14" s="55" t="s">
        <v>48</v>
      </c>
      <c r="F14" s="24"/>
      <c r="G14" s="24"/>
      <c r="H14" s="55" t="s">
        <v>55</v>
      </c>
      <c r="I14" s="24"/>
      <c r="L14" s="51"/>
      <c r="T14" s="11"/>
      <c r="U14" s="53"/>
      <c r="V14" s="54"/>
      <c r="X14" s="90" t="s">
        <v>66</v>
      </c>
    </row>
    <row r="15" spans="6:24" ht="15" customHeight="1" thickBot="1">
      <c r="F15" s="24"/>
      <c r="G15" s="24"/>
      <c r="H15" s="24"/>
      <c r="I15" s="24"/>
      <c r="L15" s="51"/>
      <c r="T15" s="11"/>
      <c r="U15" s="53"/>
      <c r="V15" s="54"/>
      <c r="X15" s="87"/>
    </row>
    <row r="16" spans="1:5" ht="15" customHeight="1" thickBot="1">
      <c r="A16" s="61" t="s">
        <v>28</v>
      </c>
      <c r="B16" s="21">
        <f>SUM(B18:B23)</f>
        <v>9</v>
      </c>
      <c r="C16" s="24"/>
      <c r="D16" s="24"/>
      <c r="E16" s="24"/>
    </row>
    <row r="17" spans="1:11" ht="15" customHeight="1" thickBot="1">
      <c r="A17" s="62" t="s">
        <v>0</v>
      </c>
      <c r="B17" s="44" t="s">
        <v>10</v>
      </c>
      <c r="C17" s="45" t="s">
        <v>38</v>
      </c>
      <c r="D17" s="45"/>
      <c r="E17" s="42"/>
      <c r="F17" s="43"/>
      <c r="G17" s="43"/>
      <c r="H17" s="43"/>
      <c r="I17" s="43"/>
      <c r="J17" s="43"/>
      <c r="K17" s="43"/>
    </row>
    <row r="18" spans="1:24" ht="15" customHeight="1">
      <c r="A18" s="63" t="s">
        <v>20</v>
      </c>
      <c r="B18" s="46">
        <f aca="true" t="shared" si="0" ref="B18:B23">SUMIF(G$1:G$65536,A18,A$1:A$65536)</f>
        <v>3</v>
      </c>
      <c r="C18" s="32" t="s">
        <v>31</v>
      </c>
      <c r="D18" s="35" t="s">
        <v>31</v>
      </c>
      <c r="E18" s="25" t="s">
        <v>22</v>
      </c>
      <c r="F18" s="35" t="s">
        <v>21</v>
      </c>
      <c r="G18" s="35" t="s">
        <v>31</v>
      </c>
      <c r="H18" s="47" t="s">
        <v>31</v>
      </c>
      <c r="I18" s="47" t="s">
        <v>31</v>
      </c>
      <c r="J18" s="47" t="s">
        <v>31</v>
      </c>
      <c r="K18" s="39" t="s">
        <v>31</v>
      </c>
      <c r="L18" s="39" t="s">
        <v>31</v>
      </c>
      <c r="M18" s="39" t="s">
        <v>31</v>
      </c>
      <c r="N18" s="17" t="s">
        <v>37</v>
      </c>
      <c r="O18" s="17" t="s">
        <v>37</v>
      </c>
      <c r="P18" s="17" t="s">
        <v>37</v>
      </c>
      <c r="Q18" s="39" t="s">
        <v>31</v>
      </c>
      <c r="R18" s="39" t="s">
        <v>31</v>
      </c>
      <c r="S18" s="25" t="s">
        <v>22</v>
      </c>
      <c r="T18" s="25" t="s">
        <v>22</v>
      </c>
      <c r="U18" s="19" t="s">
        <v>37</v>
      </c>
      <c r="V18" s="25" t="s">
        <v>22</v>
      </c>
      <c r="W18" s="39" t="s">
        <v>31</v>
      </c>
      <c r="X18" s="48" t="s">
        <v>21</v>
      </c>
    </row>
    <row r="19" spans="1:24" ht="15" customHeight="1" thickBot="1">
      <c r="A19" s="64" t="s">
        <v>58</v>
      </c>
      <c r="B19" s="16">
        <f t="shared" si="0"/>
        <v>2</v>
      </c>
      <c r="C19" s="34" t="s">
        <v>31</v>
      </c>
      <c r="D19" s="37" t="s">
        <v>31</v>
      </c>
      <c r="E19" s="27" t="s">
        <v>30</v>
      </c>
      <c r="F19" s="37" t="s">
        <v>77</v>
      </c>
      <c r="G19" s="37" t="s">
        <v>31</v>
      </c>
      <c r="H19" s="67" t="s">
        <v>21</v>
      </c>
      <c r="I19" s="67" t="s">
        <v>21</v>
      </c>
      <c r="J19" s="67" t="s">
        <v>21</v>
      </c>
      <c r="K19" s="68" t="s">
        <v>21</v>
      </c>
      <c r="L19" s="18" t="s">
        <v>37</v>
      </c>
      <c r="M19" s="18" t="s">
        <v>37</v>
      </c>
      <c r="N19" s="18" t="s">
        <v>37</v>
      </c>
      <c r="O19" s="18" t="s">
        <v>37</v>
      </c>
      <c r="P19" s="18" t="s">
        <v>37</v>
      </c>
      <c r="Q19" s="40" t="s">
        <v>31</v>
      </c>
      <c r="R19" s="40" t="s">
        <v>31</v>
      </c>
      <c r="S19" s="27" t="s">
        <v>30</v>
      </c>
      <c r="T19" s="27" t="s">
        <v>30</v>
      </c>
      <c r="U19" s="40" t="s">
        <v>31</v>
      </c>
      <c r="V19" s="27" t="s">
        <v>30</v>
      </c>
      <c r="W19" s="18" t="s">
        <v>37</v>
      </c>
      <c r="X19" s="49" t="s">
        <v>21</v>
      </c>
    </row>
    <row r="20" spans="1:24" ht="15" customHeight="1">
      <c r="A20" s="65" t="s">
        <v>23</v>
      </c>
      <c r="B20" s="15">
        <f t="shared" si="0"/>
        <v>1</v>
      </c>
      <c r="C20" s="32" t="s">
        <v>31</v>
      </c>
      <c r="D20" s="35" t="s">
        <v>31</v>
      </c>
      <c r="E20" s="25" t="s">
        <v>22</v>
      </c>
      <c r="F20" s="35" t="s">
        <v>78</v>
      </c>
      <c r="G20" s="35" t="s">
        <v>31</v>
      </c>
      <c r="H20" s="91" t="s">
        <v>21</v>
      </c>
      <c r="I20" s="91" t="s">
        <v>21</v>
      </c>
      <c r="J20" s="19" t="s">
        <v>29</v>
      </c>
      <c r="K20" s="17" t="s">
        <v>29</v>
      </c>
      <c r="L20" s="17" t="s">
        <v>29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25" t="s">
        <v>22</v>
      </c>
      <c r="T20" s="25" t="s">
        <v>22</v>
      </c>
      <c r="U20" s="17" t="s">
        <v>29</v>
      </c>
      <c r="V20" s="25" t="s">
        <v>22</v>
      </c>
      <c r="W20" s="17" t="s">
        <v>29</v>
      </c>
      <c r="X20" s="48" t="s">
        <v>21</v>
      </c>
    </row>
    <row r="21" spans="1:24" ht="15" customHeight="1">
      <c r="A21" s="65" t="s">
        <v>17</v>
      </c>
      <c r="B21" s="15">
        <f t="shared" si="0"/>
        <v>1</v>
      </c>
      <c r="C21" s="33" t="s">
        <v>31</v>
      </c>
      <c r="D21" s="36" t="s">
        <v>31</v>
      </c>
      <c r="E21" s="26" t="s">
        <v>22</v>
      </c>
      <c r="F21" s="36" t="s">
        <v>77</v>
      </c>
      <c r="G21" s="36" t="s">
        <v>31</v>
      </c>
      <c r="H21" s="69" t="s">
        <v>21</v>
      </c>
      <c r="I21" s="69" t="s">
        <v>21</v>
      </c>
      <c r="J21" s="69" t="s">
        <v>21</v>
      </c>
      <c r="K21" s="69" t="s">
        <v>21</v>
      </c>
      <c r="L21" s="20" t="s">
        <v>37</v>
      </c>
      <c r="M21" s="20" t="s">
        <v>37</v>
      </c>
      <c r="N21" s="103" t="s">
        <v>53</v>
      </c>
      <c r="O21" s="104"/>
      <c r="P21" s="20" t="s">
        <v>37</v>
      </c>
      <c r="Q21" s="20" t="s">
        <v>37</v>
      </c>
      <c r="R21" s="20" t="s">
        <v>37</v>
      </c>
      <c r="S21" s="20" t="s">
        <v>37</v>
      </c>
      <c r="T21" s="20" t="s">
        <v>37</v>
      </c>
      <c r="U21" s="20" t="s">
        <v>37</v>
      </c>
      <c r="V21" s="20" t="s">
        <v>37</v>
      </c>
      <c r="W21" s="20" t="s">
        <v>37</v>
      </c>
      <c r="X21" s="50" t="s">
        <v>21</v>
      </c>
    </row>
    <row r="22" spans="1:24" ht="15" customHeight="1">
      <c r="A22" s="65" t="s">
        <v>18</v>
      </c>
      <c r="B22" s="15">
        <f t="shared" si="0"/>
        <v>1</v>
      </c>
      <c r="C22" s="33" t="s">
        <v>31</v>
      </c>
      <c r="D22" s="36" t="s">
        <v>31</v>
      </c>
      <c r="E22" s="26" t="s">
        <v>22</v>
      </c>
      <c r="F22" s="36" t="s">
        <v>77</v>
      </c>
      <c r="G22" s="36" t="s">
        <v>31</v>
      </c>
      <c r="H22" s="69" t="s">
        <v>21</v>
      </c>
      <c r="I22" s="69" t="s">
        <v>21</v>
      </c>
      <c r="J22" s="69" t="s">
        <v>21</v>
      </c>
      <c r="K22" s="69" t="s">
        <v>21</v>
      </c>
      <c r="L22" s="20" t="s">
        <v>37</v>
      </c>
      <c r="M22" s="20" t="s">
        <v>37</v>
      </c>
      <c r="N22" s="20" t="s">
        <v>37</v>
      </c>
      <c r="O22" s="20" t="s">
        <v>37</v>
      </c>
      <c r="P22" s="38" t="s">
        <v>31</v>
      </c>
      <c r="Q22" s="20" t="s">
        <v>37</v>
      </c>
      <c r="R22" s="20" t="s">
        <v>37</v>
      </c>
      <c r="S22" s="20" t="s">
        <v>37</v>
      </c>
      <c r="T22" s="20" t="s">
        <v>37</v>
      </c>
      <c r="U22" s="20" t="s">
        <v>37</v>
      </c>
      <c r="V22" s="20" t="s">
        <v>37</v>
      </c>
      <c r="W22" s="20" t="s">
        <v>37</v>
      </c>
      <c r="X22" s="50" t="s">
        <v>21</v>
      </c>
    </row>
    <row r="23" spans="1:24" ht="15" customHeight="1" thickBot="1">
      <c r="A23" s="64" t="s">
        <v>19</v>
      </c>
      <c r="B23" s="16">
        <f t="shared" si="0"/>
        <v>1</v>
      </c>
      <c r="C23" s="34" t="s">
        <v>31</v>
      </c>
      <c r="D23" s="37" t="s">
        <v>31</v>
      </c>
      <c r="E23" s="27" t="s">
        <v>22</v>
      </c>
      <c r="F23" s="37" t="s">
        <v>77</v>
      </c>
      <c r="G23" s="37" t="s">
        <v>31</v>
      </c>
      <c r="H23" s="67" t="s">
        <v>21</v>
      </c>
      <c r="I23" s="67" t="s">
        <v>21</v>
      </c>
      <c r="J23" s="67" t="s">
        <v>21</v>
      </c>
      <c r="K23" s="67" t="s">
        <v>21</v>
      </c>
      <c r="L23" s="31" t="s">
        <v>37</v>
      </c>
      <c r="M23" s="31" t="s">
        <v>37</v>
      </c>
      <c r="N23" s="31" t="s">
        <v>37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37</v>
      </c>
      <c r="W23" s="31" t="s">
        <v>37</v>
      </c>
      <c r="X23" s="49" t="s">
        <v>21</v>
      </c>
    </row>
    <row r="24" ht="15" customHeight="1"/>
    <row r="25" spans="1:24" s="58" customFormat="1" ht="15" customHeight="1" thickBot="1">
      <c r="A25" s="57" t="s">
        <v>12</v>
      </c>
      <c r="B25" s="57" t="s">
        <v>12</v>
      </c>
      <c r="C25" s="57" t="s">
        <v>7</v>
      </c>
      <c r="D25" s="57" t="s">
        <v>7</v>
      </c>
      <c r="E25" s="57" t="s">
        <v>12</v>
      </c>
      <c r="F25" s="57" t="s">
        <v>7</v>
      </c>
      <c r="G25" s="57" t="s">
        <v>14</v>
      </c>
      <c r="H25" s="57" t="s">
        <v>7</v>
      </c>
      <c r="I25" s="57" t="s">
        <v>7</v>
      </c>
      <c r="J25" s="57" t="s">
        <v>11</v>
      </c>
      <c r="K25" s="57" t="s">
        <v>11</v>
      </c>
      <c r="L25" s="57" t="s">
        <v>15</v>
      </c>
      <c r="M25" s="57" t="s">
        <v>15</v>
      </c>
      <c r="N25" s="57" t="s">
        <v>15</v>
      </c>
      <c r="O25" s="57" t="s">
        <v>15</v>
      </c>
      <c r="P25" s="57" t="s">
        <v>15</v>
      </c>
      <c r="Q25" s="57" t="s">
        <v>7</v>
      </c>
      <c r="R25" s="57" t="s">
        <v>7</v>
      </c>
      <c r="S25" s="57" t="s">
        <v>12</v>
      </c>
      <c r="T25" s="57" t="s">
        <v>14</v>
      </c>
      <c r="U25" s="57" t="s">
        <v>12</v>
      </c>
      <c r="V25" s="57" t="s">
        <v>12</v>
      </c>
      <c r="W25" s="57" t="s">
        <v>7</v>
      </c>
      <c r="X25" s="57" t="s">
        <v>14</v>
      </c>
    </row>
    <row r="26" spans="1:24" ht="27" customHeight="1" thickBot="1">
      <c r="A26" s="119" t="s">
        <v>32</v>
      </c>
      <c r="B26" s="111" t="s">
        <v>10</v>
      </c>
      <c r="C26" s="121" t="s">
        <v>46</v>
      </c>
      <c r="D26" s="121" t="s">
        <v>13</v>
      </c>
      <c r="E26" s="121" t="s">
        <v>76</v>
      </c>
      <c r="F26" s="121" t="s">
        <v>79</v>
      </c>
      <c r="G26" s="111" t="s">
        <v>0</v>
      </c>
      <c r="H26" s="121" t="s">
        <v>44</v>
      </c>
      <c r="I26" s="121" t="s">
        <v>45</v>
      </c>
      <c r="J26" s="97" t="s">
        <v>1</v>
      </c>
      <c r="K26" s="97"/>
      <c r="L26" s="97" t="s">
        <v>6</v>
      </c>
      <c r="M26" s="113" t="s">
        <v>83</v>
      </c>
      <c r="N26" s="113" t="s">
        <v>84</v>
      </c>
      <c r="O26" s="113" t="s">
        <v>85</v>
      </c>
      <c r="P26" s="113" t="s">
        <v>86</v>
      </c>
      <c r="Q26" s="115" t="s">
        <v>88</v>
      </c>
      <c r="R26" s="115" t="s">
        <v>87</v>
      </c>
      <c r="S26" s="115" t="s">
        <v>90</v>
      </c>
      <c r="T26" s="115" t="s">
        <v>89</v>
      </c>
      <c r="U26" s="115" t="s">
        <v>91</v>
      </c>
      <c r="V26" s="117" t="s">
        <v>92</v>
      </c>
      <c r="W26" s="10" t="s">
        <v>2</v>
      </c>
      <c r="X26" s="111" t="s">
        <v>26</v>
      </c>
    </row>
    <row r="27" spans="1:24" ht="27" customHeight="1">
      <c r="A27" s="120"/>
      <c r="B27" s="112"/>
      <c r="C27" s="112"/>
      <c r="D27" s="112"/>
      <c r="E27" s="112"/>
      <c r="F27" s="112"/>
      <c r="G27" s="112"/>
      <c r="H27" s="112"/>
      <c r="I27" s="112"/>
      <c r="J27" s="12" t="s">
        <v>4</v>
      </c>
      <c r="K27" s="12" t="s">
        <v>5</v>
      </c>
      <c r="L27" s="98"/>
      <c r="M27" s="114"/>
      <c r="N27" s="114"/>
      <c r="O27" s="114"/>
      <c r="P27" s="114"/>
      <c r="Q27" s="116"/>
      <c r="R27" s="116"/>
      <c r="S27" s="116"/>
      <c r="T27" s="116"/>
      <c r="U27" s="116"/>
      <c r="V27" s="118"/>
      <c r="W27" s="13" t="s">
        <v>3</v>
      </c>
      <c r="X27" s="112"/>
    </row>
    <row r="28" spans="1:24" ht="15" customHeight="1">
      <c r="A28" s="14">
        <f>IF(D28="","",1)</f>
        <v>1</v>
      </c>
      <c r="B28" s="2">
        <f aca="true" t="shared" si="1" ref="B28:B88">IF($A28=1,ROW($B28)-ROW($B$27),"")</f>
        <v>1</v>
      </c>
      <c r="C28" s="7">
        <v>2014</v>
      </c>
      <c r="D28" s="3">
        <v>1</v>
      </c>
      <c r="E28" s="4" t="str">
        <f>IF($A28=1,MID(C28,3,2)&amp;"-M27-"&amp;TEXT(B$4,"####")&amp;"-"&amp;REPT("0",4-LEN(D28))&amp;TEXT(D28,"####"),"")</f>
        <v>14-M27-9999-0001</v>
      </c>
      <c r="F28" s="7" t="s">
        <v>80</v>
      </c>
      <c r="G28" s="5" t="s">
        <v>20</v>
      </c>
      <c r="H28" s="7">
        <v>1</v>
      </c>
      <c r="I28" s="3">
        <v>1</v>
      </c>
      <c r="J28" s="5" t="s">
        <v>67</v>
      </c>
      <c r="K28" s="5" t="s">
        <v>68</v>
      </c>
      <c r="L28" s="6">
        <v>34426</v>
      </c>
      <c r="M28" s="6">
        <v>41760</v>
      </c>
      <c r="N28" s="6"/>
      <c r="O28" s="6"/>
      <c r="P28" s="6"/>
      <c r="Q28" s="8">
        <v>30000</v>
      </c>
      <c r="R28" s="8">
        <v>0</v>
      </c>
      <c r="S28" s="9">
        <f>IF($A28=1,IF(Q28&gt;0,Q28-R28,""),"")</f>
        <v>30000</v>
      </c>
      <c r="T28" s="72" t="s">
        <v>95</v>
      </c>
      <c r="U28" s="71">
        <f>IF(T28="","",VLOOKUP(T28,$U$5:$V$9,2,FALSE))</f>
        <v>14850</v>
      </c>
      <c r="V28" s="82">
        <f>IF(S28="","",MIN(S28,U28))</f>
        <v>14850</v>
      </c>
      <c r="W28" s="3">
        <v>24</v>
      </c>
      <c r="X28" s="5"/>
    </row>
    <row r="29" spans="1:24" ht="15" customHeight="1">
      <c r="A29" s="14">
        <f aca="true" t="shared" si="2" ref="A29:A88">IF(D29="","",1)</f>
        <v>1</v>
      </c>
      <c r="B29" s="2">
        <f t="shared" si="1"/>
        <v>2</v>
      </c>
      <c r="C29" s="7">
        <v>2014</v>
      </c>
      <c r="D29" s="3">
        <v>2</v>
      </c>
      <c r="E29" s="4" t="str">
        <f aca="true" t="shared" si="3" ref="E29:E88">IF($A29=1,MID(C29,3,2)&amp;"-M27-"&amp;TEXT(B$4,"####")&amp;"-"&amp;REPT("0",4-LEN(D29))&amp;TEXT(D29,"####"),"")</f>
        <v>14-M27-9999-0002</v>
      </c>
      <c r="F29" s="7" t="s">
        <v>81</v>
      </c>
      <c r="G29" s="5" t="s">
        <v>20</v>
      </c>
      <c r="H29" s="7">
        <v>1</v>
      </c>
      <c r="I29" s="3">
        <v>2</v>
      </c>
      <c r="J29" s="5" t="s">
        <v>71</v>
      </c>
      <c r="K29" s="5" t="s">
        <v>69</v>
      </c>
      <c r="L29" s="6">
        <v>34455</v>
      </c>
      <c r="M29" s="6">
        <v>41791</v>
      </c>
      <c r="N29" s="6"/>
      <c r="O29" s="6"/>
      <c r="P29" s="6"/>
      <c r="Q29" s="8">
        <v>20000</v>
      </c>
      <c r="R29" s="8">
        <v>0</v>
      </c>
      <c r="S29" s="9">
        <f aca="true" t="shared" si="4" ref="S29:S88">IF($A29=1,IF(Q29&gt;0,Q29-R29,""),"")</f>
        <v>20000</v>
      </c>
      <c r="T29" s="72" t="s">
        <v>96</v>
      </c>
      <c r="U29" s="71">
        <f>IF(T29="","",VLOOKUP(T29,$U$5:$V$9,2,FALSE))</f>
        <v>19800</v>
      </c>
      <c r="V29" s="82">
        <f aca="true" t="shared" si="5" ref="V29:V88">IF(S29="","",MIN(S29,U29))</f>
        <v>19800</v>
      </c>
      <c r="W29" s="3">
        <v>24</v>
      </c>
      <c r="X29" s="5"/>
    </row>
    <row r="30" spans="1:24" ht="15" customHeight="1">
      <c r="A30" s="14">
        <f t="shared" si="2"/>
        <v>1</v>
      </c>
      <c r="B30" s="2">
        <f t="shared" si="1"/>
        <v>3</v>
      </c>
      <c r="C30" s="7">
        <v>2014</v>
      </c>
      <c r="D30" s="3">
        <v>3</v>
      </c>
      <c r="E30" s="4" t="str">
        <f t="shared" si="3"/>
        <v>14-M27-9999-0003</v>
      </c>
      <c r="F30" s="7" t="s">
        <v>82</v>
      </c>
      <c r="G30" s="5" t="s">
        <v>20</v>
      </c>
      <c r="H30" s="7">
        <v>1</v>
      </c>
      <c r="I30" s="3">
        <v>3</v>
      </c>
      <c r="J30" s="5" t="s">
        <v>72</v>
      </c>
      <c r="K30" s="5" t="s">
        <v>70</v>
      </c>
      <c r="L30" s="6">
        <v>34455</v>
      </c>
      <c r="M30" s="6">
        <v>41791</v>
      </c>
      <c r="N30" s="6"/>
      <c r="O30" s="6"/>
      <c r="P30" s="6"/>
      <c r="Q30" s="8">
        <v>30000</v>
      </c>
      <c r="R30" s="8">
        <v>20000</v>
      </c>
      <c r="S30" s="9">
        <f t="shared" si="4"/>
        <v>10000</v>
      </c>
      <c r="T30" s="72" t="s">
        <v>97</v>
      </c>
      <c r="U30" s="71">
        <f aca="true" t="shared" si="6" ref="U30:U88">IF(T30="","",VLOOKUP(T30,$U$5:$V$9,2,FALSE))</f>
        <v>24750</v>
      </c>
      <c r="V30" s="82">
        <f t="shared" si="5"/>
        <v>10000</v>
      </c>
      <c r="W30" s="3">
        <v>24</v>
      </c>
      <c r="X30" s="5"/>
    </row>
    <row r="31" spans="1:24" ht="15" customHeight="1">
      <c r="A31" s="14">
        <f t="shared" si="2"/>
      </c>
      <c r="B31" s="2">
        <f t="shared" si="1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4"/>
      </c>
      <c r="T31" s="72"/>
      <c r="U31" s="71">
        <f t="shared" si="6"/>
      </c>
      <c r="V31" s="82">
        <f t="shared" si="5"/>
      </c>
      <c r="W31" s="3"/>
      <c r="X31" s="5"/>
    </row>
    <row r="32" spans="1:24" ht="15" customHeight="1">
      <c r="A32" s="14">
        <f t="shared" si="2"/>
        <v>1</v>
      </c>
      <c r="B32" s="2">
        <f t="shared" si="1"/>
        <v>5</v>
      </c>
      <c r="C32" s="7">
        <v>2014</v>
      </c>
      <c r="D32" s="3">
        <v>1</v>
      </c>
      <c r="E32" s="4" t="str">
        <f t="shared" si="3"/>
        <v>14-M27-9999-0001</v>
      </c>
      <c r="F32" s="7"/>
      <c r="G32" s="5" t="s">
        <v>17</v>
      </c>
      <c r="H32" s="7"/>
      <c r="I32" s="3"/>
      <c r="J32" s="5" t="s">
        <v>67</v>
      </c>
      <c r="K32" s="5" t="s">
        <v>68</v>
      </c>
      <c r="L32" s="6"/>
      <c r="M32" s="6"/>
      <c r="N32" s="6">
        <v>41820</v>
      </c>
      <c r="O32" s="6"/>
      <c r="P32" s="6"/>
      <c r="Q32" s="8"/>
      <c r="R32" s="8"/>
      <c r="S32" s="9">
        <f t="shared" si="4"/>
      </c>
      <c r="T32" s="72"/>
      <c r="U32" s="71">
        <f t="shared" si="6"/>
      </c>
      <c r="V32" s="82">
        <f t="shared" si="5"/>
      </c>
      <c r="W32" s="3"/>
      <c r="X32" s="5" t="s">
        <v>42</v>
      </c>
    </row>
    <row r="33" spans="1:24" ht="15" customHeight="1">
      <c r="A33" s="14">
        <f t="shared" si="2"/>
      </c>
      <c r="B33" s="2">
        <f t="shared" si="1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4"/>
      </c>
      <c r="T33" s="72"/>
      <c r="U33" s="71">
        <f t="shared" si="6"/>
      </c>
      <c r="V33" s="82">
        <f t="shared" si="5"/>
      </c>
      <c r="W33" s="3"/>
      <c r="X33" s="5"/>
    </row>
    <row r="34" spans="1:24" ht="15" customHeight="1">
      <c r="A34" s="14">
        <f t="shared" si="2"/>
        <v>1</v>
      </c>
      <c r="B34" s="2">
        <f t="shared" si="1"/>
        <v>7</v>
      </c>
      <c r="C34" s="7">
        <v>2014</v>
      </c>
      <c r="D34" s="3">
        <v>2</v>
      </c>
      <c r="E34" s="4" t="str">
        <f t="shared" si="3"/>
        <v>14-M27-9999-0002</v>
      </c>
      <c r="F34" s="7"/>
      <c r="G34" s="5" t="s">
        <v>18</v>
      </c>
      <c r="H34" s="7"/>
      <c r="I34" s="3"/>
      <c r="J34" s="5" t="s">
        <v>71</v>
      </c>
      <c r="K34" s="5" t="s">
        <v>69</v>
      </c>
      <c r="L34" s="6"/>
      <c r="M34" s="6"/>
      <c r="N34" s="6"/>
      <c r="O34" s="6"/>
      <c r="P34" s="6">
        <v>41791</v>
      </c>
      <c r="Q34" s="8"/>
      <c r="R34" s="8"/>
      <c r="S34" s="9">
        <f t="shared" si="4"/>
      </c>
      <c r="T34" s="72"/>
      <c r="U34" s="71">
        <f t="shared" si="6"/>
      </c>
      <c r="V34" s="82">
        <f t="shared" si="5"/>
      </c>
      <c r="W34" s="3"/>
      <c r="X34" s="5" t="s">
        <v>63</v>
      </c>
    </row>
    <row r="35" spans="1:24" ht="15" customHeight="1">
      <c r="A35" s="14">
        <f t="shared" si="2"/>
        <v>1</v>
      </c>
      <c r="B35" s="2">
        <f t="shared" si="1"/>
        <v>8</v>
      </c>
      <c r="C35" s="7">
        <v>2014</v>
      </c>
      <c r="D35" s="3">
        <v>2</v>
      </c>
      <c r="E35" s="4" t="str">
        <f t="shared" si="3"/>
        <v>14-M27-9999-0002</v>
      </c>
      <c r="F35" s="7"/>
      <c r="G35" s="5" t="s">
        <v>19</v>
      </c>
      <c r="H35" s="7"/>
      <c r="I35" s="3"/>
      <c r="J35" s="5" t="s">
        <v>71</v>
      </c>
      <c r="K35" s="5" t="s">
        <v>69</v>
      </c>
      <c r="L35" s="6"/>
      <c r="M35" s="6"/>
      <c r="N35" s="6"/>
      <c r="O35" s="6"/>
      <c r="P35" s="6"/>
      <c r="Q35" s="8"/>
      <c r="R35" s="8"/>
      <c r="S35" s="9">
        <f t="shared" si="4"/>
      </c>
      <c r="T35" s="72"/>
      <c r="U35" s="71">
        <f t="shared" si="6"/>
      </c>
      <c r="V35" s="82">
        <f t="shared" si="5"/>
      </c>
      <c r="W35" s="3"/>
      <c r="X35" s="5" t="s">
        <v>64</v>
      </c>
    </row>
    <row r="36" spans="1:24" ht="15" customHeight="1">
      <c r="A36" s="14">
        <f t="shared" si="2"/>
        <v>1</v>
      </c>
      <c r="B36" s="2">
        <f t="shared" si="1"/>
        <v>9</v>
      </c>
      <c r="C36" s="7">
        <v>2014</v>
      </c>
      <c r="D36" s="3">
        <v>2</v>
      </c>
      <c r="E36" s="4" t="str">
        <f t="shared" si="3"/>
        <v>14-M27-9999-0002</v>
      </c>
      <c r="F36" s="7"/>
      <c r="G36" s="5" t="s">
        <v>58</v>
      </c>
      <c r="H36" s="7"/>
      <c r="I36" s="3"/>
      <c r="J36" s="5" t="s">
        <v>71</v>
      </c>
      <c r="K36" s="5" t="s">
        <v>69</v>
      </c>
      <c r="L36" s="6"/>
      <c r="M36" s="6"/>
      <c r="N36" s="6"/>
      <c r="O36" s="6"/>
      <c r="P36" s="6"/>
      <c r="Q36" s="8">
        <v>20000</v>
      </c>
      <c r="R36" s="8">
        <v>0</v>
      </c>
      <c r="S36" s="9">
        <f t="shared" si="4"/>
        <v>20000</v>
      </c>
      <c r="T36" s="72" t="s">
        <v>95</v>
      </c>
      <c r="U36" s="71">
        <f t="shared" si="6"/>
        <v>14850</v>
      </c>
      <c r="V36" s="82">
        <f t="shared" si="5"/>
        <v>14850</v>
      </c>
      <c r="W36" s="3"/>
      <c r="X36" s="5" t="s">
        <v>66</v>
      </c>
    </row>
    <row r="37" spans="1:24" ht="15" customHeight="1">
      <c r="A37" s="14">
        <f t="shared" si="2"/>
      </c>
      <c r="B37" s="2">
        <f t="shared" si="1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4"/>
      </c>
      <c r="T37" s="72"/>
      <c r="U37" s="71">
        <f t="shared" si="6"/>
      </c>
      <c r="V37" s="82">
        <f t="shared" si="5"/>
      </c>
      <c r="W37" s="3"/>
      <c r="X37" s="5"/>
    </row>
    <row r="38" spans="1:24" ht="15" customHeight="1">
      <c r="A38" s="14">
        <f t="shared" si="2"/>
        <v>1</v>
      </c>
      <c r="B38" s="2">
        <f t="shared" si="1"/>
        <v>11</v>
      </c>
      <c r="C38" s="7">
        <v>2014</v>
      </c>
      <c r="D38" s="3">
        <v>3</v>
      </c>
      <c r="E38" s="4" t="str">
        <f t="shared" si="3"/>
        <v>14-M27-9999-0003</v>
      </c>
      <c r="F38" s="7"/>
      <c r="G38" s="5" t="s">
        <v>23</v>
      </c>
      <c r="H38" s="7"/>
      <c r="I38" s="3"/>
      <c r="J38" s="5" t="s">
        <v>72</v>
      </c>
      <c r="K38" s="5" t="s">
        <v>70</v>
      </c>
      <c r="L38" s="6"/>
      <c r="M38" s="6"/>
      <c r="N38" s="6"/>
      <c r="O38" s="6"/>
      <c r="P38" s="6"/>
      <c r="Q38" s="8"/>
      <c r="R38" s="8"/>
      <c r="S38" s="9">
        <f t="shared" si="4"/>
      </c>
      <c r="T38" s="72"/>
      <c r="U38" s="71">
        <f t="shared" si="6"/>
      </c>
      <c r="V38" s="82">
        <f t="shared" si="5"/>
      </c>
      <c r="W38" s="3"/>
      <c r="X38" s="5" t="s">
        <v>24</v>
      </c>
    </row>
    <row r="39" spans="1:24" ht="15" customHeight="1">
      <c r="A39" s="14">
        <f t="shared" si="2"/>
        <v>1</v>
      </c>
      <c r="B39" s="2">
        <f t="shared" si="1"/>
        <v>12</v>
      </c>
      <c r="C39" s="7">
        <v>2014</v>
      </c>
      <c r="D39" s="3">
        <v>3</v>
      </c>
      <c r="E39" s="4" t="str">
        <f t="shared" si="3"/>
        <v>14-M27-9999-0003</v>
      </c>
      <c r="F39" s="7"/>
      <c r="G39" s="5" t="s">
        <v>58</v>
      </c>
      <c r="H39" s="7"/>
      <c r="I39" s="3"/>
      <c r="J39" s="5" t="s">
        <v>72</v>
      </c>
      <c r="K39" s="5" t="s">
        <v>70</v>
      </c>
      <c r="L39" s="6"/>
      <c r="M39" s="6"/>
      <c r="N39" s="6"/>
      <c r="O39" s="6"/>
      <c r="P39" s="6"/>
      <c r="Q39" s="8">
        <v>30000</v>
      </c>
      <c r="R39" s="8">
        <v>0</v>
      </c>
      <c r="S39" s="9">
        <f t="shared" si="4"/>
        <v>30000</v>
      </c>
      <c r="T39" s="72" t="s">
        <v>94</v>
      </c>
      <c r="U39" s="71">
        <f t="shared" si="6"/>
        <v>9900</v>
      </c>
      <c r="V39" s="82">
        <f t="shared" si="5"/>
        <v>9900</v>
      </c>
      <c r="W39" s="3"/>
      <c r="X39" s="5" t="s">
        <v>66</v>
      </c>
    </row>
    <row r="40" spans="1:24" ht="15" customHeight="1">
      <c r="A40" s="14">
        <f t="shared" si="2"/>
      </c>
      <c r="B40" s="2">
        <f t="shared" si="1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4"/>
      </c>
      <c r="T40" s="72"/>
      <c r="U40" s="71">
        <f t="shared" si="6"/>
      </c>
      <c r="V40" s="82">
        <f t="shared" si="5"/>
      </c>
      <c r="W40" s="3"/>
      <c r="X40" s="5"/>
    </row>
    <row r="41" spans="1:24" ht="15" customHeight="1">
      <c r="A41" s="14">
        <f t="shared" si="2"/>
      </c>
      <c r="B41" s="2">
        <f t="shared" si="1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4"/>
      </c>
      <c r="T41" s="72"/>
      <c r="U41" s="71">
        <f t="shared" si="6"/>
      </c>
      <c r="V41" s="82">
        <f t="shared" si="5"/>
      </c>
      <c r="W41" s="3"/>
      <c r="X41" s="5"/>
    </row>
    <row r="42" spans="1:24" ht="15" customHeight="1">
      <c r="A42" s="14">
        <f t="shared" si="2"/>
      </c>
      <c r="B42" s="2">
        <f t="shared" si="1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4"/>
      </c>
      <c r="T42" s="72"/>
      <c r="U42" s="71">
        <f t="shared" si="6"/>
      </c>
      <c r="V42" s="82">
        <f t="shared" si="5"/>
      </c>
      <c r="W42" s="3"/>
      <c r="X42" s="5"/>
    </row>
    <row r="43" spans="1:24" ht="15" customHeight="1">
      <c r="A43" s="14">
        <f t="shared" si="2"/>
      </c>
      <c r="B43" s="2">
        <f t="shared" si="1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4"/>
      </c>
      <c r="T43" s="72"/>
      <c r="U43" s="71">
        <f t="shared" si="6"/>
      </c>
      <c r="V43" s="82">
        <f t="shared" si="5"/>
      </c>
      <c r="W43" s="3"/>
      <c r="X43" s="5"/>
    </row>
    <row r="44" spans="1:24" ht="15" customHeight="1">
      <c r="A44" s="14">
        <f t="shared" si="2"/>
      </c>
      <c r="B44" s="2">
        <f t="shared" si="1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4"/>
      </c>
      <c r="T44" s="72"/>
      <c r="U44" s="71">
        <f t="shared" si="6"/>
      </c>
      <c r="V44" s="82">
        <f t="shared" si="5"/>
      </c>
      <c r="W44" s="3"/>
      <c r="X44" s="5"/>
    </row>
    <row r="45" spans="1:24" ht="15" customHeight="1">
      <c r="A45" s="14">
        <f t="shared" si="2"/>
      </c>
      <c r="B45" s="2">
        <f t="shared" si="1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4"/>
      </c>
      <c r="T45" s="72"/>
      <c r="U45" s="71">
        <f t="shared" si="6"/>
      </c>
      <c r="V45" s="82">
        <f t="shared" si="5"/>
      </c>
      <c r="W45" s="3"/>
      <c r="X45" s="5"/>
    </row>
    <row r="46" spans="1:24" ht="15" customHeight="1">
      <c r="A46" s="14">
        <f t="shared" si="2"/>
      </c>
      <c r="B46" s="2">
        <f t="shared" si="1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4"/>
      </c>
      <c r="T46" s="72"/>
      <c r="U46" s="71">
        <f t="shared" si="6"/>
      </c>
      <c r="V46" s="82">
        <f t="shared" si="5"/>
      </c>
      <c r="W46" s="3"/>
      <c r="X46" s="5"/>
    </row>
    <row r="47" spans="1:24" ht="15" customHeight="1">
      <c r="A47" s="14">
        <f t="shared" si="2"/>
      </c>
      <c r="B47" s="2">
        <f t="shared" si="1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4"/>
      </c>
      <c r="T47" s="72"/>
      <c r="U47" s="71">
        <f t="shared" si="6"/>
      </c>
      <c r="V47" s="82">
        <f t="shared" si="5"/>
      </c>
      <c r="W47" s="3"/>
      <c r="X47" s="5"/>
    </row>
    <row r="48" spans="1:24" ht="15" customHeight="1">
      <c r="A48" s="14">
        <f t="shared" si="2"/>
      </c>
      <c r="B48" s="2">
        <f t="shared" si="1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4"/>
      </c>
      <c r="T48" s="72"/>
      <c r="U48" s="71">
        <f t="shared" si="6"/>
      </c>
      <c r="V48" s="82">
        <f t="shared" si="5"/>
      </c>
      <c r="W48" s="3"/>
      <c r="X48" s="5"/>
    </row>
    <row r="49" spans="1:24" ht="15" customHeight="1">
      <c r="A49" s="14">
        <f t="shared" si="2"/>
      </c>
      <c r="B49" s="2">
        <f t="shared" si="1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4"/>
      </c>
      <c r="T49" s="72"/>
      <c r="U49" s="71">
        <f t="shared" si="6"/>
      </c>
      <c r="V49" s="82">
        <f t="shared" si="5"/>
      </c>
      <c r="W49" s="3"/>
      <c r="X49" s="5"/>
    </row>
    <row r="50" spans="1:24" ht="15" customHeight="1">
      <c r="A50" s="14">
        <f t="shared" si="2"/>
      </c>
      <c r="B50" s="2">
        <f t="shared" si="1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4"/>
      </c>
      <c r="T50" s="72"/>
      <c r="U50" s="71">
        <f t="shared" si="6"/>
      </c>
      <c r="V50" s="82">
        <f t="shared" si="5"/>
      </c>
      <c r="W50" s="3"/>
      <c r="X50" s="5"/>
    </row>
    <row r="51" spans="1:24" ht="15" customHeight="1">
      <c r="A51" s="14">
        <f t="shared" si="2"/>
      </c>
      <c r="B51" s="2">
        <f t="shared" si="1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4"/>
      </c>
      <c r="T51" s="72"/>
      <c r="U51" s="71">
        <f t="shared" si="6"/>
      </c>
      <c r="V51" s="82">
        <f t="shared" si="5"/>
      </c>
      <c r="W51" s="3"/>
      <c r="X51" s="5"/>
    </row>
    <row r="52" spans="1:24" ht="15" customHeight="1">
      <c r="A52" s="14">
        <f t="shared" si="2"/>
      </c>
      <c r="B52" s="2">
        <f t="shared" si="1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4"/>
      </c>
      <c r="T52" s="72"/>
      <c r="U52" s="71">
        <f t="shared" si="6"/>
      </c>
      <c r="V52" s="82">
        <f t="shared" si="5"/>
      </c>
      <c r="W52" s="3"/>
      <c r="X52" s="5"/>
    </row>
    <row r="53" spans="1:24" ht="15" customHeight="1">
      <c r="A53" s="14">
        <f t="shared" si="2"/>
      </c>
      <c r="B53" s="2">
        <f t="shared" si="1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4"/>
      </c>
      <c r="T53" s="72"/>
      <c r="U53" s="71">
        <f t="shared" si="6"/>
      </c>
      <c r="V53" s="82">
        <f t="shared" si="5"/>
      </c>
      <c r="W53" s="3"/>
      <c r="X53" s="5"/>
    </row>
    <row r="54" spans="1:24" ht="15" customHeight="1">
      <c r="A54" s="14">
        <f t="shared" si="2"/>
      </c>
      <c r="B54" s="2">
        <f t="shared" si="1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4"/>
      </c>
      <c r="T54" s="72"/>
      <c r="U54" s="71">
        <f t="shared" si="6"/>
      </c>
      <c r="V54" s="82">
        <f t="shared" si="5"/>
      </c>
      <c r="W54" s="3"/>
      <c r="X54" s="5"/>
    </row>
    <row r="55" spans="1:24" ht="15" customHeight="1">
      <c r="A55" s="14">
        <f t="shared" si="2"/>
      </c>
      <c r="B55" s="2">
        <f t="shared" si="1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4"/>
      </c>
      <c r="T55" s="72"/>
      <c r="U55" s="71">
        <f t="shared" si="6"/>
      </c>
      <c r="V55" s="82">
        <f t="shared" si="5"/>
      </c>
      <c r="W55" s="3"/>
      <c r="X55" s="5"/>
    </row>
    <row r="56" spans="1:24" ht="15" customHeight="1">
      <c r="A56" s="14">
        <f t="shared" si="2"/>
      </c>
      <c r="B56" s="2">
        <f t="shared" si="1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4"/>
      </c>
      <c r="T56" s="72"/>
      <c r="U56" s="71">
        <f t="shared" si="6"/>
      </c>
      <c r="V56" s="82">
        <f t="shared" si="5"/>
      </c>
      <c r="W56" s="3"/>
      <c r="X56" s="5"/>
    </row>
    <row r="57" spans="1:24" ht="15" customHeight="1">
      <c r="A57" s="14">
        <f t="shared" si="2"/>
      </c>
      <c r="B57" s="2">
        <f t="shared" si="1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4"/>
      </c>
      <c r="T57" s="72"/>
      <c r="U57" s="71">
        <f t="shared" si="6"/>
      </c>
      <c r="V57" s="82">
        <f t="shared" si="5"/>
      </c>
      <c r="W57" s="3"/>
      <c r="X57" s="5"/>
    </row>
    <row r="58" spans="1:24" ht="15" customHeight="1">
      <c r="A58" s="14">
        <f t="shared" si="2"/>
      </c>
      <c r="B58" s="2">
        <f t="shared" si="1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4"/>
      </c>
      <c r="T58" s="72"/>
      <c r="U58" s="71">
        <f t="shared" si="6"/>
      </c>
      <c r="V58" s="82">
        <f t="shared" si="5"/>
      </c>
      <c r="W58" s="3"/>
      <c r="X58" s="5"/>
    </row>
    <row r="59" spans="1:24" ht="15" customHeight="1">
      <c r="A59" s="14">
        <f t="shared" si="2"/>
      </c>
      <c r="B59" s="2">
        <f t="shared" si="1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4"/>
      </c>
      <c r="T59" s="72"/>
      <c r="U59" s="71">
        <f t="shared" si="6"/>
      </c>
      <c r="V59" s="82">
        <f t="shared" si="5"/>
      </c>
      <c r="W59" s="3"/>
      <c r="X59" s="5"/>
    </row>
    <row r="60" spans="1:24" ht="15" customHeight="1">
      <c r="A60" s="14">
        <f t="shared" si="2"/>
      </c>
      <c r="B60" s="2">
        <f t="shared" si="1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4"/>
      </c>
      <c r="T60" s="72"/>
      <c r="U60" s="71">
        <f t="shared" si="6"/>
      </c>
      <c r="V60" s="82">
        <f t="shared" si="5"/>
      </c>
      <c r="W60" s="3"/>
      <c r="X60" s="5"/>
    </row>
    <row r="61" spans="1:24" ht="15" customHeight="1">
      <c r="A61" s="14">
        <f t="shared" si="2"/>
      </c>
      <c r="B61" s="2">
        <f t="shared" si="1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4"/>
      </c>
      <c r="T61" s="72"/>
      <c r="U61" s="71">
        <f t="shared" si="6"/>
      </c>
      <c r="V61" s="82">
        <f t="shared" si="5"/>
      </c>
      <c r="W61" s="3"/>
      <c r="X61" s="5"/>
    </row>
    <row r="62" spans="1:24" ht="15" customHeight="1">
      <c r="A62" s="14">
        <f t="shared" si="2"/>
      </c>
      <c r="B62" s="2">
        <f t="shared" si="1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4"/>
      </c>
      <c r="T62" s="72"/>
      <c r="U62" s="71">
        <f t="shared" si="6"/>
      </c>
      <c r="V62" s="82">
        <f t="shared" si="5"/>
      </c>
      <c r="W62" s="3"/>
      <c r="X62" s="5"/>
    </row>
    <row r="63" spans="1:24" ht="15" customHeight="1">
      <c r="A63" s="14">
        <f t="shared" si="2"/>
      </c>
      <c r="B63" s="2">
        <f t="shared" si="1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4"/>
      </c>
      <c r="T63" s="72"/>
      <c r="U63" s="71">
        <f t="shared" si="6"/>
      </c>
      <c r="V63" s="82">
        <f t="shared" si="5"/>
      </c>
      <c r="W63" s="3"/>
      <c r="X63" s="5"/>
    </row>
    <row r="64" spans="1:24" ht="15" customHeight="1">
      <c r="A64" s="14">
        <f t="shared" si="2"/>
      </c>
      <c r="B64" s="2">
        <f t="shared" si="1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4"/>
      </c>
      <c r="T64" s="72"/>
      <c r="U64" s="71">
        <f t="shared" si="6"/>
      </c>
      <c r="V64" s="82">
        <f t="shared" si="5"/>
      </c>
      <c r="W64" s="3"/>
      <c r="X64" s="5"/>
    </row>
    <row r="65" spans="1:24" ht="15" customHeight="1">
      <c r="A65" s="14">
        <f t="shared" si="2"/>
      </c>
      <c r="B65" s="2">
        <f t="shared" si="1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4"/>
      </c>
      <c r="T65" s="72"/>
      <c r="U65" s="71">
        <f t="shared" si="6"/>
      </c>
      <c r="V65" s="82">
        <f t="shared" si="5"/>
      </c>
      <c r="W65" s="3"/>
      <c r="X65" s="5"/>
    </row>
    <row r="66" spans="1:24" ht="15" customHeight="1">
      <c r="A66" s="14">
        <f t="shared" si="2"/>
      </c>
      <c r="B66" s="2">
        <f t="shared" si="1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4"/>
      </c>
      <c r="T66" s="72"/>
      <c r="U66" s="71">
        <f t="shared" si="6"/>
      </c>
      <c r="V66" s="82">
        <f t="shared" si="5"/>
      </c>
      <c r="W66" s="3"/>
      <c r="X66" s="5"/>
    </row>
    <row r="67" spans="1:24" ht="15" customHeight="1">
      <c r="A67" s="14">
        <f t="shared" si="2"/>
      </c>
      <c r="B67" s="2">
        <f t="shared" si="1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4"/>
      </c>
      <c r="T67" s="72"/>
      <c r="U67" s="71">
        <f t="shared" si="6"/>
      </c>
      <c r="V67" s="82">
        <f t="shared" si="5"/>
      </c>
      <c r="W67" s="3"/>
      <c r="X67" s="5"/>
    </row>
    <row r="68" spans="1:24" ht="15" customHeight="1">
      <c r="A68" s="14">
        <f t="shared" si="2"/>
      </c>
      <c r="B68" s="2">
        <f t="shared" si="1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4"/>
      </c>
      <c r="T68" s="72"/>
      <c r="U68" s="71">
        <f t="shared" si="6"/>
      </c>
      <c r="V68" s="82">
        <f t="shared" si="5"/>
      </c>
      <c r="W68" s="3"/>
      <c r="X68" s="5"/>
    </row>
    <row r="69" spans="1:24" ht="15" customHeight="1">
      <c r="A69" s="14">
        <f t="shared" si="2"/>
      </c>
      <c r="B69" s="2">
        <f t="shared" si="1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4"/>
      </c>
      <c r="T69" s="72"/>
      <c r="U69" s="71">
        <f t="shared" si="6"/>
      </c>
      <c r="V69" s="82">
        <f t="shared" si="5"/>
      </c>
      <c r="W69" s="3"/>
      <c r="X69" s="5"/>
    </row>
    <row r="70" spans="1:24" ht="15" customHeight="1">
      <c r="A70" s="14">
        <f t="shared" si="2"/>
      </c>
      <c r="B70" s="2">
        <f t="shared" si="1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4"/>
      </c>
      <c r="T70" s="72"/>
      <c r="U70" s="71">
        <f t="shared" si="6"/>
      </c>
      <c r="V70" s="82">
        <f t="shared" si="5"/>
      </c>
      <c r="W70" s="3"/>
      <c r="X70" s="5"/>
    </row>
    <row r="71" spans="1:24" ht="15" customHeight="1">
      <c r="A71" s="14">
        <f t="shared" si="2"/>
      </c>
      <c r="B71" s="2">
        <f t="shared" si="1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4"/>
      </c>
      <c r="T71" s="72"/>
      <c r="U71" s="71">
        <f t="shared" si="6"/>
      </c>
      <c r="V71" s="82">
        <f t="shared" si="5"/>
      </c>
      <c r="W71" s="3"/>
      <c r="X71" s="5"/>
    </row>
    <row r="72" spans="1:24" ht="15" customHeight="1">
      <c r="A72" s="14">
        <f t="shared" si="2"/>
      </c>
      <c r="B72" s="2">
        <f t="shared" si="1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4"/>
      </c>
      <c r="T72" s="72"/>
      <c r="U72" s="71">
        <f t="shared" si="6"/>
      </c>
      <c r="V72" s="82">
        <f t="shared" si="5"/>
      </c>
      <c r="W72" s="3"/>
      <c r="X72" s="5"/>
    </row>
    <row r="73" spans="1:24" ht="15" customHeight="1">
      <c r="A73" s="14">
        <f t="shared" si="2"/>
      </c>
      <c r="B73" s="2">
        <f t="shared" si="1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4"/>
      </c>
      <c r="T73" s="72"/>
      <c r="U73" s="71">
        <f t="shared" si="6"/>
      </c>
      <c r="V73" s="82">
        <f t="shared" si="5"/>
      </c>
      <c r="W73" s="3"/>
      <c r="X73" s="5"/>
    </row>
    <row r="74" spans="1:24" ht="15" customHeight="1">
      <c r="A74" s="14">
        <f t="shared" si="2"/>
      </c>
      <c r="B74" s="2">
        <f t="shared" si="1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4"/>
      </c>
      <c r="T74" s="72"/>
      <c r="U74" s="71">
        <f t="shared" si="6"/>
      </c>
      <c r="V74" s="82">
        <f t="shared" si="5"/>
      </c>
      <c r="W74" s="3"/>
      <c r="X74" s="5"/>
    </row>
    <row r="75" spans="1:24" ht="15" customHeight="1">
      <c r="A75" s="14">
        <f t="shared" si="2"/>
      </c>
      <c r="B75" s="2">
        <f t="shared" si="1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4"/>
      </c>
      <c r="T75" s="72"/>
      <c r="U75" s="71">
        <f t="shared" si="6"/>
      </c>
      <c r="V75" s="82">
        <f t="shared" si="5"/>
      </c>
      <c r="W75" s="3"/>
      <c r="X75" s="5"/>
    </row>
    <row r="76" spans="1:24" ht="15" customHeight="1">
      <c r="A76" s="14">
        <f t="shared" si="2"/>
      </c>
      <c r="B76" s="2">
        <f t="shared" si="1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4"/>
      </c>
      <c r="T76" s="72"/>
      <c r="U76" s="71">
        <f t="shared" si="6"/>
      </c>
      <c r="V76" s="82">
        <f t="shared" si="5"/>
      </c>
      <c r="W76" s="3"/>
      <c r="X76" s="5"/>
    </row>
    <row r="77" spans="1:24" ht="15" customHeight="1">
      <c r="A77" s="14">
        <f t="shared" si="2"/>
      </c>
      <c r="B77" s="2">
        <f t="shared" si="1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4"/>
      </c>
      <c r="T77" s="72"/>
      <c r="U77" s="71">
        <f t="shared" si="6"/>
      </c>
      <c r="V77" s="82">
        <f t="shared" si="5"/>
      </c>
      <c r="W77" s="3"/>
      <c r="X77" s="5"/>
    </row>
    <row r="78" spans="1:24" ht="15" customHeight="1">
      <c r="A78" s="14">
        <f t="shared" si="2"/>
      </c>
      <c r="B78" s="2">
        <f t="shared" si="1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4"/>
      </c>
      <c r="T78" s="72"/>
      <c r="U78" s="71">
        <f t="shared" si="6"/>
      </c>
      <c r="V78" s="82">
        <f t="shared" si="5"/>
      </c>
      <c r="W78" s="3"/>
      <c r="X78" s="5"/>
    </row>
    <row r="79" spans="1:24" ht="15" customHeight="1">
      <c r="A79" s="14">
        <f t="shared" si="2"/>
      </c>
      <c r="B79" s="2">
        <f t="shared" si="1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4"/>
      </c>
      <c r="T79" s="72"/>
      <c r="U79" s="71">
        <f t="shared" si="6"/>
      </c>
      <c r="V79" s="82">
        <f t="shared" si="5"/>
      </c>
      <c r="W79" s="3"/>
      <c r="X79" s="5"/>
    </row>
    <row r="80" spans="1:24" ht="15" customHeight="1">
      <c r="A80" s="14">
        <f t="shared" si="2"/>
      </c>
      <c r="B80" s="2">
        <f t="shared" si="1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4"/>
      </c>
      <c r="T80" s="72"/>
      <c r="U80" s="71">
        <f t="shared" si="6"/>
      </c>
      <c r="V80" s="82">
        <f t="shared" si="5"/>
      </c>
      <c r="W80" s="3"/>
      <c r="X80" s="5"/>
    </row>
    <row r="81" spans="1:24" ht="15" customHeight="1">
      <c r="A81" s="14">
        <f t="shared" si="2"/>
      </c>
      <c r="B81" s="2">
        <f t="shared" si="1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4"/>
      </c>
      <c r="T81" s="72"/>
      <c r="U81" s="71">
        <f t="shared" si="6"/>
      </c>
      <c r="V81" s="82">
        <f t="shared" si="5"/>
      </c>
      <c r="W81" s="3"/>
      <c r="X81" s="5"/>
    </row>
    <row r="82" spans="1:24" ht="15" customHeight="1">
      <c r="A82" s="14">
        <f t="shared" si="2"/>
      </c>
      <c r="B82" s="2">
        <f t="shared" si="1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4"/>
      </c>
      <c r="T82" s="72"/>
      <c r="U82" s="71">
        <f t="shared" si="6"/>
      </c>
      <c r="V82" s="82">
        <f t="shared" si="5"/>
      </c>
      <c r="W82" s="3"/>
      <c r="X82" s="5"/>
    </row>
    <row r="83" spans="1:24" ht="15" customHeight="1">
      <c r="A83" s="14">
        <f t="shared" si="2"/>
      </c>
      <c r="B83" s="2">
        <f t="shared" si="1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4"/>
      </c>
      <c r="T83" s="72"/>
      <c r="U83" s="71">
        <f t="shared" si="6"/>
      </c>
      <c r="V83" s="82">
        <f t="shared" si="5"/>
      </c>
      <c r="W83" s="3"/>
      <c r="X83" s="5"/>
    </row>
    <row r="84" spans="1:24" ht="15" customHeight="1">
      <c r="A84" s="14">
        <f t="shared" si="2"/>
      </c>
      <c r="B84" s="2">
        <f t="shared" si="1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4"/>
      </c>
      <c r="T84" s="72"/>
      <c r="U84" s="71">
        <f t="shared" si="6"/>
      </c>
      <c r="V84" s="82">
        <f t="shared" si="5"/>
      </c>
      <c r="W84" s="3"/>
      <c r="X84" s="5"/>
    </row>
    <row r="85" spans="1:24" ht="15" customHeight="1">
      <c r="A85" s="14">
        <f t="shared" si="2"/>
      </c>
      <c r="B85" s="2">
        <f t="shared" si="1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4"/>
      </c>
      <c r="T85" s="72"/>
      <c r="U85" s="71">
        <f t="shared" si="6"/>
      </c>
      <c r="V85" s="82">
        <f t="shared" si="5"/>
      </c>
      <c r="W85" s="3"/>
      <c r="X85" s="5"/>
    </row>
    <row r="86" spans="1:24" ht="15" customHeight="1">
      <c r="A86" s="14">
        <f t="shared" si="2"/>
      </c>
      <c r="B86" s="2">
        <f t="shared" si="1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4"/>
      </c>
      <c r="T86" s="72"/>
      <c r="U86" s="71">
        <f t="shared" si="6"/>
      </c>
      <c r="V86" s="82">
        <f t="shared" si="5"/>
      </c>
      <c r="W86" s="3"/>
      <c r="X86" s="5"/>
    </row>
    <row r="87" spans="1:24" ht="15" customHeight="1">
      <c r="A87" s="14">
        <f t="shared" si="2"/>
      </c>
      <c r="B87" s="2">
        <f t="shared" si="1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4"/>
      </c>
      <c r="T87" s="72"/>
      <c r="U87" s="71">
        <f t="shared" si="6"/>
      </c>
      <c r="V87" s="82">
        <f t="shared" si="5"/>
      </c>
      <c r="W87" s="3"/>
      <c r="X87" s="5"/>
    </row>
    <row r="88" spans="1:24" ht="15" customHeight="1">
      <c r="A88" s="14">
        <f t="shared" si="2"/>
      </c>
      <c r="B88" s="2">
        <f t="shared" si="1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4"/>
      </c>
      <c r="T88" s="72"/>
      <c r="U88" s="71">
        <f t="shared" si="6"/>
      </c>
      <c r="V88" s="82">
        <f t="shared" si="5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3">
    <mergeCell ref="S26:S27"/>
    <mergeCell ref="T26:T27"/>
    <mergeCell ref="U26:U27"/>
    <mergeCell ref="V26:V27"/>
    <mergeCell ref="X26:X27"/>
    <mergeCell ref="M26:M27"/>
    <mergeCell ref="N26:N27"/>
    <mergeCell ref="O26:O27"/>
    <mergeCell ref="P26:P27"/>
    <mergeCell ref="Q26:Q27"/>
    <mergeCell ref="R26:R27"/>
    <mergeCell ref="F26:F27"/>
    <mergeCell ref="G26:G27"/>
    <mergeCell ref="H26:H27"/>
    <mergeCell ref="I26:I27"/>
    <mergeCell ref="J26:K26"/>
    <mergeCell ref="L26:L27"/>
    <mergeCell ref="C6:D6"/>
    <mergeCell ref="E6:I6"/>
    <mergeCell ref="K6:L6"/>
    <mergeCell ref="O6:Q6"/>
    <mergeCell ref="N21:O21"/>
    <mergeCell ref="A26:A27"/>
    <mergeCell ref="B26:B27"/>
    <mergeCell ref="C26:C27"/>
    <mergeCell ref="D26:D27"/>
    <mergeCell ref="E26:E27"/>
    <mergeCell ref="O3:Q3"/>
    <mergeCell ref="U3:U4"/>
    <mergeCell ref="C4:D4"/>
    <mergeCell ref="E4:J4"/>
    <mergeCell ref="O4:Q4"/>
    <mergeCell ref="O5:Q5"/>
  </mergeCells>
  <dataValidations count="11">
    <dataValidation type="list" allowBlank="1" showInputMessage="1" showErrorMessage="1" sqref="T28:T88">
      <formula1>$U$5:$U$9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X28:X88">
      <formula1>$X$4:$X$15</formula1>
    </dataValidation>
    <dataValidation type="date" operator="greaterThanOrEqual" allowBlank="1" showInputMessage="1" showErrorMessage="1" sqref="L4">
      <formula1>34790</formula1>
    </dataValidation>
    <dataValidation type="whole" operator="greaterThanOrEqual" allowBlank="1" showInputMessage="1" showErrorMessage="1" sqref="Q28:Q88">
      <formula1>1</formula1>
    </dataValidation>
    <dataValidation type="whole" operator="greaterThanOrEqual" allowBlank="1" showInputMessage="1" showErrorMessage="1" sqref="R28:R88">
      <formula1>0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imeMode="halfAlpha" sqref="H28:H88">
      <formula1>1</formula1>
      <formula2>4</formula2>
    </dataValidation>
    <dataValidation operator="greaterThanOrEqual" allowBlank="1" showInputMessage="1" showErrorMessage="1" imeMode="halfAlpha" sqref="I28:I88 F28:F88"/>
    <dataValidation type="list" allowBlank="1" showInputMessage="1" showErrorMessage="1" sqref="G28:G88">
      <formula1>$A$18:$A$23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9" scale="40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2017-11-02T09:16:28Z</dcterms:created>
  <dcterms:modified xsi:type="dcterms:W3CDTF">2017-11-02T09:26:15Z</dcterms:modified>
  <cp:category/>
  <cp:version/>
  <cp:contentType/>
  <cp:contentStatus/>
</cp:coreProperties>
</file>