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19.55.20\06学事・教務ｇ\★R05\08 選抜・入決\01 選抜\11 配慮事項\03 発出\要項・様式\"/>
    </mc:Choice>
  </mc:AlternateContent>
  <workbookProtection workbookAlgorithmName="SHA-512" workbookHashValue="slSr8x7B49ljMPu+ZKebPGiTlQi5XsaBKEhA0GBL1UNEeIZMXGMQ/Pv+EGrgrbbTbRnpSoBB7EDh4K/U5m78Gw==" workbookSaltValue="tWQo0/fqYOuOS762K+l+YA==" workbookSpinCount="100000" lockStructure="1"/>
  <bookViews>
    <workbookView xWindow="-105" yWindow="-105" windowWidth="21795" windowHeight="13095" firstSheet="1" activeTab="2"/>
  </bookViews>
  <sheets>
    <sheet name="学事Ｇ" sheetId="1" state="hidden" r:id="rId1"/>
    <sheet name="入力" sheetId="3" r:id="rId2"/>
    <sheet name="配慮" sheetId="9" r:id="rId3"/>
  </sheets>
  <definedNames>
    <definedName name="_xlnm.Print_Area" localSheetId="1">入力!$A$1:$W$93</definedName>
    <definedName name="_xlnm.Print_Area" localSheetId="2">配慮!$A$1:$X$69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2" i="9" l="1"/>
  <c r="R12" i="9" l="1"/>
  <c r="R13" i="9" l="1"/>
  <c r="AI2" i="1"/>
  <c r="AJ2" i="1"/>
  <c r="AY2" i="1"/>
  <c r="AE2" i="1"/>
  <c r="AS2" i="1"/>
  <c r="AC2" i="1"/>
  <c r="AD2" i="1"/>
  <c r="AQ2" i="1"/>
  <c r="AW2" i="1"/>
  <c r="AF2" i="1"/>
  <c r="AO2" i="1"/>
  <c r="BC2" i="1"/>
  <c r="AM2" i="1"/>
  <c r="AK2" i="1"/>
  <c r="BA2" i="1"/>
  <c r="AU2" i="1"/>
  <c r="AG2" i="1"/>
  <c r="Q12" i="9" l="1"/>
  <c r="Q13" i="9"/>
  <c r="A13" i="9"/>
  <c r="A29" i="9" l="1"/>
  <c r="AF40" i="3"/>
  <c r="AE57" i="3"/>
  <c r="AF41" i="3"/>
  <c r="U2" i="1"/>
  <c r="AH2" i="1"/>
  <c r="M25" i="9" l="1"/>
  <c r="A39" i="9"/>
  <c r="M24" i="9"/>
  <c r="A26" i="9"/>
  <c r="A25" i="9"/>
  <c r="A24" i="9"/>
  <c r="A30" i="9"/>
  <c r="A28" i="9"/>
  <c r="U2" i="9" l="1"/>
  <c r="A2" i="9" s="1"/>
  <c r="Z2" i="1"/>
  <c r="A2" i="1"/>
  <c r="I2" i="1"/>
  <c r="D2" i="1"/>
  <c r="K2" i="1"/>
  <c r="T2" i="1"/>
  <c r="H2" i="1"/>
  <c r="L2" i="1"/>
  <c r="E2" i="1"/>
  <c r="X2" i="1"/>
  <c r="M2" i="1"/>
  <c r="Y2" i="1"/>
  <c r="P2" i="1"/>
  <c r="A32" i="9" l="1"/>
  <c r="AE19" i="3" l="1"/>
  <c r="A33" i="9" l="1"/>
  <c r="AA6" i="3" l="1"/>
  <c r="R37" i="9" l="1"/>
  <c r="I37" i="9"/>
  <c r="I35" i="9"/>
  <c r="A35" i="9" s="1"/>
  <c r="I34" i="9"/>
  <c r="A34" i="9" s="1"/>
  <c r="A12" i="9"/>
  <c r="AF64" i="3" l="1"/>
  <c r="AF51" i="3"/>
  <c r="B23" i="9" s="1"/>
  <c r="A23" i="9" s="1"/>
  <c r="AF47" i="3"/>
  <c r="B22" i="9" s="1"/>
  <c r="A22" i="9" s="1"/>
  <c r="AF61" i="3"/>
  <c r="E56" i="9"/>
  <c r="E57" i="9"/>
  <c r="E58" i="9"/>
  <c r="E59" i="9"/>
  <c r="E60" i="9"/>
  <c r="E55" i="9"/>
  <c r="AE69" i="3"/>
  <c r="AE50" i="3"/>
  <c r="W2" i="1"/>
  <c r="I31" i="9" l="1"/>
  <c r="A31" i="9" s="1"/>
  <c r="AF62" i="3"/>
  <c r="B30" i="9" s="1"/>
  <c r="AE72" i="3"/>
  <c r="AE70" i="3"/>
  <c r="AE66" i="3"/>
  <c r="AE63" i="3"/>
  <c r="B58" i="3"/>
  <c r="A27" i="9" s="1"/>
  <c r="AD51" i="3"/>
  <c r="AD52" i="3"/>
  <c r="AD53" i="3"/>
  <c r="AD58" i="3"/>
  <c r="AD59" i="3"/>
  <c r="AD61" i="3"/>
  <c r="AD64" i="3"/>
  <c r="AD65" i="3"/>
  <c r="AD68" i="3"/>
  <c r="AE54" i="3"/>
  <c r="AE55" i="3"/>
  <c r="AE56" i="3"/>
  <c r="AE62" i="3"/>
  <c r="AD62" i="3" s="1"/>
  <c r="AE71" i="3"/>
  <c r="AD71" i="3" s="1"/>
  <c r="O2" i="1"/>
  <c r="V2" i="1"/>
  <c r="Q2" i="1"/>
  <c r="N2" i="1"/>
  <c r="S2" i="1"/>
  <c r="R2" i="1"/>
  <c r="C68" i="9" l="1"/>
  <c r="A52" i="9" l="1"/>
  <c r="A47" i="9"/>
  <c r="A49" i="9"/>
  <c r="AF38" i="3"/>
  <c r="A46" i="9" s="1"/>
  <c r="A48" i="9" l="1"/>
  <c r="C7" i="9"/>
  <c r="C8" i="9"/>
  <c r="AA7" i="3" l="1"/>
  <c r="N9" i="9"/>
  <c r="AA9" i="3"/>
  <c r="AE8" i="3" s="1"/>
  <c r="AD8" i="3"/>
  <c r="AC8" i="3"/>
  <c r="AB8" i="3"/>
  <c r="AA3" i="3"/>
  <c r="G2" i="1"/>
  <c r="D10" i="3" l="1"/>
  <c r="AA4" i="3"/>
  <c r="AA8" i="3"/>
  <c r="AD78" i="3"/>
  <c r="AE49" i="3"/>
  <c r="AE76" i="3"/>
  <c r="AE48" i="3"/>
  <c r="B2" i="1"/>
  <c r="F2" i="1"/>
  <c r="R8" i="9" l="1"/>
  <c r="AD54" i="3"/>
  <c r="AD56" i="3"/>
  <c r="AD55" i="3"/>
  <c r="AD50" i="3"/>
  <c r="AD69" i="3"/>
  <c r="AD48" i="3"/>
  <c r="AD72" i="3"/>
  <c r="AD70" i="3"/>
  <c r="AD63" i="3"/>
  <c r="AD66" i="3"/>
  <c r="AD57" i="3"/>
  <c r="AE17" i="3"/>
  <c r="AD49" i="3" l="1"/>
  <c r="B85" i="3" s="1"/>
  <c r="AP2" i="1"/>
  <c r="B83" i="3" l="1"/>
  <c r="B87" i="3"/>
  <c r="B90" i="3"/>
  <c r="B89" i="3"/>
  <c r="B92" i="3"/>
  <c r="B86" i="3"/>
  <c r="B91" i="3"/>
  <c r="B88" i="3"/>
  <c r="B84" i="3"/>
  <c r="A57" i="9"/>
  <c r="AE18" i="3"/>
  <c r="AE20" i="3"/>
  <c r="AE21" i="3"/>
  <c r="AE22" i="3"/>
  <c r="AE23" i="3"/>
  <c r="AE24" i="3"/>
  <c r="AE25" i="3"/>
  <c r="AE26" i="3"/>
  <c r="AE27" i="3"/>
  <c r="AE28" i="3"/>
  <c r="AE29" i="3"/>
  <c r="F10" i="3"/>
  <c r="AA5" i="3" s="1"/>
  <c r="AR2" i="1"/>
  <c r="AV2" i="1"/>
  <c r="AN2" i="1"/>
  <c r="AX2" i="1"/>
  <c r="AT2" i="1"/>
  <c r="AL2" i="1"/>
  <c r="BB2" i="1"/>
  <c r="C2" i="1"/>
  <c r="AZ2" i="1"/>
  <c r="A60" i="9" l="1"/>
  <c r="A58" i="9"/>
  <c r="A59" i="9"/>
  <c r="A56" i="9"/>
  <c r="A55" i="9"/>
  <c r="AD19" i="3"/>
  <c r="C9" i="9"/>
  <c r="E64" i="9" s="1"/>
  <c r="AD17" i="3"/>
  <c r="AD25" i="3"/>
  <c r="AD18" i="3"/>
  <c r="AD29" i="3"/>
  <c r="AD23" i="3"/>
  <c r="AD22" i="3"/>
  <c r="AD26" i="3"/>
  <c r="AD20" i="3"/>
  <c r="AD27" i="3"/>
  <c r="AD28" i="3"/>
  <c r="AD24" i="3"/>
  <c r="AD21" i="3"/>
  <c r="AI39" i="3" l="1"/>
  <c r="AI43" i="3"/>
  <c r="AI40" i="3"/>
  <c r="AI44" i="3"/>
  <c r="AI33" i="3"/>
  <c r="AI32" i="3"/>
  <c r="AI42" i="3"/>
  <c r="AI34" i="3"/>
  <c r="AI37" i="3"/>
  <c r="AI41" i="3"/>
  <c r="AI36" i="3"/>
  <c r="AI38" i="3"/>
  <c r="AI35" i="3"/>
  <c r="AD30" i="3"/>
  <c r="AA2" i="1"/>
  <c r="AB2" i="1"/>
  <c r="V31" i="3" l="1"/>
  <c r="N36" i="3" s="1"/>
  <c r="X15" i="9"/>
  <c r="AF32" i="3"/>
  <c r="J2" i="1"/>
  <c r="B32" i="3" l="1"/>
  <c r="A16" i="9" s="1"/>
  <c r="I32" i="9"/>
</calcChain>
</file>

<file path=xl/sharedStrings.xml><?xml version="1.0" encoding="utf-8"?>
<sst xmlns="http://schemas.openxmlformats.org/spreadsheetml/2006/main" count="402" uniqueCount="261">
  <si>
    <t>点字による教育を受けている者</t>
    <rPh sb="0" eb="2">
      <t>テンジ</t>
    </rPh>
    <rPh sb="5" eb="7">
      <t>キョウイク</t>
    </rPh>
    <rPh sb="8" eb="9">
      <t>ウ</t>
    </rPh>
    <rPh sb="13" eb="14">
      <t>モノ</t>
    </rPh>
    <phoneticPr fontId="1"/>
  </si>
  <si>
    <t>強度の弱視者で、良い方の目の矯正視力が0.15未満の者</t>
    <rPh sb="0" eb="2">
      <t>キョウド</t>
    </rPh>
    <rPh sb="3" eb="5">
      <t>ジャクシ</t>
    </rPh>
    <rPh sb="5" eb="6">
      <t>シャ</t>
    </rPh>
    <rPh sb="8" eb="9">
      <t>ヨ</t>
    </rPh>
    <rPh sb="10" eb="11">
      <t>ホウ</t>
    </rPh>
    <rPh sb="12" eb="13">
      <t>メ</t>
    </rPh>
    <rPh sb="14" eb="16">
      <t>キョウセイ</t>
    </rPh>
    <rPh sb="16" eb="18">
      <t>シリョク</t>
    </rPh>
    <rPh sb="23" eb="25">
      <t>ミマン</t>
    </rPh>
    <rPh sb="26" eb="27">
      <t>モノ</t>
    </rPh>
    <phoneticPr fontId="1"/>
  </si>
  <si>
    <t>両上肢機能の障がいが著しい者</t>
    <rPh sb="0" eb="3">
      <t>リョウジョウシ</t>
    </rPh>
    <rPh sb="3" eb="5">
      <t>キノウ</t>
    </rPh>
    <rPh sb="6" eb="7">
      <t>ショウ</t>
    </rPh>
    <rPh sb="10" eb="11">
      <t>イチジル</t>
    </rPh>
    <rPh sb="13" eb="14">
      <t>モノ</t>
    </rPh>
    <phoneticPr fontId="1"/>
  </si>
  <si>
    <t>下肢の機能障がいにより歩行をすることができない者又は困難な者</t>
    <rPh sb="0" eb="2">
      <t>カシ</t>
    </rPh>
    <rPh sb="3" eb="5">
      <t>キノウ</t>
    </rPh>
    <rPh sb="5" eb="6">
      <t>ショウ</t>
    </rPh>
    <rPh sb="11" eb="13">
      <t>ホコウ</t>
    </rPh>
    <rPh sb="23" eb="24">
      <t>モノ</t>
    </rPh>
    <rPh sb="24" eb="25">
      <t>マタ</t>
    </rPh>
    <rPh sb="26" eb="28">
      <t>コンナン</t>
    </rPh>
    <rPh sb="29" eb="30">
      <t>モノ</t>
    </rPh>
    <phoneticPr fontId="1"/>
  </si>
  <si>
    <t>慢性の呼吸器疾患、心臓疾患、腎臓疾患、消化器疾患等の状態が継続して医療又は生活規制を必要とする程度の者又はこれに準ずる者</t>
    <rPh sb="0" eb="2">
      <t>マンセイ</t>
    </rPh>
    <rPh sb="3" eb="6">
      <t>コキュウキ</t>
    </rPh>
    <rPh sb="6" eb="8">
      <t>シッカン</t>
    </rPh>
    <rPh sb="9" eb="11">
      <t>シンゾウ</t>
    </rPh>
    <rPh sb="11" eb="13">
      <t>シッカン</t>
    </rPh>
    <rPh sb="14" eb="16">
      <t>ジンゾウ</t>
    </rPh>
    <rPh sb="16" eb="18">
      <t>シッカン</t>
    </rPh>
    <rPh sb="19" eb="22">
      <t>ショウカキ</t>
    </rPh>
    <rPh sb="22" eb="24">
      <t>シッカン</t>
    </rPh>
    <rPh sb="24" eb="25">
      <t>トウ</t>
    </rPh>
    <rPh sb="26" eb="28">
      <t>ジョウタイ</t>
    </rPh>
    <rPh sb="29" eb="31">
      <t>ケイゾク</t>
    </rPh>
    <rPh sb="33" eb="35">
      <t>イリョウ</t>
    </rPh>
    <rPh sb="35" eb="36">
      <t>マタ</t>
    </rPh>
    <rPh sb="37" eb="39">
      <t>セイカツ</t>
    </rPh>
    <rPh sb="39" eb="41">
      <t>キセイ</t>
    </rPh>
    <rPh sb="42" eb="44">
      <t>ヒツヨウ</t>
    </rPh>
    <rPh sb="47" eb="49">
      <t>テイド</t>
    </rPh>
    <rPh sb="50" eb="51">
      <t>モノ</t>
    </rPh>
    <rPh sb="51" eb="52">
      <t>マタ</t>
    </rPh>
    <rPh sb="56" eb="57">
      <t>ジュン</t>
    </rPh>
    <rPh sb="59" eb="60">
      <t>モノ</t>
    </rPh>
    <phoneticPr fontId="1"/>
  </si>
  <si>
    <t>その他</t>
    <rPh sb="2" eb="3">
      <t>タ</t>
    </rPh>
    <phoneticPr fontId="1"/>
  </si>
  <si>
    <t>けがにより配慮を必要とする者</t>
    <rPh sb="5" eb="7">
      <t>ハイリョ</t>
    </rPh>
    <rPh sb="8" eb="10">
      <t>ヒツヨウ</t>
    </rPh>
    <rPh sb="13" eb="14">
      <t>モノ</t>
    </rPh>
    <phoneticPr fontId="1"/>
  </si>
  <si>
    <t>拡大</t>
    <rPh sb="0" eb="2">
      <t>カクダイ</t>
    </rPh>
    <phoneticPr fontId="1"/>
  </si>
  <si>
    <t>リス代替</t>
    <rPh sb="2" eb="4">
      <t>ダイタイ</t>
    </rPh>
    <phoneticPr fontId="1"/>
  </si>
  <si>
    <t>介助者</t>
    <rPh sb="0" eb="3">
      <t>カイジョシャ</t>
    </rPh>
    <phoneticPr fontId="1"/>
  </si>
  <si>
    <t>別室</t>
    <rPh sb="0" eb="2">
      <t>ベッシツ</t>
    </rPh>
    <phoneticPr fontId="1"/>
  </si>
  <si>
    <t>代読</t>
    <rPh sb="0" eb="2">
      <t>ダイドク</t>
    </rPh>
    <phoneticPr fontId="1"/>
  </si>
  <si>
    <t>代筆</t>
    <rPh sb="0" eb="2">
      <t>ダイヒツ</t>
    </rPh>
    <phoneticPr fontId="1"/>
  </si>
  <si>
    <t>点字</t>
    <rPh sb="0" eb="2">
      <t>テンジ</t>
    </rPh>
    <phoneticPr fontId="1"/>
  </si>
  <si>
    <t>その他</t>
    <phoneticPr fontId="1"/>
  </si>
  <si>
    <t>ふりがな</t>
    <phoneticPr fontId="1"/>
  </si>
  <si>
    <t>生年月日</t>
    <rPh sb="0" eb="4">
      <t xml:space="preserve">セイネンガッピ </t>
    </rPh>
    <phoneticPr fontId="1"/>
  </si>
  <si>
    <t>年</t>
    <rPh sb="0" eb="1">
      <t xml:space="preserve">ネン </t>
    </rPh>
    <phoneticPr fontId="1"/>
  </si>
  <si>
    <t>月</t>
    <rPh sb="0" eb="1">
      <t xml:space="preserve">ガツ </t>
    </rPh>
    <phoneticPr fontId="1"/>
  </si>
  <si>
    <t>中学校等</t>
    <rPh sb="0" eb="3">
      <t xml:space="preserve">チュウガッコウ </t>
    </rPh>
    <rPh sb="3" eb="4">
      <t xml:space="preserve">トウ </t>
    </rPh>
    <phoneticPr fontId="1"/>
  </si>
  <si>
    <t>　１　申請者</t>
    <rPh sb="3" eb="6">
      <t xml:space="preserve">シンセイシャ </t>
    </rPh>
    <phoneticPr fontId="1"/>
  </si>
  <si>
    <t>印</t>
    <rPh sb="0" eb="1">
      <t>IN</t>
    </rPh>
    <phoneticPr fontId="1"/>
  </si>
  <si>
    <t>日生</t>
    <rPh sb="0" eb="1">
      <t xml:space="preserve">ニチ </t>
    </rPh>
    <rPh sb="1" eb="2">
      <t xml:space="preserve">ウマレ </t>
    </rPh>
    <phoneticPr fontId="1"/>
  </si>
  <si>
    <t>区分</t>
    <rPh sb="0" eb="2">
      <t>クブン</t>
    </rPh>
    <phoneticPr fontId="1"/>
  </si>
  <si>
    <t>市町村名</t>
    <rPh sb="0" eb="3">
      <t>シチョウソン</t>
    </rPh>
    <rPh sb="3" eb="4">
      <t>メイ</t>
    </rPh>
    <phoneticPr fontId="1"/>
  </si>
  <si>
    <t>平成</t>
    <rPh sb="0" eb="2">
      <t>ヘイセイ</t>
    </rPh>
    <phoneticPr fontId="1"/>
  </si>
  <si>
    <t>昭和</t>
    <rPh sb="0" eb="2">
      <t>ショウワ</t>
    </rPh>
    <phoneticPr fontId="1"/>
  </si>
  <si>
    <t>設置者</t>
    <rPh sb="0" eb="3">
      <t>セッチシャ</t>
    </rPh>
    <phoneticPr fontId="1"/>
  </si>
  <si>
    <t>学校名</t>
    <rPh sb="0" eb="3">
      <t>ガッコウメイ</t>
    </rPh>
    <phoneticPr fontId="1"/>
  </si>
  <si>
    <t>当過別</t>
    <rPh sb="0" eb="1">
      <t>トウ</t>
    </rPh>
    <rPh sb="1" eb="2">
      <t>カ</t>
    </rPh>
    <rPh sb="2" eb="3">
      <t>ベツ</t>
    </rPh>
    <phoneticPr fontId="1"/>
  </si>
  <si>
    <t>氏名</t>
    <rPh sb="0" eb="2">
      <t>シメイ</t>
    </rPh>
    <phoneticPr fontId="1"/>
  </si>
  <si>
    <t>自代筆</t>
    <rPh sb="0" eb="1">
      <t>ジ</t>
    </rPh>
    <rPh sb="1" eb="3">
      <t>ダイヒツ</t>
    </rPh>
    <phoneticPr fontId="1"/>
  </si>
  <si>
    <t>はプルダウンメニューから選択し、</t>
    <rPh sb="12" eb="14">
      <t>センタク</t>
    </rPh>
    <phoneticPr fontId="1"/>
  </si>
  <si>
    <t>は必要事項を入力してください。</t>
    <rPh sb="1" eb="3">
      <t>ヒツヨウ</t>
    </rPh>
    <rPh sb="3" eb="5">
      <t>ジコウ</t>
    </rPh>
    <rPh sb="6" eb="8">
      <t>ニュウリョク</t>
    </rPh>
    <phoneticPr fontId="1"/>
  </si>
  <si>
    <t>【市町村教育委員会副申】</t>
    <rPh sb="1" eb="4">
      <t>シチョウソン</t>
    </rPh>
    <rPh sb="4" eb="6">
      <t>キョウイク</t>
    </rPh>
    <rPh sb="6" eb="9">
      <t>イインカイ</t>
    </rPh>
    <rPh sb="9" eb="10">
      <t>フク</t>
    </rPh>
    <phoneticPr fontId="1"/>
  </si>
  <si>
    <t>教育委員会　教育長</t>
    <rPh sb="0" eb="2">
      <t>キョウイク</t>
    </rPh>
    <rPh sb="2" eb="5">
      <t>イインカイ</t>
    </rPh>
    <rPh sb="6" eb="9">
      <t>キョウイクチョウ</t>
    </rPh>
    <phoneticPr fontId="1"/>
  </si>
  <si>
    <t>　本申請について、上記のとおり相違ないことを具申します。</t>
    <rPh sb="1" eb="2">
      <t>ホン</t>
    </rPh>
    <rPh sb="9" eb="11">
      <t xml:space="preserve">ジョウキノトオリ </t>
    </rPh>
    <rPh sb="15" eb="17">
      <t xml:space="preserve">ソウイナイ </t>
    </rPh>
    <rPh sb="22" eb="24">
      <t xml:space="preserve">グシンシマス </t>
    </rPh>
    <phoneticPr fontId="1"/>
  </si>
  <si>
    <t>　本申請について、上記のとおり相違ないことを副申します。</t>
    <rPh sb="1" eb="2">
      <t>ホン</t>
    </rPh>
    <rPh sb="9" eb="11">
      <t xml:space="preserve">ジョウキノトオリ </t>
    </rPh>
    <rPh sb="15" eb="17">
      <t xml:space="preserve">ソウイナイ </t>
    </rPh>
    <rPh sb="22" eb="24">
      <t xml:space="preserve">フクシｎ </t>
    </rPh>
    <phoneticPr fontId="1"/>
  </si>
  <si>
    <t>介助者による意思伝達</t>
    <rPh sb="0" eb="3">
      <t xml:space="preserve">カイジョシャニヨル </t>
    </rPh>
    <rPh sb="6" eb="10">
      <t xml:space="preserve">イシデンタツ </t>
    </rPh>
    <phoneticPr fontId="1"/>
  </si>
  <si>
    <t>リスニングテストの筆答テストによる代替</t>
    <rPh sb="9" eb="11">
      <t xml:space="preserve">ヒットウ </t>
    </rPh>
    <rPh sb="17" eb="19">
      <t xml:space="preserve">ダイタイ </t>
    </rPh>
    <phoneticPr fontId="1"/>
  </si>
  <si>
    <t>その他聴覚に関する配慮を必要とする者</t>
    <rPh sb="3" eb="5">
      <t>チョウカク</t>
    </rPh>
    <rPh sb="6" eb="7">
      <t>カン</t>
    </rPh>
    <rPh sb="9" eb="11">
      <t>ハイリョ</t>
    </rPh>
    <rPh sb="12" eb="14">
      <t>ヒツヨウ</t>
    </rPh>
    <rPh sb="17" eb="18">
      <t>モノ</t>
    </rPh>
    <phoneticPr fontId="1"/>
  </si>
  <si>
    <t>その他肢体不自由に関する配慮を必要とする者</t>
    <rPh sb="3" eb="5">
      <t>シタイ</t>
    </rPh>
    <rPh sb="5" eb="8">
      <t>フジユウ</t>
    </rPh>
    <rPh sb="9" eb="10">
      <t>カン</t>
    </rPh>
    <rPh sb="12" eb="14">
      <t>ハイリョ</t>
    </rPh>
    <rPh sb="15" eb="17">
      <t>ヒツヨウ</t>
    </rPh>
    <rPh sb="20" eb="21">
      <t>モノ</t>
    </rPh>
    <phoneticPr fontId="1"/>
  </si>
  <si>
    <t>点字による受験（学力検査時間を1.5倍に延長）</t>
    <rPh sb="0" eb="2">
      <t xml:space="preserve">テンジニヨルジュケン </t>
    </rPh>
    <rPh sb="8" eb="14">
      <t xml:space="preserve">ガクリョクケンサジカンオ </t>
    </rPh>
    <rPh sb="18" eb="19">
      <t xml:space="preserve">バイニ </t>
    </rPh>
    <rPh sb="20" eb="22">
      <t xml:space="preserve">エンチョウ </t>
    </rPh>
    <phoneticPr fontId="1"/>
  </si>
  <si>
    <t>代筆解答による受験</t>
    <rPh sb="0" eb="1">
      <t xml:space="preserve">ダイヒツニヨルジュケｎ </t>
    </rPh>
    <rPh sb="2" eb="4">
      <t xml:space="preserve">カイトウ </t>
    </rPh>
    <phoneticPr fontId="1"/>
  </si>
  <si>
    <t>問題等の代読による受験</t>
    <rPh sb="0" eb="3">
      <t xml:space="preserve">モンダイトウ </t>
    </rPh>
    <rPh sb="4" eb="6">
      <t xml:space="preserve">ダイドクニヨルジュケｎ </t>
    </rPh>
    <phoneticPr fontId="1"/>
  </si>
  <si>
    <t>検査室に関する配慮</t>
    <rPh sb="0" eb="3">
      <t xml:space="preserve">ケンサシツノ </t>
    </rPh>
    <rPh sb="4" eb="5">
      <t xml:space="preserve">カンスル </t>
    </rPh>
    <rPh sb="7" eb="9">
      <t xml:space="preserve">ハイリョ </t>
    </rPh>
    <phoneticPr fontId="1"/>
  </si>
  <si>
    <t>持参して使用するものに関する配慮</t>
    <rPh sb="0" eb="2">
      <t xml:space="preserve">ジサンシテシヨウスルモノニ </t>
    </rPh>
    <rPh sb="11" eb="12">
      <t xml:space="preserve">カンスルハイリョ </t>
    </rPh>
    <phoneticPr fontId="1"/>
  </si>
  <si>
    <t>自己申告書の代筆</t>
    <rPh sb="0" eb="5">
      <t xml:space="preserve">ジコシンコクショ </t>
    </rPh>
    <rPh sb="6" eb="8">
      <t xml:space="preserve">ダイヒツ </t>
    </rPh>
    <phoneticPr fontId="1"/>
  </si>
  <si>
    <t>介助者の配置</t>
    <rPh sb="0" eb="3">
      <t xml:space="preserve">カイジョシャノ </t>
    </rPh>
    <rPh sb="4" eb="6">
      <t xml:space="preserve">ハイチ </t>
    </rPh>
    <phoneticPr fontId="1"/>
  </si>
  <si>
    <t>別室</t>
    <rPh sb="0" eb="2">
      <t xml:space="preserve">ベッシツノセッテイ </t>
    </rPh>
    <phoneticPr fontId="1"/>
  </si>
  <si>
    <t>リスニングのみ別室</t>
    <rPh sb="7" eb="9">
      <t xml:space="preserve">ベッシツ </t>
    </rPh>
    <phoneticPr fontId="1"/>
  </si>
  <si>
    <t>点字による受験について</t>
    <rPh sb="0" eb="2">
      <t xml:space="preserve">テンジニヨル </t>
    </rPh>
    <rPh sb="5" eb="7">
      <t xml:space="preserve">ジュケンニツイテ </t>
    </rPh>
    <phoneticPr fontId="1"/>
  </si>
  <si>
    <t>代筆解答による受験について</t>
    <rPh sb="0" eb="2">
      <t xml:space="preserve">ダイヒツ </t>
    </rPh>
    <rPh sb="2" eb="4">
      <t xml:space="preserve">カイトウ </t>
    </rPh>
    <rPh sb="7" eb="9">
      <t xml:space="preserve">ジュケンニツイテ </t>
    </rPh>
    <phoneticPr fontId="1"/>
  </si>
  <si>
    <t>問題等の代読による受験について</t>
    <rPh sb="0" eb="3">
      <t xml:space="preserve">モンダイトウ </t>
    </rPh>
    <rPh sb="4" eb="6">
      <t xml:space="preserve">ダイドクニヨル </t>
    </rPh>
    <rPh sb="9" eb="11">
      <t xml:space="preserve">ジュケンニツイテ </t>
    </rPh>
    <phoneticPr fontId="1"/>
  </si>
  <si>
    <t>リスニングテストの筆答テストによる代替について</t>
    <rPh sb="9" eb="11">
      <t xml:space="preserve">ヒットウテストニヨル </t>
    </rPh>
    <rPh sb="17" eb="19">
      <t xml:space="preserve">ダイタイ </t>
    </rPh>
    <phoneticPr fontId="1"/>
  </si>
  <si>
    <t>リスニングテストに関する配慮について</t>
    <rPh sb="9" eb="10">
      <t xml:space="preserve">カンスル </t>
    </rPh>
    <rPh sb="12" eb="14">
      <t xml:space="preserve">ハイリョニツイテ </t>
    </rPh>
    <phoneticPr fontId="1"/>
  </si>
  <si>
    <t>検査室に関する配慮について</t>
    <rPh sb="0" eb="3">
      <t xml:space="preserve">ケンサシツノ </t>
    </rPh>
    <rPh sb="4" eb="5">
      <t xml:space="preserve">カンスル </t>
    </rPh>
    <rPh sb="7" eb="9">
      <t xml:space="preserve">ハイリョニツイテ </t>
    </rPh>
    <phoneticPr fontId="1"/>
  </si>
  <si>
    <t>持参して使用するものに関する配慮について</t>
    <rPh sb="0" eb="2">
      <t xml:space="preserve">ジサンシテシヨウスルモノニ </t>
    </rPh>
    <rPh sb="11" eb="12">
      <t xml:space="preserve">カンスルｈ </t>
    </rPh>
    <rPh sb="14" eb="16">
      <t xml:space="preserve">ハイリョニツイテ </t>
    </rPh>
    <phoneticPr fontId="1"/>
  </si>
  <si>
    <t>自己申告書の代筆について</t>
    <rPh sb="0" eb="5">
      <t xml:space="preserve">ジコシンコクショノダイヒツニツイテ </t>
    </rPh>
    <phoneticPr fontId="1"/>
  </si>
  <si>
    <t>介助者の配置について</t>
    <rPh sb="0" eb="3">
      <t xml:space="preserve">カイジョシャノハイチ </t>
    </rPh>
    <phoneticPr fontId="1"/>
  </si>
  <si>
    <t>リスニングテストにおける音声聴取の方法</t>
    <rPh sb="12" eb="14">
      <t>オンセイ</t>
    </rPh>
    <rPh sb="14" eb="16">
      <t>チョウシュ</t>
    </rPh>
    <rPh sb="17" eb="19">
      <t>ホウホウ</t>
    </rPh>
    <phoneticPr fontId="1"/>
  </si>
  <si>
    <t>イヤホン又はヘッドホンの持参使用</t>
    <rPh sb="4" eb="5">
      <t>マタ</t>
    </rPh>
    <rPh sb="12" eb="14">
      <t>ジサン</t>
    </rPh>
    <rPh sb="14" eb="16">
      <t xml:space="preserve">シヨウ </t>
    </rPh>
    <phoneticPr fontId="1"/>
  </si>
  <si>
    <t>ＣＤプレーヤーのスピーカーから直接音声を聞く</t>
    <rPh sb="15" eb="17">
      <t>チョクセツ</t>
    </rPh>
    <rPh sb="17" eb="19">
      <t>オンセイ</t>
    </rPh>
    <rPh sb="20" eb="21">
      <t>キ</t>
    </rPh>
    <phoneticPr fontId="1"/>
  </si>
  <si>
    <t>視力</t>
    <rPh sb="0" eb="2">
      <t xml:space="preserve">シリョクニツイテ </t>
    </rPh>
    <phoneticPr fontId="1"/>
  </si>
  <si>
    <t>内容</t>
    <rPh sb="0" eb="2">
      <t>ナイヨウ</t>
    </rPh>
    <phoneticPr fontId="1"/>
  </si>
  <si>
    <t>平均聴力レベル</t>
    <rPh sb="0" eb="2">
      <t>ヘイキン</t>
    </rPh>
    <rPh sb="2" eb="4">
      <t>チョウリョク</t>
    </rPh>
    <phoneticPr fontId="1"/>
  </si>
  <si>
    <t>右</t>
    <rPh sb="0" eb="1">
      <t>ミギ</t>
    </rPh>
    <phoneticPr fontId="1"/>
  </si>
  <si>
    <t>dB</t>
    <phoneticPr fontId="1"/>
  </si>
  <si>
    <t>左</t>
    <rPh sb="0" eb="1">
      <t>ヒダリ</t>
    </rPh>
    <phoneticPr fontId="1"/>
  </si>
  <si>
    <t>dB</t>
    <phoneticPr fontId="1"/>
  </si>
  <si>
    <t>その他必要な配慮事項について</t>
    <rPh sb="2" eb="3">
      <t>タ</t>
    </rPh>
    <rPh sb="3" eb="5">
      <t>ヒツヨウ</t>
    </rPh>
    <rPh sb="6" eb="8">
      <t>ハイリョ</t>
    </rPh>
    <rPh sb="8" eb="10">
      <t>ジコウ</t>
    </rPh>
    <phoneticPr fontId="1"/>
  </si>
  <si>
    <t>体幹の機能障がいにより座位を保つことができない者又は困難な者</t>
    <rPh sb="0" eb="2">
      <t>タイカン</t>
    </rPh>
    <rPh sb="3" eb="5">
      <t>キノウ</t>
    </rPh>
    <rPh sb="5" eb="6">
      <t>ショウ</t>
    </rPh>
    <rPh sb="11" eb="13">
      <t>ザイ</t>
    </rPh>
    <rPh sb="14" eb="15">
      <t>タモ</t>
    </rPh>
    <rPh sb="23" eb="24">
      <t>モノ</t>
    </rPh>
    <rPh sb="24" eb="25">
      <t>マタ</t>
    </rPh>
    <rPh sb="26" eb="28">
      <t>コンナン</t>
    </rPh>
    <rPh sb="29" eb="30">
      <t>モノ</t>
    </rPh>
    <phoneticPr fontId="1"/>
  </si>
  <si>
    <t>障がい者手帳</t>
    <rPh sb="0" eb="1">
      <t>ショウ</t>
    </rPh>
    <rPh sb="3" eb="4">
      <t>シャ</t>
    </rPh>
    <rPh sb="4" eb="6">
      <t>テチョウ</t>
    </rPh>
    <phoneticPr fontId="1"/>
  </si>
  <si>
    <t>を</t>
    <phoneticPr fontId="1"/>
  </si>
  <si>
    <t>の大きさに拡大</t>
    <rPh sb="1" eb="2">
      <t>オオ</t>
    </rPh>
    <rPh sb="5" eb="7">
      <t>カクダイ</t>
    </rPh>
    <phoneticPr fontId="1"/>
  </si>
  <si>
    <t>解答方法に関する配慮（原則別室）</t>
    <rPh sb="0" eb="2">
      <t>カイトウ</t>
    </rPh>
    <rPh sb="2" eb="4">
      <t>ホウホウ</t>
    </rPh>
    <rPh sb="8" eb="10">
      <t xml:space="preserve">ハイリョ </t>
    </rPh>
    <rPh sb="11" eb="15">
      <t xml:space="preserve">ゲンソクベッシツ </t>
    </rPh>
    <phoneticPr fontId="1"/>
  </si>
  <si>
    <t>問題・解答欄同一用紙</t>
    <rPh sb="0" eb="2">
      <t>モンダイ</t>
    </rPh>
    <rPh sb="3" eb="6">
      <t>カイトウラン</t>
    </rPh>
    <rPh sb="6" eb="8">
      <t>ドウイツ</t>
    </rPh>
    <rPh sb="8" eb="10">
      <t>ヨウシ</t>
    </rPh>
    <phoneticPr fontId="1"/>
  </si>
  <si>
    <t>　意思伝達の方法</t>
    <rPh sb="1" eb="3">
      <t>イシ</t>
    </rPh>
    <rPh sb="3" eb="5">
      <t>デンタツ</t>
    </rPh>
    <rPh sb="6" eb="8">
      <t>ホウホウ</t>
    </rPh>
    <phoneticPr fontId="1"/>
  </si>
  <si>
    <t>　介助者</t>
    <rPh sb="1" eb="4">
      <t>カイジョシャ</t>
    </rPh>
    <phoneticPr fontId="1"/>
  </si>
  <si>
    <t>その他必要な配慮</t>
    <rPh sb="3" eb="5">
      <t>ヒツヨウ</t>
    </rPh>
    <rPh sb="6" eb="8">
      <t>ハイリョ</t>
    </rPh>
    <phoneticPr fontId="1"/>
  </si>
  <si>
    <t>令和</t>
    <rPh sb="0" eb="1">
      <t>レイワ</t>
    </rPh>
    <phoneticPr fontId="1"/>
  </si>
  <si>
    <t>介助者の配置（代筆及び代読の介助を除く。）</t>
    <rPh sb="0" eb="3">
      <t xml:space="preserve">カイジョシャノ </t>
    </rPh>
    <rPh sb="4" eb="6">
      <t xml:space="preserve">ハイチ </t>
    </rPh>
    <rPh sb="7" eb="9">
      <t>ダイヒツ</t>
    </rPh>
    <rPh sb="9" eb="10">
      <t>オヨ</t>
    </rPh>
    <rPh sb="11" eb="13">
      <t>ダイドク</t>
    </rPh>
    <rPh sb="14" eb="16">
      <t>カイジョ</t>
    </rPh>
    <rPh sb="17" eb="18">
      <t>ノゾ</t>
    </rPh>
    <phoneticPr fontId="1"/>
  </si>
  <si>
    <t>令和</t>
    <rPh sb="0" eb="2">
      <t>レイワ</t>
    </rPh>
    <phoneticPr fontId="1"/>
  </si>
  <si>
    <t>両耳の平均聴力レベル（裸耳）が30dB以上の者で、補聴器を使用しても語音が明瞭に聞き取れない者</t>
    <rPh sb="0" eb="1">
      <t>リョウ</t>
    </rPh>
    <rPh sb="1" eb="2">
      <t>ミミ</t>
    </rPh>
    <rPh sb="3" eb="5">
      <t>ヘイキン</t>
    </rPh>
    <rPh sb="5" eb="7">
      <t>チョウリョク</t>
    </rPh>
    <rPh sb="11" eb="12">
      <t>ハダカ</t>
    </rPh>
    <rPh sb="12" eb="13">
      <t>ミミ</t>
    </rPh>
    <rPh sb="19" eb="21">
      <t>イジョウ</t>
    </rPh>
    <rPh sb="22" eb="23">
      <t>モノ</t>
    </rPh>
    <rPh sb="25" eb="28">
      <t>ホチョウキ</t>
    </rPh>
    <rPh sb="29" eb="31">
      <t>シヨウ</t>
    </rPh>
    <rPh sb="34" eb="36">
      <t>ゴオン</t>
    </rPh>
    <rPh sb="37" eb="39">
      <t>メイリョウ</t>
    </rPh>
    <rPh sb="40" eb="41">
      <t>キ</t>
    </rPh>
    <rPh sb="42" eb="43">
      <t>ト</t>
    </rPh>
    <rPh sb="46" eb="47">
      <t>モノ</t>
    </rPh>
    <phoneticPr fontId="1"/>
  </si>
  <si>
    <t>補聴器使用状況</t>
    <rPh sb="0" eb="3">
      <t>ホチョウキ</t>
    </rPh>
    <rPh sb="3" eb="5">
      <t>シヨウ</t>
    </rPh>
    <rPh sb="5" eb="7">
      <t>ジョウキョウ</t>
    </rPh>
    <phoneticPr fontId="1"/>
  </si>
  <si>
    <t>　３　障がい等の種類や程度</t>
    <rPh sb="3" eb="4">
      <t>ショウ</t>
    </rPh>
    <rPh sb="6" eb="7">
      <t>トウ</t>
    </rPh>
    <rPh sb="8" eb="10">
      <t>シュルイ</t>
    </rPh>
    <rPh sb="11" eb="13">
      <t>テイド</t>
    </rPh>
    <phoneticPr fontId="1"/>
  </si>
  <si>
    <t>　２　出願を予定する選抜</t>
    <rPh sb="3" eb="5">
      <t>シュツガン</t>
    </rPh>
    <rPh sb="6" eb="8">
      <t>ヨテイ</t>
    </rPh>
    <rPh sb="10" eb="12">
      <t>センバツ</t>
    </rPh>
    <phoneticPr fontId="1"/>
  </si>
  <si>
    <t>日</t>
    <rPh sb="0" eb="1">
      <t>ニチ</t>
    </rPh>
    <phoneticPr fontId="1"/>
  </si>
  <si>
    <t>配慮事項申請書</t>
    <phoneticPr fontId="1"/>
  </si>
  <si>
    <t>問題用紙及び解答用紙</t>
    <rPh sb="0" eb="2">
      <t>モンダイ</t>
    </rPh>
    <rPh sb="2" eb="4">
      <t>ヨウシ</t>
    </rPh>
    <rPh sb="4" eb="5">
      <t>オヨ</t>
    </rPh>
    <rPh sb="6" eb="8">
      <t>カイトウ</t>
    </rPh>
    <rPh sb="8" eb="10">
      <t>ヨウシ</t>
    </rPh>
    <phoneticPr fontId="1"/>
  </si>
  <si>
    <t>　８　受験に際し配慮を必要とする具体的理由</t>
    <rPh sb="3" eb="5">
      <t xml:space="preserve">ジュケンニ </t>
    </rPh>
    <rPh sb="6" eb="7">
      <t xml:space="preserve">サイシ </t>
    </rPh>
    <rPh sb="8" eb="10">
      <t>ハイリョヲ1</t>
    </rPh>
    <rPh sb="11" eb="13">
      <t xml:space="preserve">ヒツヨウトスル </t>
    </rPh>
    <rPh sb="16" eb="19">
      <t xml:space="preserve">グタイテキ </t>
    </rPh>
    <rPh sb="19" eb="21">
      <t xml:space="preserve">リユウ </t>
    </rPh>
    <phoneticPr fontId="1"/>
  </si>
  <si>
    <t>西暦</t>
    <rPh sb="0" eb="2">
      <t>セイレキ</t>
    </rPh>
    <phoneticPr fontId="1"/>
  </si>
  <si>
    <t>　４　障がいの状況</t>
    <rPh sb="3" eb="4">
      <t>ショウガイノジョウキョウ</t>
    </rPh>
    <rPh sb="7" eb="9">
      <t xml:space="preserve">ジョウキョウ </t>
    </rPh>
    <phoneticPr fontId="1"/>
  </si>
  <si>
    <t>　５　中学校における配慮</t>
    <rPh sb="3" eb="6">
      <t xml:space="preserve">チュウガッコウニオケル </t>
    </rPh>
    <rPh sb="10" eb="12">
      <t xml:space="preserve">ハイリョ </t>
    </rPh>
    <phoneticPr fontId="1"/>
  </si>
  <si>
    <t>　７　生活上必要な配慮（身体等の介助、医療的ケア、トイレ等介助など）</t>
    <rPh sb="3" eb="6">
      <t xml:space="preserve">セイカツジョウ </t>
    </rPh>
    <rPh sb="6" eb="8">
      <t xml:space="preserve">ヒツヨウナ </t>
    </rPh>
    <rPh sb="9" eb="11">
      <t xml:space="preserve">ハイリョ </t>
    </rPh>
    <rPh sb="12" eb="15">
      <t xml:space="preserve">シンタイトウ </t>
    </rPh>
    <rPh sb="16" eb="18">
      <t xml:space="preserve">カイジョ </t>
    </rPh>
    <rPh sb="19" eb="21">
      <t xml:space="preserve">イリョウケア </t>
    </rPh>
    <rPh sb="21" eb="22">
      <t>テキ</t>
    </rPh>
    <rPh sb="29" eb="31">
      <t xml:space="preserve">カイジョ </t>
    </rPh>
    <phoneticPr fontId="1"/>
  </si>
  <si>
    <t>その他視覚に関する配慮を必要とする者</t>
    <rPh sb="3" eb="5">
      <t>シカク</t>
    </rPh>
    <rPh sb="6" eb="7">
      <t>カン</t>
    </rPh>
    <rPh sb="9" eb="11">
      <t>ハイリョ</t>
    </rPh>
    <rPh sb="12" eb="14">
      <t>ヒツヨウ</t>
    </rPh>
    <rPh sb="17" eb="18">
      <t>モノ</t>
    </rPh>
    <phoneticPr fontId="1"/>
  </si>
  <si>
    <t>「意思伝達の方法」を記載すること</t>
    <rPh sb="1" eb="3">
      <t>イシ</t>
    </rPh>
    <rPh sb="3" eb="5">
      <t>デンタツ</t>
    </rPh>
    <rPh sb="6" eb="8">
      <t>ホウホウ</t>
    </rPh>
    <rPh sb="10" eb="12">
      <t>キサイ</t>
    </rPh>
    <phoneticPr fontId="1"/>
  </si>
  <si>
    <t>自閉症、アスペルガー症候群、広汎性発達障がい、学習障がい、注意欠陥多動性障がい等のため配慮を必要とする者</t>
    <rPh sb="0" eb="3">
      <t>ジヘイショウ</t>
    </rPh>
    <rPh sb="10" eb="13">
      <t>ショウコウグン</t>
    </rPh>
    <rPh sb="14" eb="17">
      <t>コウハンセイ</t>
    </rPh>
    <rPh sb="17" eb="19">
      <t>ハッタツ</t>
    </rPh>
    <rPh sb="19" eb="20">
      <t>ショウ</t>
    </rPh>
    <rPh sb="23" eb="25">
      <t>ガクシュウ</t>
    </rPh>
    <rPh sb="25" eb="26">
      <t>ショウ</t>
    </rPh>
    <rPh sb="29" eb="31">
      <t>チュウイ</t>
    </rPh>
    <rPh sb="31" eb="33">
      <t>ケッカン</t>
    </rPh>
    <rPh sb="33" eb="36">
      <t>タドウセイ</t>
    </rPh>
    <rPh sb="36" eb="37">
      <t>ショウ</t>
    </rPh>
    <rPh sb="39" eb="40">
      <t>トウ</t>
    </rPh>
    <rPh sb="43" eb="45">
      <t>ハイリョ</t>
    </rPh>
    <rPh sb="46" eb="48">
      <t>ヒツヨウ</t>
    </rPh>
    <rPh sb="51" eb="52">
      <t>モノ</t>
    </rPh>
    <phoneticPr fontId="1"/>
  </si>
  <si>
    <t>リスニングテストにおける音声聴取の方法（別室）</t>
    <rPh sb="12" eb="14">
      <t>オンセイ</t>
    </rPh>
    <rPh sb="14" eb="16">
      <t>チョウシュ</t>
    </rPh>
    <rPh sb="17" eb="19">
      <t>ホウホウ</t>
    </rPh>
    <rPh sb="20" eb="22">
      <t>ベッシツ</t>
    </rPh>
    <phoneticPr fontId="1"/>
  </si>
  <si>
    <t>申請書作成の手引を参照し、必要な配慮事項を入力してください。</t>
    <rPh sb="0" eb="3">
      <t>シンセイショ</t>
    </rPh>
    <rPh sb="3" eb="5">
      <t>サクセイ</t>
    </rPh>
    <rPh sb="6" eb="8">
      <t>テビキ</t>
    </rPh>
    <rPh sb="9" eb="11">
      <t>サンショウ</t>
    </rPh>
    <rPh sb="13" eb="15">
      <t>ヒツヨウ</t>
    </rPh>
    <rPh sb="16" eb="18">
      <t>ハイリョ</t>
    </rPh>
    <rPh sb="18" eb="20">
      <t>ジコウ</t>
    </rPh>
    <rPh sb="21" eb="23">
      <t>ニュウリョク</t>
    </rPh>
    <phoneticPr fontId="1"/>
  </si>
  <si>
    <t>学力検査等実施日において希望する生活上必要な配慮について、具体的に入力してください。</t>
    <rPh sb="0" eb="2">
      <t>ガクリョク</t>
    </rPh>
    <rPh sb="2" eb="4">
      <t>ケンサ</t>
    </rPh>
    <rPh sb="4" eb="5">
      <t>トウ</t>
    </rPh>
    <rPh sb="5" eb="8">
      <t>ジッシビ</t>
    </rPh>
    <rPh sb="12" eb="14">
      <t>キボウ</t>
    </rPh>
    <rPh sb="16" eb="18">
      <t>セイカツ</t>
    </rPh>
    <rPh sb="18" eb="19">
      <t>ジョウ</t>
    </rPh>
    <rPh sb="19" eb="21">
      <t>ヒツヨウ</t>
    </rPh>
    <rPh sb="22" eb="24">
      <t>ハイリョ</t>
    </rPh>
    <rPh sb="29" eb="32">
      <t>グタイテキ</t>
    </rPh>
    <rPh sb="33" eb="35">
      <t>ニュウリョク</t>
    </rPh>
    <phoneticPr fontId="1"/>
  </si>
  <si>
    <t>配慮を必要とする具体的理由（診断名だけでなく、障がいの状況により、受験にあたり、どのように困っているのか、そのことに伴って、どのような配慮が必要なのか）を入力してください。</t>
    <rPh sb="0" eb="2">
      <t>ハイリョ</t>
    </rPh>
    <rPh sb="3" eb="5">
      <t>ヒツヨウ</t>
    </rPh>
    <rPh sb="8" eb="11">
      <t>グタイテキ</t>
    </rPh>
    <rPh sb="11" eb="13">
      <t>リユウ</t>
    </rPh>
    <rPh sb="14" eb="17">
      <t>シンダンメイ</t>
    </rPh>
    <rPh sb="23" eb="24">
      <t>ショウ</t>
    </rPh>
    <rPh sb="27" eb="29">
      <t>ジョウキョウ</t>
    </rPh>
    <rPh sb="33" eb="35">
      <t>ジュケン</t>
    </rPh>
    <rPh sb="45" eb="46">
      <t>コマ</t>
    </rPh>
    <rPh sb="58" eb="59">
      <t>トモナ</t>
    </rPh>
    <rPh sb="67" eb="69">
      <t>ハイリョ</t>
    </rPh>
    <rPh sb="70" eb="72">
      <t>ヒツヨウ</t>
    </rPh>
    <rPh sb="77" eb="79">
      <t>ニュウリョク</t>
    </rPh>
    <phoneticPr fontId="1"/>
  </si>
  <si>
    <t>申請者の障がいの状況（診断名だけでなく、具体的な状況）を入力してください。</t>
    <rPh sb="0" eb="3">
      <t>シンセイシャ</t>
    </rPh>
    <rPh sb="4" eb="5">
      <t>ショウ</t>
    </rPh>
    <rPh sb="8" eb="10">
      <t>ジョウキョウ</t>
    </rPh>
    <rPh sb="11" eb="14">
      <t>シンダンメイ</t>
    </rPh>
    <rPh sb="20" eb="23">
      <t>グタイテキ</t>
    </rPh>
    <rPh sb="24" eb="26">
      <t>ジョウキョウ</t>
    </rPh>
    <rPh sb="28" eb="30">
      <t>ニュウリョク</t>
    </rPh>
    <phoneticPr fontId="1"/>
  </si>
  <si>
    <t>中学校で行っている配慮を、「授業」「考査」「生活」等の観点から入力してください。</t>
    <rPh sb="0" eb="3">
      <t>チュウガッコウ</t>
    </rPh>
    <rPh sb="4" eb="5">
      <t>オコナ</t>
    </rPh>
    <rPh sb="9" eb="11">
      <t>ハイリョ</t>
    </rPh>
    <rPh sb="14" eb="16">
      <t>ジュギョウ</t>
    </rPh>
    <rPh sb="18" eb="20">
      <t>コウサ</t>
    </rPh>
    <rPh sb="22" eb="24">
      <t>セイカツ</t>
    </rPh>
    <rPh sb="25" eb="26">
      <t>トウ</t>
    </rPh>
    <rPh sb="27" eb="29">
      <t>カンテン</t>
    </rPh>
    <rPh sb="31" eb="33">
      <t>ニュウリョク</t>
    </rPh>
    <phoneticPr fontId="1"/>
  </si>
  <si>
    <t>申請者との関係</t>
    <rPh sb="0" eb="3">
      <t>シンセイシャ</t>
    </rPh>
    <rPh sb="5" eb="7">
      <t>カンケイ</t>
    </rPh>
    <phoneticPr fontId="1"/>
  </si>
  <si>
    <t>「大阪市」のように市・町・村まで記入</t>
    <rPh sb="1" eb="4">
      <t>オオサカシ</t>
    </rPh>
    <rPh sb="9" eb="10">
      <t>シ</t>
    </rPh>
    <rPh sb="11" eb="12">
      <t>マチ</t>
    </rPh>
    <rPh sb="13" eb="14">
      <t>ムラ</t>
    </rPh>
    <rPh sb="16" eb="18">
      <t>キニュウ</t>
    </rPh>
    <phoneticPr fontId="1"/>
  </si>
  <si>
    <t>ふりがな</t>
    <phoneticPr fontId="1"/>
  </si>
  <si>
    <t>生年月日</t>
    <rPh sb="0" eb="2">
      <t>セイネン</t>
    </rPh>
    <rPh sb="2" eb="4">
      <t>ガッピ</t>
    </rPh>
    <phoneticPr fontId="1"/>
  </si>
  <si>
    <t>特別</t>
    <rPh sb="0" eb="2">
      <t>トクベツ</t>
    </rPh>
    <phoneticPr fontId="1"/>
  </si>
  <si>
    <t>一般</t>
    <rPh sb="0" eb="2">
      <t>イッパン</t>
    </rPh>
    <phoneticPr fontId="1"/>
  </si>
  <si>
    <t>Sheet</t>
    <phoneticPr fontId="1"/>
  </si>
  <si>
    <t>入力</t>
    <rPh sb="0" eb="2">
      <t>ニュウリョク</t>
    </rPh>
    <phoneticPr fontId="1"/>
  </si>
  <si>
    <t>Cells</t>
    <phoneticPr fontId="1"/>
  </si>
  <si>
    <t>d4</t>
    <phoneticPr fontId="1"/>
  </si>
  <si>
    <t>d8</t>
    <phoneticPr fontId="1"/>
  </si>
  <si>
    <t>d7</t>
    <phoneticPr fontId="1"/>
  </si>
  <si>
    <t>プルダウン</t>
    <phoneticPr fontId="1"/>
  </si>
  <si>
    <t>設置者</t>
    <rPh sb="0" eb="3">
      <t>セッチシャ</t>
    </rPh>
    <phoneticPr fontId="1"/>
  </si>
  <si>
    <t>中学校</t>
    <rPh sb="0" eb="3">
      <t>チュウガッコウ</t>
    </rPh>
    <phoneticPr fontId="1"/>
  </si>
  <si>
    <t>卒業年月</t>
    <rPh sb="0" eb="2">
      <t>ソツギョウ</t>
    </rPh>
    <rPh sb="2" eb="4">
      <t>ネンゲツ</t>
    </rPh>
    <phoneticPr fontId="1"/>
  </si>
  <si>
    <t>当過別</t>
    <rPh sb="0" eb="1">
      <t>トウ</t>
    </rPh>
    <rPh sb="1" eb="2">
      <t>カ</t>
    </rPh>
    <rPh sb="2" eb="3">
      <t>ベツ</t>
    </rPh>
    <phoneticPr fontId="1"/>
  </si>
  <si>
    <t>生年月日</t>
    <rPh sb="0" eb="2">
      <t>セイネン</t>
    </rPh>
    <rPh sb="2" eb="4">
      <t>ガッピ</t>
    </rPh>
    <phoneticPr fontId="1"/>
  </si>
  <si>
    <t>西暦生年月日</t>
    <rPh sb="0" eb="2">
      <t>セイレキ</t>
    </rPh>
    <rPh sb="2" eb="4">
      <t>セイネン</t>
    </rPh>
    <rPh sb="4" eb="6">
      <t>ガッピ</t>
    </rPh>
    <phoneticPr fontId="1"/>
  </si>
  <si>
    <t>年</t>
    <rPh sb="0" eb="1">
      <t>ネン</t>
    </rPh>
    <phoneticPr fontId="1"/>
  </si>
  <si>
    <t>月</t>
    <rPh sb="0" eb="1">
      <t>ガツ</t>
    </rPh>
    <phoneticPr fontId="1"/>
  </si>
  <si>
    <t>日</t>
    <rPh sb="0" eb="1">
      <t>ヒ</t>
    </rPh>
    <phoneticPr fontId="1"/>
  </si>
  <si>
    <t>datevalue</t>
    <phoneticPr fontId="1"/>
  </si>
  <si>
    <t>障がいの種類と程度rank</t>
    <rPh sb="0" eb="1">
      <t>ショウ</t>
    </rPh>
    <rPh sb="4" eb="6">
      <t>シュルイ</t>
    </rPh>
    <rPh sb="7" eb="9">
      <t>テイド</t>
    </rPh>
    <phoneticPr fontId="1"/>
  </si>
  <si>
    <t>必要な配慮rank</t>
    <rPh sb="0" eb="2">
      <t>ヒツヨウ</t>
    </rPh>
    <rPh sb="3" eb="5">
      <t>ハイリョ</t>
    </rPh>
    <phoneticPr fontId="1"/>
  </si>
  <si>
    <t>障がいの状況</t>
    <rPh sb="0" eb="1">
      <t>ショウ</t>
    </rPh>
    <rPh sb="4" eb="6">
      <t>ジョウキョウ</t>
    </rPh>
    <phoneticPr fontId="1"/>
  </si>
  <si>
    <t>リス別</t>
    <rPh sb="2" eb="3">
      <t>ベツ</t>
    </rPh>
    <phoneticPr fontId="1"/>
  </si>
  <si>
    <t>問解同一</t>
    <rPh sb="0" eb="1">
      <t>モン</t>
    </rPh>
    <rPh sb="1" eb="2">
      <t>カイ</t>
    </rPh>
    <rPh sb="2" eb="4">
      <t>ドウイツ</t>
    </rPh>
    <phoneticPr fontId="1"/>
  </si>
  <si>
    <t>リス聴取</t>
    <rPh sb="2" eb="4">
      <t>チョウシュ</t>
    </rPh>
    <phoneticPr fontId="1"/>
  </si>
  <si>
    <t>持参</t>
    <rPh sb="0" eb="2">
      <t>ジサン</t>
    </rPh>
    <phoneticPr fontId="1"/>
  </si>
  <si>
    <t>意思伝達</t>
    <rPh sb="0" eb="2">
      <t>イシ</t>
    </rPh>
    <rPh sb="2" eb="4">
      <t>デンタツ</t>
    </rPh>
    <phoneticPr fontId="1"/>
  </si>
  <si>
    <t>生活</t>
    <rPh sb="0" eb="2">
      <t>セイカツ</t>
    </rPh>
    <phoneticPr fontId="1"/>
  </si>
  <si>
    <t>状況</t>
    <rPh sb="0" eb="2">
      <t>ジョウキョウ</t>
    </rPh>
    <phoneticPr fontId="1"/>
  </si>
  <si>
    <t>中学</t>
    <rPh sb="0" eb="2">
      <t>チュウガク</t>
    </rPh>
    <phoneticPr fontId="1"/>
  </si>
  <si>
    <t>配慮１</t>
    <rPh sb="0" eb="2">
      <t>ハイリョ</t>
    </rPh>
    <phoneticPr fontId="1"/>
  </si>
  <si>
    <t>状況１</t>
    <rPh sb="0" eb="2">
      <t>ジョウキョウ</t>
    </rPh>
    <phoneticPr fontId="1"/>
  </si>
  <si>
    <t>配慮２</t>
    <rPh sb="0" eb="2">
      <t>ハイリョ</t>
    </rPh>
    <phoneticPr fontId="1"/>
  </si>
  <si>
    <t>状況２</t>
    <rPh sb="0" eb="2">
      <t>ジョウキョウ</t>
    </rPh>
    <phoneticPr fontId="1"/>
  </si>
  <si>
    <t>配慮３</t>
    <rPh sb="0" eb="2">
      <t>ハイリョ</t>
    </rPh>
    <phoneticPr fontId="1"/>
  </si>
  <si>
    <t>状況３</t>
    <rPh sb="0" eb="2">
      <t>ジョウキョウ</t>
    </rPh>
    <phoneticPr fontId="1"/>
  </si>
  <si>
    <t>配慮４</t>
    <rPh sb="0" eb="2">
      <t>ハイリョ</t>
    </rPh>
    <phoneticPr fontId="1"/>
  </si>
  <si>
    <t>状況４</t>
    <rPh sb="0" eb="2">
      <t>ジョウキョウ</t>
    </rPh>
    <phoneticPr fontId="1"/>
  </si>
  <si>
    <t>配慮５</t>
    <rPh sb="0" eb="2">
      <t>ハイリョ</t>
    </rPh>
    <phoneticPr fontId="1"/>
  </si>
  <si>
    <t>状況５</t>
    <rPh sb="0" eb="2">
      <t>ジョウキョウ</t>
    </rPh>
    <phoneticPr fontId="1"/>
  </si>
  <si>
    <t>配慮６</t>
    <rPh sb="0" eb="2">
      <t>ハイリョ</t>
    </rPh>
    <phoneticPr fontId="1"/>
  </si>
  <si>
    <t>状況６</t>
    <rPh sb="0" eb="2">
      <t>ジョウキョウ</t>
    </rPh>
    <phoneticPr fontId="1"/>
  </si>
  <si>
    <t>配慮７</t>
    <rPh sb="0" eb="2">
      <t>ハイリョ</t>
    </rPh>
    <phoneticPr fontId="1"/>
  </si>
  <si>
    <t>状況７</t>
    <rPh sb="0" eb="2">
      <t>ジョウキョウ</t>
    </rPh>
    <phoneticPr fontId="1"/>
  </si>
  <si>
    <t>配慮８</t>
    <rPh sb="0" eb="2">
      <t>ハイリョ</t>
    </rPh>
    <phoneticPr fontId="1"/>
  </si>
  <si>
    <t>状況８</t>
    <rPh sb="0" eb="2">
      <t>ジョウキョウ</t>
    </rPh>
    <phoneticPr fontId="1"/>
  </si>
  <si>
    <t>配慮９</t>
    <rPh sb="0" eb="2">
      <t>ハイリョ</t>
    </rPh>
    <phoneticPr fontId="1"/>
  </si>
  <si>
    <t>状況９</t>
    <rPh sb="0" eb="2">
      <t>ジョウキョウ</t>
    </rPh>
    <phoneticPr fontId="1"/>
  </si>
  <si>
    <t>aa4</t>
    <phoneticPr fontId="1"/>
  </si>
  <si>
    <t>aa5</t>
    <phoneticPr fontId="1"/>
  </si>
  <si>
    <t>aa8</t>
    <phoneticPr fontId="1"/>
  </si>
  <si>
    <t>aa7</t>
    <phoneticPr fontId="1"/>
  </si>
  <si>
    <t>b13</t>
    <phoneticPr fontId="1"/>
  </si>
  <si>
    <t>b14</t>
    <phoneticPr fontId="1"/>
  </si>
  <si>
    <t>意思</t>
    <rPh sb="0" eb="2">
      <t>イシ</t>
    </rPh>
    <phoneticPr fontId="1"/>
  </si>
  <si>
    <t>計</t>
    <rPh sb="0" eb="1">
      <t>ケイ</t>
    </rPh>
    <phoneticPr fontId="1"/>
  </si>
  <si>
    <t>手帳</t>
    <rPh sb="0" eb="2">
      <t>テチョウ</t>
    </rPh>
    <phoneticPr fontId="1"/>
  </si>
  <si>
    <t>入力</t>
    <rPh sb="0" eb="2">
      <t>ニュウリョク</t>
    </rPh>
    <phoneticPr fontId="1"/>
  </si>
  <si>
    <t>視力</t>
    <rPh sb="0" eb="2">
      <t>シリョク</t>
    </rPh>
    <phoneticPr fontId="1"/>
  </si>
  <si>
    <t>聴力</t>
    <rPh sb="0" eb="2">
      <t>チョウリョク</t>
    </rPh>
    <phoneticPr fontId="1"/>
  </si>
  <si>
    <t>障がい等の種類や程度について、○をプルダウンにより選択して入力してください。</t>
    <rPh sb="0" eb="1">
      <t>ショウ</t>
    </rPh>
    <rPh sb="3" eb="4">
      <t>トウ</t>
    </rPh>
    <rPh sb="5" eb="7">
      <t>シュルイ</t>
    </rPh>
    <rPh sb="8" eb="10">
      <t>テイド</t>
    </rPh>
    <rPh sb="25" eb="27">
      <t>センタク</t>
    </rPh>
    <rPh sb="29" eb="31">
      <t>ニュウリョク</t>
    </rPh>
    <phoneticPr fontId="1"/>
  </si>
  <si>
    <t>上で○を付けた項目がこの欄に自動で表示されます。該当する項目が７つ以上ある場合は、「配慮」シートに反映されているか確認し、反映されていない場合には、市町村教育委員会を通じて府教育庁にお問合せください。</t>
    <rPh sb="0" eb="1">
      <t>ウエ</t>
    </rPh>
    <rPh sb="49" eb="51">
      <t>ハンエイ</t>
    </rPh>
    <rPh sb="57" eb="59">
      <t>カクニン</t>
    </rPh>
    <rPh sb="69" eb="71">
      <t>バアイ</t>
    </rPh>
    <phoneticPr fontId="1"/>
  </si>
  <si>
    <t>その他障がいや病気等により配慮を必要とする者</t>
    <rPh sb="2" eb="3">
      <t>タ</t>
    </rPh>
    <rPh sb="3" eb="4">
      <t>ショウ</t>
    </rPh>
    <rPh sb="7" eb="9">
      <t>ビョウキ</t>
    </rPh>
    <rPh sb="9" eb="10">
      <t>ナド</t>
    </rPh>
    <rPh sb="13" eb="15">
      <t>ハイリョ</t>
    </rPh>
    <rPh sb="16" eb="18">
      <t>ヒツヨウ</t>
    </rPh>
    <rPh sb="21" eb="22">
      <t>モノ</t>
    </rPh>
    <phoneticPr fontId="1"/>
  </si>
  <si>
    <t>af32</t>
  </si>
  <si>
    <t>b48</t>
  </si>
  <si>
    <t>b49</t>
  </si>
  <si>
    <t>b51</t>
  </si>
  <si>
    <t>b52</t>
  </si>
  <si>
    <t>b54</t>
  </si>
  <si>
    <t>i54</t>
  </si>
  <si>
    <t>b55</t>
  </si>
  <si>
    <t>b56</t>
  </si>
  <si>
    <t>b58</t>
  </si>
  <si>
    <t>b59</t>
  </si>
  <si>
    <t>k38</t>
  </si>
  <si>
    <t>af40</t>
  </si>
  <si>
    <t>af41</t>
  </si>
  <si>
    <t>b39</t>
  </si>
  <si>
    <t>b44</t>
  </si>
  <si>
    <t>　３　学力検査において希望する配慮</t>
    <rPh sb="3" eb="7">
      <t xml:space="preserve">ガクリョクケンサニオケル </t>
    </rPh>
    <rPh sb="11" eb="13">
      <t xml:space="preserve">キボウスル </t>
    </rPh>
    <rPh sb="15" eb="17">
      <t xml:space="preserve">ハイリョ </t>
    </rPh>
    <phoneticPr fontId="1"/>
  </si>
  <si>
    <t>　４　生活上必要な配慮（身体等の介助、医療的ケア、トイレ等介助など）</t>
    <rPh sb="3" eb="6">
      <t xml:space="preserve">セイカツジョウ </t>
    </rPh>
    <rPh sb="6" eb="8">
      <t xml:space="preserve">ヒツヨウナ </t>
    </rPh>
    <rPh sb="9" eb="11">
      <t xml:space="preserve">ハイリョ </t>
    </rPh>
    <rPh sb="12" eb="15">
      <t xml:space="preserve">シンタイトウ </t>
    </rPh>
    <rPh sb="16" eb="18">
      <t xml:space="preserve">カイジョ </t>
    </rPh>
    <rPh sb="19" eb="21">
      <t xml:space="preserve">イリョウケア </t>
    </rPh>
    <rPh sb="21" eb="22">
      <t>テキ</t>
    </rPh>
    <rPh sb="29" eb="31">
      <t xml:space="preserve">カイジョ </t>
    </rPh>
    <phoneticPr fontId="1"/>
  </si>
  <si>
    <t>　５　障がいの状況</t>
    <rPh sb="3" eb="4">
      <t>ショウガイノジョウキョウ</t>
    </rPh>
    <rPh sb="7" eb="9">
      <t xml:space="preserve">ジョウキョウ </t>
    </rPh>
    <phoneticPr fontId="1"/>
  </si>
  <si>
    <t>　７　受験に際し配慮を必要とする具体的理由</t>
    <rPh sb="3" eb="5">
      <t xml:space="preserve">ジュケンニ </t>
    </rPh>
    <rPh sb="6" eb="7">
      <t xml:space="preserve">サイシ </t>
    </rPh>
    <rPh sb="8" eb="10">
      <t>ハイリョヲ1</t>
    </rPh>
    <rPh sb="11" eb="13">
      <t xml:space="preserve">ヒツヨウトスル </t>
    </rPh>
    <rPh sb="16" eb="19">
      <t xml:space="preserve">グタイテキ </t>
    </rPh>
    <rPh sb="19" eb="21">
      <t xml:space="preserve">リユウ </t>
    </rPh>
    <phoneticPr fontId="1"/>
  </si>
  <si>
    <t>名　前</t>
  </si>
  <si>
    <t>名　前</t>
    <phoneticPr fontId="1"/>
  </si>
  <si>
    <t>校長名</t>
    <rPh sb="0" eb="2">
      <t xml:space="preserve">コウチョウ </t>
    </rPh>
    <rPh sb="2" eb="3">
      <t>メイ</t>
    </rPh>
    <phoneticPr fontId="1"/>
  </si>
  <si>
    <t>指導要録の記載に従い入力してください。不必要なスペースの入力や改行は避けてください。アルファベットは半角で入力してください。ふりがなと名前の位置を揃える必要はありません。ふりがなは指導要録の記載に従い、ひらがなであればひらがなで、カタカナであればカタカナで入力してください。
入力できない漢字等が名前に含まれる場合、その部分は空欄にし、申請書を印刷した後で追記してください。
※校内で作成した外字を使用しないでください。</t>
    <rPh sb="0" eb="2">
      <t>シドウ</t>
    </rPh>
    <rPh sb="2" eb="4">
      <t>ヨウロク</t>
    </rPh>
    <rPh sb="5" eb="7">
      <t>キサイ</t>
    </rPh>
    <rPh sb="8" eb="9">
      <t>シタガ</t>
    </rPh>
    <rPh sb="10" eb="12">
      <t>ニュウリョク</t>
    </rPh>
    <rPh sb="19" eb="22">
      <t>フヒツヨウ</t>
    </rPh>
    <rPh sb="28" eb="30">
      <t>ニュウリョク</t>
    </rPh>
    <rPh sb="31" eb="33">
      <t>カイギョウ</t>
    </rPh>
    <rPh sb="34" eb="35">
      <t>サ</t>
    </rPh>
    <rPh sb="50" eb="52">
      <t>ハンカク</t>
    </rPh>
    <rPh sb="53" eb="55">
      <t>ニュウリョク</t>
    </rPh>
    <rPh sb="70" eb="72">
      <t>イチ</t>
    </rPh>
    <rPh sb="73" eb="74">
      <t>ソロ</t>
    </rPh>
    <rPh sb="76" eb="78">
      <t>ヒツヨウ</t>
    </rPh>
    <rPh sb="90" eb="92">
      <t>シドウ</t>
    </rPh>
    <rPh sb="92" eb="94">
      <t>ヨウロク</t>
    </rPh>
    <rPh sb="95" eb="97">
      <t>キサイ</t>
    </rPh>
    <rPh sb="98" eb="99">
      <t>シタガ</t>
    </rPh>
    <rPh sb="128" eb="130">
      <t>ニュウリョク</t>
    </rPh>
    <rPh sb="138" eb="140">
      <t>ニュウリョク</t>
    </rPh>
    <rPh sb="144" eb="146">
      <t>カンジ</t>
    </rPh>
    <rPh sb="146" eb="147">
      <t>トウ</t>
    </rPh>
    <rPh sb="151" eb="152">
      <t>フク</t>
    </rPh>
    <rPh sb="155" eb="157">
      <t>バアイ</t>
    </rPh>
    <rPh sb="160" eb="162">
      <t>ブブン</t>
    </rPh>
    <rPh sb="163" eb="165">
      <t>クウラン</t>
    </rPh>
    <rPh sb="189" eb="191">
      <t>コウナイ</t>
    </rPh>
    <rPh sb="192" eb="194">
      <t>サクセイ</t>
    </rPh>
    <rPh sb="196" eb="198">
      <t>ガイジ</t>
    </rPh>
    <rPh sb="199" eb="201">
      <t>シヨウ</t>
    </rPh>
    <phoneticPr fontId="1"/>
  </si>
  <si>
    <t>ルビ</t>
    <phoneticPr fontId="1"/>
  </si>
  <si>
    <t>入力</t>
    <rPh sb="0" eb="2">
      <t>ニュウリョク</t>
    </rPh>
    <phoneticPr fontId="1"/>
  </si>
  <si>
    <t>b60</t>
    <phoneticPr fontId="1"/>
  </si>
  <si>
    <t>af62</t>
    <phoneticPr fontId="1"/>
  </si>
  <si>
    <t>af64</t>
    <phoneticPr fontId="1"/>
  </si>
  <si>
    <t>c67</t>
    <phoneticPr fontId="1"/>
  </si>
  <si>
    <t>b69</t>
    <phoneticPr fontId="1"/>
  </si>
  <si>
    <t>c71</t>
    <phoneticPr fontId="1"/>
  </si>
  <si>
    <t>c73</t>
    <phoneticPr fontId="1"/>
  </si>
  <si>
    <t>b77</t>
    <phoneticPr fontId="1"/>
  </si>
  <si>
    <t>b80</t>
    <phoneticPr fontId="1"/>
  </si>
  <si>
    <t>b83</t>
    <phoneticPr fontId="1"/>
  </si>
  <si>
    <t>f83</t>
    <phoneticPr fontId="1"/>
  </si>
  <si>
    <t>b84</t>
    <phoneticPr fontId="1"/>
  </si>
  <si>
    <t>f84</t>
    <phoneticPr fontId="1"/>
  </si>
  <si>
    <t>b85</t>
    <phoneticPr fontId="1"/>
  </si>
  <si>
    <t>f85</t>
    <phoneticPr fontId="1"/>
  </si>
  <si>
    <t>b86</t>
    <phoneticPr fontId="1"/>
  </si>
  <si>
    <t>f86</t>
    <phoneticPr fontId="1"/>
  </si>
  <si>
    <t>b87</t>
    <phoneticPr fontId="1"/>
  </si>
  <si>
    <t>f87</t>
    <phoneticPr fontId="1"/>
  </si>
  <si>
    <t>b88</t>
    <phoneticPr fontId="1"/>
  </si>
  <si>
    <t>f88</t>
    <phoneticPr fontId="1"/>
  </si>
  <si>
    <t>b89</t>
    <phoneticPr fontId="1"/>
  </si>
  <si>
    <t>f89</t>
    <phoneticPr fontId="1"/>
  </si>
  <si>
    <t>b90</t>
    <phoneticPr fontId="1"/>
  </si>
  <si>
    <t>f90</t>
    <phoneticPr fontId="1"/>
  </si>
  <si>
    <t>b91</t>
    <phoneticPr fontId="1"/>
  </si>
  <si>
    <t>f91</t>
    <phoneticPr fontId="1"/>
  </si>
  <si>
    <t>漢字にひらがなのルビを付した問題用紙等の使用</t>
    <rPh sb="0" eb="2">
      <t>カンジ</t>
    </rPh>
    <rPh sb="11" eb="12">
      <t>フ</t>
    </rPh>
    <rPh sb="14" eb="16">
      <t>モンダイ</t>
    </rPh>
    <rPh sb="16" eb="18">
      <t>ヨウシ</t>
    </rPh>
    <rPh sb="18" eb="19">
      <t>トウ</t>
    </rPh>
    <rPh sb="20" eb="22">
      <t>シヨウ</t>
    </rPh>
    <phoneticPr fontId="1"/>
  </si>
  <si>
    <t>○</t>
    <phoneticPr fontId="1"/>
  </si>
  <si>
    <t>音楽科</t>
    <rPh sb="0" eb="3">
      <t>オンガクカ</t>
    </rPh>
    <phoneticPr fontId="1"/>
  </si>
  <si>
    <t>体育に関する学科</t>
    <rPh sb="0" eb="2">
      <t>タイイク</t>
    </rPh>
    <rPh sb="3" eb="4">
      <t>カン</t>
    </rPh>
    <rPh sb="6" eb="8">
      <t>ガッカ</t>
    </rPh>
    <phoneticPr fontId="1"/>
  </si>
  <si>
    <t>グローバル探究科</t>
    <rPh sb="5" eb="7">
      <t>タンキュウ</t>
    </rPh>
    <rPh sb="7" eb="8">
      <t>カ</t>
    </rPh>
    <phoneticPr fontId="1"/>
  </si>
  <si>
    <t>演劇科</t>
    <rPh sb="0" eb="3">
      <t>エンゲキカ</t>
    </rPh>
    <phoneticPr fontId="1"/>
  </si>
  <si>
    <t>芸能文化科</t>
    <rPh sb="0" eb="4">
      <t>ゲイノウブンカ</t>
    </rPh>
    <rPh sb="4" eb="5">
      <t>カ</t>
    </rPh>
    <phoneticPr fontId="1"/>
  </si>
  <si>
    <t>o13</t>
    <phoneticPr fontId="1"/>
  </si>
  <si>
    <t>r13</t>
    <phoneticPr fontId="1"/>
  </si>
  <si>
    <t>実技</t>
    <rPh sb="0" eb="2">
      <t>ジツギ</t>
    </rPh>
    <phoneticPr fontId="1"/>
  </si>
  <si>
    <t>実技学科</t>
    <rPh sb="0" eb="2">
      <t>ジツギ</t>
    </rPh>
    <rPh sb="2" eb="4">
      <t>ガッカ</t>
    </rPh>
    <phoneticPr fontId="1"/>
  </si>
  <si>
    <t>小面</t>
    <rPh sb="0" eb="1">
      <t>ショウ</t>
    </rPh>
    <rPh sb="1" eb="2">
      <t>メン</t>
    </rPh>
    <phoneticPr fontId="1"/>
  </si>
  <si>
    <t>o14</t>
    <phoneticPr fontId="1"/>
  </si>
  <si>
    <t>工業に関する学科/総合造形科/美術科</t>
    <rPh sb="0" eb="2">
      <t>コウギョウ</t>
    </rPh>
    <rPh sb="3" eb="4">
      <t>カン</t>
    </rPh>
    <rPh sb="6" eb="8">
      <t>ガッカ</t>
    </rPh>
    <rPh sb="15" eb="18">
      <t>ビジュツカ</t>
    </rPh>
    <phoneticPr fontId="1"/>
  </si>
  <si>
    <t>小論文と面接による選抜（定時制の課程のみ）</t>
    <rPh sb="0" eb="3">
      <t>ショウロンブン</t>
    </rPh>
    <rPh sb="4" eb="6">
      <t>メンセツ</t>
    </rPh>
    <rPh sb="9" eb="11">
      <t>センバツ</t>
    </rPh>
    <phoneticPr fontId="1"/>
  </si>
  <si>
    <t>「小論文と面接による選抜」は、平成15年４月１日までに生まれた者についてのみ申請が可能です。</t>
    <rPh sb="1" eb="4">
      <t>ショウロンブン</t>
    </rPh>
    <rPh sb="5" eb="7">
      <t>メンセツ</t>
    </rPh>
    <rPh sb="10" eb="12">
      <t>センバツ</t>
    </rPh>
    <rPh sb="15" eb="17">
      <t>ヘイセイ</t>
    </rPh>
    <rPh sb="19" eb="20">
      <t>ネン</t>
    </rPh>
    <rPh sb="21" eb="22">
      <t>ガツ</t>
    </rPh>
    <rPh sb="23" eb="24">
      <t>ニチ</t>
    </rPh>
    <rPh sb="27" eb="28">
      <t>ウ</t>
    </rPh>
    <rPh sb="31" eb="32">
      <t>モノ</t>
    </rPh>
    <rPh sb="38" eb="40">
      <t>シンセイ</t>
    </rPh>
    <rPh sb="41" eb="43">
      <t>カノウ</t>
    </rPh>
    <phoneticPr fontId="1"/>
  </si>
  <si>
    <t>筆答による面接</t>
    <rPh sb="0" eb="2">
      <t>ヒットウ</t>
    </rPh>
    <rPh sb="5" eb="7">
      <t>メンセツ</t>
    </rPh>
    <phoneticPr fontId="1"/>
  </si>
  <si>
    <t>一般選抜</t>
    <rPh sb="0" eb="2">
      <t>イッパン</t>
    </rPh>
    <rPh sb="2" eb="4">
      <t>センバツ</t>
    </rPh>
    <phoneticPr fontId="1"/>
  </si>
  <si>
    <t>大阪府立知的障がい高等支援学校職業学科入学者選抜（高等支援選抜）</t>
    <rPh sb="0" eb="3">
      <t>オオサカフ</t>
    </rPh>
    <rPh sb="3" eb="4">
      <t>タ</t>
    </rPh>
    <rPh sb="4" eb="5">
      <t>チ</t>
    </rPh>
    <rPh sb="5" eb="6">
      <t>テキ</t>
    </rPh>
    <rPh sb="6" eb="7">
      <t>ショウ</t>
    </rPh>
    <rPh sb="9" eb="11">
      <t>コウトウ</t>
    </rPh>
    <rPh sb="11" eb="13">
      <t>シエン</t>
    </rPh>
    <rPh sb="13" eb="15">
      <t>ガッコウ</t>
    </rPh>
    <rPh sb="15" eb="17">
      <t>ショクギョウ</t>
    </rPh>
    <rPh sb="17" eb="19">
      <t>ガッカ</t>
    </rPh>
    <rPh sb="19" eb="22">
      <t>ニュウガクシャ</t>
    </rPh>
    <rPh sb="22" eb="24">
      <t>センバツ</t>
    </rPh>
    <rPh sb="25" eb="27">
      <t>コウトウ</t>
    </rPh>
    <rPh sb="27" eb="29">
      <t>シエン</t>
    </rPh>
    <rPh sb="29" eb="31">
      <t>センバツ</t>
    </rPh>
    <phoneticPr fontId="1"/>
  </si>
  <si>
    <t>介助に当たる者の名前（中学校等教諭）</t>
    <rPh sb="0" eb="2">
      <t>カイジョ</t>
    </rPh>
    <rPh sb="3" eb="4">
      <t>ア</t>
    </rPh>
    <rPh sb="6" eb="7">
      <t>シャ</t>
    </rPh>
    <rPh sb="11" eb="14">
      <t>チュウガッコウ</t>
    </rPh>
    <rPh sb="14" eb="15">
      <t>ナド</t>
    </rPh>
    <rPh sb="15" eb="17">
      <t>キョウユ</t>
    </rPh>
    <phoneticPr fontId="1"/>
  </si>
  <si>
    <t>【中学校等具申】</t>
    <rPh sb="4" eb="5">
      <t>ナド</t>
    </rPh>
    <phoneticPr fontId="1"/>
  </si>
  <si>
    <t>学校名</t>
    <rPh sb="0" eb="2">
      <t>ガッコウ</t>
    </rPh>
    <rPh sb="2" eb="3">
      <t>メイ</t>
    </rPh>
    <phoneticPr fontId="1"/>
  </si>
  <si>
    <t>大阪府立知的障がい高等支援学校職業学科入学者選抜（高等支援選抜）</t>
    <phoneticPr fontId="1"/>
  </si>
  <si>
    <t>令和６年度大阪府立知的障がい高等支援学校職業学科入学者選抜</t>
    <rPh sb="0" eb="2">
      <t>レイワ</t>
    </rPh>
    <rPh sb="3" eb="5">
      <t>ネンド</t>
    </rPh>
    <phoneticPr fontId="1"/>
  </si>
  <si>
    <t>介助者に当たる者の名前（中学校等教諭）</t>
    <rPh sb="0" eb="2">
      <t>カイジョ</t>
    </rPh>
    <rPh sb="2" eb="3">
      <t>モノ</t>
    </rPh>
    <rPh sb="4" eb="5">
      <t>ア</t>
    </rPh>
    <rPh sb="7" eb="8">
      <t>モノ</t>
    </rPh>
    <rPh sb="9" eb="11">
      <t>ナマエ</t>
    </rPh>
    <rPh sb="12" eb="15">
      <t>チュウガッコウ</t>
    </rPh>
    <rPh sb="15" eb="16">
      <t>ナド</t>
    </rPh>
    <rPh sb="16" eb="18">
      <t>キョウユ</t>
    </rPh>
    <phoneticPr fontId="1"/>
  </si>
  <si>
    <t>　６　中学校等における配慮</t>
    <rPh sb="3" eb="6">
      <t xml:space="preserve">チュウガッコウニオケル </t>
    </rPh>
    <rPh sb="6" eb="7">
      <t>ナド</t>
    </rPh>
    <rPh sb="11" eb="13">
      <t xml:space="preserve">ハイリョ </t>
    </rPh>
    <phoneticPr fontId="1"/>
  </si>
  <si>
    <t>適正検査問題等用紙に関する配慮（原則別室）</t>
    <rPh sb="0" eb="2">
      <t>テキセイ</t>
    </rPh>
    <rPh sb="2" eb="4">
      <t>ケンサ</t>
    </rPh>
    <rPh sb="4" eb="6">
      <t>モンダイ</t>
    </rPh>
    <rPh sb="6" eb="7">
      <t>ナド</t>
    </rPh>
    <rPh sb="7" eb="9">
      <t xml:space="preserve">ヨウシ </t>
    </rPh>
    <rPh sb="10" eb="11">
      <t xml:space="preserve">カンスル </t>
    </rPh>
    <rPh sb="13" eb="15">
      <t xml:space="preserve">ハイリョ </t>
    </rPh>
    <rPh sb="16" eb="20">
      <t xml:space="preserve">ゲンソクベッシツ </t>
    </rPh>
    <phoneticPr fontId="1"/>
  </si>
  <si>
    <t>適正検査問題用紙等の拡大</t>
    <rPh sb="0" eb="2">
      <t>テキセイ</t>
    </rPh>
    <rPh sb="2" eb="4">
      <t>ケンサ</t>
    </rPh>
    <rPh sb="6" eb="8">
      <t>ヨウシ</t>
    </rPh>
    <rPh sb="9" eb="10">
      <t>ノ</t>
    </rPh>
    <rPh sb="10" eb="12">
      <t xml:space="preserve">カクダイ </t>
    </rPh>
    <phoneticPr fontId="1"/>
  </si>
  <si>
    <t>適正検査問題等用紙に関する配慮について</t>
    <rPh sb="0" eb="2">
      <t>テキセイ</t>
    </rPh>
    <rPh sb="6" eb="7">
      <t xml:space="preserve">トウ </t>
    </rPh>
    <rPh sb="7" eb="9">
      <t xml:space="preserve">ヨウシニカンスル </t>
    </rPh>
    <rPh sb="13" eb="15">
      <t xml:space="preserve">ハイリョニツイテ </t>
    </rPh>
    <phoneticPr fontId="1"/>
  </si>
  <si>
    <t>　６　適正検査において希望する配慮</t>
    <rPh sb="3" eb="5">
      <t>テキセイ</t>
    </rPh>
    <rPh sb="5" eb="7">
      <t>ケンサ</t>
    </rPh>
    <rPh sb="11" eb="13">
      <t xml:space="preserve">キボウスル </t>
    </rPh>
    <rPh sb="15" eb="17">
      <t xml:space="preserve">ハイリョ </t>
    </rPh>
    <phoneticPr fontId="1"/>
  </si>
  <si>
    <t>適正検査時間に関する配慮（原則別室）</t>
    <rPh sb="0" eb="2">
      <t>テキセイ</t>
    </rPh>
    <rPh sb="2" eb="4">
      <t>ケンサ</t>
    </rPh>
    <rPh sb="4" eb="6">
      <t>ジカン</t>
    </rPh>
    <rPh sb="10" eb="12">
      <t xml:space="preserve">ハイリョ </t>
    </rPh>
    <rPh sb="13" eb="17">
      <t xml:space="preserve">ゲンソクベッシツ </t>
    </rPh>
    <phoneticPr fontId="1"/>
  </si>
  <si>
    <t>適正検査時間の延長（約1.3倍）</t>
    <rPh sb="0" eb="2">
      <t>テキセイ</t>
    </rPh>
    <rPh sb="2" eb="4">
      <t>ケンサ</t>
    </rPh>
    <rPh sb="4" eb="6">
      <t>ジカン</t>
    </rPh>
    <rPh sb="7" eb="9">
      <t xml:space="preserve">エンチョウ </t>
    </rPh>
    <rPh sb="10" eb="11">
      <t xml:space="preserve">ヤク </t>
    </rPh>
    <rPh sb="14" eb="15">
      <t xml:space="preserve">バイ </t>
    </rPh>
    <phoneticPr fontId="1"/>
  </si>
  <si>
    <t>適正検査時間の延長（約1.3倍）について</t>
    <rPh sb="0" eb="2">
      <t>テキセイ</t>
    </rPh>
    <rPh sb="2" eb="4">
      <t>ケンサ</t>
    </rPh>
    <rPh sb="4" eb="6">
      <t>ジカン</t>
    </rPh>
    <rPh sb="7" eb="9">
      <t xml:space="preserve">エンチョウ </t>
    </rPh>
    <rPh sb="10" eb="11">
      <t xml:space="preserve">ヤク </t>
    </rPh>
    <rPh sb="14" eb="15">
      <t xml:space="preserve">バイ </t>
    </rPh>
    <phoneticPr fontId="1"/>
  </si>
  <si>
    <t>Ａ３</t>
    <phoneticPr fontId="1"/>
  </si>
  <si>
    <t>「Ａ３の大きさに拡大」はＡ４をＡ３に拡大することです。</t>
    <rPh sb="4" eb="5">
      <t>オオ</t>
    </rPh>
    <rPh sb="8" eb="10">
      <t>カクダイ</t>
    </rPh>
    <rPh sb="18" eb="20">
      <t>カクダイ</t>
    </rPh>
    <phoneticPr fontId="1"/>
  </si>
  <si>
    <t>※この申請は、大阪府立知的障がい高等支援学校職業学科入学者選抜を実施する大阪府教育委員会によって審査します。
　この申請に係って提出された個人情報は、大阪府教育委員会及び志願先高等支援学校間で取扱い、審査及び選抜の実施以外の目的で使用することはありません。</t>
    <rPh sb="3" eb="5">
      <t>シンセイ</t>
    </rPh>
    <rPh sb="29" eb="31">
      <t>センバツ</t>
    </rPh>
    <rPh sb="32" eb="34">
      <t>ジッシ</t>
    </rPh>
    <rPh sb="36" eb="39">
      <t>オオサカフ</t>
    </rPh>
    <rPh sb="39" eb="41">
      <t>キョウイク</t>
    </rPh>
    <rPh sb="41" eb="44">
      <t>イインカイ</t>
    </rPh>
    <rPh sb="48" eb="50">
      <t>シンサ</t>
    </rPh>
    <rPh sb="58" eb="60">
      <t>シンセイ</t>
    </rPh>
    <rPh sb="61" eb="62">
      <t>カカ</t>
    </rPh>
    <rPh sb="64" eb="66">
      <t>テイシュツ</t>
    </rPh>
    <rPh sb="69" eb="71">
      <t>コジン</t>
    </rPh>
    <rPh sb="71" eb="73">
      <t>ジョウホウ</t>
    </rPh>
    <rPh sb="75" eb="78">
      <t>オオサカフ</t>
    </rPh>
    <rPh sb="78" eb="80">
      <t>キョウイク</t>
    </rPh>
    <rPh sb="80" eb="83">
      <t>イインカイ</t>
    </rPh>
    <rPh sb="83" eb="84">
      <t>オヨ</t>
    </rPh>
    <rPh sb="88" eb="90">
      <t>コウトウ</t>
    </rPh>
    <rPh sb="90" eb="92">
      <t>シエン</t>
    </rPh>
    <rPh sb="92" eb="94">
      <t>ガッコウ</t>
    </rPh>
    <rPh sb="94" eb="95">
      <t>カン</t>
    </rPh>
    <rPh sb="96" eb="98">
      <t>トリアツカ</t>
    </rPh>
    <rPh sb="100" eb="102">
      <t>シンサ</t>
    </rPh>
    <rPh sb="102" eb="103">
      <t>オヨ</t>
    </rPh>
    <rPh sb="104" eb="106">
      <t>センバツ</t>
    </rPh>
    <rPh sb="107" eb="109">
      <t>ジッシ</t>
    </rPh>
    <rPh sb="109" eb="111">
      <t>イガイ</t>
    </rPh>
    <rPh sb="112" eb="114">
      <t>モクテキ</t>
    </rPh>
    <rPh sb="115" eb="117">
      <t>シヨウ</t>
    </rPh>
    <phoneticPr fontId="1"/>
  </si>
  <si>
    <t>問題用紙及び解答用紙</t>
    <rPh sb="0" eb="2">
      <t>モンダイ</t>
    </rPh>
    <rPh sb="2" eb="4">
      <t>ヨウシ</t>
    </rPh>
    <rPh sb="4" eb="5">
      <t>オヨ</t>
    </rPh>
    <rPh sb="6" eb="8">
      <t>カイトウ</t>
    </rPh>
    <rPh sb="8" eb="10">
      <t>ヨウシ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</si>
</sst>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24" x14ac:knownFonts="1">
    <font>
      <sz val="11"/>
      <color theme="1"/>
      <name val="ＭＳ 明朝"/>
      <family val="2"/>
      <charset val="128"/>
    </font>
    <font>
      <sz val="6"/>
      <name val="ＭＳ 明朝"/>
      <family val="2"/>
      <charset val="128"/>
    </font>
    <font>
      <sz val="9"/>
      <color theme="1"/>
      <name val="ＭＳ 明朝"/>
      <family val="2"/>
      <charset val="128"/>
    </font>
    <font>
      <sz val="8"/>
      <color theme="1"/>
      <name val="ＭＳ 明朝"/>
      <family val="2"/>
      <charset val="128"/>
    </font>
    <font>
      <sz val="8"/>
      <color theme="1"/>
      <name val="ＭＳ 明朝"/>
      <family val="1"/>
      <charset val="128"/>
    </font>
    <font>
      <sz val="10"/>
      <color theme="1"/>
      <name val="ＭＳ 明朝"/>
      <family val="2"/>
      <charset val="128"/>
    </font>
    <font>
      <sz val="10"/>
      <color theme="1"/>
      <name val="ＭＳ 明朝"/>
      <family val="1"/>
      <charset val="128"/>
    </font>
    <font>
      <sz val="6"/>
      <color theme="1"/>
      <name val="ＭＳ 明朝"/>
      <family val="2"/>
      <charset val="128"/>
    </font>
    <font>
      <sz val="11"/>
      <color theme="1"/>
      <name val="ＭＳ 明朝"/>
      <family val="1"/>
      <charset val="128"/>
    </font>
    <font>
      <sz val="9"/>
      <color theme="1"/>
      <name val="ＭＳ 明朝"/>
      <family val="1"/>
      <charset val="128"/>
    </font>
    <font>
      <sz val="10"/>
      <color theme="1"/>
      <name val="ＭＳ ゴシック"/>
      <family val="2"/>
      <charset val="128"/>
    </font>
    <font>
      <sz val="20"/>
      <color theme="1"/>
      <name val="ＭＳ 明朝"/>
      <family val="1"/>
      <charset val="128"/>
    </font>
    <font>
      <sz val="9"/>
      <color theme="1"/>
      <name val="ＭＳ ゴシック"/>
      <family val="3"/>
      <charset val="128"/>
    </font>
    <font>
      <sz val="11"/>
      <color theme="1"/>
      <name val="ＭＳ ゴシック"/>
      <family val="3"/>
      <charset val="128"/>
    </font>
    <font>
      <sz val="14"/>
      <color theme="1"/>
      <name val="ＭＳ 明朝"/>
      <family val="1"/>
      <charset val="128"/>
    </font>
    <font>
      <sz val="14"/>
      <color theme="1"/>
      <name val="ＭＳ ゴシック"/>
      <family val="3"/>
      <charset val="128"/>
    </font>
    <font>
      <sz val="9"/>
      <color theme="1"/>
      <name val="ＭＳ ゴシック"/>
      <family val="2"/>
      <charset val="128"/>
    </font>
    <font>
      <sz val="8"/>
      <color theme="1"/>
      <name val="ＭＳ ゴシック"/>
      <family val="2"/>
      <charset val="128"/>
    </font>
    <font>
      <sz val="10"/>
      <color theme="1"/>
      <name val="ＭＳ ゴシック"/>
      <family val="3"/>
      <charset val="128"/>
    </font>
    <font>
      <sz val="7"/>
      <color theme="1"/>
      <name val="ＭＳ 明朝"/>
      <family val="2"/>
      <charset val="128"/>
    </font>
    <font>
      <sz val="9"/>
      <name val="ＭＳ ゴシック"/>
      <family val="3"/>
      <charset val="128"/>
    </font>
    <font>
      <sz val="8"/>
      <name val="ＭＳ 明朝"/>
      <family val="1"/>
      <charset val="128"/>
    </font>
    <font>
      <sz val="11"/>
      <name val="ＭＳ 明朝"/>
      <family val="2"/>
      <charset val="128"/>
    </font>
    <font>
      <sz val="11"/>
      <name val="ＭＳ 明朝"/>
      <family val="1"/>
      <charset val="128"/>
    </font>
  </fonts>
  <fills count="7">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right style="thin">
        <color indexed="64"/>
      </right>
      <top style="hair">
        <color indexed="64"/>
      </top>
      <bottom/>
      <diagonal/>
    </border>
  </borders>
  <cellStyleXfs count="1">
    <xf numFmtId="0" fontId="0" fillId="0" borderId="0">
      <alignment vertical="center"/>
    </xf>
  </cellStyleXfs>
  <cellXfs count="306">
    <xf numFmtId="0" fontId="0" fillId="0" borderId="0" xfId="0">
      <alignment vertical="center"/>
    </xf>
    <xf numFmtId="0" fontId="0" fillId="0" borderId="0" xfId="0" applyAlignment="1">
      <alignment vertical="center"/>
    </xf>
    <xf numFmtId="0" fontId="0" fillId="0" borderId="1" xfId="0" applyBorder="1">
      <alignment vertical="center"/>
    </xf>
    <xf numFmtId="0" fontId="0" fillId="0" borderId="1" xfId="0" applyBorder="1" applyAlignment="1">
      <alignment vertical="center"/>
    </xf>
    <xf numFmtId="0" fontId="9" fillId="4" borderId="7" xfId="0" applyFont="1" applyFill="1" applyBorder="1" applyAlignment="1" applyProtection="1">
      <alignment vertical="center"/>
      <protection locked="0"/>
    </xf>
    <xf numFmtId="0" fontId="9" fillId="4" borderId="4" xfId="0" applyFont="1" applyFill="1" applyBorder="1" applyAlignment="1" applyProtection="1">
      <alignment vertical="center"/>
      <protection locked="0"/>
    </xf>
    <xf numFmtId="0" fontId="9" fillId="3" borderId="5" xfId="0" applyFont="1" applyFill="1" applyBorder="1" applyAlignment="1" applyProtection="1">
      <alignment horizontal="center" vertical="center"/>
      <protection locked="0"/>
    </xf>
    <xf numFmtId="0" fontId="2" fillId="4" borderId="1" xfId="0" applyFont="1" applyFill="1" applyBorder="1" applyAlignment="1" applyProtection="1">
      <alignment horizontal="center" vertical="center"/>
      <protection locked="0"/>
    </xf>
    <xf numFmtId="0" fontId="9" fillId="3" borderId="8" xfId="0" applyFont="1" applyFill="1" applyBorder="1" applyAlignment="1" applyProtection="1">
      <alignment horizontal="center" vertical="center"/>
      <protection locked="0"/>
    </xf>
    <xf numFmtId="0" fontId="0" fillId="0" borderId="1" xfId="0" applyBorder="1" applyAlignment="1"/>
    <xf numFmtId="0" fontId="7" fillId="0" borderId="0" xfId="0" applyFont="1" applyBorder="1" applyAlignment="1" applyProtection="1">
      <alignment vertical="center"/>
      <protection hidden="1"/>
    </xf>
    <xf numFmtId="0" fontId="0" fillId="0" borderId="0" xfId="0" applyFont="1" applyBorder="1" applyAlignment="1" applyProtection="1">
      <alignment horizontal="center" vertical="center"/>
      <protection hidden="1"/>
    </xf>
    <xf numFmtId="0" fontId="0" fillId="0" borderId="0" xfId="0" applyFont="1" applyBorder="1" applyAlignment="1" applyProtection="1">
      <alignment horizontal="left" vertical="center"/>
      <protection hidden="1"/>
    </xf>
    <xf numFmtId="0" fontId="3" fillId="0" borderId="0" xfId="0" applyFont="1" applyBorder="1" applyAlignment="1" applyProtection="1">
      <alignment horizontal="left" vertical="center"/>
      <protection hidden="1"/>
    </xf>
    <xf numFmtId="0" fontId="4" fillId="0" borderId="0" xfId="0" applyFont="1" applyBorder="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13" fillId="4" borderId="1" xfId="0" applyFont="1" applyFill="1" applyBorder="1" applyAlignment="1" applyProtection="1">
      <alignment horizontal="center" vertical="center"/>
      <protection hidden="1"/>
    </xf>
    <xf numFmtId="0" fontId="18" fillId="0" borderId="0" xfId="0" applyFont="1" applyBorder="1" applyAlignment="1" applyProtection="1">
      <alignment horizontal="left" vertical="center"/>
      <protection hidden="1"/>
    </xf>
    <xf numFmtId="0" fontId="13" fillId="0" borderId="0" xfId="0" applyFont="1" applyBorder="1" applyAlignment="1" applyProtection="1">
      <alignment horizontal="left" vertical="center"/>
      <protection hidden="1"/>
    </xf>
    <xf numFmtId="0" fontId="13" fillId="3" borderId="1" xfId="0" applyFont="1" applyFill="1" applyBorder="1" applyAlignment="1" applyProtection="1">
      <alignment horizontal="left" vertical="center"/>
      <protection hidden="1"/>
    </xf>
    <xf numFmtId="0" fontId="3" fillId="0" borderId="1" xfId="0" applyFont="1" applyBorder="1" applyAlignment="1" applyProtection="1">
      <alignment horizontal="left" vertical="center"/>
      <protection hidden="1"/>
    </xf>
    <xf numFmtId="0" fontId="4" fillId="0" borderId="0" xfId="0" applyFont="1" applyProtection="1">
      <alignment vertical="center"/>
      <protection hidden="1"/>
    </xf>
    <xf numFmtId="0" fontId="4" fillId="0" borderId="0" xfId="0" quotePrefix="1" applyFont="1" applyFill="1" applyBorder="1" applyAlignment="1" applyProtection="1">
      <alignment horizontal="left" vertical="center"/>
      <protection hidden="1"/>
    </xf>
    <xf numFmtId="0" fontId="0" fillId="0" borderId="0" xfId="0" applyFont="1" applyFill="1" applyBorder="1" applyAlignment="1" applyProtection="1">
      <alignment horizontal="center" vertical="center"/>
      <protection hidden="1"/>
    </xf>
    <xf numFmtId="0" fontId="4" fillId="0" borderId="0" xfId="0" applyFont="1" applyFill="1" applyBorder="1" applyAlignment="1" applyProtection="1">
      <alignment horizontal="left" vertical="center"/>
      <protection hidden="1"/>
    </xf>
    <xf numFmtId="0" fontId="4" fillId="0" borderId="1" xfId="0" applyFont="1" applyBorder="1" applyAlignment="1" applyProtection="1">
      <alignment horizontal="left" vertical="center"/>
      <protection hidden="1"/>
    </xf>
    <xf numFmtId="0" fontId="5" fillId="0" borderId="0" xfId="0" applyFont="1" applyBorder="1" applyAlignment="1" applyProtection="1">
      <alignment horizontal="left" vertical="center"/>
      <protection hidden="1"/>
    </xf>
    <xf numFmtId="0" fontId="4" fillId="0" borderId="1" xfId="0" applyFont="1" applyBorder="1" applyAlignment="1" applyProtection="1">
      <alignment horizontal="left" vertical="top" wrapText="1"/>
      <protection hidden="1"/>
    </xf>
    <xf numFmtId="0" fontId="4" fillId="0" borderId="1" xfId="0" applyFont="1" applyBorder="1" applyAlignment="1" applyProtection="1">
      <alignment horizontal="left" vertical="center" wrapText="1"/>
      <protection hidden="1"/>
    </xf>
    <xf numFmtId="0" fontId="4" fillId="0" borderId="1" xfId="0" applyFont="1" applyBorder="1" applyProtection="1">
      <alignment vertical="center"/>
      <protection hidden="1"/>
    </xf>
    <xf numFmtId="0" fontId="4" fillId="0" borderId="0" xfId="0" applyFont="1" applyBorder="1" applyAlignment="1" applyProtection="1">
      <alignment horizontal="left" vertical="top" wrapText="1"/>
      <protection hidden="1"/>
    </xf>
    <xf numFmtId="0" fontId="4" fillId="0" borderId="6" xfId="0" applyFont="1" applyBorder="1" applyAlignment="1" applyProtection="1">
      <alignment horizontal="left" vertical="center"/>
      <protection hidden="1"/>
    </xf>
    <xf numFmtId="0" fontId="9" fillId="0" borderId="8" xfId="0" applyFont="1" applyBorder="1" applyAlignment="1" applyProtection="1">
      <alignment horizontal="center" vertical="center"/>
      <protection hidden="1"/>
    </xf>
    <xf numFmtId="0" fontId="0" fillId="0" borderId="0" xfId="0" applyProtection="1">
      <alignment vertical="center"/>
      <protection hidden="1"/>
    </xf>
    <xf numFmtId="0" fontId="9" fillId="0" borderId="5" xfId="0" applyFont="1" applyFill="1" applyBorder="1" applyAlignment="1" applyProtection="1">
      <alignment vertical="center"/>
      <protection hidden="1"/>
    </xf>
    <xf numFmtId="0" fontId="9" fillId="0" borderId="0" xfId="0" applyFont="1" applyBorder="1" applyAlignment="1" applyProtection="1">
      <alignment horizontal="left" vertical="center"/>
      <protection hidden="1"/>
    </xf>
    <xf numFmtId="0" fontId="9" fillId="0" borderId="5" xfId="0" applyFont="1" applyBorder="1" applyAlignment="1" applyProtection="1">
      <alignment horizontal="center" vertical="center"/>
      <protection hidden="1"/>
    </xf>
    <xf numFmtId="0" fontId="4" fillId="0" borderId="0" xfId="0" applyFont="1" applyBorder="1" applyAlignment="1" applyProtection="1">
      <alignment horizontal="left" vertical="center" wrapText="1"/>
      <protection hidden="1"/>
    </xf>
    <xf numFmtId="0" fontId="2" fillId="0" borderId="0" xfId="0" applyFont="1" applyBorder="1" applyAlignment="1" applyProtection="1">
      <alignment horizontal="center" vertical="center"/>
      <protection hidden="1"/>
    </xf>
    <xf numFmtId="0" fontId="9" fillId="0" borderId="0" xfId="0" applyFont="1" applyBorder="1" applyAlignment="1" applyProtection="1">
      <alignment horizontal="left" vertical="center" wrapText="1"/>
      <protection hidden="1"/>
    </xf>
    <xf numFmtId="0" fontId="2" fillId="0" borderId="0" xfId="0" applyFont="1" applyBorder="1" applyAlignment="1" applyProtection="1">
      <alignment horizontal="left" vertical="center" wrapText="1"/>
      <protection hidden="1"/>
    </xf>
    <xf numFmtId="0" fontId="4" fillId="0" borderId="0" xfId="0" applyFont="1" applyBorder="1" applyAlignment="1" applyProtection="1">
      <alignment horizontal="center" vertical="center"/>
      <protection hidden="1"/>
    </xf>
    <xf numFmtId="0" fontId="3" fillId="0" borderId="0" xfId="0" applyFont="1" applyBorder="1" applyAlignment="1" applyProtection="1">
      <alignment horizontal="right" vertical="center"/>
      <protection hidden="1"/>
    </xf>
    <xf numFmtId="0" fontId="3" fillId="0" borderId="14" xfId="0" applyFont="1" applyBorder="1" applyAlignment="1" applyProtection="1">
      <alignment horizontal="left" vertical="center"/>
      <protection hidden="1"/>
    </xf>
    <xf numFmtId="0" fontId="3" fillId="0" borderId="10" xfId="0" applyFont="1" applyBorder="1" applyAlignment="1" applyProtection="1">
      <alignment horizontal="right" vertical="center"/>
      <protection hidden="1"/>
    </xf>
    <xf numFmtId="0" fontId="3" fillId="0" borderId="10" xfId="0" applyFont="1" applyBorder="1" applyAlignment="1" applyProtection="1">
      <alignment horizontal="left" vertical="center"/>
      <protection hidden="1"/>
    </xf>
    <xf numFmtId="0" fontId="3" fillId="0" borderId="12" xfId="0" applyFont="1" applyBorder="1" applyAlignment="1" applyProtection="1">
      <alignment horizontal="left" vertical="center"/>
      <protection hidden="1"/>
    </xf>
    <xf numFmtId="0" fontId="7" fillId="0" borderId="0" xfId="0" applyFont="1" applyAlignment="1" applyProtection="1">
      <alignment vertical="center"/>
      <protection hidden="1"/>
    </xf>
    <xf numFmtId="0" fontId="3" fillId="0" borderId="1" xfId="0" applyFont="1" applyBorder="1" applyAlignment="1" applyProtection="1">
      <alignment horizontal="center" vertical="center"/>
      <protection hidden="1"/>
    </xf>
    <xf numFmtId="0" fontId="3" fillId="0" borderId="5" xfId="0" applyFont="1" applyBorder="1" applyAlignment="1" applyProtection="1">
      <alignment horizontal="center" vertical="center"/>
      <protection hidden="1"/>
    </xf>
    <xf numFmtId="0" fontId="2" fillId="0" borderId="0" xfId="0" applyFont="1" applyBorder="1" applyAlignment="1" applyProtection="1">
      <alignment vertical="center"/>
      <protection hidden="1"/>
    </xf>
    <xf numFmtId="0" fontId="2" fillId="4" borderId="2" xfId="0" applyFont="1" applyFill="1" applyBorder="1" applyAlignment="1" applyProtection="1">
      <alignment horizontal="center" vertical="center"/>
      <protection locked="0"/>
    </xf>
    <xf numFmtId="0" fontId="3" fillId="4" borderId="1" xfId="0" applyFont="1" applyFill="1" applyBorder="1" applyAlignment="1" applyProtection="1">
      <alignment horizontal="center" vertical="center"/>
      <protection locked="0"/>
    </xf>
    <xf numFmtId="0" fontId="3" fillId="4" borderId="3" xfId="0" applyFont="1" applyFill="1" applyBorder="1" applyAlignment="1" applyProtection="1">
      <alignment horizontal="center" vertical="center"/>
      <protection locked="0"/>
    </xf>
    <xf numFmtId="0" fontId="3" fillId="0" borderId="0" xfId="0" applyFont="1" applyBorder="1" applyAlignment="1" applyProtection="1">
      <alignment vertical="center"/>
      <protection hidden="1"/>
    </xf>
    <xf numFmtId="0" fontId="15" fillId="0" borderId="0" xfId="0" applyFont="1" applyAlignment="1" applyProtection="1">
      <alignment vertical="center"/>
      <protection hidden="1"/>
    </xf>
    <xf numFmtId="0" fontId="5" fillId="0" borderId="0" xfId="0" applyFont="1" applyBorder="1" applyAlignment="1" applyProtection="1">
      <alignment horizontal="center" vertical="center"/>
      <protection hidden="1"/>
    </xf>
    <xf numFmtId="0" fontId="5" fillId="0" borderId="0" xfId="0" applyFont="1" applyAlignment="1" applyProtection="1">
      <alignment horizontal="distributed" vertical="center"/>
      <protection hidden="1"/>
    </xf>
    <xf numFmtId="0" fontId="9" fillId="0" borderId="0" xfId="0" applyFont="1" applyFill="1" applyBorder="1" applyAlignment="1" applyProtection="1">
      <alignment horizontal="center" vertical="center"/>
      <protection hidden="1"/>
    </xf>
    <xf numFmtId="0" fontId="8" fillId="0" borderId="0" xfId="0" applyFont="1" applyBorder="1" applyAlignment="1" applyProtection="1">
      <alignment horizontal="center" vertical="center"/>
      <protection hidden="1"/>
    </xf>
    <xf numFmtId="0" fontId="3" fillId="0" borderId="16" xfId="0" applyFont="1" applyBorder="1" applyAlignment="1" applyProtection="1">
      <alignment horizontal="center" vertical="center"/>
      <protection hidden="1"/>
    </xf>
    <xf numFmtId="0" fontId="4" fillId="0" borderId="16" xfId="0" applyFont="1" applyBorder="1" applyAlignment="1" applyProtection="1">
      <alignment horizontal="center" vertical="center"/>
      <protection hidden="1"/>
    </xf>
    <xf numFmtId="0" fontId="3" fillId="0" borderId="0" xfId="0" applyFont="1" applyProtection="1">
      <alignment vertical="center"/>
      <protection hidden="1"/>
    </xf>
    <xf numFmtId="0" fontId="4" fillId="0" borderId="16" xfId="0" applyFont="1" applyFill="1" applyBorder="1" applyAlignment="1" applyProtection="1">
      <alignment horizontal="center" vertical="center"/>
      <protection hidden="1"/>
    </xf>
    <xf numFmtId="0" fontId="4" fillId="0" borderId="17" xfId="0" applyFont="1" applyBorder="1" applyAlignment="1" applyProtection="1">
      <alignment horizontal="center" vertical="center"/>
      <protection hidden="1"/>
    </xf>
    <xf numFmtId="0" fontId="19" fillId="0" borderId="0" xfId="0" applyFont="1" applyFill="1" applyBorder="1" applyAlignment="1" applyProtection="1">
      <alignment vertical="top" wrapText="1"/>
      <protection hidden="1"/>
    </xf>
    <xf numFmtId="0" fontId="9" fillId="0" borderId="0" xfId="0" applyFont="1" applyBorder="1" applyAlignment="1" applyProtection="1">
      <alignment vertical="center" shrinkToFit="1"/>
      <protection hidden="1"/>
    </xf>
    <xf numFmtId="176" fontId="9" fillId="0" borderId="0" xfId="0" applyNumberFormat="1" applyFont="1" applyBorder="1" applyAlignment="1" applyProtection="1">
      <alignment vertical="center" shrinkToFit="1"/>
      <protection hidden="1"/>
    </xf>
    <xf numFmtId="0" fontId="9" fillId="0" borderId="0" xfId="0" applyFont="1" applyBorder="1" applyAlignment="1" applyProtection="1">
      <alignment horizontal="center" vertical="center" shrinkToFit="1"/>
      <protection hidden="1"/>
    </xf>
    <xf numFmtId="31" fontId="9" fillId="0" borderId="0" xfId="0" applyNumberFormat="1" applyFont="1" applyBorder="1" applyAlignment="1" applyProtection="1">
      <alignment vertical="center" shrinkToFit="1"/>
      <protection hidden="1"/>
    </xf>
    <xf numFmtId="0" fontId="6" fillId="0" borderId="0" xfId="0" applyFont="1" applyBorder="1" applyAlignment="1" applyProtection="1">
      <alignment horizontal="center" vertical="center" shrinkToFit="1"/>
      <protection hidden="1"/>
    </xf>
    <xf numFmtId="0" fontId="5" fillId="0" borderId="7" xfId="0" applyFont="1" applyFill="1" applyBorder="1" applyAlignment="1" applyProtection="1">
      <alignment vertical="center"/>
      <protection hidden="1"/>
    </xf>
    <xf numFmtId="0" fontId="5" fillId="0" borderId="8" xfId="0" applyFont="1" applyFill="1" applyBorder="1" applyAlignment="1" applyProtection="1">
      <alignment vertical="center"/>
      <protection hidden="1"/>
    </xf>
    <xf numFmtId="0" fontId="6" fillId="0" borderId="8" xfId="0" applyFont="1" applyFill="1" applyBorder="1" applyAlignment="1" applyProtection="1">
      <alignment horizontal="left" vertical="center"/>
      <protection hidden="1"/>
    </xf>
    <xf numFmtId="0" fontId="6" fillId="0" borderId="11" xfId="0" applyFont="1" applyFill="1" applyBorder="1" applyAlignment="1" applyProtection="1">
      <alignment horizontal="left" vertical="center"/>
      <protection hidden="1"/>
    </xf>
    <xf numFmtId="0" fontId="0" fillId="0" borderId="9" xfId="0" applyFont="1" applyFill="1" applyBorder="1" applyAlignment="1" applyProtection="1">
      <alignment horizontal="left" vertical="center"/>
      <protection hidden="1"/>
    </xf>
    <xf numFmtId="0" fontId="0" fillId="0" borderId="0" xfId="0" applyFont="1" applyFill="1" applyBorder="1" applyAlignment="1" applyProtection="1">
      <alignment horizontal="left" vertical="center"/>
      <protection hidden="1"/>
    </xf>
    <xf numFmtId="0" fontId="6" fillId="0" borderId="0" xfId="0" applyFont="1" applyFill="1" applyBorder="1" applyAlignment="1" applyProtection="1">
      <alignment horizontal="left" vertical="center"/>
      <protection hidden="1"/>
    </xf>
    <xf numFmtId="0" fontId="0" fillId="0" borderId="14" xfId="0" applyFont="1" applyFill="1" applyBorder="1" applyAlignment="1" applyProtection="1">
      <alignment horizontal="left" vertical="center"/>
      <protection hidden="1"/>
    </xf>
    <xf numFmtId="0" fontId="6" fillId="0" borderId="8" xfId="0" applyFont="1" applyFill="1" applyBorder="1" applyAlignment="1" applyProtection="1">
      <alignment vertical="center"/>
      <protection locked="0"/>
    </xf>
    <xf numFmtId="0" fontId="6" fillId="0" borderId="8" xfId="0" applyFont="1" applyFill="1" applyBorder="1" applyAlignment="1" applyProtection="1">
      <alignment horizontal="left" vertical="center"/>
      <protection locked="0"/>
    </xf>
    <xf numFmtId="0" fontId="3" fillId="0" borderId="1" xfId="0" applyFont="1" applyBorder="1" applyAlignment="1" applyProtection="1">
      <alignment horizontal="left" vertical="center" wrapText="1"/>
      <protection hidden="1"/>
    </xf>
    <xf numFmtId="0" fontId="4" fillId="0" borderId="0" xfId="0" applyFont="1" applyBorder="1" applyAlignment="1" applyProtection="1">
      <alignment horizontal="left" vertical="center"/>
      <protection hidden="1"/>
    </xf>
    <xf numFmtId="0" fontId="3" fillId="0" borderId="0" xfId="0" applyFont="1" applyBorder="1" applyAlignment="1" applyProtection="1">
      <alignment horizontal="left" vertical="top"/>
      <protection hidden="1"/>
    </xf>
    <xf numFmtId="0" fontId="20" fillId="2" borderId="20" xfId="0" applyFont="1" applyFill="1" applyBorder="1" applyAlignment="1" applyProtection="1">
      <alignment horizontal="center" vertical="center"/>
      <protection hidden="1"/>
    </xf>
    <xf numFmtId="0" fontId="12" fillId="2" borderId="4" xfId="0" applyFont="1" applyFill="1" applyBorder="1" applyAlignment="1" applyProtection="1">
      <alignment vertical="center"/>
      <protection hidden="1"/>
    </xf>
    <xf numFmtId="0" fontId="12" fillId="2" borderId="5" xfId="0" applyFont="1" applyFill="1" applyBorder="1" applyAlignment="1" applyProtection="1">
      <alignment vertical="center"/>
      <protection hidden="1"/>
    </xf>
    <xf numFmtId="0" fontId="12" fillId="2" borderId="6" xfId="0" applyFont="1" applyFill="1" applyBorder="1" applyAlignment="1" applyProtection="1">
      <alignment horizontal="center" vertical="center"/>
      <protection hidden="1"/>
    </xf>
    <xf numFmtId="0" fontId="4" fillId="0" borderId="29" xfId="0" applyFont="1" applyBorder="1" applyAlignment="1" applyProtection="1">
      <alignment horizontal="center" vertical="center"/>
      <protection hidden="1"/>
    </xf>
    <xf numFmtId="0" fontId="4" fillId="0" borderId="33" xfId="0" applyFont="1" applyBorder="1" applyAlignment="1" applyProtection="1">
      <alignment horizontal="center" vertical="center"/>
      <protection hidden="1"/>
    </xf>
    <xf numFmtId="0" fontId="4" fillId="0" borderId="36" xfId="0" applyFont="1" applyBorder="1" applyAlignment="1" applyProtection="1">
      <alignment horizontal="center" vertical="center"/>
      <protection hidden="1"/>
    </xf>
    <xf numFmtId="0" fontId="4" fillId="0" borderId="37" xfId="0" applyFont="1" applyBorder="1" applyAlignment="1" applyProtection="1">
      <alignment horizontal="center" vertical="center"/>
      <protection hidden="1"/>
    </xf>
    <xf numFmtId="0" fontId="3" fillId="0" borderId="0" xfId="0" applyFont="1" applyBorder="1" applyProtection="1">
      <alignment vertical="center"/>
      <protection hidden="1"/>
    </xf>
    <xf numFmtId="0" fontId="4" fillId="0" borderId="34" xfId="0" applyFont="1" applyBorder="1" applyAlignment="1" applyProtection="1">
      <alignment horizontal="center" vertical="center"/>
      <protection hidden="1"/>
    </xf>
    <xf numFmtId="0" fontId="4" fillId="0" borderId="39" xfId="0" applyFont="1" applyBorder="1" applyAlignment="1" applyProtection="1">
      <alignment horizontal="center" vertical="center"/>
      <protection hidden="1"/>
    </xf>
    <xf numFmtId="0" fontId="4" fillId="0" borderId="1" xfId="0" applyFont="1" applyBorder="1" applyAlignment="1" applyProtection="1">
      <alignment horizontal="left" vertical="center"/>
      <protection hidden="1"/>
    </xf>
    <xf numFmtId="0" fontId="3" fillId="4" borderId="1" xfId="0" applyFont="1" applyFill="1" applyBorder="1" applyAlignment="1" applyProtection="1">
      <alignment horizontal="center" vertical="center"/>
      <protection locked="0"/>
    </xf>
    <xf numFmtId="0" fontId="4" fillId="0" borderId="0" xfId="0" applyFont="1" applyBorder="1" applyAlignment="1" applyProtection="1">
      <alignment horizontal="left" vertical="center"/>
      <protection hidden="1"/>
    </xf>
    <xf numFmtId="0" fontId="4" fillId="0" borderId="18" xfId="0" applyFont="1" applyBorder="1" applyAlignment="1" applyProtection="1">
      <alignment horizontal="center" vertical="center"/>
      <protection hidden="1"/>
    </xf>
    <xf numFmtId="0" fontId="3" fillId="0" borderId="0" xfId="0" applyFont="1" applyBorder="1" applyAlignment="1" applyProtection="1">
      <alignment horizontal="left" vertical="top" wrapText="1"/>
      <protection hidden="1"/>
    </xf>
    <xf numFmtId="0" fontId="22" fillId="5" borderId="1" xfId="0" applyFont="1" applyFill="1" applyBorder="1">
      <alignment vertical="center"/>
    </xf>
    <xf numFmtId="0" fontId="23" fillId="5" borderId="1" xfId="0" applyFont="1" applyFill="1" applyBorder="1">
      <alignment vertical="center"/>
    </xf>
    <xf numFmtId="0" fontId="0" fillId="5" borderId="1" xfId="0" applyFill="1" applyBorder="1" applyAlignment="1">
      <alignment vertical="center"/>
    </xf>
    <xf numFmtId="0" fontId="3" fillId="4" borderId="1" xfId="0" applyFont="1" applyFill="1" applyBorder="1" applyAlignment="1" applyProtection="1">
      <alignment horizontal="center" vertical="center"/>
      <protection locked="0" hidden="1"/>
    </xf>
    <xf numFmtId="0" fontId="3" fillId="0" borderId="0" xfId="0" applyFont="1" applyBorder="1" applyAlignment="1" applyProtection="1">
      <alignment horizontal="left" vertical="top" wrapText="1"/>
      <protection hidden="1"/>
    </xf>
    <xf numFmtId="0" fontId="3" fillId="0" borderId="5" xfId="0" applyFont="1" applyBorder="1" applyAlignment="1" applyProtection="1">
      <alignment horizontal="center" vertical="center"/>
      <protection hidden="1"/>
    </xf>
    <xf numFmtId="0" fontId="4" fillId="3" borderId="1" xfId="0" quotePrefix="1" applyFont="1" applyFill="1" applyBorder="1" applyAlignment="1" applyProtection="1">
      <alignment horizontal="left" vertical="top" wrapText="1"/>
      <protection locked="0"/>
    </xf>
    <xf numFmtId="0" fontId="4" fillId="3" borderId="1" xfId="0" applyFont="1" applyFill="1" applyBorder="1" applyAlignment="1" applyProtection="1">
      <alignment horizontal="left" vertical="top" wrapText="1"/>
      <protection locked="0"/>
    </xf>
    <xf numFmtId="0" fontId="12" fillId="2" borderId="1" xfId="0" applyFont="1" applyFill="1" applyBorder="1" applyAlignment="1" applyProtection="1">
      <alignment horizontal="left" vertical="center"/>
      <protection hidden="1"/>
    </xf>
    <xf numFmtId="0" fontId="3" fillId="3" borderId="15" xfId="0" quotePrefix="1" applyFont="1" applyFill="1" applyBorder="1" applyAlignment="1" applyProtection="1">
      <alignment horizontal="left" vertical="top" wrapText="1"/>
      <protection locked="0"/>
    </xf>
    <xf numFmtId="0" fontId="3" fillId="3" borderId="15" xfId="0" applyFont="1" applyFill="1" applyBorder="1" applyAlignment="1" applyProtection="1">
      <alignment horizontal="left" vertical="top" wrapText="1"/>
      <protection locked="0"/>
    </xf>
    <xf numFmtId="0" fontId="3" fillId="3" borderId="1" xfId="0" quotePrefix="1" applyFont="1" applyFill="1" applyBorder="1" applyAlignment="1" applyProtection="1">
      <alignment horizontal="left" vertical="top" wrapText="1"/>
      <protection locked="0"/>
    </xf>
    <xf numFmtId="0" fontId="3" fillId="3" borderId="1" xfId="0" applyFont="1" applyFill="1" applyBorder="1" applyAlignment="1" applyProtection="1">
      <alignment horizontal="left" vertical="top" wrapText="1"/>
      <protection locked="0"/>
    </xf>
    <xf numFmtId="0" fontId="3" fillId="0" borderId="4" xfId="0" applyFont="1" applyBorder="1" applyAlignment="1" applyProtection="1">
      <alignment horizontal="left" vertical="center"/>
      <protection hidden="1"/>
    </xf>
    <xf numFmtId="0" fontId="3" fillId="0" borderId="5" xfId="0" applyFont="1" applyBorder="1" applyAlignment="1" applyProtection="1">
      <alignment horizontal="left" vertical="center"/>
      <protection hidden="1"/>
    </xf>
    <xf numFmtId="0" fontId="3" fillId="0" borderId="6" xfId="0" applyFont="1" applyBorder="1" applyAlignment="1" applyProtection="1">
      <alignment horizontal="left" vertical="center"/>
      <protection hidden="1"/>
    </xf>
    <xf numFmtId="0" fontId="12" fillId="0" borderId="4" xfId="0" applyFont="1" applyFill="1" applyBorder="1" applyAlignment="1" applyProtection="1">
      <alignment horizontal="center" vertical="center"/>
      <protection hidden="1"/>
    </xf>
    <xf numFmtId="0" fontId="12" fillId="0" borderId="5" xfId="0" applyFont="1" applyFill="1" applyBorder="1" applyAlignment="1" applyProtection="1">
      <alignment horizontal="center" vertical="center"/>
      <protection hidden="1"/>
    </xf>
    <xf numFmtId="0" fontId="12" fillId="0" borderId="6" xfId="0" applyFont="1" applyFill="1" applyBorder="1" applyAlignment="1" applyProtection="1">
      <alignment horizontal="center" vertical="center"/>
      <protection hidden="1"/>
    </xf>
    <xf numFmtId="0" fontId="12" fillId="3" borderId="4" xfId="0" applyFont="1" applyFill="1" applyBorder="1" applyAlignment="1" applyProtection="1">
      <alignment horizontal="center" vertical="center"/>
      <protection locked="0"/>
    </xf>
    <xf numFmtId="0" fontId="12" fillId="3" borderId="5" xfId="0" applyFont="1" applyFill="1" applyBorder="1" applyAlignment="1" applyProtection="1">
      <alignment horizontal="center" vertical="center"/>
      <protection locked="0"/>
    </xf>
    <xf numFmtId="0" fontId="12" fillId="3" borderId="6" xfId="0" applyFont="1" applyFill="1" applyBorder="1" applyAlignment="1" applyProtection="1">
      <alignment horizontal="center" vertical="center"/>
      <protection locked="0"/>
    </xf>
    <xf numFmtId="0" fontId="12" fillId="3"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left" vertical="center"/>
      <protection hidden="1"/>
    </xf>
    <xf numFmtId="0" fontId="3" fillId="4" borderId="1" xfId="0" applyFont="1" applyFill="1" applyBorder="1" applyAlignment="1" applyProtection="1">
      <alignment horizontal="center" vertical="center"/>
      <protection locked="0"/>
    </xf>
    <xf numFmtId="0" fontId="3" fillId="0" borderId="1" xfId="0" applyFont="1" applyBorder="1" applyAlignment="1" applyProtection="1">
      <alignment horizontal="left" vertical="center"/>
      <protection hidden="1"/>
    </xf>
    <xf numFmtId="0" fontId="3" fillId="0" borderId="4" xfId="0" applyFont="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5" xfId="0" applyFont="1" applyFill="1" applyBorder="1" applyAlignment="1" applyProtection="1">
      <alignment horizontal="center" vertical="center"/>
      <protection hidden="1"/>
    </xf>
    <xf numFmtId="0" fontId="3" fillId="6" borderId="4" xfId="0" applyFont="1" applyFill="1" applyBorder="1" applyAlignment="1" applyProtection="1">
      <alignment horizontal="center" vertical="center"/>
      <protection locked="0"/>
    </xf>
    <xf numFmtId="0" fontId="3" fillId="6" borderId="5" xfId="0" applyFont="1" applyFill="1" applyBorder="1" applyAlignment="1" applyProtection="1">
      <alignment horizontal="center" vertical="center"/>
      <protection locked="0"/>
    </xf>
    <xf numFmtId="0" fontId="3" fillId="0" borderId="1" xfId="0" applyFont="1" applyBorder="1" applyAlignment="1" applyProtection="1">
      <alignment horizontal="left" vertical="center" wrapText="1"/>
      <protection hidden="1"/>
    </xf>
    <xf numFmtId="0" fontId="12" fillId="2" borderId="1" xfId="0" applyFont="1" applyFill="1" applyBorder="1" applyAlignment="1" applyProtection="1">
      <alignment horizontal="center" vertical="center"/>
      <protection hidden="1"/>
    </xf>
    <xf numFmtId="0" fontId="2" fillId="4" borderId="1" xfId="0" applyFont="1" applyFill="1" applyBorder="1" applyAlignment="1" applyProtection="1">
      <alignment horizontal="center" vertical="center"/>
      <protection locked="0"/>
    </xf>
    <xf numFmtId="0" fontId="9" fillId="4" borderId="1" xfId="0" applyFont="1" applyFill="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0" fillId="3" borderId="5" xfId="0" applyFont="1" applyFill="1" applyBorder="1" applyAlignment="1" applyProtection="1">
      <alignment horizontal="center" vertical="center"/>
      <protection locked="0"/>
    </xf>
    <xf numFmtId="0" fontId="0" fillId="3" borderId="6" xfId="0" applyFont="1" applyFill="1" applyBorder="1" applyAlignment="1" applyProtection="1">
      <alignment horizontal="center" vertical="center"/>
      <protection locked="0"/>
    </xf>
    <xf numFmtId="0" fontId="10" fillId="2" borderId="1" xfId="0" applyFont="1" applyFill="1" applyBorder="1" applyAlignment="1" applyProtection="1">
      <alignment horizontal="left" vertical="center"/>
      <protection hidden="1"/>
    </xf>
    <xf numFmtId="0" fontId="9" fillId="4" borderId="5" xfId="0" applyFont="1" applyFill="1" applyBorder="1" applyAlignment="1" applyProtection="1">
      <alignment horizontal="center" vertical="center"/>
      <protection locked="0"/>
    </xf>
    <xf numFmtId="0" fontId="9" fillId="4" borderId="6" xfId="0" applyFont="1" applyFill="1" applyBorder="1" applyAlignment="1" applyProtection="1">
      <alignment horizontal="center" vertical="center"/>
      <protection locked="0"/>
    </xf>
    <xf numFmtId="0" fontId="16" fillId="2" borderId="4" xfId="0" applyFont="1" applyFill="1" applyBorder="1" applyAlignment="1" applyProtection="1">
      <alignment horizontal="left" vertical="center"/>
      <protection hidden="1"/>
    </xf>
    <xf numFmtId="0" fontId="16" fillId="2" borderId="5" xfId="0" applyFont="1" applyFill="1" applyBorder="1" applyAlignment="1" applyProtection="1">
      <alignment horizontal="left" vertical="center"/>
      <protection hidden="1"/>
    </xf>
    <xf numFmtId="0" fontId="16" fillId="2" borderId="6" xfId="0" applyFont="1" applyFill="1" applyBorder="1" applyAlignment="1" applyProtection="1">
      <alignment horizontal="left" vertical="center"/>
      <protection hidden="1"/>
    </xf>
    <xf numFmtId="0" fontId="9" fillId="0" borderId="4" xfId="0" applyFont="1" applyBorder="1" applyAlignment="1" applyProtection="1">
      <alignment horizontal="center" vertical="center"/>
      <protection hidden="1"/>
    </xf>
    <xf numFmtId="0" fontId="9" fillId="0" borderId="5" xfId="0" applyFont="1" applyBorder="1" applyAlignment="1" applyProtection="1">
      <alignment horizontal="center" vertical="center"/>
      <protection hidden="1"/>
    </xf>
    <xf numFmtId="0" fontId="9" fillId="0" borderId="4" xfId="0" applyFont="1" applyFill="1" applyBorder="1" applyAlignment="1" applyProtection="1">
      <alignment horizontal="center" vertical="center"/>
      <protection hidden="1"/>
    </xf>
    <xf numFmtId="0" fontId="9" fillId="0" borderId="6" xfId="0" applyFont="1" applyFill="1" applyBorder="1" applyAlignment="1" applyProtection="1">
      <alignment horizontal="center" vertical="center"/>
      <protection hidden="1"/>
    </xf>
    <xf numFmtId="0" fontId="9" fillId="3" borderId="8" xfId="0"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protection hidden="1"/>
    </xf>
    <xf numFmtId="0" fontId="4" fillId="0" borderId="1" xfId="0" applyFont="1" applyFill="1" applyBorder="1" applyAlignment="1" applyProtection="1">
      <alignment horizontal="center" vertical="center"/>
      <protection hidden="1"/>
    </xf>
    <xf numFmtId="0" fontId="9" fillId="3" borderId="5" xfId="0" applyFont="1" applyFill="1" applyBorder="1" applyAlignment="1" applyProtection="1">
      <alignment horizontal="left" vertical="center"/>
      <protection locked="0"/>
    </xf>
    <xf numFmtId="0" fontId="9" fillId="3" borderId="6" xfId="0" applyFont="1" applyFill="1" applyBorder="1" applyAlignment="1" applyProtection="1">
      <alignment horizontal="left" vertical="center"/>
      <protection locked="0"/>
    </xf>
    <xf numFmtId="0" fontId="9" fillId="0" borderId="1" xfId="0" applyFont="1" applyFill="1" applyBorder="1" applyAlignment="1" applyProtection="1">
      <alignment horizontal="center" vertical="center"/>
      <protection hidden="1"/>
    </xf>
    <xf numFmtId="0" fontId="11" fillId="3" borderId="5" xfId="0" applyFont="1" applyFill="1" applyBorder="1" applyAlignment="1" applyProtection="1">
      <alignment horizontal="left" vertical="center"/>
      <protection locked="0"/>
    </xf>
    <xf numFmtId="0" fontId="11" fillId="3" borderId="6" xfId="0" applyFont="1" applyFill="1" applyBorder="1" applyAlignment="1" applyProtection="1">
      <alignment horizontal="left" vertical="center"/>
      <protection locked="0"/>
    </xf>
    <xf numFmtId="0" fontId="9" fillId="3" borderId="5" xfId="0" applyFont="1" applyFill="1" applyBorder="1" applyAlignment="1" applyProtection="1">
      <alignment horizontal="center" vertical="center"/>
      <protection locked="0"/>
    </xf>
    <xf numFmtId="0" fontId="9" fillId="3" borderId="6" xfId="0" applyFont="1" applyFill="1" applyBorder="1" applyAlignment="1" applyProtection="1">
      <alignment horizontal="center" vertical="center"/>
      <protection locked="0"/>
    </xf>
    <xf numFmtId="0" fontId="9" fillId="0" borderId="8" xfId="0" applyFont="1" applyBorder="1" applyAlignment="1" applyProtection="1">
      <alignment horizontal="left" vertical="center"/>
      <protection hidden="1"/>
    </xf>
    <xf numFmtId="0" fontId="9" fillId="0" borderId="11" xfId="0" applyFont="1" applyBorder="1" applyAlignment="1" applyProtection="1">
      <alignment horizontal="left" vertical="center"/>
      <protection hidden="1"/>
    </xf>
    <xf numFmtId="0" fontId="3" fillId="0" borderId="4" xfId="0" applyFont="1" applyBorder="1" applyAlignment="1" applyProtection="1">
      <alignment vertical="center"/>
      <protection hidden="1"/>
    </xf>
    <xf numFmtId="0" fontId="3" fillId="0" borderId="5" xfId="0" applyFont="1" applyBorder="1" applyAlignment="1" applyProtection="1">
      <alignment vertical="center"/>
      <protection hidden="1"/>
    </xf>
    <xf numFmtId="0" fontId="3" fillId="0" borderId="6" xfId="0" applyFont="1" applyBorder="1" applyAlignment="1" applyProtection="1">
      <alignment vertical="center"/>
      <protection hidden="1"/>
    </xf>
    <xf numFmtId="0" fontId="3" fillId="0" borderId="4" xfId="0" applyFont="1" applyBorder="1" applyAlignment="1" applyProtection="1">
      <alignment horizontal="left" vertical="center" shrinkToFit="1"/>
      <protection hidden="1"/>
    </xf>
    <xf numFmtId="0" fontId="3" fillId="0" borderId="5" xfId="0" applyFont="1" applyBorder="1" applyAlignment="1" applyProtection="1">
      <alignment horizontal="left" vertical="center" shrinkToFit="1"/>
      <protection hidden="1"/>
    </xf>
    <xf numFmtId="0" fontId="3" fillId="0" borderId="6" xfId="0" applyFont="1" applyBorder="1" applyAlignment="1" applyProtection="1">
      <alignment horizontal="left" vertical="center" shrinkToFit="1"/>
      <protection hidden="1"/>
    </xf>
    <xf numFmtId="0" fontId="3" fillId="0" borderId="9" xfId="0" applyFont="1" applyBorder="1" applyAlignment="1" applyProtection="1">
      <alignment horizontal="left" vertical="top" wrapText="1"/>
      <protection hidden="1"/>
    </xf>
    <xf numFmtId="0" fontId="4" fillId="0" borderId="9" xfId="0" applyFont="1" applyBorder="1" applyAlignment="1" applyProtection="1">
      <alignment horizontal="left" vertical="top" wrapText="1"/>
      <protection hidden="1"/>
    </xf>
    <xf numFmtId="0" fontId="3" fillId="0" borderId="10"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3" fillId="4" borderId="10" xfId="0" applyFont="1" applyFill="1" applyBorder="1" applyAlignment="1" applyProtection="1">
      <alignment horizontal="center" vertical="center"/>
      <protection locked="0"/>
    </xf>
    <xf numFmtId="0" fontId="12" fillId="0" borderId="7" xfId="0" applyFont="1" applyFill="1" applyBorder="1" applyAlignment="1" applyProtection="1">
      <alignment horizontal="center" vertical="center"/>
      <protection hidden="1"/>
    </xf>
    <xf numFmtId="0" fontId="12" fillId="0" borderId="8" xfId="0" applyFont="1" applyFill="1" applyBorder="1" applyAlignment="1" applyProtection="1">
      <alignment horizontal="center" vertical="center"/>
      <protection hidden="1"/>
    </xf>
    <xf numFmtId="0" fontId="12" fillId="3" borderId="8" xfId="0" applyFont="1" applyFill="1" applyBorder="1" applyAlignment="1" applyProtection="1">
      <alignment horizontal="left" vertical="center"/>
      <protection locked="0"/>
    </xf>
    <xf numFmtId="0" fontId="12" fillId="3" borderId="11" xfId="0" applyFont="1" applyFill="1" applyBorder="1" applyAlignment="1" applyProtection="1">
      <alignment horizontal="left" vertical="center"/>
      <protection locked="0"/>
    </xf>
    <xf numFmtId="0" fontId="12" fillId="4" borderId="8"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hidden="1"/>
    </xf>
    <xf numFmtId="0" fontId="3" fillId="0" borderId="9" xfId="0"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2" fillId="3" borderId="0" xfId="0" applyNumberFormat="1" applyFont="1" applyFill="1" applyBorder="1" applyAlignment="1" applyProtection="1">
      <alignment horizontal="center" vertical="center"/>
      <protection locked="0"/>
    </xf>
    <xf numFmtId="0" fontId="2" fillId="3" borderId="10" xfId="0" applyNumberFormat="1" applyFont="1" applyFill="1" applyBorder="1" applyAlignment="1" applyProtection="1">
      <alignment horizontal="center" vertical="center"/>
      <protection locked="0"/>
    </xf>
    <xf numFmtId="0" fontId="2" fillId="3" borderId="10" xfId="0" applyFont="1" applyFill="1" applyBorder="1" applyAlignment="1" applyProtection="1">
      <alignment horizontal="center" vertical="center"/>
      <protection locked="0"/>
    </xf>
    <xf numFmtId="0" fontId="16" fillId="2" borderId="1" xfId="0" applyFont="1" applyFill="1" applyBorder="1" applyAlignment="1" applyProtection="1">
      <alignment horizontal="left" vertical="center"/>
      <protection hidden="1"/>
    </xf>
    <xf numFmtId="0" fontId="3" fillId="3" borderId="1" xfId="0" applyFont="1" applyFill="1" applyBorder="1" applyAlignment="1" applyProtection="1">
      <alignment horizontal="left" vertical="center"/>
      <protection locked="0"/>
    </xf>
    <xf numFmtId="0" fontId="4" fillId="3" borderId="1" xfId="0" applyFont="1" applyFill="1" applyBorder="1" applyAlignment="1" applyProtection="1">
      <alignment horizontal="left" vertical="center"/>
      <protection locked="0"/>
    </xf>
    <xf numFmtId="0" fontId="4" fillId="0" borderId="2" xfId="0" applyFont="1" applyBorder="1" applyAlignment="1" applyProtection="1">
      <alignment horizontal="left" vertical="center" wrapText="1"/>
      <protection hidden="1"/>
    </xf>
    <xf numFmtId="0" fontId="4" fillId="0" borderId="15" xfId="0" applyFont="1" applyBorder="1" applyAlignment="1" applyProtection="1">
      <alignment horizontal="left" vertical="center" wrapText="1"/>
      <protection hidden="1"/>
    </xf>
    <xf numFmtId="0" fontId="4" fillId="0" borderId="3" xfId="0" applyFont="1" applyBorder="1" applyAlignment="1" applyProtection="1">
      <alignment horizontal="left" vertical="center" wrapText="1"/>
      <protection hidden="1"/>
    </xf>
    <xf numFmtId="0" fontId="4" fillId="0" borderId="1" xfId="0" applyFont="1" applyBorder="1" applyAlignment="1" applyProtection="1">
      <alignment horizontal="left" vertical="center" wrapText="1"/>
      <protection hidden="1"/>
    </xf>
    <xf numFmtId="0" fontId="21" fillId="0" borderId="1" xfId="0" applyFont="1" applyBorder="1" applyAlignment="1" applyProtection="1">
      <alignment horizontal="left" vertical="center" wrapText="1"/>
      <protection hidden="1"/>
    </xf>
    <xf numFmtId="0" fontId="3" fillId="0" borderId="7" xfId="0" applyFont="1" applyBorder="1" applyAlignment="1" applyProtection="1">
      <alignment horizontal="left" vertical="top" wrapText="1"/>
      <protection hidden="1"/>
    </xf>
    <xf numFmtId="0" fontId="3" fillId="0" borderId="8" xfId="0" applyFont="1" applyBorder="1" applyAlignment="1" applyProtection="1">
      <alignment horizontal="left" vertical="top" wrapText="1"/>
      <protection hidden="1"/>
    </xf>
    <xf numFmtId="0" fontId="3" fillId="0" borderId="11" xfId="0" applyFont="1" applyBorder="1" applyAlignment="1" applyProtection="1">
      <alignment horizontal="left" vertical="top" wrapText="1"/>
      <protection hidden="1"/>
    </xf>
    <xf numFmtId="0" fontId="3" fillId="0" borderId="14" xfId="0" applyFont="1" applyBorder="1" applyAlignment="1" applyProtection="1">
      <alignment horizontal="left" vertical="top" wrapText="1"/>
      <protection hidden="1"/>
    </xf>
    <xf numFmtId="0" fontId="3" fillId="0" borderId="13" xfId="0" applyFont="1" applyBorder="1" applyAlignment="1" applyProtection="1">
      <alignment horizontal="left" vertical="top" wrapText="1"/>
      <protection hidden="1"/>
    </xf>
    <xf numFmtId="0" fontId="3" fillId="0" borderId="10" xfId="0" applyFont="1" applyBorder="1" applyAlignment="1" applyProtection="1">
      <alignment horizontal="left" vertical="top" wrapText="1"/>
      <protection hidden="1"/>
    </xf>
    <xf numFmtId="0" fontId="3" fillId="0" borderId="12" xfId="0" applyFont="1" applyBorder="1" applyAlignment="1" applyProtection="1">
      <alignment horizontal="left" vertical="top" wrapText="1"/>
      <protection hidden="1"/>
    </xf>
    <xf numFmtId="0" fontId="4" fillId="0" borderId="1" xfId="0" applyFont="1" applyBorder="1" applyAlignment="1" applyProtection="1">
      <alignment horizontal="left" vertical="center"/>
      <protection hidden="1"/>
    </xf>
    <xf numFmtId="0" fontId="4" fillId="0" borderId="2" xfId="0" applyFont="1" applyBorder="1" applyAlignment="1" applyProtection="1">
      <alignment horizontal="left" vertical="center"/>
      <protection hidden="1"/>
    </xf>
    <xf numFmtId="0" fontId="12" fillId="2" borderId="18" xfId="0" applyFont="1" applyFill="1" applyBorder="1" applyAlignment="1" applyProtection="1">
      <alignment horizontal="left" vertical="center"/>
      <protection hidden="1"/>
    </xf>
    <xf numFmtId="0" fontId="12" fillId="2" borderId="19" xfId="0" applyFont="1" applyFill="1" applyBorder="1" applyAlignment="1" applyProtection="1">
      <alignment horizontal="left" vertical="center"/>
      <protection hidden="1"/>
    </xf>
    <xf numFmtId="0" fontId="3" fillId="0" borderId="22" xfId="0" applyFont="1" applyBorder="1" applyAlignment="1" applyProtection="1">
      <alignment horizontal="left" vertical="top" wrapText="1"/>
      <protection hidden="1"/>
    </xf>
    <xf numFmtId="0" fontId="3" fillId="0" borderId="23" xfId="0" applyFont="1" applyBorder="1" applyAlignment="1" applyProtection="1">
      <alignment horizontal="left" vertical="top" wrapText="1"/>
      <protection hidden="1"/>
    </xf>
    <xf numFmtId="0" fontId="3" fillId="0" borderId="24" xfId="0" applyFont="1" applyBorder="1" applyAlignment="1" applyProtection="1">
      <alignment horizontal="left" vertical="top" wrapText="1"/>
      <protection hidden="1"/>
    </xf>
    <xf numFmtId="0" fontId="3" fillId="0" borderId="25" xfId="0" applyFont="1" applyBorder="1" applyAlignment="1" applyProtection="1">
      <alignment horizontal="left" vertical="top" wrapText="1"/>
      <protection hidden="1"/>
    </xf>
    <xf numFmtId="0" fontId="3" fillId="0" borderId="26" xfId="0" applyFont="1" applyBorder="1" applyAlignment="1" applyProtection="1">
      <alignment horizontal="left" vertical="top" wrapText="1"/>
      <protection hidden="1"/>
    </xf>
    <xf numFmtId="0" fontId="3" fillId="0" borderId="27" xfId="0" applyFont="1" applyBorder="1" applyAlignment="1" applyProtection="1">
      <alignment horizontal="left" vertical="top" wrapText="1"/>
      <protection hidden="1"/>
    </xf>
    <xf numFmtId="0" fontId="3" fillId="0" borderId="21" xfId="0" applyFont="1" applyBorder="1" applyAlignment="1" applyProtection="1">
      <alignment horizontal="left" vertical="top" wrapText="1"/>
      <protection hidden="1"/>
    </xf>
    <xf numFmtId="0" fontId="3" fillId="0" borderId="28" xfId="0" applyFont="1" applyBorder="1" applyAlignment="1" applyProtection="1">
      <alignment horizontal="left" vertical="top" wrapText="1"/>
      <protection hidden="1"/>
    </xf>
    <xf numFmtId="0" fontId="6" fillId="0" borderId="0" xfId="0" applyFont="1" applyFill="1" applyBorder="1" applyAlignment="1" applyProtection="1">
      <alignment horizontal="center" vertical="center"/>
      <protection locked="0"/>
    </xf>
    <xf numFmtId="0" fontId="4" fillId="2" borderId="16" xfId="0" applyFont="1" applyFill="1" applyBorder="1" applyAlignment="1" applyProtection="1">
      <alignment horizontal="left" vertical="center"/>
      <protection hidden="1"/>
    </xf>
    <xf numFmtId="0" fontId="12" fillId="2" borderId="16" xfId="0" applyFont="1" applyFill="1" applyBorder="1" applyAlignment="1" applyProtection="1">
      <alignment horizontal="left" vertical="center"/>
      <protection hidden="1"/>
    </xf>
    <xf numFmtId="0" fontId="4" fillId="0" borderId="19" xfId="0" applyFont="1" applyBorder="1" applyAlignment="1" applyProtection="1">
      <alignment horizontal="right" vertical="top"/>
      <protection hidden="1"/>
    </xf>
    <xf numFmtId="0" fontId="6" fillId="0" borderId="9" xfId="0" applyFont="1" applyFill="1" applyBorder="1" applyAlignment="1" applyProtection="1">
      <alignment horizontal="left" vertical="center"/>
      <protection hidden="1"/>
    </xf>
    <xf numFmtId="0" fontId="6" fillId="0" borderId="0" xfId="0" applyFont="1" applyFill="1" applyBorder="1" applyAlignment="1" applyProtection="1">
      <alignment horizontal="left" vertical="center"/>
      <protection hidden="1"/>
    </xf>
    <xf numFmtId="0" fontId="6" fillId="0" borderId="14" xfId="0" applyFont="1" applyFill="1" applyBorder="1" applyAlignment="1" applyProtection="1">
      <alignment horizontal="left" vertical="center"/>
      <protection hidden="1"/>
    </xf>
    <xf numFmtId="0" fontId="3" fillId="0" borderId="16" xfId="0" applyFont="1" applyFill="1" applyBorder="1" applyAlignment="1" applyProtection="1">
      <alignment horizontal="left" vertical="top" wrapText="1"/>
      <protection hidden="1"/>
    </xf>
    <xf numFmtId="0" fontId="4" fillId="0" borderId="25" xfId="0" applyFont="1" applyFill="1" applyBorder="1" applyAlignment="1" applyProtection="1">
      <alignment horizontal="left" vertical="top" wrapText="1"/>
      <protection hidden="1"/>
    </xf>
    <xf numFmtId="0" fontId="4" fillId="0" borderId="0" xfId="0" applyFont="1" applyFill="1" applyBorder="1" applyAlignment="1" applyProtection="1">
      <alignment horizontal="left" vertical="top" wrapText="1"/>
      <protection hidden="1"/>
    </xf>
    <xf numFmtId="0" fontId="4" fillId="0" borderId="26" xfId="0" applyFont="1" applyFill="1" applyBorder="1" applyAlignment="1" applyProtection="1">
      <alignment horizontal="left" vertical="top" wrapText="1"/>
      <protection hidden="1"/>
    </xf>
    <xf numFmtId="0" fontId="4" fillId="0" borderId="29" xfId="0" applyFont="1" applyBorder="1" applyAlignment="1" applyProtection="1">
      <alignment vertical="top"/>
      <protection hidden="1"/>
    </xf>
    <xf numFmtId="0" fontId="4" fillId="0" borderId="16" xfId="0" applyFont="1" applyBorder="1" applyAlignment="1" applyProtection="1">
      <alignment horizontal="left" vertical="top" wrapText="1"/>
      <protection hidden="1"/>
    </xf>
    <xf numFmtId="0" fontId="4" fillId="0" borderId="29" xfId="0" applyFont="1" applyFill="1" applyBorder="1" applyAlignment="1" applyProtection="1">
      <alignment horizontal="left" vertical="center" shrinkToFit="1"/>
      <protection hidden="1"/>
    </xf>
    <xf numFmtId="0" fontId="4" fillId="0" borderId="31" xfId="0" applyFont="1" applyBorder="1" applyAlignment="1" applyProtection="1">
      <alignment horizontal="left" vertical="center" wrapText="1"/>
      <protection hidden="1"/>
    </xf>
    <xf numFmtId="0" fontId="4" fillId="0" borderId="32" xfId="0" applyFont="1" applyBorder="1" applyAlignment="1" applyProtection="1">
      <alignment horizontal="left" vertical="center" wrapText="1"/>
      <protection hidden="1"/>
    </xf>
    <xf numFmtId="0" fontId="4" fillId="0" borderId="16" xfId="0" applyFont="1" applyFill="1" applyBorder="1" applyAlignment="1" applyProtection="1">
      <alignment horizontal="left" vertical="center"/>
      <protection hidden="1"/>
    </xf>
    <xf numFmtId="0" fontId="4" fillId="0" borderId="18" xfId="0" applyFont="1" applyBorder="1" applyAlignment="1" applyProtection="1">
      <alignment vertical="center"/>
      <protection hidden="1"/>
    </xf>
    <xf numFmtId="0" fontId="4" fillId="0" borderId="19" xfId="0" applyFont="1" applyBorder="1" applyAlignment="1" applyProtection="1">
      <alignment vertical="center"/>
      <protection hidden="1"/>
    </xf>
    <xf numFmtId="0" fontId="4" fillId="0" borderId="31" xfId="0" applyFont="1" applyBorder="1" applyAlignment="1" applyProtection="1">
      <alignment vertical="center"/>
      <protection hidden="1"/>
    </xf>
    <xf numFmtId="0" fontId="4" fillId="0" borderId="32" xfId="0" applyFont="1" applyBorder="1" applyAlignment="1" applyProtection="1">
      <alignment vertical="center"/>
      <protection hidden="1"/>
    </xf>
    <xf numFmtId="0" fontId="12" fillId="0" borderId="1" xfId="0" applyFont="1" applyFill="1" applyBorder="1" applyAlignment="1" applyProtection="1">
      <alignment horizontal="center" vertical="center"/>
      <protection hidden="1"/>
    </xf>
    <xf numFmtId="0" fontId="9" fillId="0" borderId="0" xfId="0" applyFont="1" applyAlignment="1" applyProtection="1">
      <alignment horizontal="center" vertical="center"/>
      <protection hidden="1"/>
    </xf>
    <xf numFmtId="0" fontId="15" fillId="0" borderId="0" xfId="0" applyFont="1" applyAlignment="1" applyProtection="1">
      <alignment horizontal="distributed" vertical="center"/>
      <protection hidden="1"/>
    </xf>
    <xf numFmtId="0" fontId="3" fillId="0" borderId="1" xfId="0" applyFont="1" applyBorder="1" applyAlignment="1" applyProtection="1">
      <alignment horizontal="center" vertical="center" shrinkToFit="1"/>
      <protection hidden="1"/>
    </xf>
    <xf numFmtId="0" fontId="9" fillId="0" borderId="19" xfId="0" applyFont="1" applyBorder="1" applyAlignment="1" applyProtection="1">
      <alignment horizontal="center" vertical="center"/>
      <protection hidden="1"/>
    </xf>
    <xf numFmtId="0" fontId="9" fillId="0" borderId="20" xfId="0" applyFont="1" applyBorder="1" applyAlignment="1" applyProtection="1">
      <alignment horizontal="center" vertical="center"/>
      <protection hidden="1"/>
    </xf>
    <xf numFmtId="0" fontId="16" fillId="2" borderId="16" xfId="0" applyFont="1" applyFill="1" applyBorder="1" applyAlignment="1" applyProtection="1">
      <alignment horizontal="left" vertical="center"/>
      <protection hidden="1"/>
    </xf>
    <xf numFmtId="0" fontId="4" fillId="0" borderId="18" xfId="0" applyFont="1" applyFill="1" applyBorder="1" applyAlignment="1" applyProtection="1">
      <alignment horizontal="center" vertical="center"/>
      <protection hidden="1"/>
    </xf>
    <xf numFmtId="0" fontId="4" fillId="0" borderId="19" xfId="0" applyFont="1" applyFill="1" applyBorder="1" applyAlignment="1" applyProtection="1">
      <alignment horizontal="center" vertical="center"/>
      <protection hidden="1"/>
    </xf>
    <xf numFmtId="0" fontId="4" fillId="0" borderId="20" xfId="0" applyFont="1" applyFill="1" applyBorder="1" applyAlignment="1" applyProtection="1">
      <alignment horizontal="center" vertical="center"/>
      <protection hidden="1"/>
    </xf>
    <xf numFmtId="0" fontId="9" fillId="0" borderId="18" xfId="0" applyFont="1" applyBorder="1" applyAlignment="1" applyProtection="1">
      <alignment horizontal="center" vertical="center"/>
      <protection hidden="1"/>
    </xf>
    <xf numFmtId="0" fontId="4" fillId="0" borderId="16" xfId="0" applyFont="1" applyFill="1" applyBorder="1" applyAlignment="1" applyProtection="1">
      <alignment horizontal="center" vertical="center"/>
      <protection hidden="1"/>
    </xf>
    <xf numFmtId="0" fontId="4" fillId="0" borderId="18" xfId="0" applyFont="1" applyBorder="1" applyAlignment="1" applyProtection="1">
      <alignment horizontal="center" vertical="center"/>
      <protection hidden="1"/>
    </xf>
    <xf numFmtId="0" fontId="4" fillId="0" borderId="19" xfId="0" applyFont="1" applyBorder="1" applyAlignment="1" applyProtection="1">
      <alignment horizontal="center" vertical="center"/>
      <protection hidden="1"/>
    </xf>
    <xf numFmtId="0" fontId="4" fillId="0" borderId="20" xfId="0" applyFont="1" applyBorder="1" applyAlignment="1" applyProtection="1">
      <alignment horizontal="center" vertical="center"/>
      <protection hidden="1"/>
    </xf>
    <xf numFmtId="0" fontId="14" fillId="0" borderId="18" xfId="0" applyFont="1" applyBorder="1" applyAlignment="1" applyProtection="1">
      <alignment horizontal="center" vertical="center"/>
      <protection hidden="1"/>
    </xf>
    <xf numFmtId="0" fontId="14" fillId="0" borderId="19" xfId="0" applyFont="1" applyBorder="1" applyAlignment="1" applyProtection="1">
      <alignment horizontal="center" vertical="center"/>
      <protection hidden="1"/>
    </xf>
    <xf numFmtId="0" fontId="14" fillId="0" borderId="20" xfId="0" applyFont="1" applyBorder="1" applyAlignment="1" applyProtection="1">
      <alignment horizontal="center" vertical="center"/>
      <protection hidden="1"/>
    </xf>
    <xf numFmtId="0" fontId="9" fillId="0" borderId="18" xfId="0" applyFont="1" applyFill="1" applyBorder="1" applyAlignment="1" applyProtection="1">
      <alignment horizontal="center" vertical="center"/>
      <protection hidden="1"/>
    </xf>
    <xf numFmtId="0" fontId="9" fillId="0" borderId="20" xfId="0" applyFont="1" applyFill="1" applyBorder="1" applyAlignment="1" applyProtection="1">
      <alignment horizontal="center" vertical="center"/>
      <protection hidden="1"/>
    </xf>
    <xf numFmtId="0" fontId="6" fillId="0" borderId="0" xfId="0" applyFont="1" applyFill="1" applyBorder="1" applyAlignment="1" applyProtection="1">
      <alignment horizontal="left" vertical="center"/>
      <protection locked="0"/>
    </xf>
    <xf numFmtId="0" fontId="6" fillId="0" borderId="13" xfId="0" applyFont="1" applyFill="1" applyBorder="1" applyAlignment="1" applyProtection="1">
      <alignment horizontal="center" vertical="center"/>
      <protection hidden="1"/>
    </xf>
    <xf numFmtId="0" fontId="6" fillId="0" borderId="10" xfId="0" applyFont="1" applyFill="1" applyBorder="1" applyAlignment="1" applyProtection="1">
      <alignment horizontal="center" vertical="center"/>
      <protection hidden="1"/>
    </xf>
    <xf numFmtId="0" fontId="6" fillId="0" borderId="12" xfId="0" applyFont="1" applyFill="1" applyBorder="1" applyAlignment="1" applyProtection="1">
      <alignment horizontal="center" vertical="center"/>
      <protection hidden="1"/>
    </xf>
    <xf numFmtId="0" fontId="4" fillId="0" borderId="27" xfId="0" applyFont="1" applyBorder="1" applyAlignment="1" applyProtection="1">
      <alignment horizontal="left" vertical="center"/>
      <protection hidden="1"/>
    </xf>
    <xf numFmtId="0" fontId="4" fillId="0" borderId="21" xfId="0" applyFont="1" applyBorder="1" applyAlignment="1" applyProtection="1">
      <alignment horizontal="left" vertical="center"/>
      <protection hidden="1"/>
    </xf>
    <xf numFmtId="0" fontId="4" fillId="0" borderId="28" xfId="0" applyFont="1" applyBorder="1" applyAlignment="1" applyProtection="1">
      <alignment horizontal="left" vertical="center"/>
      <protection hidden="1"/>
    </xf>
    <xf numFmtId="0" fontId="4" fillId="0" borderId="22" xfId="0" applyFont="1" applyFill="1" applyBorder="1" applyAlignment="1" applyProtection="1">
      <alignment horizontal="left" vertical="center"/>
      <protection hidden="1"/>
    </xf>
    <xf numFmtId="0" fontId="4" fillId="0" borderId="23" xfId="0" applyFont="1" applyFill="1" applyBorder="1" applyAlignment="1" applyProtection="1">
      <alignment horizontal="left" vertical="center"/>
      <protection hidden="1"/>
    </xf>
    <xf numFmtId="0" fontId="4" fillId="0" borderId="24" xfId="0" applyFont="1" applyFill="1" applyBorder="1" applyAlignment="1" applyProtection="1">
      <alignment horizontal="left" vertical="center"/>
      <protection hidden="1"/>
    </xf>
    <xf numFmtId="0" fontId="6" fillId="0" borderId="0" xfId="0" applyFont="1" applyFill="1" applyBorder="1" applyAlignment="1" applyProtection="1">
      <alignment horizontal="center" vertical="center"/>
      <protection hidden="1"/>
    </xf>
    <xf numFmtId="0" fontId="3" fillId="0" borderId="16" xfId="0" applyFont="1" applyBorder="1" applyAlignment="1" applyProtection="1">
      <alignment horizontal="left" vertical="center" wrapText="1"/>
      <protection hidden="1"/>
    </xf>
    <xf numFmtId="0" fontId="12" fillId="2" borderId="20" xfId="0" applyFont="1" applyFill="1" applyBorder="1" applyAlignment="1" applyProtection="1">
      <alignment horizontal="left" vertical="center"/>
      <protection hidden="1"/>
    </xf>
    <xf numFmtId="0" fontId="4" fillId="0" borderId="18" xfId="0" applyFont="1" applyBorder="1" applyAlignment="1" applyProtection="1">
      <alignment horizontal="left" vertical="center"/>
      <protection hidden="1"/>
    </xf>
    <xf numFmtId="0" fontId="4" fillId="0" borderId="19" xfId="0" applyFont="1" applyBorder="1" applyAlignment="1" applyProtection="1">
      <alignment horizontal="left" vertical="center"/>
      <protection hidden="1"/>
    </xf>
    <xf numFmtId="0" fontId="4" fillId="0" borderId="20" xfId="0" applyFont="1" applyBorder="1" applyAlignment="1" applyProtection="1">
      <alignment horizontal="left" vertical="center"/>
      <protection hidden="1"/>
    </xf>
    <xf numFmtId="0" fontId="0" fillId="0" borderId="13" xfId="0" applyFont="1" applyFill="1" applyBorder="1" applyAlignment="1" applyProtection="1">
      <alignment horizontal="center" vertical="center"/>
      <protection hidden="1"/>
    </xf>
    <xf numFmtId="0" fontId="0" fillId="0" borderId="10" xfId="0" applyFont="1" applyFill="1" applyBorder="1" applyAlignment="1" applyProtection="1">
      <alignment horizontal="center" vertical="center"/>
      <protection hidden="1"/>
    </xf>
    <xf numFmtId="0" fontId="0" fillId="0" borderId="12" xfId="0" applyFont="1" applyFill="1" applyBorder="1" applyAlignment="1" applyProtection="1">
      <alignment horizontal="center" vertical="center"/>
      <protection hidden="1"/>
    </xf>
    <xf numFmtId="0" fontId="5" fillId="0" borderId="7" xfId="0" applyFont="1" applyFill="1" applyBorder="1" applyAlignment="1" applyProtection="1">
      <alignment horizontal="left" vertical="center"/>
      <protection hidden="1"/>
    </xf>
    <xf numFmtId="0" fontId="5" fillId="0" borderId="8" xfId="0" applyFont="1" applyFill="1" applyBorder="1" applyAlignment="1" applyProtection="1">
      <alignment horizontal="left" vertical="center"/>
      <protection hidden="1"/>
    </xf>
    <xf numFmtId="0" fontId="6" fillId="0" borderId="8" xfId="0" applyFont="1" applyFill="1" applyBorder="1" applyAlignment="1" applyProtection="1">
      <alignment horizontal="center" vertical="center"/>
      <protection hidden="1"/>
    </xf>
    <xf numFmtId="0" fontId="6" fillId="0" borderId="0" xfId="0" applyFont="1" applyFill="1" applyBorder="1" applyAlignment="1" applyProtection="1">
      <alignment horizontal="right" vertical="center"/>
      <protection hidden="1"/>
    </xf>
    <xf numFmtId="0" fontId="3" fillId="0" borderId="18" xfId="0" applyFont="1" applyFill="1" applyBorder="1" applyAlignment="1" applyProtection="1">
      <alignment horizontal="left" vertical="top" wrapText="1"/>
      <protection hidden="1"/>
    </xf>
    <xf numFmtId="0" fontId="3" fillId="0" borderId="19" xfId="0" applyFont="1" applyFill="1" applyBorder="1" applyAlignment="1" applyProtection="1">
      <alignment horizontal="left" vertical="top" wrapText="1"/>
      <protection hidden="1"/>
    </xf>
    <xf numFmtId="0" fontId="3" fillId="0" borderId="20" xfId="0" applyFont="1" applyFill="1" applyBorder="1" applyAlignment="1" applyProtection="1">
      <alignment horizontal="left" vertical="top" wrapText="1"/>
      <protection hidden="1"/>
    </xf>
    <xf numFmtId="0" fontId="19" fillId="0" borderId="23" xfId="0" applyFont="1" applyFill="1" applyBorder="1" applyAlignment="1" applyProtection="1">
      <alignment horizontal="left" vertical="top" wrapText="1"/>
      <protection hidden="1"/>
    </xf>
    <xf numFmtId="0" fontId="4" fillId="0" borderId="17" xfId="0" applyFont="1" applyBorder="1" applyAlignment="1" applyProtection="1">
      <alignment horizontal="left" vertical="top" wrapText="1"/>
      <protection hidden="1"/>
    </xf>
    <xf numFmtId="0" fontId="4" fillId="0" borderId="25" xfId="0" applyFont="1" applyBorder="1" applyAlignment="1" applyProtection="1">
      <alignment horizontal="left" vertical="center"/>
      <protection hidden="1"/>
    </xf>
    <xf numFmtId="0" fontId="4" fillId="0" borderId="0" xfId="0" applyFont="1" applyBorder="1" applyAlignment="1" applyProtection="1">
      <alignment horizontal="left" vertical="center"/>
      <protection hidden="1"/>
    </xf>
    <xf numFmtId="0" fontId="4" fillId="0" borderId="26" xfId="0" applyFont="1" applyBorder="1" applyAlignment="1" applyProtection="1">
      <alignment horizontal="left" vertical="center"/>
      <protection hidden="1"/>
    </xf>
    <xf numFmtId="0" fontId="4" fillId="0" borderId="17" xfId="0" applyFont="1" applyBorder="1" applyAlignment="1" applyProtection="1">
      <alignment vertical="center"/>
      <protection hidden="1"/>
    </xf>
    <xf numFmtId="0" fontId="4" fillId="0" borderId="16" xfId="0" applyFont="1" applyFill="1" applyBorder="1" applyAlignment="1" applyProtection="1">
      <alignment horizontal="left" vertical="top" wrapText="1"/>
      <protection hidden="1"/>
    </xf>
    <xf numFmtId="0" fontId="4" fillId="0" borderId="18" xfId="0" applyFont="1" applyBorder="1" applyAlignment="1" applyProtection="1">
      <alignment horizontal="left" vertical="center" shrinkToFit="1"/>
      <protection hidden="1"/>
    </xf>
    <xf numFmtId="0" fontId="4" fillId="0" borderId="19" xfId="0" applyFont="1" applyBorder="1" applyAlignment="1" applyProtection="1">
      <alignment horizontal="left" vertical="center" shrinkToFit="1"/>
      <protection hidden="1"/>
    </xf>
    <xf numFmtId="0" fontId="4" fillId="0" borderId="20" xfId="0" applyFont="1" applyBorder="1" applyAlignment="1" applyProtection="1">
      <alignment horizontal="left" vertical="center" shrinkToFit="1"/>
      <protection hidden="1"/>
    </xf>
    <xf numFmtId="0" fontId="12" fillId="2" borderId="22" xfId="0" applyFont="1" applyFill="1" applyBorder="1" applyAlignment="1" applyProtection="1">
      <alignment horizontal="left" vertical="center"/>
      <protection hidden="1"/>
    </xf>
    <xf numFmtId="0" fontId="12" fillId="2" borderId="23" xfId="0" applyFont="1" applyFill="1" applyBorder="1" applyAlignment="1" applyProtection="1">
      <alignment horizontal="left" vertical="center"/>
      <protection hidden="1"/>
    </xf>
    <xf numFmtId="0" fontId="12" fillId="2" borderId="24" xfId="0" applyFont="1" applyFill="1" applyBorder="1" applyAlignment="1" applyProtection="1">
      <alignment horizontal="left" vertical="center"/>
      <protection hidden="1"/>
    </xf>
    <xf numFmtId="0" fontId="4" fillId="0" borderId="16" xfId="0" applyFont="1" applyBorder="1" applyAlignment="1" applyProtection="1">
      <alignment vertical="center"/>
      <protection hidden="1"/>
    </xf>
    <xf numFmtId="0" fontId="16" fillId="2" borderId="17" xfId="0" applyFont="1" applyFill="1" applyBorder="1" applyAlignment="1" applyProtection="1">
      <alignment horizontal="left" vertical="center"/>
      <protection hidden="1"/>
    </xf>
    <xf numFmtId="0" fontId="4" fillId="0" borderId="22" xfId="0" applyFont="1" applyBorder="1" applyAlignment="1" applyProtection="1">
      <alignment horizontal="left" vertical="top" wrapText="1"/>
      <protection hidden="1"/>
    </xf>
    <xf numFmtId="0" fontId="4" fillId="0" borderId="23" xfId="0" applyFont="1" applyBorder="1" applyAlignment="1" applyProtection="1">
      <alignment horizontal="left" vertical="top" wrapText="1"/>
      <protection hidden="1"/>
    </xf>
    <xf numFmtId="0" fontId="4" fillId="0" borderId="43" xfId="0" applyFont="1" applyBorder="1" applyAlignment="1" applyProtection="1">
      <alignment horizontal="left" vertical="top" wrapText="1"/>
      <protection hidden="1"/>
    </xf>
    <xf numFmtId="0" fontId="4" fillId="0" borderId="25" xfId="0" applyFont="1" applyBorder="1" applyAlignment="1" applyProtection="1">
      <alignment horizontal="left" vertical="top" wrapText="1"/>
      <protection hidden="1"/>
    </xf>
    <xf numFmtId="0" fontId="4" fillId="0" borderId="0" xfId="0" applyFont="1" applyBorder="1" applyAlignment="1" applyProtection="1">
      <alignment horizontal="left" vertical="top" wrapText="1"/>
      <protection hidden="1"/>
    </xf>
    <xf numFmtId="0" fontId="4" fillId="0" borderId="14" xfId="0" applyFont="1" applyBorder="1" applyAlignment="1" applyProtection="1">
      <alignment horizontal="left" vertical="top" wrapText="1"/>
      <protection hidden="1"/>
    </xf>
    <xf numFmtId="0" fontId="4" fillId="0" borderId="30" xfId="0" applyFont="1" applyBorder="1" applyAlignment="1" applyProtection="1">
      <alignment horizontal="left" vertical="top" wrapText="1"/>
      <protection hidden="1"/>
    </xf>
    <xf numFmtId="0" fontId="4" fillId="0" borderId="10" xfId="0" applyFont="1" applyBorder="1" applyAlignment="1" applyProtection="1">
      <alignment horizontal="left" vertical="top" wrapText="1"/>
      <protection hidden="1"/>
    </xf>
    <xf numFmtId="0" fontId="4" fillId="0" borderId="12" xfId="0" applyFont="1" applyBorder="1" applyAlignment="1" applyProtection="1">
      <alignment horizontal="left" vertical="top" wrapText="1"/>
      <protection hidden="1"/>
    </xf>
    <xf numFmtId="0" fontId="4" fillId="0" borderId="34" xfId="0" applyFont="1" applyBorder="1" applyAlignment="1" applyProtection="1">
      <alignment horizontal="left" vertical="center"/>
      <protection hidden="1"/>
    </xf>
    <xf numFmtId="0" fontId="4" fillId="0" borderId="35" xfId="0" applyFont="1" applyBorder="1" applyAlignment="1" applyProtection="1">
      <alignment horizontal="left" vertical="center"/>
      <protection hidden="1"/>
    </xf>
    <xf numFmtId="0" fontId="4" fillId="0" borderId="40" xfId="0" applyFont="1" applyBorder="1" applyAlignment="1" applyProtection="1">
      <alignment horizontal="left" vertical="center"/>
      <protection hidden="1"/>
    </xf>
    <xf numFmtId="0" fontId="4" fillId="0" borderId="41" xfId="0" applyFont="1" applyBorder="1" applyAlignment="1" applyProtection="1">
      <alignment horizontal="left" vertical="center"/>
      <protection hidden="1"/>
    </xf>
    <xf numFmtId="0" fontId="4" fillId="0" borderId="42" xfId="0" applyFont="1" applyBorder="1" applyAlignment="1" applyProtection="1">
      <alignment vertical="center"/>
      <protection hidden="1"/>
    </xf>
    <xf numFmtId="0" fontId="4" fillId="0" borderId="38" xfId="0" applyFont="1" applyBorder="1" applyAlignment="1" applyProtection="1">
      <alignment vertical="center"/>
      <protection hidden="1"/>
    </xf>
  </cellXfs>
  <cellStyles count="1">
    <cellStyle name="標準" xfId="0" builtinId="0"/>
  </cellStyles>
  <dxfs count="24">
    <dxf>
      <font>
        <color theme="0"/>
      </font>
      <border>
        <left/>
        <vertical/>
        <horizontal/>
      </border>
    </dxf>
    <dxf>
      <font>
        <color theme="0"/>
      </font>
      <border>
        <left/>
        <vertical/>
        <horizontal/>
      </border>
    </dxf>
    <dxf>
      <font>
        <color theme="0"/>
      </font>
      <border>
        <left/>
        <right style="hair">
          <color auto="1"/>
        </right>
        <vertical/>
        <horizontal/>
      </border>
    </dxf>
    <dxf>
      <font>
        <color theme="0"/>
      </font>
      <fill>
        <patternFill>
          <bgColor theme="0"/>
        </patternFill>
      </fill>
      <border>
        <left/>
        <right/>
        <top/>
        <bottom/>
      </border>
    </dxf>
    <dxf>
      <font>
        <color theme="0"/>
      </font>
      <border>
        <left/>
        <right/>
        <bottom/>
        <vertical/>
        <horizontal/>
      </border>
    </dxf>
    <dxf>
      <font>
        <color theme="0"/>
      </font>
      <border>
        <left/>
        <right/>
        <vertical/>
        <horizontal/>
      </border>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border>
        <left style="hair">
          <color auto="1"/>
        </left>
        <right style="hair">
          <color auto="1"/>
        </right>
        <top style="hair">
          <color auto="1"/>
        </top>
        <bottom style="hair">
          <color auto="1"/>
        </bottom>
        <vertical/>
        <horizontal/>
      </border>
    </dxf>
    <dxf>
      <fill>
        <patternFill>
          <bgColor rgb="FFFFC000"/>
        </patternFill>
      </fill>
    </dxf>
    <dxf>
      <font>
        <color theme="0"/>
      </font>
    </dxf>
    <dxf>
      <fill>
        <patternFill>
          <bgColor theme="0"/>
        </patternFill>
      </fill>
    </dxf>
    <dxf>
      <fill>
        <patternFill>
          <bgColor theme="0"/>
        </patternFill>
      </fill>
    </dxf>
    <dxf>
      <font>
        <color theme="0"/>
      </font>
      <fill>
        <patternFill>
          <bgColor theme="0"/>
        </patternFill>
      </fill>
      <border>
        <left style="thin">
          <color auto="1"/>
        </left>
        <right style="thin">
          <color auto="1"/>
        </right>
        <top style="thin">
          <color auto="1"/>
        </top>
        <bottom style="thin">
          <color auto="1"/>
        </bottom>
        <vertical/>
        <horizontal/>
      </border>
    </dxf>
    <dxf>
      <fill>
        <patternFill>
          <bgColor theme="0"/>
        </patternFill>
      </fill>
    </dxf>
    <dxf>
      <font>
        <color auto="1"/>
      </font>
      <fill>
        <patternFill>
          <bgColor theme="0"/>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border>
        <left/>
        <right/>
        <bottom/>
        <vertical/>
        <horizontal/>
      </border>
    </dxf>
    <dxf>
      <fill>
        <patternFill>
          <bgColor theme="0"/>
        </patternFill>
      </fill>
      <border>
        <left style="thin">
          <color auto="1"/>
        </left>
        <right style="thin">
          <color auto="1"/>
        </right>
        <bottom style="thin">
          <color auto="1"/>
        </bottom>
        <vertical/>
        <horizontal/>
      </border>
    </dxf>
    <dxf>
      <font>
        <color theme="0"/>
      </font>
      <fill>
        <patternFill patternType="none">
          <bgColor auto="1"/>
        </patternFill>
      </fill>
    </dxf>
    <dxf>
      <fill>
        <patternFill patternType="none">
          <bgColor auto="1"/>
        </patternFill>
      </fill>
    </dxf>
    <dxf>
      <font>
        <color theme="0"/>
      </font>
      <fill>
        <patternFill patternType="none">
          <bgColor auto="1"/>
        </patternFill>
      </fill>
      <border>
        <left/>
        <right/>
        <top/>
        <bottom/>
        <vertical/>
        <horizontal/>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G3"/>
  <sheetViews>
    <sheetView topLeftCell="AW1" workbookViewId="0">
      <selection activeCell="K1" sqref="K1:BC1"/>
    </sheetView>
  </sheetViews>
  <sheetFormatPr defaultColWidth="6.125" defaultRowHeight="13.5" x14ac:dyDescent="0.15"/>
  <sheetData>
    <row r="1" spans="1:111" s="1" customFormat="1" x14ac:dyDescent="0.15">
      <c r="A1" s="3" t="s">
        <v>23</v>
      </c>
      <c r="B1" s="3" t="s">
        <v>27</v>
      </c>
      <c r="C1" s="3" t="s">
        <v>28</v>
      </c>
      <c r="D1" s="3" t="s">
        <v>30</v>
      </c>
      <c r="E1" s="3" t="s">
        <v>15</v>
      </c>
      <c r="F1" s="3" t="s">
        <v>107</v>
      </c>
      <c r="G1" s="3" t="s">
        <v>29</v>
      </c>
      <c r="H1" s="3" t="s">
        <v>108</v>
      </c>
      <c r="I1" s="3" t="s">
        <v>109</v>
      </c>
      <c r="J1" s="3" t="s">
        <v>129</v>
      </c>
      <c r="K1" s="3">
        <v>1.5</v>
      </c>
      <c r="L1" s="3">
        <v>1.3</v>
      </c>
      <c r="M1" s="3" t="s">
        <v>10</v>
      </c>
      <c r="N1" s="3" t="s">
        <v>130</v>
      </c>
      <c r="O1" s="3" t="s">
        <v>12</v>
      </c>
      <c r="P1" s="3" t="s">
        <v>162</v>
      </c>
      <c r="Q1" s="3" t="s">
        <v>11</v>
      </c>
      <c r="R1" s="3" t="s">
        <v>8</v>
      </c>
      <c r="S1" s="3" t="s">
        <v>13</v>
      </c>
      <c r="T1" s="3" t="s">
        <v>131</v>
      </c>
      <c r="U1" s="3" t="s">
        <v>195</v>
      </c>
      <c r="V1" s="3" t="s">
        <v>7</v>
      </c>
      <c r="W1" s="3" t="s">
        <v>132</v>
      </c>
      <c r="X1" s="3" t="s">
        <v>133</v>
      </c>
      <c r="Y1" s="3" t="s">
        <v>31</v>
      </c>
      <c r="Z1" s="3" t="s">
        <v>9</v>
      </c>
      <c r="AA1" s="3" t="s">
        <v>5</v>
      </c>
      <c r="AB1" s="3" t="s">
        <v>134</v>
      </c>
      <c r="AC1" s="102" t="s">
        <v>233</v>
      </c>
      <c r="AD1" s="102" t="s">
        <v>234</v>
      </c>
      <c r="AE1" s="102" t="s">
        <v>235</v>
      </c>
      <c r="AF1" s="3" t="s">
        <v>135</v>
      </c>
      <c r="AG1" s="3" t="s">
        <v>164</v>
      </c>
      <c r="AH1" s="3" t="s">
        <v>166</v>
      </c>
      <c r="AI1" s="3" t="s">
        <v>167</v>
      </c>
      <c r="AJ1" s="3" t="s">
        <v>136</v>
      </c>
      <c r="AK1" s="3" t="s">
        <v>137</v>
      </c>
      <c r="AL1" s="3" t="s">
        <v>138</v>
      </c>
      <c r="AM1" s="3" t="s">
        <v>139</v>
      </c>
      <c r="AN1" s="3" t="s">
        <v>140</v>
      </c>
      <c r="AO1" s="3" t="s">
        <v>141</v>
      </c>
      <c r="AP1" s="3" t="s">
        <v>142</v>
      </c>
      <c r="AQ1" s="3" t="s">
        <v>143</v>
      </c>
      <c r="AR1" s="3" t="s">
        <v>144</v>
      </c>
      <c r="AS1" s="3" t="s">
        <v>145</v>
      </c>
      <c r="AT1" s="3" t="s">
        <v>146</v>
      </c>
      <c r="AU1" s="3" t="s">
        <v>147</v>
      </c>
      <c r="AV1" s="3" t="s">
        <v>148</v>
      </c>
      <c r="AW1" s="3" t="s">
        <v>149</v>
      </c>
      <c r="AX1" s="3" t="s">
        <v>150</v>
      </c>
      <c r="AY1" s="3" t="s">
        <v>151</v>
      </c>
      <c r="AZ1" s="3" t="s">
        <v>152</v>
      </c>
      <c r="BA1" s="3" t="s">
        <v>153</v>
      </c>
      <c r="BB1" s="3" t="s">
        <v>154</v>
      </c>
      <c r="BC1" s="3" t="s">
        <v>155</v>
      </c>
      <c r="BE1" s="3" t="s">
        <v>23</v>
      </c>
      <c r="BF1" s="3" t="s">
        <v>27</v>
      </c>
      <c r="BG1" s="3" t="s">
        <v>28</v>
      </c>
      <c r="BH1" s="3" t="s">
        <v>30</v>
      </c>
      <c r="BI1" s="3" t="s">
        <v>106</v>
      </c>
      <c r="BJ1" s="3" t="s">
        <v>107</v>
      </c>
      <c r="BK1" s="3" t="s">
        <v>29</v>
      </c>
      <c r="BL1" s="3" t="s">
        <v>108</v>
      </c>
      <c r="BM1" s="3" t="s">
        <v>109</v>
      </c>
      <c r="BN1" s="3" t="s">
        <v>129</v>
      </c>
      <c r="BO1" s="3">
        <v>1.5</v>
      </c>
      <c r="BP1" s="3">
        <v>1.3</v>
      </c>
      <c r="BQ1" s="3" t="s">
        <v>10</v>
      </c>
      <c r="BR1" s="3" t="s">
        <v>130</v>
      </c>
      <c r="BS1" s="3" t="s">
        <v>12</v>
      </c>
      <c r="BT1" s="3" t="s">
        <v>162</v>
      </c>
      <c r="BU1" s="3" t="s">
        <v>11</v>
      </c>
      <c r="BV1" s="3" t="s">
        <v>8</v>
      </c>
      <c r="BW1" s="3" t="s">
        <v>13</v>
      </c>
      <c r="BX1" s="3" t="s">
        <v>131</v>
      </c>
      <c r="BY1" s="3" t="s">
        <v>195</v>
      </c>
      <c r="BZ1" s="3" t="s">
        <v>7</v>
      </c>
      <c r="CA1" s="3" t="s">
        <v>132</v>
      </c>
      <c r="CB1" s="3" t="s">
        <v>133</v>
      </c>
      <c r="CC1" s="3" t="s">
        <v>31</v>
      </c>
      <c r="CD1" s="3" t="s">
        <v>9</v>
      </c>
      <c r="CE1" s="3" t="s">
        <v>5</v>
      </c>
      <c r="CF1" s="3" t="s">
        <v>134</v>
      </c>
      <c r="CG1" s="102" t="s">
        <v>233</v>
      </c>
      <c r="CH1" s="102" t="s">
        <v>234</v>
      </c>
      <c r="CI1" s="102" t="s">
        <v>235</v>
      </c>
      <c r="CJ1" s="3" t="s">
        <v>135</v>
      </c>
      <c r="CK1" s="3" t="s">
        <v>164</v>
      </c>
      <c r="CL1" s="3" t="s">
        <v>166</v>
      </c>
      <c r="CM1" s="3" t="s">
        <v>167</v>
      </c>
      <c r="CN1" s="3" t="s">
        <v>136</v>
      </c>
      <c r="CO1" s="3" t="s">
        <v>137</v>
      </c>
      <c r="CP1" s="3" t="s">
        <v>138</v>
      </c>
      <c r="CQ1" s="3" t="s">
        <v>139</v>
      </c>
      <c r="CR1" s="3" t="s">
        <v>140</v>
      </c>
      <c r="CS1" s="3" t="s">
        <v>141</v>
      </c>
      <c r="CT1" s="3" t="s">
        <v>142</v>
      </c>
      <c r="CU1" s="3" t="s">
        <v>143</v>
      </c>
      <c r="CV1" s="3" t="s">
        <v>144</v>
      </c>
      <c r="CW1" s="3" t="s">
        <v>145</v>
      </c>
      <c r="CX1" s="3" t="s">
        <v>146</v>
      </c>
      <c r="CY1" s="3" t="s">
        <v>147</v>
      </c>
      <c r="CZ1" s="3" t="s">
        <v>148</v>
      </c>
      <c r="DA1" s="3" t="s">
        <v>149</v>
      </c>
      <c r="DB1" s="3" t="s">
        <v>150</v>
      </c>
      <c r="DC1" s="3" t="s">
        <v>151</v>
      </c>
      <c r="DD1" s="3" t="s">
        <v>152</v>
      </c>
      <c r="DE1" s="3" t="s">
        <v>153</v>
      </c>
      <c r="DF1" s="3" t="s">
        <v>154</v>
      </c>
      <c r="DG1" s="3" t="s">
        <v>155</v>
      </c>
    </row>
    <row r="2" spans="1:111" x14ac:dyDescent="0.15">
      <c r="A2" s="9" t="str">
        <f t="shared" ref="A2" ca="1" si="0">IF(INDIRECT("'"&amp;BE2&amp;"'!"&amp;BE3,TRUE)="","－",INDIRECT("'"&amp;BE2&amp;"'!"&amp;BE3,TRUE))</f>
        <v>－</v>
      </c>
      <c r="B2" s="9" t="str">
        <f t="shared" ref="B2" ca="1" si="1">IF(INDIRECT("'"&amp;BF2&amp;"'!"&amp;BF3,TRUE)="","－",INDIRECT("'"&amp;BF2&amp;"'!"&amp;BF3,TRUE))</f>
        <v>国私立</v>
      </c>
      <c r="C2" s="9" t="str">
        <f t="shared" ref="C2" ca="1" si="2">IF(INDIRECT("'"&amp;BG2&amp;"'!"&amp;BG3,TRUE)="","－",INDIRECT("'"&amp;BG2&amp;"'!"&amp;BG3,TRUE))</f>
        <v>－</v>
      </c>
      <c r="D2" s="9" t="str">
        <f t="shared" ref="D2" ca="1" si="3">IF(INDIRECT("'"&amp;BH2&amp;"'!"&amp;BH3,TRUE)="","－",INDIRECT("'"&amp;BH2&amp;"'!"&amp;BH3,TRUE))</f>
        <v>－</v>
      </c>
      <c r="E2" s="9" t="str">
        <f t="shared" ref="E2" ca="1" si="4">IF(INDIRECT("'"&amp;BI2&amp;"'!"&amp;BI3,TRUE)="","－",INDIRECT("'"&amp;BI2&amp;"'!"&amp;BI3,TRUE))</f>
        <v>－</v>
      </c>
      <c r="F2" s="9" t="str">
        <f t="shared" ref="F2" ca="1" si="5">IF(INDIRECT("'"&amp;BJ2&amp;"'!"&amp;BJ3,TRUE)="","－",INDIRECT("'"&amp;BJ2&amp;"'!"&amp;BJ3,TRUE))</f>
        <v>年月日生</v>
      </c>
      <c r="G2" s="9">
        <f t="shared" ref="G2" ca="1" si="6">IF(INDIRECT("'"&amp;BK2&amp;"'!"&amp;BK3,TRUE)="","－",INDIRECT("'"&amp;BK2&amp;"'!"&amp;BK3,TRUE))</f>
        <v>2</v>
      </c>
      <c r="H2" s="9" t="str">
        <f t="shared" ref="H2" ca="1" si="7">IF(INDIRECT("'"&amp;BL2&amp;"'!"&amp;BL3,TRUE)="","－",INDIRECT("'"&amp;BL2&amp;"'!"&amp;BL3,TRUE))</f>
        <v>－</v>
      </c>
      <c r="I2" s="9" t="str">
        <f t="shared" ref="I2" ca="1" si="8">IF(INDIRECT("'"&amp;BM2&amp;"'!"&amp;BM3,TRUE)="","－",INDIRECT("'"&amp;BM2&amp;"'!"&amp;BM3,TRUE))</f>
        <v>－</v>
      </c>
      <c r="J2" s="9" t="str">
        <f t="shared" ref="J2" ca="1" si="9">IF(INDIRECT("'"&amp;BN2&amp;"'!"&amp;BN3,TRUE)="","－",INDIRECT("'"&amp;BN2&amp;"'!"&amp;BN3,TRUE))</f>
        <v>－</v>
      </c>
      <c r="K2" s="9" t="str">
        <f t="shared" ref="K2" ca="1" si="10">IF(INDIRECT("'"&amp;BO2&amp;"'!"&amp;BO3,TRUE)="","－",INDIRECT("'"&amp;BO2&amp;"'!"&amp;BO3,TRUE))</f>
        <v>－</v>
      </c>
      <c r="L2" s="9" t="str">
        <f t="shared" ref="L2" ca="1" si="11">IF(INDIRECT("'"&amp;BP2&amp;"'!"&amp;BP3,TRUE)="","－",INDIRECT("'"&amp;BP2&amp;"'!"&amp;BP3,TRUE))</f>
        <v>－</v>
      </c>
      <c r="M2" s="9" t="str">
        <f t="shared" ref="M2" ca="1" si="12">IF(INDIRECT("'"&amp;BQ2&amp;"'!"&amp;BQ3,TRUE)="","－",INDIRECT("'"&amp;BQ2&amp;"'!"&amp;BQ3,TRUE))</f>
        <v>－</v>
      </c>
      <c r="N2" s="9" t="str">
        <f t="shared" ref="N2" ca="1" si="13">IF(INDIRECT("'"&amp;BR2&amp;"'!"&amp;BR3,TRUE)="","－",INDIRECT("'"&amp;BR2&amp;"'!"&amp;BR3,TRUE))</f>
        <v>－</v>
      </c>
      <c r="O2" s="9" t="str">
        <f t="shared" ref="O2" ca="1" si="14">IF(INDIRECT("'"&amp;BS2&amp;"'!"&amp;BS3,TRUE)="","－",INDIRECT("'"&amp;BS2&amp;"'!"&amp;BS3,TRUE))</f>
        <v>－</v>
      </c>
      <c r="P2" s="9" t="str">
        <f t="shared" ref="P2" ca="1" si="15">IF(INDIRECT("'"&amp;BT2&amp;"'!"&amp;BT3,TRUE)="","－",INDIRECT("'"&amp;BT2&amp;"'!"&amp;BT3,TRUE))</f>
        <v>－</v>
      </c>
      <c r="Q2" s="9" t="str">
        <f t="shared" ref="Q2" ca="1" si="16">IF(INDIRECT("'"&amp;BU2&amp;"'!"&amp;BU3,TRUE)="","－",INDIRECT("'"&amp;BU2&amp;"'!"&amp;BU3,TRUE))</f>
        <v>－</v>
      </c>
      <c r="R2" s="9" t="str">
        <f t="shared" ref="R2" ca="1" si="17">IF(INDIRECT("'"&amp;BV2&amp;"'!"&amp;BV3,TRUE)="","－",INDIRECT("'"&amp;BV2&amp;"'!"&amp;BV3,TRUE))</f>
        <v>－</v>
      </c>
      <c r="S2" s="9" t="str">
        <f t="shared" ref="S2" ca="1" si="18">IF(INDIRECT("'"&amp;BW2&amp;"'!"&amp;BW3,TRUE)="","－",INDIRECT("'"&amp;BW2&amp;"'!"&amp;BW3,TRUE))</f>
        <v>－</v>
      </c>
      <c r="T2" s="9" t="str">
        <f t="shared" ref="T2:U2" ca="1" si="19">IF(INDIRECT("'"&amp;BX2&amp;"'!"&amp;BX3,TRUE)="","－",INDIRECT("'"&amp;BX2&amp;"'!"&amp;BX3,TRUE))</f>
        <v>－</v>
      </c>
      <c r="U2" s="9" t="str">
        <f t="shared" ca="1" si="19"/>
        <v>－</v>
      </c>
      <c r="V2" s="9" t="str">
        <f t="shared" ref="V2" ca="1" si="20">IF(INDIRECT("'"&amp;BZ2&amp;"'!"&amp;BZ3,TRUE)="","－",INDIRECT("'"&amp;BZ2&amp;"'!"&amp;BZ3,TRUE))</f>
        <v>－</v>
      </c>
      <c r="W2" s="9" t="str">
        <f t="shared" ref="W2" ca="1" si="21">IF(INDIRECT("'"&amp;CA2&amp;"'!"&amp;CA3,TRUE)="","－",INDIRECT("'"&amp;CA2&amp;"'!"&amp;CA3,TRUE))</f>
        <v>－</v>
      </c>
      <c r="X2" s="9" t="str">
        <f t="shared" ref="X2" ca="1" si="22">IF(INDIRECT("'"&amp;CB2&amp;"'!"&amp;CB3,TRUE)="","－",INDIRECT("'"&amp;CB2&amp;"'!"&amp;CB3,TRUE))</f>
        <v>－</v>
      </c>
      <c r="Y2" s="9" t="str">
        <f t="shared" ref="Y2" ca="1" si="23">IF(INDIRECT("'"&amp;CC2&amp;"'!"&amp;CC3,TRUE)="","－",INDIRECT("'"&amp;CC2&amp;"'!"&amp;CC3,TRUE))</f>
        <v>－</v>
      </c>
      <c r="Z2" s="9" t="str">
        <f t="shared" ref="Z2" ca="1" si="24">IF(INDIRECT("'"&amp;CD2&amp;"'!"&amp;CD3,TRUE)="","－",INDIRECT("'"&amp;CD2&amp;"'!"&amp;CD3,TRUE))</f>
        <v>－</v>
      </c>
      <c r="AA2" s="9" t="str">
        <f t="shared" ref="AA2" ca="1" si="25">IF(INDIRECT("'"&amp;CE2&amp;"'!"&amp;CE3,TRUE)="","－",INDIRECT("'"&amp;CE2&amp;"'!"&amp;CE3,TRUE))</f>
        <v>－</v>
      </c>
      <c r="AB2" s="9" t="str">
        <f t="shared" ref="AB2" ca="1" si="26">IF(INDIRECT("'"&amp;CF2&amp;"'!"&amp;CF3,TRUE)="","－",INDIRECT("'"&amp;CF2&amp;"'!"&amp;CF3,TRUE))</f>
        <v>－</v>
      </c>
      <c r="AC2" s="9" t="str">
        <f t="shared" ref="AC2" ca="1" si="27">IF(INDIRECT("'"&amp;CG2&amp;"'!"&amp;CG3,TRUE)="","－",INDIRECT("'"&amp;CG2&amp;"'!"&amp;CG3,TRUE))</f>
        <v>－</v>
      </c>
      <c r="AD2" s="9" t="str">
        <f t="shared" ref="AD2" ca="1" si="28">IF(INDIRECT("'"&amp;CH2&amp;"'!"&amp;CH3,TRUE)="","－",INDIRECT("'"&amp;CH2&amp;"'!"&amp;CH3,TRUE))</f>
        <v>－</v>
      </c>
      <c r="AE2" s="9" t="str">
        <f t="shared" ref="AE2" ca="1" si="29">IF(INDIRECT("'"&amp;CI2&amp;"'!"&amp;CI3,TRUE)="","－",INDIRECT("'"&amp;CI2&amp;"'!"&amp;CI3,TRUE))</f>
        <v>－</v>
      </c>
      <c r="AF2" s="9" t="str">
        <f t="shared" ref="AF2" ca="1" si="30">IF(INDIRECT("'"&amp;CJ2&amp;"'!"&amp;CJ3,TRUE)="","－",INDIRECT("'"&amp;CJ2&amp;"'!"&amp;CJ3,TRUE))</f>
        <v>－</v>
      </c>
      <c r="AG2" s="9" t="str">
        <f t="shared" ref="AG2" ca="1" si="31">IF(INDIRECT("'"&amp;CK2&amp;"'!"&amp;CK3,TRUE)="","－",INDIRECT("'"&amp;CK2&amp;"'!"&amp;CK3,TRUE))</f>
        <v>－</v>
      </c>
      <c r="AH2" s="9" t="str">
        <f t="shared" ref="AH2" ca="1" si="32">IF(INDIRECT("'"&amp;CL2&amp;"'!"&amp;CL3,TRUE)="","－",INDIRECT("'"&amp;CL2&amp;"'!"&amp;CL3,TRUE))</f>
        <v>－</v>
      </c>
      <c r="AI2" s="9" t="str">
        <f t="shared" ref="AI2" ca="1" si="33">IF(INDIRECT("'"&amp;CM2&amp;"'!"&amp;CM3,TRUE)="","－",INDIRECT("'"&amp;CM2&amp;"'!"&amp;CM3,TRUE))</f>
        <v>－</v>
      </c>
      <c r="AJ2" s="9" t="str">
        <f t="shared" ref="AJ2" ca="1" si="34">IF(INDIRECT("'"&amp;CN2&amp;"'!"&amp;CN3,TRUE)="","－",INDIRECT("'"&amp;CN2&amp;"'!"&amp;CN3,TRUE))</f>
        <v>－</v>
      </c>
      <c r="AK2" s="9" t="str">
        <f t="shared" ref="AK2" ca="1" si="35">IF(INDIRECT("'"&amp;CO2&amp;"'!"&amp;CO3,TRUE)="","－",INDIRECT("'"&amp;CO2&amp;"'!"&amp;CO3,TRUE))</f>
        <v>－</v>
      </c>
      <c r="AL2" s="9" t="str">
        <f t="shared" ref="AL2" ca="1" si="36">IF(INDIRECT("'"&amp;CP2&amp;"'!"&amp;CP3,TRUE)="","－",INDIRECT("'"&amp;CP2&amp;"'!"&amp;CP3,TRUE))</f>
        <v>－</v>
      </c>
      <c r="AM2" s="9" t="str">
        <f t="shared" ref="AM2" ca="1" si="37">IF(INDIRECT("'"&amp;CQ2&amp;"'!"&amp;CQ3,TRUE)="","－",INDIRECT("'"&amp;CQ2&amp;"'!"&amp;CQ3,TRUE))</f>
        <v>－</v>
      </c>
      <c r="AN2" s="9" t="str">
        <f t="shared" ref="AN2" ca="1" si="38">IF(INDIRECT("'"&amp;CR2&amp;"'!"&amp;CR3,TRUE)="","－",INDIRECT("'"&amp;CR2&amp;"'!"&amp;CR3,TRUE))</f>
        <v>－</v>
      </c>
      <c r="AO2" s="9" t="str">
        <f t="shared" ref="AO2" ca="1" si="39">IF(INDIRECT("'"&amp;CS2&amp;"'!"&amp;CS3,TRUE)="","－",INDIRECT("'"&amp;CS2&amp;"'!"&amp;CS3,TRUE))</f>
        <v>－</v>
      </c>
      <c r="AP2" s="9" t="str">
        <f t="shared" ref="AP2" ca="1" si="40">IF(INDIRECT("'"&amp;CT2&amp;"'!"&amp;CT3,TRUE)="","－",INDIRECT("'"&amp;CT2&amp;"'!"&amp;CT3,TRUE))</f>
        <v>－</v>
      </c>
      <c r="AQ2" s="9" t="str">
        <f t="shared" ref="AQ2" ca="1" si="41">IF(INDIRECT("'"&amp;CU2&amp;"'!"&amp;CU3,TRUE)="","－",INDIRECT("'"&amp;CU2&amp;"'!"&amp;CU3,TRUE))</f>
        <v>－</v>
      </c>
      <c r="AR2" s="9" t="str">
        <f t="shared" ref="AR2" ca="1" si="42">IF(INDIRECT("'"&amp;CV2&amp;"'!"&amp;CV3,TRUE)="","－",INDIRECT("'"&amp;CV2&amp;"'!"&amp;CV3,TRUE))</f>
        <v>－</v>
      </c>
      <c r="AS2" s="9" t="str">
        <f t="shared" ref="AS2" ca="1" si="43">IF(INDIRECT("'"&amp;CW2&amp;"'!"&amp;CW3,TRUE)="","－",INDIRECT("'"&amp;CW2&amp;"'!"&amp;CW3,TRUE))</f>
        <v>－</v>
      </c>
      <c r="AT2" s="9" t="str">
        <f t="shared" ref="AT2" ca="1" si="44">IF(INDIRECT("'"&amp;CX2&amp;"'!"&amp;CX3,TRUE)="","－",INDIRECT("'"&amp;CX2&amp;"'!"&amp;CX3,TRUE))</f>
        <v>－</v>
      </c>
      <c r="AU2" s="9" t="str">
        <f t="shared" ref="AU2" ca="1" si="45">IF(INDIRECT("'"&amp;CY2&amp;"'!"&amp;CY3,TRUE)="","－",INDIRECT("'"&amp;CY2&amp;"'!"&amp;CY3,TRUE))</f>
        <v>－</v>
      </c>
      <c r="AV2" s="9" t="str">
        <f t="shared" ref="AV2" ca="1" si="46">IF(INDIRECT("'"&amp;CZ2&amp;"'!"&amp;CZ3,TRUE)="","－",INDIRECT("'"&amp;CZ2&amp;"'!"&amp;CZ3,TRUE))</f>
        <v>－</v>
      </c>
      <c r="AW2" s="9" t="str">
        <f t="shared" ref="AW2" ca="1" si="47">IF(INDIRECT("'"&amp;DA2&amp;"'!"&amp;DA3,TRUE)="","－",INDIRECT("'"&amp;DA2&amp;"'!"&amp;DA3,TRUE))</f>
        <v>－</v>
      </c>
      <c r="AX2" s="9" t="str">
        <f t="shared" ref="AX2" ca="1" si="48">IF(INDIRECT("'"&amp;DB2&amp;"'!"&amp;DB3,TRUE)="","－",INDIRECT("'"&amp;DB2&amp;"'!"&amp;DB3,TRUE))</f>
        <v>－</v>
      </c>
      <c r="AY2" s="9" t="str">
        <f t="shared" ref="AY2" ca="1" si="49">IF(INDIRECT("'"&amp;DC2&amp;"'!"&amp;DC3,TRUE)="","－",INDIRECT("'"&amp;DC2&amp;"'!"&amp;DC3,TRUE))</f>
        <v>－</v>
      </c>
      <c r="AZ2" s="9" t="str">
        <f t="shared" ref="AZ2" ca="1" si="50">IF(INDIRECT("'"&amp;DD2&amp;"'!"&amp;DD3,TRUE)="","－",INDIRECT("'"&amp;DD2&amp;"'!"&amp;DD3,TRUE))</f>
        <v>－</v>
      </c>
      <c r="BA2" s="9" t="str">
        <f t="shared" ref="BA2" ca="1" si="51">IF(INDIRECT("'"&amp;DE2&amp;"'!"&amp;DE3,TRUE)="","－",INDIRECT("'"&amp;DE2&amp;"'!"&amp;DE3,TRUE))</f>
        <v>－</v>
      </c>
      <c r="BB2" s="9" t="str">
        <f t="shared" ref="BB2" ca="1" si="52">IF(INDIRECT("'"&amp;DF2&amp;"'!"&amp;DF3,TRUE)="","－",INDIRECT("'"&amp;DF2&amp;"'!"&amp;DF3,TRUE))</f>
        <v>－</v>
      </c>
      <c r="BC2" s="9" t="str">
        <f t="shared" ref="BC2" ca="1" si="53">IF(INDIRECT("'"&amp;DG2&amp;"'!"&amp;DG3,TRUE)="","－",INDIRECT("'"&amp;DG2&amp;"'!"&amp;DG3,TRUE))</f>
        <v>－</v>
      </c>
      <c r="BD2" t="s">
        <v>110</v>
      </c>
      <c r="BE2" s="9" t="s">
        <v>111</v>
      </c>
      <c r="BF2" s="9" t="s">
        <v>111</v>
      </c>
      <c r="BG2" s="9" t="s">
        <v>111</v>
      </c>
      <c r="BH2" s="9" t="s">
        <v>111</v>
      </c>
      <c r="BI2" s="9" t="s">
        <v>111</v>
      </c>
      <c r="BJ2" s="9" t="s">
        <v>111</v>
      </c>
      <c r="BK2" s="9" t="s">
        <v>111</v>
      </c>
      <c r="BL2" s="9" t="s">
        <v>111</v>
      </c>
      <c r="BM2" s="9" t="s">
        <v>111</v>
      </c>
      <c r="BN2" s="9" t="s">
        <v>111</v>
      </c>
      <c r="BO2" s="9" t="s">
        <v>111</v>
      </c>
      <c r="BP2" s="9" t="s">
        <v>111</v>
      </c>
      <c r="BQ2" s="9" t="s">
        <v>111</v>
      </c>
      <c r="BR2" s="9" t="s">
        <v>111</v>
      </c>
      <c r="BS2" s="9" t="s">
        <v>111</v>
      </c>
      <c r="BT2" s="9" t="s">
        <v>111</v>
      </c>
      <c r="BU2" s="9" t="s">
        <v>111</v>
      </c>
      <c r="BV2" s="9" t="s">
        <v>111</v>
      </c>
      <c r="BW2" s="9" t="s">
        <v>111</v>
      </c>
      <c r="BX2" s="9" t="s">
        <v>111</v>
      </c>
      <c r="BY2" s="9" t="s">
        <v>196</v>
      </c>
      <c r="BZ2" s="9" t="s">
        <v>111</v>
      </c>
      <c r="CA2" s="9" t="s">
        <v>111</v>
      </c>
      <c r="CB2" s="9" t="s">
        <v>111</v>
      </c>
      <c r="CC2" s="9" t="s">
        <v>111</v>
      </c>
      <c r="CD2" s="9" t="s">
        <v>111</v>
      </c>
      <c r="CE2" s="9" t="s">
        <v>111</v>
      </c>
      <c r="CF2" s="9" t="s">
        <v>111</v>
      </c>
      <c r="CG2" s="9" t="s">
        <v>111</v>
      </c>
      <c r="CH2" s="9" t="s">
        <v>165</v>
      </c>
      <c r="CI2" s="9" t="s">
        <v>165</v>
      </c>
      <c r="CJ2" s="9" t="s">
        <v>111</v>
      </c>
      <c r="CK2" s="9" t="s">
        <v>111</v>
      </c>
      <c r="CL2" s="9" t="s">
        <v>111</v>
      </c>
      <c r="CM2" s="9" t="s">
        <v>111</v>
      </c>
      <c r="CN2" s="9" t="s">
        <v>111</v>
      </c>
      <c r="CO2" s="9" t="s">
        <v>111</v>
      </c>
      <c r="CP2" s="9" t="s">
        <v>111</v>
      </c>
      <c r="CQ2" s="9" t="s">
        <v>111</v>
      </c>
      <c r="CR2" s="9" t="s">
        <v>111</v>
      </c>
      <c r="CS2" s="9" t="s">
        <v>111</v>
      </c>
      <c r="CT2" s="9" t="s">
        <v>111</v>
      </c>
      <c r="CU2" s="9" t="s">
        <v>111</v>
      </c>
      <c r="CV2" s="9" t="s">
        <v>111</v>
      </c>
      <c r="CW2" s="9" t="s">
        <v>111</v>
      </c>
      <c r="CX2" s="9" t="s">
        <v>111</v>
      </c>
      <c r="CY2" s="9" t="s">
        <v>111</v>
      </c>
      <c r="CZ2" s="9" t="s">
        <v>111</v>
      </c>
      <c r="DA2" s="9" t="s">
        <v>111</v>
      </c>
      <c r="DB2" s="9" t="s">
        <v>111</v>
      </c>
      <c r="DC2" s="9" t="s">
        <v>111</v>
      </c>
      <c r="DD2" s="9" t="s">
        <v>111</v>
      </c>
      <c r="DE2" s="9" t="s">
        <v>111</v>
      </c>
      <c r="DF2" s="9" t="s">
        <v>111</v>
      </c>
      <c r="DG2" s="9" t="s">
        <v>111</v>
      </c>
    </row>
    <row r="3" spans="1:111" x14ac:dyDescent="0.15">
      <c r="BD3" t="s">
        <v>112</v>
      </c>
      <c r="BE3" s="2" t="s">
        <v>113</v>
      </c>
      <c r="BF3" s="2" t="s">
        <v>156</v>
      </c>
      <c r="BG3" s="2" t="s">
        <v>157</v>
      </c>
      <c r="BH3" s="2" t="s">
        <v>114</v>
      </c>
      <c r="BI3" s="2" t="s">
        <v>115</v>
      </c>
      <c r="BJ3" s="2" t="s">
        <v>158</v>
      </c>
      <c r="BK3" s="2" t="s">
        <v>159</v>
      </c>
      <c r="BL3" s="2" t="s">
        <v>160</v>
      </c>
      <c r="BM3" s="2" t="s">
        <v>161</v>
      </c>
      <c r="BN3" s="2" t="s">
        <v>171</v>
      </c>
      <c r="BO3" s="2" t="s">
        <v>172</v>
      </c>
      <c r="BP3" s="2" t="s">
        <v>173</v>
      </c>
      <c r="BQ3" s="2" t="s">
        <v>174</v>
      </c>
      <c r="BR3" s="2" t="s">
        <v>175</v>
      </c>
      <c r="BS3" s="2" t="s">
        <v>176</v>
      </c>
      <c r="BT3" s="2" t="s">
        <v>177</v>
      </c>
      <c r="BU3" s="2" t="s">
        <v>178</v>
      </c>
      <c r="BV3" s="2" t="s">
        <v>179</v>
      </c>
      <c r="BW3" s="2" t="s">
        <v>180</v>
      </c>
      <c r="BX3" s="2" t="s">
        <v>181</v>
      </c>
      <c r="BY3" s="2" t="s">
        <v>197</v>
      </c>
      <c r="BZ3" s="2" t="s">
        <v>198</v>
      </c>
      <c r="CA3" s="2" t="s">
        <v>199</v>
      </c>
      <c r="CB3" s="2" t="s">
        <v>200</v>
      </c>
      <c r="CC3" s="2" t="s">
        <v>201</v>
      </c>
      <c r="CD3" s="2" t="s">
        <v>202</v>
      </c>
      <c r="CE3" s="2" t="s">
        <v>203</v>
      </c>
      <c r="CF3" s="2" t="s">
        <v>204</v>
      </c>
      <c r="CG3" s="100" t="s">
        <v>231</v>
      </c>
      <c r="CH3" s="101" t="s">
        <v>232</v>
      </c>
      <c r="CI3" s="100" t="s">
        <v>236</v>
      </c>
      <c r="CJ3" s="2" t="s">
        <v>205</v>
      </c>
      <c r="CK3" s="2" t="s">
        <v>182</v>
      </c>
      <c r="CL3" s="2" t="s">
        <v>183</v>
      </c>
      <c r="CM3" s="2" t="s">
        <v>184</v>
      </c>
      <c r="CN3" s="2" t="s">
        <v>185</v>
      </c>
      <c r="CO3" s="2" t="s">
        <v>186</v>
      </c>
      <c r="CP3" s="2" t="s">
        <v>206</v>
      </c>
      <c r="CQ3" s="2" t="s">
        <v>207</v>
      </c>
      <c r="CR3" s="2" t="s">
        <v>208</v>
      </c>
      <c r="CS3" s="2" t="s">
        <v>209</v>
      </c>
      <c r="CT3" s="2" t="s">
        <v>210</v>
      </c>
      <c r="CU3" s="2" t="s">
        <v>211</v>
      </c>
      <c r="CV3" s="2" t="s">
        <v>212</v>
      </c>
      <c r="CW3" s="2" t="s">
        <v>213</v>
      </c>
      <c r="CX3" s="2" t="s">
        <v>214</v>
      </c>
      <c r="CY3" s="2" t="s">
        <v>215</v>
      </c>
      <c r="CZ3" s="2" t="s">
        <v>216</v>
      </c>
      <c r="DA3" s="2" t="s">
        <v>217</v>
      </c>
      <c r="DB3" s="2" t="s">
        <v>218</v>
      </c>
      <c r="DC3" s="2" t="s">
        <v>219</v>
      </c>
      <c r="DD3" s="2" t="s">
        <v>220</v>
      </c>
      <c r="DE3" s="2" t="s">
        <v>221</v>
      </c>
      <c r="DF3" s="2" t="s">
        <v>222</v>
      </c>
      <c r="DG3" s="2" t="s">
        <v>223</v>
      </c>
    </row>
  </sheetData>
  <phoneticPr fontId="1"/>
  <pageMargins left="0.78740157480314965" right="0.78740157480314965" top="0.39370078740157483"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92"/>
  <sheetViews>
    <sheetView showGridLines="0" zoomScale="115" zoomScaleNormal="115" zoomScaleSheetLayoutView="115" workbookViewId="0">
      <selection activeCell="B83" sqref="B83:E83"/>
    </sheetView>
  </sheetViews>
  <sheetFormatPr defaultColWidth="3.875" defaultRowHeight="13.5" customHeight="1" x14ac:dyDescent="0.15"/>
  <cols>
    <col min="1" max="1" width="3.875" style="10"/>
    <col min="2" max="2" width="3.875" style="38"/>
    <col min="3" max="22" width="3.875" style="15"/>
    <col min="23" max="23" width="43.125" style="15" customWidth="1"/>
    <col min="24" max="24" width="16" style="14" hidden="1" customWidth="1"/>
    <col min="25" max="25" width="4.375" style="14" hidden="1" customWidth="1"/>
    <col min="26" max="26" width="10.5" style="14" hidden="1" customWidth="1"/>
    <col min="27" max="27" width="20.5" style="14" hidden="1" customWidth="1"/>
    <col min="28" max="28" width="3.875" style="14" hidden="1" customWidth="1"/>
    <col min="29" max="29" width="4.25" style="21" hidden="1" customWidth="1"/>
    <col min="30" max="31" width="3.875" style="14" hidden="1" customWidth="1"/>
    <col min="32" max="32" width="58.75" style="14" hidden="1" customWidth="1"/>
    <col min="33" max="49" width="3.875" style="14" hidden="1" customWidth="1"/>
    <col min="50" max="50" width="3.875" style="15" hidden="1" customWidth="1"/>
    <col min="51" max="51" width="3.75" style="15" hidden="1" customWidth="1"/>
    <col min="52" max="16384" width="3.875" style="15"/>
  </cols>
  <sheetData>
    <row r="1" spans="2:36" ht="13.5" customHeight="1" x14ac:dyDescent="0.15">
      <c r="B1" s="11"/>
      <c r="C1" s="12"/>
      <c r="D1" s="12"/>
      <c r="E1" s="12"/>
      <c r="F1" s="12"/>
      <c r="G1" s="12"/>
      <c r="H1" s="12"/>
      <c r="I1" s="12"/>
      <c r="J1" s="12"/>
      <c r="K1" s="12"/>
      <c r="L1" s="12"/>
      <c r="M1" s="12"/>
      <c r="N1" s="12"/>
      <c r="O1" s="12"/>
      <c r="P1" s="12"/>
      <c r="Q1" s="12"/>
      <c r="R1" s="12"/>
      <c r="S1" s="12"/>
      <c r="T1" s="12"/>
      <c r="U1" s="12"/>
      <c r="V1" s="12"/>
      <c r="W1" s="12"/>
      <c r="X1" s="13" t="s">
        <v>116</v>
      </c>
      <c r="Y1" s="13"/>
      <c r="Z1" s="13"/>
      <c r="AA1" s="13"/>
      <c r="AB1" s="13"/>
      <c r="AC1" s="14"/>
    </row>
    <row r="2" spans="2:36" ht="13.5" customHeight="1" x14ac:dyDescent="0.15">
      <c r="B2" s="16"/>
      <c r="C2" s="17" t="s">
        <v>32</v>
      </c>
      <c r="D2" s="18"/>
      <c r="E2" s="18"/>
      <c r="F2" s="18"/>
      <c r="G2" s="18"/>
      <c r="H2" s="18"/>
      <c r="I2" s="18"/>
      <c r="J2" s="18"/>
      <c r="K2" s="19"/>
      <c r="L2" s="17" t="s">
        <v>33</v>
      </c>
      <c r="M2" s="18"/>
      <c r="N2" s="18"/>
      <c r="O2" s="18"/>
      <c r="P2" s="18"/>
      <c r="Q2" s="18"/>
      <c r="R2" s="18"/>
      <c r="S2" s="18"/>
      <c r="T2" s="18"/>
      <c r="U2" s="18"/>
      <c r="V2" s="18"/>
      <c r="W2" s="12"/>
      <c r="X2" s="13"/>
      <c r="Y2" s="13"/>
      <c r="Z2" s="13"/>
      <c r="AA2" s="13"/>
      <c r="AB2" s="13"/>
      <c r="AC2" s="14"/>
    </row>
    <row r="3" spans="2:36" ht="13.5" customHeight="1" x14ac:dyDescent="0.15">
      <c r="B3" s="11"/>
      <c r="C3" s="12"/>
      <c r="D3" s="12"/>
      <c r="E3" s="12"/>
      <c r="F3" s="12"/>
      <c r="G3" s="12"/>
      <c r="H3" s="12"/>
      <c r="I3" s="12"/>
      <c r="J3" s="12"/>
      <c r="K3" s="12"/>
      <c r="L3" s="12"/>
      <c r="M3" s="12"/>
      <c r="N3" s="12"/>
      <c r="O3" s="12"/>
      <c r="P3" s="12"/>
      <c r="Q3" s="12"/>
      <c r="R3" s="12"/>
      <c r="S3" s="12"/>
      <c r="T3" s="12"/>
      <c r="U3" s="12"/>
      <c r="V3" s="12"/>
      <c r="W3" s="12"/>
      <c r="X3" s="13"/>
      <c r="Y3" s="13"/>
      <c r="Z3" s="20" t="s">
        <v>117</v>
      </c>
      <c r="AA3" s="20" t="str">
        <f>IF(D4="府立支援学校","大阪府",IF(K4="","",K4))</f>
        <v/>
      </c>
      <c r="AB3" s="13"/>
      <c r="AD3" s="13"/>
      <c r="AE3" s="13"/>
    </row>
    <row r="4" spans="2:36" ht="20.25" customHeight="1" x14ac:dyDescent="0.15">
      <c r="B4" s="132" t="s">
        <v>23</v>
      </c>
      <c r="C4" s="132"/>
      <c r="D4" s="133"/>
      <c r="E4" s="134"/>
      <c r="F4" s="134"/>
      <c r="G4" s="134"/>
      <c r="H4" s="12"/>
      <c r="I4" s="132" t="s">
        <v>24</v>
      </c>
      <c r="J4" s="132"/>
      <c r="K4" s="135"/>
      <c r="L4" s="136"/>
      <c r="M4" s="136"/>
      <c r="N4" s="137"/>
      <c r="O4" s="13" t="s">
        <v>105</v>
      </c>
      <c r="P4" s="12"/>
      <c r="Q4" s="12"/>
      <c r="R4" s="12"/>
      <c r="S4" s="12"/>
      <c r="T4" s="12"/>
      <c r="U4" s="12"/>
      <c r="V4" s="12"/>
      <c r="W4" s="12"/>
      <c r="X4" s="22" t="s">
        <v>80</v>
      </c>
      <c r="Y4" s="22"/>
      <c r="Z4" s="20" t="s">
        <v>117</v>
      </c>
      <c r="AA4" s="20" t="str">
        <f>IF(AA3&lt;&gt;"",AA3,IF(D4="ダイレクト","D","国私立"))</f>
        <v>国私立</v>
      </c>
      <c r="AB4" s="13"/>
      <c r="AD4" s="13"/>
      <c r="AE4" s="13"/>
      <c r="AF4" s="13"/>
      <c r="AG4" s="13"/>
    </row>
    <row r="5" spans="2:36" ht="13.5" customHeight="1" x14ac:dyDescent="0.15">
      <c r="B5" s="23"/>
      <c r="C5" s="23"/>
      <c r="D5" s="23"/>
      <c r="E5" s="23"/>
      <c r="F5" s="23"/>
      <c r="G5" s="23"/>
      <c r="H5" s="12"/>
      <c r="I5" s="12"/>
      <c r="J5" s="12"/>
      <c r="K5" s="12"/>
      <c r="L5" s="12"/>
      <c r="M5" s="12"/>
      <c r="N5" s="12"/>
      <c r="O5" s="12"/>
      <c r="P5" s="12"/>
      <c r="Q5" s="12"/>
      <c r="R5" s="12"/>
      <c r="S5" s="12"/>
      <c r="T5" s="12"/>
      <c r="U5" s="12"/>
      <c r="V5" s="12"/>
      <c r="W5" s="12"/>
      <c r="X5" s="24" t="s">
        <v>25</v>
      </c>
      <c r="Y5" s="24"/>
      <c r="Z5" s="25" t="s">
        <v>118</v>
      </c>
      <c r="AA5" s="25" t="str">
        <f>D10&amp;F10&amp;G10</f>
        <v/>
      </c>
      <c r="AE5" s="13"/>
      <c r="AF5" s="13"/>
      <c r="AG5" s="13"/>
    </row>
    <row r="6" spans="2:36" ht="13.5" customHeight="1" x14ac:dyDescent="0.15">
      <c r="B6" s="138" t="s">
        <v>20</v>
      </c>
      <c r="C6" s="138"/>
      <c r="D6" s="138"/>
      <c r="E6" s="138"/>
      <c r="F6" s="138"/>
      <c r="G6" s="138"/>
      <c r="H6" s="138"/>
      <c r="I6" s="138"/>
      <c r="J6" s="138"/>
      <c r="K6" s="138"/>
      <c r="L6" s="138"/>
      <c r="M6" s="138"/>
      <c r="N6" s="138"/>
      <c r="O6" s="138"/>
      <c r="P6" s="138"/>
      <c r="Q6" s="138"/>
      <c r="R6" s="138"/>
      <c r="S6" s="138"/>
      <c r="T6" s="138"/>
      <c r="U6" s="138"/>
      <c r="V6" s="138"/>
      <c r="W6" s="26"/>
      <c r="X6" s="24" t="s">
        <v>26</v>
      </c>
      <c r="Y6" s="24"/>
      <c r="Z6" s="27" t="s">
        <v>119</v>
      </c>
      <c r="AA6" s="25" t="str">
        <f>IF(N10&lt;&gt;"西暦",N10&amp;IF(O10&lt;10,DBCS(O10),O10),O10)&amp;Q10&amp;DBCS(R10)&amp;S10&amp;"　"&amp;T10</f>
        <v>年月　</v>
      </c>
      <c r="AF6" s="13"/>
      <c r="AG6" s="13"/>
    </row>
    <row r="7" spans="2:36" ht="13.5" customHeight="1" x14ac:dyDescent="0.15">
      <c r="B7" s="150" t="s">
        <v>15</v>
      </c>
      <c r="C7" s="150"/>
      <c r="D7" s="151"/>
      <c r="E7" s="151"/>
      <c r="F7" s="151"/>
      <c r="G7" s="151"/>
      <c r="H7" s="151"/>
      <c r="I7" s="151"/>
      <c r="J7" s="151"/>
      <c r="K7" s="151"/>
      <c r="L7" s="151"/>
      <c r="M7" s="151"/>
      <c r="N7" s="151"/>
      <c r="O7" s="151"/>
      <c r="P7" s="151"/>
      <c r="Q7" s="151"/>
      <c r="R7" s="151"/>
      <c r="S7" s="151"/>
      <c r="T7" s="151"/>
      <c r="U7" s="151"/>
      <c r="V7" s="152"/>
      <c r="W7" s="104" t="s">
        <v>194</v>
      </c>
      <c r="X7" s="14" t="s">
        <v>91</v>
      </c>
      <c r="Z7" s="28" t="s">
        <v>120</v>
      </c>
      <c r="AA7" s="14">
        <f>IF(T10="卒業見込み",1,2)</f>
        <v>2</v>
      </c>
      <c r="AB7" s="25" t="s">
        <v>123</v>
      </c>
      <c r="AC7" s="29" t="s">
        <v>124</v>
      </c>
      <c r="AD7" s="25" t="s">
        <v>125</v>
      </c>
      <c r="AE7" s="20" t="s">
        <v>126</v>
      </c>
      <c r="AF7" s="13"/>
      <c r="AG7" s="13"/>
    </row>
    <row r="8" spans="2:36" ht="29.25" customHeight="1" x14ac:dyDescent="0.15">
      <c r="B8" s="153" t="s">
        <v>191</v>
      </c>
      <c r="C8" s="153"/>
      <c r="D8" s="154"/>
      <c r="E8" s="154"/>
      <c r="F8" s="154"/>
      <c r="G8" s="154"/>
      <c r="H8" s="154"/>
      <c r="I8" s="154"/>
      <c r="J8" s="154"/>
      <c r="K8" s="154"/>
      <c r="L8" s="154"/>
      <c r="M8" s="154"/>
      <c r="N8" s="154"/>
      <c r="O8" s="154"/>
      <c r="P8" s="154"/>
      <c r="Q8" s="154"/>
      <c r="R8" s="154"/>
      <c r="S8" s="154"/>
      <c r="T8" s="154"/>
      <c r="U8" s="154"/>
      <c r="V8" s="155"/>
      <c r="W8" s="104"/>
      <c r="X8" s="30"/>
      <c r="Y8" s="30"/>
      <c r="Z8" s="27" t="s">
        <v>121</v>
      </c>
      <c r="AA8" s="25" t="str">
        <f>IF(D9="西暦",AB8&amp;G9&amp;AC8&amp;I9&amp;AD8&amp;K9,D9&amp;AB8&amp;G9&amp;AC8&amp;I9&amp;AD8&amp;K9)</f>
        <v>年月日生</v>
      </c>
      <c r="AB8" s="31" t="str">
        <f>IF(E9&lt;10,DBCS(E9),E9)</f>
        <v/>
      </c>
      <c r="AC8" s="25" t="str">
        <f>IF(H9&lt;10,DBCS(H9),H9)</f>
        <v/>
      </c>
      <c r="AD8" s="25" t="str">
        <f>IF(J9&lt;10,DBCS(J9),J9)</f>
        <v/>
      </c>
      <c r="AE8" s="25" t="e">
        <f>DATEVALUE(AA9)</f>
        <v>#VALUE!</v>
      </c>
      <c r="AF8" s="13"/>
      <c r="AG8" s="13"/>
    </row>
    <row r="9" spans="2:36" ht="20.25" customHeight="1" x14ac:dyDescent="0.15">
      <c r="B9" s="146" t="s">
        <v>16</v>
      </c>
      <c r="C9" s="147"/>
      <c r="D9" s="4"/>
      <c r="E9" s="148"/>
      <c r="F9" s="148"/>
      <c r="G9" s="32" t="s">
        <v>17</v>
      </c>
      <c r="H9" s="8"/>
      <c r="I9" s="32" t="s">
        <v>18</v>
      </c>
      <c r="J9" s="8"/>
      <c r="K9" s="158" t="s">
        <v>22</v>
      </c>
      <c r="L9" s="159"/>
      <c r="M9" s="144"/>
      <c r="N9" s="145"/>
      <c r="O9" s="33"/>
      <c r="P9" s="34"/>
      <c r="Q9" s="35"/>
      <c r="R9" s="35"/>
      <c r="S9" s="35"/>
      <c r="T9" s="35"/>
      <c r="U9" s="35"/>
      <c r="V9" s="12"/>
      <c r="W9" s="104"/>
      <c r="X9" s="30" t="s">
        <v>225</v>
      </c>
      <c r="Y9" s="30"/>
      <c r="Z9" s="28" t="s">
        <v>122</v>
      </c>
      <c r="AA9" s="25" t="str">
        <f>IF(D9="西暦",E9&amp;G9&amp;H9&amp;I9&amp;J9&amp;"日",IF(D9="平成",(E9+1988)&amp;G9&amp;H9&amp;I9&amp;J9&amp;"日",(E9+1925)&amp;G9&amp;H9&amp;I9&amp;J9&amp;"日"))</f>
        <v>1925年月日</v>
      </c>
      <c r="AE9" s="13"/>
    </row>
    <row r="10" spans="2:36" ht="20.25" customHeight="1" x14ac:dyDescent="0.15">
      <c r="B10" s="146" t="s">
        <v>19</v>
      </c>
      <c r="C10" s="147"/>
      <c r="D10" s="146" t="str">
        <f>IF(AA3="","",AA3)</f>
        <v/>
      </c>
      <c r="E10" s="149"/>
      <c r="F10" s="34" t="str">
        <f>IF(D10="","","立")</f>
        <v/>
      </c>
      <c r="G10" s="156"/>
      <c r="H10" s="156"/>
      <c r="I10" s="156"/>
      <c r="J10" s="156"/>
      <c r="K10" s="156"/>
      <c r="L10" s="156"/>
      <c r="M10" s="157"/>
      <c r="N10" s="5"/>
      <c r="O10" s="156"/>
      <c r="P10" s="156"/>
      <c r="Q10" s="36" t="s">
        <v>17</v>
      </c>
      <c r="R10" s="6"/>
      <c r="S10" s="36" t="s">
        <v>18</v>
      </c>
      <c r="T10" s="139"/>
      <c r="U10" s="139"/>
      <c r="V10" s="140"/>
      <c r="W10" s="104"/>
      <c r="X10" s="37"/>
      <c r="Y10" s="37"/>
    </row>
    <row r="11" spans="2:36" ht="13.5" customHeight="1" x14ac:dyDescent="0.15">
      <c r="AA11" s="13"/>
      <c r="AB11" s="13"/>
      <c r="AC11" s="13"/>
      <c r="AD11" s="13"/>
      <c r="AE11" s="13"/>
      <c r="AF11" s="13"/>
      <c r="AG11" s="13"/>
      <c r="AH11" s="13"/>
      <c r="AI11" s="13"/>
      <c r="AJ11" s="13"/>
    </row>
    <row r="12" spans="2:36" ht="13.5" customHeight="1" x14ac:dyDescent="0.15">
      <c r="B12" s="108" t="s">
        <v>86</v>
      </c>
      <c r="C12" s="108"/>
      <c r="D12" s="108"/>
      <c r="E12" s="108"/>
      <c r="F12" s="108"/>
      <c r="G12" s="108"/>
      <c r="H12" s="108"/>
      <c r="I12" s="108"/>
      <c r="J12" s="108"/>
      <c r="K12" s="108"/>
      <c r="L12" s="108"/>
      <c r="M12" s="108"/>
      <c r="N12" s="108"/>
      <c r="O12" s="108"/>
      <c r="P12" s="108"/>
      <c r="Q12" s="108"/>
      <c r="R12" s="108"/>
      <c r="S12" s="108"/>
      <c r="T12" s="108"/>
      <c r="U12" s="108"/>
      <c r="V12" s="108"/>
      <c r="X12" s="14" t="s">
        <v>237</v>
      </c>
      <c r="AA12" s="13"/>
      <c r="AB12" s="13"/>
      <c r="AC12" s="13"/>
      <c r="AD12" s="13"/>
      <c r="AE12" s="13"/>
      <c r="AF12" s="13"/>
      <c r="AG12" s="13"/>
      <c r="AH12" s="13"/>
      <c r="AI12" s="13"/>
      <c r="AJ12" s="13"/>
    </row>
    <row r="13" spans="2:36" ht="20.25" customHeight="1" x14ac:dyDescent="0.15">
      <c r="B13" s="7"/>
      <c r="C13" s="163" t="s">
        <v>242</v>
      </c>
      <c r="D13" s="164"/>
      <c r="E13" s="164"/>
      <c r="F13" s="164"/>
      <c r="G13" s="164"/>
      <c r="H13" s="164"/>
      <c r="I13" s="164"/>
      <c r="J13" s="164"/>
      <c r="K13" s="164"/>
      <c r="L13" s="164"/>
      <c r="M13" s="164"/>
      <c r="N13" s="164"/>
      <c r="O13" s="164"/>
      <c r="P13" s="164"/>
      <c r="Q13" s="164"/>
      <c r="R13" s="164"/>
      <c r="S13" s="164"/>
      <c r="T13" s="164"/>
      <c r="U13" s="164"/>
      <c r="V13" s="165"/>
      <c r="X13" s="14" t="s">
        <v>226</v>
      </c>
      <c r="AA13" s="13"/>
      <c r="AB13" s="13"/>
      <c r="AC13" s="13"/>
      <c r="AD13" s="13"/>
      <c r="AE13" s="13"/>
      <c r="AF13" s="13"/>
      <c r="AG13" s="13"/>
      <c r="AH13" s="13"/>
      <c r="AI13" s="13"/>
      <c r="AJ13" s="13"/>
    </row>
    <row r="14" spans="2:36" ht="20.25" hidden="1" customHeight="1" x14ac:dyDescent="0.15">
      <c r="B14" s="7"/>
      <c r="C14" s="160" t="s">
        <v>241</v>
      </c>
      <c r="D14" s="161"/>
      <c r="E14" s="161"/>
      <c r="F14" s="161"/>
      <c r="G14" s="161"/>
      <c r="H14" s="161"/>
      <c r="I14" s="161"/>
      <c r="J14" s="161"/>
      <c r="K14" s="161"/>
      <c r="L14" s="161"/>
      <c r="M14" s="161"/>
      <c r="N14" s="162"/>
      <c r="O14" s="103"/>
      <c r="P14" s="163" t="s">
        <v>238</v>
      </c>
      <c r="Q14" s="164"/>
      <c r="R14" s="164"/>
      <c r="S14" s="164"/>
      <c r="T14" s="164"/>
      <c r="U14" s="164"/>
      <c r="V14" s="165"/>
      <c r="W14" s="99" t="s">
        <v>239</v>
      </c>
      <c r="X14" s="30" t="s">
        <v>227</v>
      </c>
      <c r="AA14" s="13"/>
      <c r="AB14" s="13"/>
      <c r="AC14" s="13"/>
      <c r="AD14" s="13"/>
      <c r="AE14" s="13"/>
      <c r="AF14" s="13"/>
      <c r="AG14" s="13"/>
      <c r="AH14" s="13"/>
      <c r="AI14" s="13"/>
      <c r="AJ14" s="13"/>
    </row>
    <row r="15" spans="2:36" ht="13.5" customHeight="1" x14ac:dyDescent="0.15">
      <c r="X15" s="30" t="s">
        <v>228</v>
      </c>
      <c r="AA15" s="13"/>
      <c r="AB15" s="13"/>
      <c r="AC15" s="13"/>
      <c r="AD15" s="13"/>
      <c r="AE15" s="13"/>
      <c r="AF15" s="13"/>
      <c r="AG15" s="13"/>
      <c r="AH15" s="13"/>
      <c r="AI15" s="13"/>
      <c r="AJ15" s="13"/>
    </row>
    <row r="16" spans="2:36" ht="13.5" customHeight="1" x14ac:dyDescent="0.15">
      <c r="B16" s="141" t="s">
        <v>85</v>
      </c>
      <c r="C16" s="142"/>
      <c r="D16" s="142"/>
      <c r="E16" s="142"/>
      <c r="F16" s="142"/>
      <c r="G16" s="142"/>
      <c r="H16" s="142"/>
      <c r="I16" s="142"/>
      <c r="J16" s="142"/>
      <c r="K16" s="142"/>
      <c r="L16" s="142"/>
      <c r="M16" s="142"/>
      <c r="N16" s="142"/>
      <c r="O16" s="142"/>
      <c r="P16" s="142"/>
      <c r="Q16" s="142"/>
      <c r="R16" s="142"/>
      <c r="S16" s="142"/>
      <c r="T16" s="142"/>
      <c r="U16" s="142"/>
      <c r="V16" s="143"/>
      <c r="W16" s="166" t="s">
        <v>168</v>
      </c>
      <c r="X16" s="30" t="s">
        <v>229</v>
      </c>
      <c r="Y16" s="30"/>
      <c r="Z16" s="30"/>
      <c r="AC16" s="14"/>
      <c r="AD16" s="24" t="s">
        <v>127</v>
      </c>
    </row>
    <row r="17" spans="1:37" ht="20.25" hidden="1" customHeight="1" x14ac:dyDescent="0.15">
      <c r="A17" s="10">
        <v>1</v>
      </c>
      <c r="B17" s="7"/>
      <c r="C17" s="197" t="s">
        <v>0</v>
      </c>
      <c r="D17" s="197"/>
      <c r="E17" s="197"/>
      <c r="F17" s="197"/>
      <c r="G17" s="197"/>
      <c r="H17" s="197"/>
      <c r="I17" s="197"/>
      <c r="J17" s="197"/>
      <c r="K17" s="197"/>
      <c r="L17" s="197"/>
      <c r="M17" s="197"/>
      <c r="N17" s="197"/>
      <c r="O17" s="197"/>
      <c r="P17" s="197"/>
      <c r="Q17" s="197"/>
      <c r="R17" s="197"/>
      <c r="S17" s="197"/>
      <c r="T17" s="197"/>
      <c r="U17" s="197"/>
      <c r="V17" s="197"/>
      <c r="W17" s="167"/>
      <c r="X17" s="30" t="s">
        <v>230</v>
      </c>
      <c r="Y17" s="30"/>
      <c r="Z17" s="30"/>
      <c r="AC17" s="14"/>
      <c r="AD17" s="25" t="str">
        <f t="shared" ref="AD17:AD29" si="0">IF(AE17="","",RANK(AE17,$AE$17:$AE$29,1))</f>
        <v/>
      </c>
      <c r="AE17" s="25" t="str">
        <f t="shared" ref="AE17:AE29" si="1">IF(B17="","",A17)</f>
        <v/>
      </c>
    </row>
    <row r="18" spans="1:37" ht="20.25" customHeight="1" x14ac:dyDescent="0.15">
      <c r="A18" s="10">
        <v>2</v>
      </c>
      <c r="B18" s="51"/>
      <c r="C18" s="198" t="s">
        <v>1</v>
      </c>
      <c r="D18" s="198"/>
      <c r="E18" s="198"/>
      <c r="F18" s="198"/>
      <c r="G18" s="198"/>
      <c r="H18" s="198"/>
      <c r="I18" s="198"/>
      <c r="J18" s="198"/>
      <c r="K18" s="198"/>
      <c r="L18" s="198"/>
      <c r="M18" s="198"/>
      <c r="N18" s="198"/>
      <c r="O18" s="198"/>
      <c r="P18" s="198"/>
      <c r="Q18" s="198"/>
      <c r="R18" s="198"/>
      <c r="S18" s="198"/>
      <c r="T18" s="198"/>
      <c r="U18" s="198"/>
      <c r="V18" s="198"/>
      <c r="W18" s="167"/>
      <c r="X18" s="14" t="s">
        <v>240</v>
      </c>
      <c r="Y18" s="30"/>
      <c r="Z18" s="30"/>
      <c r="AC18" s="14"/>
      <c r="AD18" s="25" t="str">
        <f t="shared" si="0"/>
        <v/>
      </c>
      <c r="AE18" s="25" t="str">
        <f t="shared" si="1"/>
        <v/>
      </c>
    </row>
    <row r="19" spans="1:37" ht="20.25" customHeight="1" x14ac:dyDescent="0.15">
      <c r="A19" s="10">
        <v>3</v>
      </c>
      <c r="B19" s="51"/>
      <c r="C19" s="197" t="s">
        <v>95</v>
      </c>
      <c r="D19" s="197"/>
      <c r="E19" s="197"/>
      <c r="F19" s="197"/>
      <c r="G19" s="197"/>
      <c r="H19" s="197"/>
      <c r="I19" s="197"/>
      <c r="J19" s="197"/>
      <c r="K19" s="197"/>
      <c r="L19" s="197"/>
      <c r="M19" s="197"/>
      <c r="N19" s="197"/>
      <c r="O19" s="197"/>
      <c r="P19" s="197"/>
      <c r="Q19" s="197"/>
      <c r="R19" s="197"/>
      <c r="S19" s="197"/>
      <c r="T19" s="197"/>
      <c r="U19" s="197"/>
      <c r="V19" s="197"/>
      <c r="W19" s="167"/>
      <c r="Y19" s="30"/>
      <c r="Z19" s="30"/>
      <c r="AA19" s="15"/>
      <c r="AB19" s="15"/>
      <c r="AC19" s="14"/>
      <c r="AD19" s="25" t="str">
        <f t="shared" si="0"/>
        <v/>
      </c>
      <c r="AE19" s="25" t="str">
        <f t="shared" si="1"/>
        <v/>
      </c>
      <c r="AJ19" s="15"/>
      <c r="AK19" s="15"/>
    </row>
    <row r="20" spans="1:37" ht="20.25" customHeight="1" x14ac:dyDescent="0.15">
      <c r="A20" s="10">
        <v>4</v>
      </c>
      <c r="B20" s="51"/>
      <c r="C20" s="185" t="s">
        <v>83</v>
      </c>
      <c r="D20" s="185"/>
      <c r="E20" s="185"/>
      <c r="F20" s="185"/>
      <c r="G20" s="185"/>
      <c r="H20" s="185"/>
      <c r="I20" s="185"/>
      <c r="J20" s="185"/>
      <c r="K20" s="185"/>
      <c r="L20" s="185"/>
      <c r="M20" s="185"/>
      <c r="N20" s="185"/>
      <c r="O20" s="185"/>
      <c r="P20" s="185"/>
      <c r="Q20" s="185"/>
      <c r="R20" s="185"/>
      <c r="S20" s="185"/>
      <c r="T20" s="185"/>
      <c r="U20" s="185"/>
      <c r="V20" s="185"/>
      <c r="AC20" s="14"/>
      <c r="AD20" s="25" t="str">
        <f t="shared" si="0"/>
        <v/>
      </c>
      <c r="AE20" s="25" t="str">
        <f t="shared" si="1"/>
        <v/>
      </c>
    </row>
    <row r="21" spans="1:37" ht="20.25" customHeight="1" x14ac:dyDescent="0.15">
      <c r="A21" s="10">
        <v>5</v>
      </c>
      <c r="B21" s="7"/>
      <c r="C21" s="197" t="s">
        <v>40</v>
      </c>
      <c r="D21" s="197"/>
      <c r="E21" s="197"/>
      <c r="F21" s="197"/>
      <c r="G21" s="197"/>
      <c r="H21" s="197"/>
      <c r="I21" s="197"/>
      <c r="J21" s="197"/>
      <c r="K21" s="197"/>
      <c r="L21" s="197"/>
      <c r="M21" s="197"/>
      <c r="N21" s="197"/>
      <c r="O21" s="197"/>
      <c r="P21" s="197"/>
      <c r="Q21" s="197"/>
      <c r="R21" s="197"/>
      <c r="S21" s="197"/>
      <c r="T21" s="197"/>
      <c r="U21" s="197"/>
      <c r="V21" s="197"/>
      <c r="AC21" s="14"/>
      <c r="AD21" s="25" t="str">
        <f t="shared" si="0"/>
        <v/>
      </c>
      <c r="AE21" s="25" t="str">
        <f t="shared" si="1"/>
        <v/>
      </c>
    </row>
    <row r="22" spans="1:37" ht="20.25" customHeight="1" x14ac:dyDescent="0.15">
      <c r="A22" s="10">
        <v>6</v>
      </c>
      <c r="B22" s="7"/>
      <c r="C22" s="197" t="s">
        <v>71</v>
      </c>
      <c r="D22" s="197"/>
      <c r="E22" s="197"/>
      <c r="F22" s="197"/>
      <c r="G22" s="197"/>
      <c r="H22" s="197"/>
      <c r="I22" s="197"/>
      <c r="J22" s="197"/>
      <c r="K22" s="197"/>
      <c r="L22" s="197"/>
      <c r="M22" s="197"/>
      <c r="N22" s="197"/>
      <c r="O22" s="197"/>
      <c r="P22" s="197"/>
      <c r="Q22" s="197"/>
      <c r="R22" s="197"/>
      <c r="S22" s="197"/>
      <c r="T22" s="197"/>
      <c r="U22" s="197"/>
      <c r="V22" s="197"/>
      <c r="AC22" s="14"/>
      <c r="AD22" s="25" t="str">
        <f t="shared" si="0"/>
        <v/>
      </c>
      <c r="AE22" s="25" t="str">
        <f t="shared" si="1"/>
        <v/>
      </c>
    </row>
    <row r="23" spans="1:37" ht="20.25" customHeight="1" x14ac:dyDescent="0.15">
      <c r="A23" s="10">
        <v>7</v>
      </c>
      <c r="B23" s="7"/>
      <c r="C23" s="197" t="s">
        <v>2</v>
      </c>
      <c r="D23" s="197"/>
      <c r="E23" s="197"/>
      <c r="F23" s="197"/>
      <c r="G23" s="197"/>
      <c r="H23" s="197"/>
      <c r="I23" s="197"/>
      <c r="J23" s="197"/>
      <c r="K23" s="197"/>
      <c r="L23" s="197"/>
      <c r="M23" s="197"/>
      <c r="N23" s="197"/>
      <c r="O23" s="197"/>
      <c r="P23" s="197"/>
      <c r="Q23" s="197"/>
      <c r="R23" s="197"/>
      <c r="S23" s="197"/>
      <c r="T23" s="197"/>
      <c r="U23" s="197"/>
      <c r="V23" s="197"/>
      <c r="AC23" s="14"/>
      <c r="AD23" s="25" t="str">
        <f t="shared" si="0"/>
        <v/>
      </c>
      <c r="AE23" s="25" t="str">
        <f t="shared" si="1"/>
        <v/>
      </c>
    </row>
    <row r="24" spans="1:37" ht="20.25" customHeight="1" x14ac:dyDescent="0.15">
      <c r="A24" s="10">
        <v>8</v>
      </c>
      <c r="B24" s="7"/>
      <c r="C24" s="197" t="s">
        <v>3</v>
      </c>
      <c r="D24" s="197"/>
      <c r="E24" s="197"/>
      <c r="F24" s="197"/>
      <c r="G24" s="197"/>
      <c r="H24" s="197"/>
      <c r="I24" s="197"/>
      <c r="J24" s="197"/>
      <c r="K24" s="197"/>
      <c r="L24" s="197"/>
      <c r="M24" s="197"/>
      <c r="N24" s="197"/>
      <c r="O24" s="197"/>
      <c r="P24" s="197"/>
      <c r="Q24" s="197"/>
      <c r="R24" s="197"/>
      <c r="S24" s="197"/>
      <c r="T24" s="197"/>
      <c r="U24" s="197"/>
      <c r="V24" s="197"/>
      <c r="AC24" s="14"/>
      <c r="AD24" s="25" t="str">
        <f t="shared" si="0"/>
        <v/>
      </c>
      <c r="AE24" s="25" t="str">
        <f t="shared" si="1"/>
        <v/>
      </c>
    </row>
    <row r="25" spans="1:37" ht="20.25" customHeight="1" x14ac:dyDescent="0.15">
      <c r="A25" s="10">
        <v>9</v>
      </c>
      <c r="B25" s="7"/>
      <c r="C25" s="197" t="s">
        <v>41</v>
      </c>
      <c r="D25" s="197"/>
      <c r="E25" s="197"/>
      <c r="F25" s="197"/>
      <c r="G25" s="197"/>
      <c r="H25" s="197"/>
      <c r="I25" s="197"/>
      <c r="J25" s="197"/>
      <c r="K25" s="197"/>
      <c r="L25" s="197"/>
      <c r="M25" s="197"/>
      <c r="N25" s="197"/>
      <c r="O25" s="197"/>
      <c r="P25" s="197"/>
      <c r="Q25" s="197"/>
      <c r="R25" s="197"/>
      <c r="S25" s="197"/>
      <c r="T25" s="197"/>
      <c r="U25" s="197"/>
      <c r="V25" s="197"/>
      <c r="AC25" s="14"/>
      <c r="AD25" s="25" t="str">
        <f t="shared" si="0"/>
        <v/>
      </c>
      <c r="AE25" s="25" t="str">
        <f t="shared" si="1"/>
        <v/>
      </c>
    </row>
    <row r="26" spans="1:37" ht="20.25" customHeight="1" x14ac:dyDescent="0.15">
      <c r="A26" s="10">
        <v>10</v>
      </c>
      <c r="B26" s="7"/>
      <c r="C26" s="188" t="s">
        <v>4</v>
      </c>
      <c r="D26" s="188"/>
      <c r="E26" s="188"/>
      <c r="F26" s="188"/>
      <c r="G26" s="188"/>
      <c r="H26" s="188"/>
      <c r="I26" s="188"/>
      <c r="J26" s="188"/>
      <c r="K26" s="188"/>
      <c r="L26" s="188"/>
      <c r="M26" s="188"/>
      <c r="N26" s="188"/>
      <c r="O26" s="188"/>
      <c r="P26" s="188"/>
      <c r="Q26" s="188"/>
      <c r="R26" s="188"/>
      <c r="S26" s="188"/>
      <c r="T26" s="188"/>
      <c r="U26" s="188"/>
      <c r="V26" s="188"/>
      <c r="AC26" s="14"/>
      <c r="AD26" s="25" t="str">
        <f t="shared" si="0"/>
        <v/>
      </c>
      <c r="AE26" s="25" t="str">
        <f t="shared" si="1"/>
        <v/>
      </c>
    </row>
    <row r="27" spans="1:37" ht="20.25" hidden="1" customHeight="1" x14ac:dyDescent="0.15">
      <c r="A27" s="10">
        <v>11</v>
      </c>
      <c r="B27" s="7"/>
      <c r="C27" s="188" t="s">
        <v>97</v>
      </c>
      <c r="D27" s="188"/>
      <c r="E27" s="188"/>
      <c r="F27" s="188"/>
      <c r="G27" s="188"/>
      <c r="H27" s="188"/>
      <c r="I27" s="188"/>
      <c r="J27" s="188"/>
      <c r="K27" s="188"/>
      <c r="L27" s="188"/>
      <c r="M27" s="188"/>
      <c r="N27" s="188"/>
      <c r="O27" s="188"/>
      <c r="P27" s="188"/>
      <c r="Q27" s="188"/>
      <c r="R27" s="188"/>
      <c r="S27" s="188"/>
      <c r="T27" s="188"/>
      <c r="U27" s="188"/>
      <c r="V27" s="188"/>
      <c r="AC27" s="14"/>
      <c r="AD27" s="25" t="str">
        <f t="shared" si="0"/>
        <v/>
      </c>
      <c r="AE27" s="25" t="str">
        <f t="shared" si="1"/>
        <v/>
      </c>
    </row>
    <row r="28" spans="1:37" ht="20.25" customHeight="1" x14ac:dyDescent="0.15">
      <c r="A28" s="10">
        <v>12</v>
      </c>
      <c r="B28" s="7"/>
      <c r="C28" s="189" t="s">
        <v>170</v>
      </c>
      <c r="D28" s="189"/>
      <c r="E28" s="189"/>
      <c r="F28" s="189"/>
      <c r="G28" s="189"/>
      <c r="H28" s="189"/>
      <c r="I28" s="189"/>
      <c r="J28" s="189"/>
      <c r="K28" s="189"/>
      <c r="L28" s="189"/>
      <c r="M28" s="189"/>
      <c r="N28" s="189"/>
      <c r="O28" s="189"/>
      <c r="P28" s="189"/>
      <c r="Q28" s="189"/>
      <c r="R28" s="189"/>
      <c r="S28" s="189"/>
      <c r="T28" s="189"/>
      <c r="U28" s="189"/>
      <c r="V28" s="189"/>
      <c r="AC28" s="14"/>
      <c r="AD28" s="25" t="str">
        <f t="shared" si="0"/>
        <v/>
      </c>
      <c r="AE28" s="25" t="str">
        <f t="shared" si="1"/>
        <v/>
      </c>
    </row>
    <row r="29" spans="1:37" ht="20.25" customHeight="1" x14ac:dyDescent="0.15">
      <c r="A29" s="10">
        <v>13</v>
      </c>
      <c r="B29" s="7"/>
      <c r="C29" s="188" t="s">
        <v>6</v>
      </c>
      <c r="D29" s="188"/>
      <c r="E29" s="188"/>
      <c r="F29" s="188"/>
      <c r="G29" s="188"/>
      <c r="H29" s="188"/>
      <c r="I29" s="188"/>
      <c r="J29" s="188"/>
      <c r="K29" s="188"/>
      <c r="L29" s="188"/>
      <c r="M29" s="188"/>
      <c r="N29" s="188"/>
      <c r="O29" s="188"/>
      <c r="P29" s="188"/>
      <c r="Q29" s="188"/>
      <c r="R29" s="188"/>
      <c r="S29" s="188"/>
      <c r="T29" s="188"/>
      <c r="U29" s="188"/>
      <c r="V29" s="188"/>
      <c r="AC29" s="14"/>
      <c r="AD29" s="25" t="str">
        <f t="shared" si="0"/>
        <v/>
      </c>
      <c r="AE29" s="25" t="str">
        <f t="shared" si="1"/>
        <v/>
      </c>
    </row>
    <row r="30" spans="1:37" ht="11.25" x14ac:dyDescent="0.15">
      <c r="C30" s="39"/>
      <c r="D30" s="40"/>
      <c r="E30" s="40"/>
      <c r="F30" s="40"/>
      <c r="G30" s="40"/>
      <c r="H30" s="40"/>
      <c r="I30" s="40"/>
      <c r="J30" s="40"/>
      <c r="K30" s="40"/>
      <c r="L30" s="40"/>
      <c r="M30" s="40"/>
      <c r="N30" s="40"/>
      <c r="O30" s="40"/>
      <c r="P30" s="40"/>
      <c r="Q30" s="40"/>
      <c r="R30" s="40"/>
      <c r="S30" s="40"/>
      <c r="T30" s="40"/>
      <c r="U30" s="40"/>
      <c r="V30" s="40"/>
      <c r="AC30" s="14" t="s">
        <v>163</v>
      </c>
      <c r="AD30" s="14">
        <f>COUNT(AD17:AD29)</f>
        <v>0</v>
      </c>
      <c r="AE30" s="82"/>
    </row>
    <row r="31" spans="1:37" ht="13.5" hidden="1" customHeight="1" x14ac:dyDescent="0.15">
      <c r="B31" s="85" t="s">
        <v>85</v>
      </c>
      <c r="C31" s="86"/>
      <c r="D31" s="86"/>
      <c r="E31" s="86"/>
      <c r="F31" s="86"/>
      <c r="G31" s="86"/>
      <c r="H31" s="86"/>
      <c r="I31" s="86"/>
      <c r="J31" s="86"/>
      <c r="K31" s="86"/>
      <c r="L31" s="86"/>
      <c r="M31" s="86"/>
      <c r="N31" s="86"/>
      <c r="O31" s="86"/>
      <c r="P31" s="86"/>
      <c r="Q31" s="86"/>
      <c r="R31" s="86"/>
      <c r="S31" s="86"/>
      <c r="T31" s="86"/>
      <c r="U31" s="86"/>
      <c r="V31" s="87">
        <f>AD30</f>
        <v>0</v>
      </c>
      <c r="W31" s="166" t="s">
        <v>169</v>
      </c>
      <c r="AC31" s="14"/>
    </row>
    <row r="32" spans="1:37" ht="20.25" hidden="1" customHeight="1" x14ac:dyDescent="0.15">
      <c r="B32" s="190" t="str">
        <f>AF32</f>
        <v/>
      </c>
      <c r="C32" s="191"/>
      <c r="D32" s="191"/>
      <c r="E32" s="191"/>
      <c r="F32" s="191"/>
      <c r="G32" s="191"/>
      <c r="H32" s="191"/>
      <c r="I32" s="191"/>
      <c r="J32" s="191"/>
      <c r="K32" s="191"/>
      <c r="L32" s="191"/>
      <c r="M32" s="191"/>
      <c r="N32" s="191"/>
      <c r="O32" s="191"/>
      <c r="P32" s="191"/>
      <c r="Q32" s="191"/>
      <c r="R32" s="191"/>
      <c r="S32" s="191"/>
      <c r="T32" s="191"/>
      <c r="U32" s="191"/>
      <c r="V32" s="192"/>
      <c r="W32" s="167"/>
      <c r="Z32" s="82"/>
      <c r="AA32" s="82"/>
      <c r="AB32" s="82"/>
      <c r="AC32" s="82"/>
      <c r="AD32" s="82"/>
      <c r="AE32" s="82"/>
      <c r="AF32" s="185" t="str">
        <f>AI32&amp;AI33&amp;AI34&amp;AI35&amp;AI36&amp;AI37&amp;AI38&amp;AI39&amp;AI40&amp;AI41&amp;AI42&amp;AI43&amp;AI44</f>
        <v/>
      </c>
      <c r="AG32" s="82"/>
      <c r="AH32" s="10">
        <v>1</v>
      </c>
      <c r="AI32" s="81" t="str">
        <f>IFERROR(VLOOKUP(VLOOKUP(AH32,$AD$17:$AE$29,2,FALSE),$A$17:$V$29,3,FALSE),"")</f>
        <v/>
      </c>
      <c r="AJ32" s="82"/>
    </row>
    <row r="33" spans="1:36" ht="20.25" hidden="1" customHeight="1" x14ac:dyDescent="0.15">
      <c r="B33" s="166"/>
      <c r="C33" s="104"/>
      <c r="D33" s="104"/>
      <c r="E33" s="104"/>
      <c r="F33" s="104"/>
      <c r="G33" s="104"/>
      <c r="H33" s="104"/>
      <c r="I33" s="104"/>
      <c r="J33" s="104"/>
      <c r="K33" s="104"/>
      <c r="L33" s="104"/>
      <c r="M33" s="104"/>
      <c r="N33" s="104"/>
      <c r="O33" s="104"/>
      <c r="P33" s="104"/>
      <c r="Q33" s="104"/>
      <c r="R33" s="104"/>
      <c r="S33" s="104"/>
      <c r="T33" s="104"/>
      <c r="U33" s="104"/>
      <c r="V33" s="193"/>
      <c r="W33" s="167"/>
      <c r="Z33" s="82"/>
      <c r="AA33" s="82"/>
      <c r="AB33" s="82"/>
      <c r="AC33" s="82"/>
      <c r="AD33" s="82"/>
      <c r="AE33" s="82"/>
      <c r="AF33" s="186"/>
      <c r="AG33" s="82"/>
      <c r="AH33" s="10">
        <v>2</v>
      </c>
      <c r="AI33" s="81" t="str">
        <f t="shared" ref="AI33:AI44" si="2">IFERROR(CHAR(10)&amp;VLOOKUP(VLOOKUP(AH33,$AD$17:$AE$29,2,FALSE),$A$17:$V$29,3,FALSE),"")</f>
        <v/>
      </c>
      <c r="AJ33" s="41"/>
    </row>
    <row r="34" spans="1:36" ht="20.25" hidden="1" customHeight="1" x14ac:dyDescent="0.15">
      <c r="B34" s="166"/>
      <c r="C34" s="104"/>
      <c r="D34" s="104"/>
      <c r="E34" s="104"/>
      <c r="F34" s="104"/>
      <c r="G34" s="104"/>
      <c r="H34" s="104"/>
      <c r="I34" s="104"/>
      <c r="J34" s="104"/>
      <c r="K34" s="104"/>
      <c r="L34" s="104"/>
      <c r="M34" s="104"/>
      <c r="N34" s="104"/>
      <c r="O34" s="104"/>
      <c r="P34" s="104"/>
      <c r="Q34" s="104"/>
      <c r="R34" s="104"/>
      <c r="S34" s="104"/>
      <c r="T34" s="104"/>
      <c r="U34" s="104"/>
      <c r="V34" s="193"/>
      <c r="W34" s="167"/>
      <c r="Z34" s="82"/>
      <c r="AA34" s="82"/>
      <c r="AB34" s="82"/>
      <c r="AC34" s="82"/>
      <c r="AD34" s="82"/>
      <c r="AE34" s="82"/>
      <c r="AF34" s="186"/>
      <c r="AG34" s="82"/>
      <c r="AH34" s="10">
        <v>3</v>
      </c>
      <c r="AI34" s="81" t="str">
        <f t="shared" si="2"/>
        <v/>
      </c>
      <c r="AJ34" s="41"/>
    </row>
    <row r="35" spans="1:36" ht="20.25" hidden="1" customHeight="1" x14ac:dyDescent="0.15">
      <c r="B35" s="194"/>
      <c r="C35" s="195"/>
      <c r="D35" s="195"/>
      <c r="E35" s="195"/>
      <c r="F35" s="195"/>
      <c r="G35" s="195"/>
      <c r="H35" s="195"/>
      <c r="I35" s="195"/>
      <c r="J35" s="195"/>
      <c r="K35" s="195"/>
      <c r="L35" s="195"/>
      <c r="M35" s="195"/>
      <c r="N35" s="195"/>
      <c r="O35" s="195"/>
      <c r="P35" s="195"/>
      <c r="Q35" s="195"/>
      <c r="R35" s="195"/>
      <c r="S35" s="195"/>
      <c r="T35" s="195"/>
      <c r="U35" s="195"/>
      <c r="V35" s="196"/>
      <c r="W35" s="167"/>
      <c r="Z35" s="82"/>
      <c r="AA35" s="82"/>
      <c r="AB35" s="82"/>
      <c r="AC35" s="82"/>
      <c r="AD35" s="82"/>
      <c r="AE35" s="82"/>
      <c r="AF35" s="187"/>
      <c r="AG35" s="82"/>
      <c r="AH35" s="10">
        <v>4</v>
      </c>
      <c r="AI35" s="81" t="str">
        <f t="shared" si="2"/>
        <v/>
      </c>
      <c r="AJ35" s="82"/>
    </row>
    <row r="36" spans="1:36" ht="13.5" hidden="1" customHeight="1" x14ac:dyDescent="0.15">
      <c r="B36" s="83"/>
      <c r="C36" s="13"/>
      <c r="D36" s="13"/>
      <c r="E36" s="13"/>
      <c r="F36" s="13"/>
      <c r="G36" s="13"/>
      <c r="H36" s="13"/>
      <c r="I36" s="13"/>
      <c r="J36" s="13"/>
      <c r="K36" s="13"/>
      <c r="L36" s="13"/>
      <c r="M36" s="13"/>
      <c r="N36" s="105" t="str">
        <f>IF(V31&gt;7,"「配慮」シートへの反映を確認してください。","")</f>
        <v/>
      </c>
      <c r="O36" s="105"/>
      <c r="P36" s="105"/>
      <c r="Q36" s="105"/>
      <c r="R36" s="105"/>
      <c r="S36" s="105"/>
      <c r="T36" s="105"/>
      <c r="U36" s="105"/>
      <c r="V36" s="105"/>
      <c r="AC36" s="14"/>
      <c r="AH36" s="10">
        <v>5</v>
      </c>
      <c r="AI36" s="81" t="str">
        <f t="shared" si="2"/>
        <v/>
      </c>
    </row>
    <row r="37" spans="1:36" ht="13.5" customHeight="1" x14ac:dyDescent="0.15">
      <c r="B37" s="108" t="s">
        <v>92</v>
      </c>
      <c r="C37" s="108"/>
      <c r="D37" s="108"/>
      <c r="E37" s="108"/>
      <c r="F37" s="108"/>
      <c r="G37" s="108"/>
      <c r="H37" s="108"/>
      <c r="I37" s="108"/>
      <c r="J37" s="108"/>
      <c r="K37" s="108"/>
      <c r="L37" s="108"/>
      <c r="M37" s="108"/>
      <c r="N37" s="108"/>
      <c r="O37" s="108"/>
      <c r="P37" s="108"/>
      <c r="Q37" s="108"/>
      <c r="R37" s="108"/>
      <c r="S37" s="108"/>
      <c r="T37" s="108"/>
      <c r="U37" s="108"/>
      <c r="V37" s="108"/>
      <c r="W37" s="166" t="s">
        <v>102</v>
      </c>
      <c r="X37" s="30"/>
      <c r="Y37" s="30"/>
      <c r="Z37" s="30"/>
      <c r="AC37" s="14"/>
      <c r="AH37" s="10">
        <v>6</v>
      </c>
      <c r="AI37" s="81" t="str">
        <f t="shared" si="2"/>
        <v/>
      </c>
    </row>
    <row r="38" spans="1:36" ht="13.5" customHeight="1" x14ac:dyDescent="0.15">
      <c r="B38" s="171" t="s">
        <v>72</v>
      </c>
      <c r="C38" s="172"/>
      <c r="D38" s="172"/>
      <c r="E38" s="172"/>
      <c r="F38" s="172"/>
      <c r="G38" s="175"/>
      <c r="H38" s="175"/>
      <c r="I38" s="172" t="s">
        <v>64</v>
      </c>
      <c r="J38" s="172"/>
      <c r="K38" s="173"/>
      <c r="L38" s="173"/>
      <c r="M38" s="173"/>
      <c r="N38" s="173"/>
      <c r="O38" s="173"/>
      <c r="P38" s="173"/>
      <c r="Q38" s="173"/>
      <c r="R38" s="173"/>
      <c r="S38" s="173"/>
      <c r="T38" s="173"/>
      <c r="U38" s="173"/>
      <c r="V38" s="174"/>
      <c r="W38" s="167"/>
      <c r="X38" s="30"/>
      <c r="Y38" s="30"/>
      <c r="Z38" s="30"/>
      <c r="AC38" s="15"/>
      <c r="AF38" s="25" t="str">
        <f>IF(G38="有",B38&amp;"（ "&amp;G38&amp;"："&amp;K38&amp;" ）","")</f>
        <v/>
      </c>
      <c r="AH38" s="10">
        <v>7</v>
      </c>
      <c r="AI38" s="81" t="str">
        <f t="shared" si="2"/>
        <v/>
      </c>
    </row>
    <row r="39" spans="1:36" ht="204.75" customHeight="1" x14ac:dyDescent="0.15">
      <c r="B39" s="109"/>
      <c r="C39" s="110"/>
      <c r="D39" s="110"/>
      <c r="E39" s="110"/>
      <c r="F39" s="110"/>
      <c r="G39" s="110"/>
      <c r="H39" s="110"/>
      <c r="I39" s="110"/>
      <c r="J39" s="110"/>
      <c r="K39" s="110"/>
      <c r="L39" s="110"/>
      <c r="M39" s="110"/>
      <c r="N39" s="110"/>
      <c r="O39" s="110"/>
      <c r="P39" s="110"/>
      <c r="Q39" s="110"/>
      <c r="R39" s="110"/>
      <c r="S39" s="110"/>
      <c r="T39" s="110"/>
      <c r="U39" s="110"/>
      <c r="V39" s="110"/>
      <c r="W39" s="167"/>
      <c r="X39" s="30"/>
      <c r="Y39" s="30"/>
      <c r="Z39" s="30"/>
      <c r="AC39" s="14"/>
      <c r="AH39" s="10">
        <v>8</v>
      </c>
      <c r="AI39" s="81" t="str">
        <f t="shared" si="2"/>
        <v/>
      </c>
    </row>
    <row r="40" spans="1:36" ht="13.5" customHeight="1" x14ac:dyDescent="0.15">
      <c r="B40" s="177" t="s">
        <v>63</v>
      </c>
      <c r="C40" s="178"/>
      <c r="D40" s="42" t="s">
        <v>66</v>
      </c>
      <c r="E40" s="179"/>
      <c r="F40" s="179"/>
      <c r="G40" s="42" t="s">
        <v>68</v>
      </c>
      <c r="H40" s="179"/>
      <c r="I40" s="179"/>
      <c r="J40" s="13"/>
      <c r="K40" s="13"/>
      <c r="L40" s="13"/>
      <c r="M40" s="13"/>
      <c r="N40" s="13"/>
      <c r="O40" s="13"/>
      <c r="P40" s="13"/>
      <c r="Q40" s="13"/>
      <c r="U40" s="13"/>
      <c r="V40" s="43"/>
      <c r="W40" s="167"/>
      <c r="X40" s="30"/>
      <c r="Y40" s="30"/>
      <c r="Z40" s="30"/>
      <c r="AC40" s="15"/>
      <c r="AF40" s="25" t="str">
        <f>IF(COUNTBLANK(B17:B18)=2,"",B40&amp;"（"&amp;D40&amp;"　"&amp;E40&amp;"　"&amp;G40&amp;"　"&amp;H40&amp;"）")</f>
        <v/>
      </c>
      <c r="AH40" s="10">
        <v>9</v>
      </c>
      <c r="AI40" s="81" t="str">
        <f t="shared" si="2"/>
        <v/>
      </c>
    </row>
    <row r="41" spans="1:36" ht="13.5" customHeight="1" x14ac:dyDescent="0.15">
      <c r="B41" s="176" t="s">
        <v>65</v>
      </c>
      <c r="C41" s="168"/>
      <c r="D41" s="168"/>
      <c r="E41" s="168"/>
      <c r="F41" s="44" t="s">
        <v>66</v>
      </c>
      <c r="G41" s="180"/>
      <c r="H41" s="180"/>
      <c r="I41" s="45" t="s">
        <v>67</v>
      </c>
      <c r="J41" s="44" t="s">
        <v>68</v>
      </c>
      <c r="K41" s="181"/>
      <c r="L41" s="181"/>
      <c r="M41" s="45" t="s">
        <v>69</v>
      </c>
      <c r="N41" s="168" t="s">
        <v>84</v>
      </c>
      <c r="O41" s="169"/>
      <c r="P41" s="169"/>
      <c r="Q41" s="170"/>
      <c r="R41" s="170"/>
      <c r="S41" s="170"/>
      <c r="T41" s="45"/>
      <c r="U41" s="45"/>
      <c r="V41" s="46"/>
      <c r="W41" s="167"/>
      <c r="X41" s="30"/>
      <c r="Y41" s="30"/>
      <c r="Z41" s="30"/>
      <c r="AC41" s="15"/>
      <c r="AF41" s="25" t="str">
        <f>IF(COUNTBLANK(B20:B21)=2,"",B41&amp;"（"&amp;F41&amp;"　"&amp;G41&amp;" "&amp;I41&amp;"　"&amp;J41&amp;"　"&amp;K41&amp;" "&amp;M41&amp;"）　"&amp;N41&amp;"（"&amp;Q41&amp;"）")</f>
        <v/>
      </c>
      <c r="AH41" s="10">
        <v>10</v>
      </c>
      <c r="AI41" s="81" t="str">
        <f t="shared" si="2"/>
        <v/>
      </c>
    </row>
    <row r="42" spans="1:36" ht="13.5" customHeight="1" x14ac:dyDescent="0.15">
      <c r="B42" s="15"/>
      <c r="C42" s="13"/>
      <c r="D42" s="13"/>
      <c r="E42" s="13"/>
      <c r="F42" s="13"/>
      <c r="G42" s="13"/>
      <c r="H42" s="13"/>
      <c r="I42" s="13"/>
      <c r="J42" s="13"/>
      <c r="K42" s="13"/>
      <c r="L42" s="13"/>
      <c r="M42" s="13"/>
      <c r="N42" s="13"/>
      <c r="O42" s="13"/>
      <c r="P42" s="13"/>
      <c r="Q42" s="13"/>
      <c r="R42" s="13"/>
      <c r="S42" s="13"/>
      <c r="T42" s="13"/>
      <c r="U42" s="13"/>
      <c r="V42" s="13"/>
      <c r="AC42" s="14"/>
      <c r="AH42" s="10">
        <v>11</v>
      </c>
      <c r="AI42" s="81" t="str">
        <f t="shared" si="2"/>
        <v/>
      </c>
    </row>
    <row r="43" spans="1:36" ht="13.5" customHeight="1" x14ac:dyDescent="0.15">
      <c r="B43" s="108" t="s">
        <v>93</v>
      </c>
      <c r="C43" s="108"/>
      <c r="D43" s="108"/>
      <c r="E43" s="108"/>
      <c r="F43" s="108"/>
      <c r="G43" s="108"/>
      <c r="H43" s="108"/>
      <c r="I43" s="108"/>
      <c r="J43" s="108"/>
      <c r="K43" s="108"/>
      <c r="L43" s="108"/>
      <c r="M43" s="108"/>
      <c r="N43" s="108"/>
      <c r="O43" s="108"/>
      <c r="P43" s="108"/>
      <c r="Q43" s="108"/>
      <c r="R43" s="108"/>
      <c r="S43" s="108"/>
      <c r="T43" s="108"/>
      <c r="U43" s="108"/>
      <c r="V43" s="108"/>
      <c r="W43" s="166" t="s">
        <v>103</v>
      </c>
      <c r="X43" s="30"/>
      <c r="Y43" s="30"/>
      <c r="Z43" s="30"/>
      <c r="AC43" s="14"/>
      <c r="AH43" s="10">
        <v>12</v>
      </c>
      <c r="AI43" s="81" t="str">
        <f t="shared" si="2"/>
        <v/>
      </c>
    </row>
    <row r="44" spans="1:36" ht="138.75" customHeight="1" x14ac:dyDescent="0.15">
      <c r="B44" s="111"/>
      <c r="C44" s="112"/>
      <c r="D44" s="112"/>
      <c r="E44" s="112"/>
      <c r="F44" s="112"/>
      <c r="G44" s="112"/>
      <c r="H44" s="112"/>
      <c r="I44" s="112"/>
      <c r="J44" s="112"/>
      <c r="K44" s="112"/>
      <c r="L44" s="112"/>
      <c r="M44" s="112"/>
      <c r="N44" s="112"/>
      <c r="O44" s="112"/>
      <c r="P44" s="112"/>
      <c r="Q44" s="112"/>
      <c r="R44" s="112"/>
      <c r="S44" s="112"/>
      <c r="T44" s="112"/>
      <c r="U44" s="112"/>
      <c r="V44" s="112"/>
      <c r="W44" s="166"/>
      <c r="X44" s="30"/>
      <c r="Y44" s="30"/>
      <c r="Z44" s="30"/>
      <c r="AC44" s="14"/>
      <c r="AH44" s="10">
        <v>13</v>
      </c>
      <c r="AI44" s="81" t="str">
        <f t="shared" si="2"/>
        <v/>
      </c>
    </row>
    <row r="45" spans="1:36" ht="13.5" customHeight="1" x14ac:dyDescent="0.15">
      <c r="B45" s="15"/>
      <c r="AC45" s="14"/>
    </row>
    <row r="46" spans="1:36" ht="13.5" customHeight="1" x14ac:dyDescent="0.15">
      <c r="B46" s="182" t="s">
        <v>253</v>
      </c>
      <c r="C46" s="182"/>
      <c r="D46" s="182"/>
      <c r="E46" s="182"/>
      <c r="F46" s="182"/>
      <c r="G46" s="182"/>
      <c r="H46" s="182"/>
      <c r="I46" s="182"/>
      <c r="J46" s="182"/>
      <c r="K46" s="182"/>
      <c r="L46" s="182"/>
      <c r="M46" s="182"/>
      <c r="N46" s="182"/>
      <c r="O46" s="182"/>
      <c r="P46" s="182"/>
      <c r="Q46" s="182"/>
      <c r="R46" s="182"/>
      <c r="S46" s="182"/>
      <c r="T46" s="182"/>
      <c r="U46" s="182"/>
      <c r="V46" s="182"/>
      <c r="W46" s="166" t="s">
        <v>99</v>
      </c>
      <c r="X46" s="30"/>
      <c r="Y46" s="30"/>
      <c r="Z46" s="30"/>
      <c r="AC46" s="14"/>
      <c r="AD46" s="14" t="s">
        <v>128</v>
      </c>
    </row>
    <row r="47" spans="1:36" ht="14.1" customHeight="1" x14ac:dyDescent="0.15">
      <c r="B47" s="123" t="s">
        <v>254</v>
      </c>
      <c r="C47" s="123"/>
      <c r="D47" s="123"/>
      <c r="E47" s="123"/>
      <c r="F47" s="123"/>
      <c r="G47" s="123"/>
      <c r="H47" s="123"/>
      <c r="I47" s="123"/>
      <c r="J47" s="123"/>
      <c r="K47" s="123"/>
      <c r="L47" s="123"/>
      <c r="M47" s="123"/>
      <c r="N47" s="123"/>
      <c r="O47" s="123"/>
      <c r="P47" s="123"/>
      <c r="Q47" s="123"/>
      <c r="R47" s="123"/>
      <c r="S47" s="123"/>
      <c r="T47" s="123"/>
      <c r="U47" s="123"/>
      <c r="V47" s="123"/>
      <c r="W47" s="167"/>
      <c r="X47" s="30"/>
      <c r="Y47" s="30"/>
      <c r="Z47" s="30"/>
      <c r="AD47" s="25"/>
      <c r="AE47" s="25"/>
      <c r="AF47" s="25" t="str">
        <f>IF(B48&lt;&gt;"",C48,IF(B49&lt;&gt;"",C49,""))</f>
        <v/>
      </c>
    </row>
    <row r="48" spans="1:36" ht="14.1" hidden="1" customHeight="1" x14ac:dyDescent="0.15">
      <c r="A48" s="10">
        <v>1</v>
      </c>
      <c r="B48" s="52"/>
      <c r="C48" s="113" t="s">
        <v>42</v>
      </c>
      <c r="D48" s="114"/>
      <c r="E48" s="114"/>
      <c r="F48" s="114"/>
      <c r="G48" s="114"/>
      <c r="H48" s="114"/>
      <c r="I48" s="114"/>
      <c r="J48" s="114"/>
      <c r="K48" s="114"/>
      <c r="L48" s="114"/>
      <c r="M48" s="114"/>
      <c r="N48" s="114"/>
      <c r="O48" s="114"/>
      <c r="P48" s="114"/>
      <c r="Q48" s="114"/>
      <c r="R48" s="114"/>
      <c r="S48" s="114"/>
      <c r="T48" s="114"/>
      <c r="U48" s="114"/>
      <c r="V48" s="115"/>
      <c r="W48" s="167"/>
      <c r="X48" s="30"/>
      <c r="Y48" s="30"/>
      <c r="Z48" s="30"/>
      <c r="AD48" s="25" t="str">
        <f>IF(AE48="","",RANK(AE48,$AE$47:$AE$75,1))</f>
        <v/>
      </c>
      <c r="AE48" s="25" t="str">
        <f>IF(B48="","",A48)</f>
        <v/>
      </c>
      <c r="AF48" s="25" t="s">
        <v>51</v>
      </c>
    </row>
    <row r="49" spans="1:49" ht="14.1" customHeight="1" x14ac:dyDescent="0.15">
      <c r="A49" s="10">
        <v>2</v>
      </c>
      <c r="B49" s="52"/>
      <c r="C49" s="113" t="s">
        <v>255</v>
      </c>
      <c r="D49" s="114"/>
      <c r="E49" s="114"/>
      <c r="F49" s="114"/>
      <c r="G49" s="114"/>
      <c r="H49" s="114"/>
      <c r="I49" s="114"/>
      <c r="J49" s="114"/>
      <c r="K49" s="114"/>
      <c r="L49" s="114"/>
      <c r="M49" s="114"/>
      <c r="N49" s="114"/>
      <c r="O49" s="114"/>
      <c r="P49" s="114"/>
      <c r="Q49" s="114"/>
      <c r="R49" s="114"/>
      <c r="S49" s="114"/>
      <c r="T49" s="114"/>
      <c r="U49" s="114"/>
      <c r="V49" s="115"/>
      <c r="W49" s="167"/>
      <c r="X49" s="30"/>
      <c r="Y49" s="30"/>
      <c r="Z49" s="30"/>
      <c r="AD49" s="25" t="str">
        <f t="shared" ref="AD49:AD66" si="3">IF(AE49="","",RANK(AE49,$AE$47:$AE$79,1))</f>
        <v/>
      </c>
      <c r="AE49" s="25" t="str">
        <f>IF(B49="","",A49)</f>
        <v/>
      </c>
      <c r="AF49" s="25" t="s">
        <v>256</v>
      </c>
    </row>
    <row r="50" spans="1:49" ht="14.1" customHeight="1" x14ac:dyDescent="0.15">
      <c r="A50" s="10">
        <v>3</v>
      </c>
      <c r="B50" s="123" t="s">
        <v>45</v>
      </c>
      <c r="C50" s="123"/>
      <c r="D50" s="123"/>
      <c r="E50" s="123"/>
      <c r="F50" s="123"/>
      <c r="G50" s="123"/>
      <c r="H50" s="123"/>
      <c r="I50" s="123"/>
      <c r="J50" s="123"/>
      <c r="K50" s="123"/>
      <c r="L50" s="123"/>
      <c r="M50" s="123"/>
      <c r="N50" s="123"/>
      <c r="O50" s="123"/>
      <c r="P50" s="123"/>
      <c r="Q50" s="123"/>
      <c r="R50" s="123"/>
      <c r="S50" s="123"/>
      <c r="T50" s="123"/>
      <c r="U50" s="123"/>
      <c r="V50" s="123"/>
      <c r="W50" s="167"/>
      <c r="X50" s="30"/>
      <c r="Y50" s="30"/>
      <c r="Z50" s="30"/>
      <c r="AA50" s="15"/>
      <c r="AB50" s="15"/>
      <c r="AC50" s="15"/>
      <c r="AD50" s="25" t="str">
        <f t="shared" si="3"/>
        <v/>
      </c>
      <c r="AE50" s="25" t="str">
        <f>IF(OR(AND(B51="",B52=""),B48&lt;&gt;"",B49&lt;&gt;"",B54&lt;&gt;"",B55&lt;&gt;"",B56&lt;&gt;"",B64&lt;&gt;"",B65&lt;&gt;"",B59&lt;&gt;"",B61&lt;&gt;"",B70&lt;&gt;""),"",A50)</f>
        <v/>
      </c>
      <c r="AF50" s="25" t="s">
        <v>56</v>
      </c>
    </row>
    <row r="51" spans="1:49" ht="14.1" customHeight="1" x14ac:dyDescent="0.15">
      <c r="B51" s="52"/>
      <c r="C51" s="125" t="s">
        <v>49</v>
      </c>
      <c r="D51" s="125"/>
      <c r="E51" s="125"/>
      <c r="F51" s="125"/>
      <c r="G51" s="125"/>
      <c r="H51" s="125"/>
      <c r="I51" s="125"/>
      <c r="J51" s="125"/>
      <c r="K51" s="125"/>
      <c r="L51" s="125"/>
      <c r="M51" s="125"/>
      <c r="N51" s="125"/>
      <c r="O51" s="125"/>
      <c r="P51" s="125"/>
      <c r="Q51" s="125"/>
      <c r="R51" s="125"/>
      <c r="S51" s="125"/>
      <c r="T51" s="125"/>
      <c r="U51" s="125"/>
      <c r="V51" s="125"/>
      <c r="W51" s="167"/>
      <c r="X51" s="30"/>
      <c r="Y51" s="30"/>
      <c r="Z51" s="30"/>
      <c r="AA51" s="15"/>
      <c r="AB51" s="15"/>
      <c r="AC51" s="15"/>
      <c r="AD51" s="25" t="str">
        <f t="shared" si="3"/>
        <v/>
      </c>
      <c r="AE51" s="25"/>
      <c r="AF51" s="25" t="str">
        <f>IF(B51&lt;&gt;"",C51,IF(B52&lt;&gt;"",C52,""))</f>
        <v/>
      </c>
    </row>
    <row r="52" spans="1:49" ht="14.1" hidden="1" customHeight="1" x14ac:dyDescent="0.15">
      <c r="B52" s="52"/>
      <c r="C52" s="125" t="s">
        <v>50</v>
      </c>
      <c r="D52" s="125"/>
      <c r="E52" s="125"/>
      <c r="F52" s="125"/>
      <c r="G52" s="125"/>
      <c r="H52" s="125"/>
      <c r="I52" s="125"/>
      <c r="J52" s="125"/>
      <c r="K52" s="125"/>
      <c r="L52" s="125"/>
      <c r="M52" s="125"/>
      <c r="N52" s="125"/>
      <c r="O52" s="125"/>
      <c r="P52" s="125"/>
      <c r="Q52" s="125"/>
      <c r="R52" s="125"/>
      <c r="S52" s="125"/>
      <c r="T52" s="125"/>
      <c r="U52" s="125"/>
      <c r="V52" s="125"/>
      <c r="W52" s="167"/>
      <c r="X52" s="30"/>
      <c r="Y52" s="30"/>
      <c r="Z52" s="30"/>
      <c r="AA52" s="15"/>
      <c r="AB52" s="15"/>
      <c r="AC52" s="15"/>
      <c r="AD52" s="25" t="str">
        <f t="shared" si="3"/>
        <v/>
      </c>
      <c r="AE52" s="25"/>
      <c r="AF52" s="25"/>
    </row>
    <row r="53" spans="1:49" ht="14.1" customHeight="1" x14ac:dyDescent="0.15">
      <c r="A53" s="47"/>
      <c r="B53" s="123" t="s">
        <v>75</v>
      </c>
      <c r="C53" s="123"/>
      <c r="D53" s="123"/>
      <c r="E53" s="123"/>
      <c r="F53" s="123"/>
      <c r="G53" s="123"/>
      <c r="H53" s="123"/>
      <c r="I53" s="123"/>
      <c r="J53" s="123"/>
      <c r="K53" s="123"/>
      <c r="L53" s="123"/>
      <c r="M53" s="123"/>
      <c r="N53" s="123"/>
      <c r="O53" s="123"/>
      <c r="P53" s="123"/>
      <c r="Q53" s="123"/>
      <c r="R53" s="123"/>
      <c r="S53" s="123"/>
      <c r="T53" s="123"/>
      <c r="U53" s="123"/>
      <c r="V53" s="123"/>
      <c r="AA53" s="15"/>
      <c r="AB53" s="15"/>
      <c r="AC53" s="15"/>
      <c r="AD53" s="25" t="str">
        <f t="shared" si="3"/>
        <v/>
      </c>
      <c r="AE53" s="25"/>
      <c r="AF53" s="25"/>
    </row>
    <row r="54" spans="1:49" ht="14.1" customHeight="1" x14ac:dyDescent="0.15">
      <c r="A54" s="10">
        <v>4</v>
      </c>
      <c r="B54" s="52"/>
      <c r="C54" s="113" t="s">
        <v>43</v>
      </c>
      <c r="D54" s="114"/>
      <c r="E54" s="114"/>
      <c r="F54" s="114"/>
      <c r="G54" s="114"/>
      <c r="H54" s="115"/>
      <c r="I54" s="52"/>
      <c r="J54" s="125" t="s">
        <v>38</v>
      </c>
      <c r="K54" s="125"/>
      <c r="L54" s="125"/>
      <c r="M54" s="125"/>
      <c r="N54" s="113"/>
      <c r="O54" s="115" t="s">
        <v>96</v>
      </c>
      <c r="P54" s="125"/>
      <c r="Q54" s="125"/>
      <c r="R54" s="125"/>
      <c r="S54" s="125"/>
      <c r="T54" s="125"/>
      <c r="U54" s="125"/>
      <c r="V54" s="125"/>
      <c r="AA54" s="15"/>
      <c r="AB54" s="15"/>
      <c r="AC54" s="15"/>
      <c r="AD54" s="25" t="str">
        <f t="shared" si="3"/>
        <v/>
      </c>
      <c r="AE54" s="25" t="str">
        <f>IF(B54="","",A54)</f>
        <v/>
      </c>
      <c r="AF54" s="25" t="s">
        <v>52</v>
      </c>
    </row>
    <row r="55" spans="1:49" ht="14.1" customHeight="1" x14ac:dyDescent="0.15">
      <c r="A55" s="10">
        <v>5</v>
      </c>
      <c r="B55" s="52"/>
      <c r="C55" s="125" t="s">
        <v>44</v>
      </c>
      <c r="D55" s="125"/>
      <c r="E55" s="125"/>
      <c r="F55" s="125"/>
      <c r="G55" s="125"/>
      <c r="H55" s="125"/>
      <c r="I55" s="125"/>
      <c r="J55" s="125"/>
      <c r="K55" s="125"/>
      <c r="L55" s="125"/>
      <c r="M55" s="125"/>
      <c r="N55" s="125"/>
      <c r="O55" s="125"/>
      <c r="P55" s="125"/>
      <c r="Q55" s="125"/>
      <c r="R55" s="125"/>
      <c r="S55" s="125"/>
      <c r="T55" s="125"/>
      <c r="U55" s="125"/>
      <c r="V55" s="125"/>
      <c r="AA55" s="15"/>
      <c r="AB55" s="15"/>
      <c r="AC55" s="15"/>
      <c r="AD55" s="25" t="str">
        <f t="shared" si="3"/>
        <v/>
      </c>
      <c r="AE55" s="25" t="str">
        <f>IF(B55="","",A55)</f>
        <v/>
      </c>
      <c r="AF55" s="25" t="s">
        <v>53</v>
      </c>
    </row>
    <row r="56" spans="1:49" ht="14.1" hidden="1" customHeight="1" x14ac:dyDescent="0.15">
      <c r="A56" s="10">
        <v>6</v>
      </c>
      <c r="B56" s="52"/>
      <c r="C56" s="125" t="s">
        <v>39</v>
      </c>
      <c r="D56" s="125"/>
      <c r="E56" s="125"/>
      <c r="F56" s="125"/>
      <c r="G56" s="125"/>
      <c r="H56" s="125"/>
      <c r="I56" s="125"/>
      <c r="J56" s="125"/>
      <c r="K56" s="125"/>
      <c r="L56" s="125"/>
      <c r="M56" s="125"/>
      <c r="N56" s="125"/>
      <c r="O56" s="125"/>
      <c r="P56" s="125"/>
      <c r="Q56" s="125"/>
      <c r="R56" s="125"/>
      <c r="S56" s="125"/>
      <c r="T56" s="125"/>
      <c r="U56" s="125"/>
      <c r="V56" s="125"/>
      <c r="AD56" s="25" t="str">
        <f t="shared" si="3"/>
        <v/>
      </c>
      <c r="AE56" s="25" t="str">
        <f>IF(B56="","",A56)</f>
        <v/>
      </c>
      <c r="AF56" s="25" t="s">
        <v>54</v>
      </c>
    </row>
    <row r="57" spans="1:49" ht="14.1" customHeight="1" x14ac:dyDescent="0.15">
      <c r="A57" s="10">
        <v>7</v>
      </c>
      <c r="B57" s="123" t="s">
        <v>250</v>
      </c>
      <c r="C57" s="123"/>
      <c r="D57" s="123"/>
      <c r="E57" s="123"/>
      <c r="F57" s="123"/>
      <c r="G57" s="123"/>
      <c r="H57" s="123"/>
      <c r="I57" s="123"/>
      <c r="J57" s="123"/>
      <c r="K57" s="123"/>
      <c r="L57" s="123"/>
      <c r="M57" s="123"/>
      <c r="N57" s="123"/>
      <c r="O57" s="123"/>
      <c r="P57" s="123"/>
      <c r="Q57" s="123"/>
      <c r="R57" s="123"/>
      <c r="S57" s="123"/>
      <c r="T57" s="123"/>
      <c r="U57" s="123"/>
      <c r="V57" s="123"/>
      <c r="AD57" s="25" t="str">
        <f t="shared" si="3"/>
        <v/>
      </c>
      <c r="AE57" s="25" t="str">
        <f>IF(AND(B59="",B60="",B61=""),"",A57)</f>
        <v/>
      </c>
      <c r="AF57" s="25" t="s">
        <v>252</v>
      </c>
    </row>
    <row r="58" spans="1:49" ht="14.1" hidden="1" customHeight="1" x14ac:dyDescent="0.15">
      <c r="B58" s="48" t="str">
        <f>IF(B48="","",B48)</f>
        <v/>
      </c>
      <c r="C58" s="125" t="s">
        <v>13</v>
      </c>
      <c r="D58" s="125"/>
      <c r="E58" s="125"/>
      <c r="F58" s="125"/>
      <c r="G58" s="125"/>
      <c r="H58" s="125"/>
      <c r="I58" s="125"/>
      <c r="J58" s="125"/>
      <c r="K58" s="125"/>
      <c r="L58" s="125"/>
      <c r="M58" s="125"/>
      <c r="N58" s="125"/>
      <c r="O58" s="125"/>
      <c r="P58" s="125"/>
      <c r="Q58" s="125"/>
      <c r="R58" s="125"/>
      <c r="S58" s="125"/>
      <c r="T58" s="125"/>
      <c r="U58" s="125"/>
      <c r="V58" s="125"/>
      <c r="AD58" s="25" t="str">
        <f t="shared" si="3"/>
        <v/>
      </c>
      <c r="AE58" s="25"/>
      <c r="AF58" s="25"/>
    </row>
    <row r="59" spans="1:49" ht="14.1" hidden="1" customHeight="1" x14ac:dyDescent="0.15">
      <c r="A59" s="47"/>
      <c r="B59" s="52"/>
      <c r="C59" s="125" t="s">
        <v>76</v>
      </c>
      <c r="D59" s="125"/>
      <c r="E59" s="125"/>
      <c r="F59" s="125"/>
      <c r="G59" s="125"/>
      <c r="H59" s="125"/>
      <c r="I59" s="125"/>
      <c r="J59" s="125"/>
      <c r="K59" s="125"/>
      <c r="L59" s="125"/>
      <c r="M59" s="125"/>
      <c r="N59" s="125"/>
      <c r="O59" s="125"/>
      <c r="P59" s="125"/>
      <c r="Q59" s="125"/>
      <c r="R59" s="125"/>
      <c r="S59" s="125"/>
      <c r="T59" s="125"/>
      <c r="U59" s="125"/>
      <c r="V59" s="125"/>
      <c r="AA59" s="15"/>
      <c r="AB59" s="15"/>
      <c r="AC59" s="15"/>
      <c r="AD59" s="25" t="str">
        <f t="shared" si="3"/>
        <v/>
      </c>
      <c r="AE59" s="25"/>
      <c r="AF59" s="25"/>
    </row>
    <row r="60" spans="1:49" ht="14.1" hidden="1" customHeight="1" x14ac:dyDescent="0.15">
      <c r="A60" s="47"/>
      <c r="B60" s="96"/>
      <c r="C60" s="113" t="s">
        <v>224</v>
      </c>
      <c r="D60" s="114"/>
      <c r="E60" s="114"/>
      <c r="F60" s="114"/>
      <c r="G60" s="114"/>
      <c r="H60" s="114"/>
      <c r="I60" s="114"/>
      <c r="J60" s="114"/>
      <c r="K60" s="114"/>
      <c r="L60" s="114"/>
      <c r="M60" s="114"/>
      <c r="N60" s="114"/>
      <c r="O60" s="114"/>
      <c r="P60" s="114"/>
      <c r="Q60" s="114"/>
      <c r="R60" s="114"/>
      <c r="S60" s="114"/>
      <c r="T60" s="114"/>
      <c r="U60" s="114"/>
      <c r="V60" s="115"/>
      <c r="X60" s="97"/>
      <c r="Y60" s="97"/>
      <c r="Z60" s="97"/>
      <c r="AA60" s="15"/>
      <c r="AB60" s="15"/>
      <c r="AC60" s="15"/>
      <c r="AD60" s="95"/>
      <c r="AE60" s="95"/>
      <c r="AF60" s="95"/>
      <c r="AG60" s="97"/>
      <c r="AH60" s="97"/>
      <c r="AI60" s="97"/>
      <c r="AJ60" s="97"/>
      <c r="AK60" s="97"/>
      <c r="AL60" s="97"/>
      <c r="AM60" s="97"/>
      <c r="AN60" s="97"/>
      <c r="AO60" s="97"/>
      <c r="AP60" s="97"/>
      <c r="AQ60" s="97"/>
      <c r="AR60" s="97"/>
      <c r="AS60" s="97"/>
      <c r="AT60" s="97"/>
      <c r="AU60" s="97"/>
      <c r="AV60" s="97"/>
      <c r="AW60" s="97"/>
    </row>
    <row r="61" spans="1:49" ht="13.5" customHeight="1" x14ac:dyDescent="0.15">
      <c r="B61" s="124"/>
      <c r="C61" s="125" t="s">
        <v>251</v>
      </c>
      <c r="D61" s="125"/>
      <c r="E61" s="125"/>
      <c r="F61" s="125"/>
      <c r="G61" s="125"/>
      <c r="H61" s="53"/>
      <c r="I61" s="129" t="s">
        <v>260</v>
      </c>
      <c r="J61" s="130"/>
      <c r="K61" s="130"/>
      <c r="L61" s="130"/>
      <c r="M61" s="49" t="s">
        <v>73</v>
      </c>
      <c r="N61" s="128" t="s">
        <v>257</v>
      </c>
      <c r="O61" s="128"/>
      <c r="P61" s="114" t="s">
        <v>74</v>
      </c>
      <c r="Q61" s="114"/>
      <c r="R61" s="114"/>
      <c r="S61" s="114"/>
      <c r="T61" s="114"/>
      <c r="U61" s="114"/>
      <c r="V61" s="115"/>
      <c r="W61" s="13" t="s">
        <v>258</v>
      </c>
      <c r="AD61" s="25" t="str">
        <f t="shared" si="3"/>
        <v/>
      </c>
      <c r="AE61" s="25"/>
      <c r="AF61" s="29" t="str">
        <f>I61&amp;M61&amp;N61&amp;P61</f>
        <v>問題用紙及び解答用紙をＡ３の大きさに拡大</v>
      </c>
    </row>
    <row r="62" spans="1:49" ht="14.1" customHeight="1" x14ac:dyDescent="0.15">
      <c r="B62" s="124"/>
      <c r="C62" s="125"/>
      <c r="D62" s="125"/>
      <c r="E62" s="125"/>
      <c r="F62" s="125"/>
      <c r="G62" s="125"/>
      <c r="H62" s="52"/>
      <c r="I62" s="126" t="s">
        <v>5</v>
      </c>
      <c r="J62" s="127"/>
      <c r="K62" s="183"/>
      <c r="L62" s="184"/>
      <c r="M62" s="184"/>
      <c r="N62" s="184"/>
      <c r="O62" s="184"/>
      <c r="P62" s="184"/>
      <c r="Q62" s="184"/>
      <c r="R62" s="184"/>
      <c r="S62" s="184"/>
      <c r="T62" s="184"/>
      <c r="U62" s="184"/>
      <c r="V62" s="184"/>
      <c r="AD62" s="25" t="str">
        <f t="shared" si="3"/>
        <v/>
      </c>
      <c r="AE62" s="25" t="str">
        <f>IF(B62="","",A62)</f>
        <v/>
      </c>
      <c r="AF62" s="25" t="str">
        <f>IF(H61&lt;&gt;"",AF61,IF(H62&lt;&gt;"",K62,""))</f>
        <v/>
      </c>
    </row>
    <row r="63" spans="1:49" ht="14.1" hidden="1" customHeight="1" x14ac:dyDescent="0.15">
      <c r="A63" s="10">
        <v>8</v>
      </c>
      <c r="B63" s="123" t="s">
        <v>98</v>
      </c>
      <c r="C63" s="123"/>
      <c r="D63" s="123"/>
      <c r="E63" s="123"/>
      <c r="F63" s="123"/>
      <c r="G63" s="123"/>
      <c r="H63" s="123"/>
      <c r="I63" s="123"/>
      <c r="J63" s="123"/>
      <c r="K63" s="123"/>
      <c r="L63" s="123"/>
      <c r="M63" s="123"/>
      <c r="N63" s="123"/>
      <c r="O63" s="123"/>
      <c r="P63" s="123"/>
      <c r="Q63" s="123"/>
      <c r="R63" s="123"/>
      <c r="S63" s="123"/>
      <c r="T63" s="123"/>
      <c r="U63" s="123"/>
      <c r="V63" s="123"/>
      <c r="X63" s="14" t="s">
        <v>89</v>
      </c>
      <c r="AD63" s="25" t="str">
        <f t="shared" si="3"/>
        <v/>
      </c>
      <c r="AE63" s="25" t="str">
        <f>IF(AND(B64="",B65=""),"",A63)</f>
        <v/>
      </c>
      <c r="AF63" s="25" t="s">
        <v>55</v>
      </c>
    </row>
    <row r="64" spans="1:49" ht="14.1" hidden="1" customHeight="1" x14ac:dyDescent="0.15">
      <c r="B64" s="52"/>
      <c r="C64" s="125" t="s">
        <v>61</v>
      </c>
      <c r="D64" s="125"/>
      <c r="E64" s="125"/>
      <c r="F64" s="125"/>
      <c r="G64" s="125"/>
      <c r="H64" s="125"/>
      <c r="I64" s="125"/>
      <c r="J64" s="125"/>
      <c r="K64" s="125"/>
      <c r="L64" s="125"/>
      <c r="M64" s="125"/>
      <c r="N64" s="125"/>
      <c r="O64" s="125"/>
      <c r="P64" s="125"/>
      <c r="Q64" s="125"/>
      <c r="R64" s="125"/>
      <c r="S64" s="125"/>
      <c r="T64" s="125"/>
      <c r="U64" s="125"/>
      <c r="V64" s="125"/>
      <c r="AD64" s="25" t="str">
        <f t="shared" si="3"/>
        <v/>
      </c>
      <c r="AE64" s="25"/>
      <c r="AF64" s="25" t="str">
        <f>IF(B64&lt;&gt;"",C64,IF(B65&lt;&gt;"",C65,""))</f>
        <v/>
      </c>
    </row>
    <row r="65" spans="1:32" ht="14.1" hidden="1" customHeight="1" x14ac:dyDescent="0.15">
      <c r="B65" s="52"/>
      <c r="C65" s="125" t="s">
        <v>62</v>
      </c>
      <c r="D65" s="125"/>
      <c r="E65" s="125"/>
      <c r="F65" s="125"/>
      <c r="G65" s="125"/>
      <c r="H65" s="125"/>
      <c r="I65" s="125"/>
      <c r="J65" s="125"/>
      <c r="K65" s="125"/>
      <c r="L65" s="125"/>
      <c r="M65" s="125"/>
      <c r="N65" s="125"/>
      <c r="O65" s="125"/>
      <c r="P65" s="125"/>
      <c r="Q65" s="125"/>
      <c r="R65" s="125"/>
      <c r="S65" s="125"/>
      <c r="T65" s="125"/>
      <c r="U65" s="125"/>
      <c r="V65" s="125"/>
      <c r="AD65" s="25" t="str">
        <f t="shared" si="3"/>
        <v/>
      </c>
      <c r="AE65" s="25"/>
      <c r="AF65" s="25"/>
    </row>
    <row r="66" spans="1:32" ht="14.1" customHeight="1" x14ac:dyDescent="0.15">
      <c r="A66" s="10">
        <v>9</v>
      </c>
      <c r="B66" s="123" t="s">
        <v>46</v>
      </c>
      <c r="C66" s="123"/>
      <c r="D66" s="123"/>
      <c r="E66" s="123"/>
      <c r="F66" s="123"/>
      <c r="G66" s="123"/>
      <c r="H66" s="123"/>
      <c r="I66" s="123"/>
      <c r="J66" s="123"/>
      <c r="K66" s="123"/>
      <c r="L66" s="123"/>
      <c r="M66" s="123"/>
      <c r="N66" s="123"/>
      <c r="O66" s="123"/>
      <c r="P66" s="123"/>
      <c r="Q66" s="123"/>
      <c r="R66" s="123"/>
      <c r="S66" s="123"/>
      <c r="T66" s="123"/>
      <c r="U66" s="123"/>
      <c r="V66" s="123"/>
      <c r="AD66" s="25" t="str">
        <f t="shared" si="3"/>
        <v/>
      </c>
      <c r="AE66" s="25" t="str">
        <f>IF(B67="","",A66)</f>
        <v/>
      </c>
      <c r="AF66" s="25" t="s">
        <v>57</v>
      </c>
    </row>
    <row r="67" spans="1:32" ht="54.75" customHeight="1" x14ac:dyDescent="0.15">
      <c r="B67" s="52"/>
      <c r="C67" s="111"/>
      <c r="D67" s="112"/>
      <c r="E67" s="112"/>
      <c r="F67" s="112"/>
      <c r="G67" s="112"/>
      <c r="H67" s="112"/>
      <c r="I67" s="112"/>
      <c r="J67" s="112"/>
      <c r="K67" s="112"/>
      <c r="L67" s="112"/>
      <c r="M67" s="112"/>
      <c r="N67" s="112"/>
      <c r="O67" s="112"/>
      <c r="P67" s="112"/>
      <c r="Q67" s="112"/>
      <c r="R67" s="112"/>
      <c r="S67" s="112"/>
      <c r="T67" s="112"/>
      <c r="U67" s="112"/>
      <c r="V67" s="112"/>
      <c r="AD67" s="25"/>
      <c r="AE67" s="25"/>
      <c r="AF67" s="25"/>
    </row>
    <row r="68" spans="1:32" ht="14.1" customHeight="1" x14ac:dyDescent="0.15">
      <c r="B68" s="123" t="s">
        <v>14</v>
      </c>
      <c r="C68" s="123"/>
      <c r="D68" s="123"/>
      <c r="E68" s="123"/>
      <c r="F68" s="123"/>
      <c r="G68" s="123"/>
      <c r="H68" s="123"/>
      <c r="I68" s="123"/>
      <c r="J68" s="123"/>
      <c r="K68" s="123"/>
      <c r="L68" s="123"/>
      <c r="M68" s="123"/>
      <c r="N68" s="123"/>
      <c r="O68" s="123"/>
      <c r="P68" s="123"/>
      <c r="Q68" s="123"/>
      <c r="R68" s="123"/>
      <c r="S68" s="123"/>
      <c r="T68" s="123"/>
      <c r="U68" s="123"/>
      <c r="V68" s="123"/>
      <c r="AD68" s="25" t="str">
        <f>IF(AE68="","",RANK(AE68,$AE$47:$AE$79,1))</f>
        <v/>
      </c>
      <c r="AE68" s="25"/>
      <c r="AF68" s="25"/>
    </row>
    <row r="69" spans="1:32" ht="14.1" hidden="1" customHeight="1" x14ac:dyDescent="0.15">
      <c r="A69" s="10">
        <v>10</v>
      </c>
      <c r="B69" s="52"/>
      <c r="C69" s="125" t="s">
        <v>47</v>
      </c>
      <c r="D69" s="125"/>
      <c r="E69" s="125"/>
      <c r="F69" s="125"/>
      <c r="G69" s="125"/>
      <c r="H69" s="125"/>
      <c r="I69" s="125"/>
      <c r="J69" s="125"/>
      <c r="K69" s="125"/>
      <c r="L69" s="125"/>
      <c r="M69" s="125"/>
      <c r="N69" s="125"/>
      <c r="O69" s="125"/>
      <c r="P69" s="125"/>
      <c r="Q69" s="125"/>
      <c r="R69" s="125"/>
      <c r="S69" s="125"/>
      <c r="T69" s="125"/>
      <c r="U69" s="125"/>
      <c r="V69" s="125"/>
      <c r="AA69" s="15"/>
      <c r="AB69" s="15"/>
      <c r="AC69" s="15"/>
      <c r="AD69" s="25" t="str">
        <f>IF(AE69="","",RANK(AE69,$AE$47:$AE$79,1))</f>
        <v/>
      </c>
      <c r="AE69" s="25" t="str">
        <f>IF(OR(B69="",B48&lt;&gt;"",B54&lt;&gt;""),"",A69)</f>
        <v/>
      </c>
      <c r="AF69" s="25" t="s">
        <v>58</v>
      </c>
    </row>
    <row r="70" spans="1:32" ht="14.1" customHeight="1" x14ac:dyDescent="0.15">
      <c r="A70" s="10">
        <v>11</v>
      </c>
      <c r="B70" s="124"/>
      <c r="C70" s="125" t="s">
        <v>81</v>
      </c>
      <c r="D70" s="125"/>
      <c r="E70" s="125"/>
      <c r="F70" s="125"/>
      <c r="G70" s="125"/>
      <c r="H70" s="125"/>
      <c r="I70" s="125"/>
      <c r="J70" s="125"/>
      <c r="K70" s="125"/>
      <c r="L70" s="125"/>
      <c r="M70" s="125"/>
      <c r="N70" s="125"/>
      <c r="O70" s="125"/>
      <c r="P70" s="125"/>
      <c r="Q70" s="125"/>
      <c r="R70" s="125"/>
      <c r="S70" s="125"/>
      <c r="T70" s="125"/>
      <c r="U70" s="125"/>
      <c r="V70" s="125"/>
      <c r="AD70" s="25" t="str">
        <f>IF(AE70="","",RANK(AE70,$AE$47:$AE$79,1))</f>
        <v/>
      </c>
      <c r="AE70" s="25" t="str">
        <f>IF(B70="","",A70)</f>
        <v/>
      </c>
      <c r="AF70" s="25" t="s">
        <v>59</v>
      </c>
    </row>
    <row r="71" spans="1:32" ht="55.5" customHeight="1" x14ac:dyDescent="0.15">
      <c r="B71" s="124"/>
      <c r="C71" s="111"/>
      <c r="D71" s="112"/>
      <c r="E71" s="112"/>
      <c r="F71" s="112"/>
      <c r="G71" s="112"/>
      <c r="H71" s="112"/>
      <c r="I71" s="112"/>
      <c r="J71" s="112"/>
      <c r="K71" s="112"/>
      <c r="L71" s="112"/>
      <c r="M71" s="112"/>
      <c r="N71" s="112"/>
      <c r="O71" s="112"/>
      <c r="P71" s="112"/>
      <c r="Q71" s="112"/>
      <c r="R71" s="112"/>
      <c r="S71" s="112"/>
      <c r="T71" s="112"/>
      <c r="U71" s="112"/>
      <c r="V71" s="112"/>
      <c r="AA71" s="15"/>
      <c r="AB71" s="15"/>
      <c r="AC71" s="15"/>
      <c r="AD71" s="25" t="str">
        <f>IF(AE71="","",RANK(AE71,$AE$47:$AE$79,1))</f>
        <v/>
      </c>
      <c r="AE71" s="25" t="str">
        <f>IF(B71="","",A71)</f>
        <v/>
      </c>
      <c r="AF71" s="25"/>
    </row>
    <row r="72" spans="1:32" ht="11.25" x14ac:dyDescent="0.15">
      <c r="A72" s="10">
        <v>12</v>
      </c>
      <c r="B72" s="124"/>
      <c r="C72" s="125" t="s">
        <v>79</v>
      </c>
      <c r="D72" s="125"/>
      <c r="E72" s="125"/>
      <c r="F72" s="125"/>
      <c r="G72" s="125"/>
      <c r="H72" s="125"/>
      <c r="I72" s="125"/>
      <c r="J72" s="125"/>
      <c r="K72" s="125"/>
      <c r="L72" s="125"/>
      <c r="M72" s="125"/>
      <c r="N72" s="125"/>
      <c r="O72" s="125"/>
      <c r="P72" s="125"/>
      <c r="Q72" s="125"/>
      <c r="R72" s="125"/>
      <c r="S72" s="125"/>
      <c r="T72" s="125"/>
      <c r="U72" s="125"/>
      <c r="V72" s="125"/>
      <c r="AD72" s="25" t="str">
        <f>IF(AE72="","",RANK(AE72,$AE$47:$AE$79,1))</f>
        <v/>
      </c>
      <c r="AE72" s="25" t="str">
        <f>IF(B72="","",A72)</f>
        <v/>
      </c>
      <c r="AF72" s="25" t="s">
        <v>70</v>
      </c>
    </row>
    <row r="73" spans="1:32" ht="55.5" customHeight="1" x14ac:dyDescent="0.15">
      <c r="B73" s="124"/>
      <c r="C73" s="111"/>
      <c r="D73" s="112"/>
      <c r="E73" s="112"/>
      <c r="F73" s="112"/>
      <c r="G73" s="112"/>
      <c r="H73" s="112"/>
      <c r="I73" s="112"/>
      <c r="J73" s="112"/>
      <c r="K73" s="112"/>
      <c r="L73" s="112"/>
      <c r="M73" s="112"/>
      <c r="N73" s="112"/>
      <c r="O73" s="112"/>
      <c r="P73" s="112"/>
      <c r="Q73" s="112"/>
      <c r="R73" s="112"/>
      <c r="S73" s="112"/>
      <c r="T73" s="112"/>
      <c r="U73" s="112"/>
      <c r="V73" s="112"/>
      <c r="AA73" s="15"/>
      <c r="AB73" s="15"/>
      <c r="AC73" s="15"/>
      <c r="AD73" s="25"/>
      <c r="AE73" s="25"/>
      <c r="AF73" s="25"/>
    </row>
    <row r="74" spans="1:32" ht="14.1" customHeight="1" x14ac:dyDescent="0.15">
      <c r="B74" s="108" t="s">
        <v>78</v>
      </c>
      <c r="C74" s="108"/>
      <c r="D74" s="108"/>
      <c r="E74" s="108"/>
      <c r="F74" s="108"/>
      <c r="G74" s="108"/>
      <c r="H74" s="108"/>
      <c r="I74" s="108"/>
      <c r="J74" s="108"/>
      <c r="K74" s="108"/>
      <c r="L74" s="108"/>
      <c r="M74" s="108"/>
      <c r="N74" s="108"/>
      <c r="O74" s="108"/>
      <c r="P74" s="108"/>
      <c r="Q74" s="108"/>
      <c r="R74" s="108"/>
      <c r="S74" s="108"/>
      <c r="T74" s="108"/>
      <c r="U74" s="108"/>
      <c r="V74" s="108"/>
      <c r="AA74" s="15"/>
      <c r="AB74" s="15"/>
      <c r="AC74" s="15"/>
      <c r="AD74" s="25"/>
      <c r="AE74" s="25"/>
      <c r="AF74" s="25"/>
    </row>
    <row r="75" spans="1:32" ht="11.25" x14ac:dyDescent="0.15">
      <c r="B75" s="116" t="s">
        <v>243</v>
      </c>
      <c r="C75" s="117"/>
      <c r="D75" s="117"/>
      <c r="E75" s="117"/>
      <c r="F75" s="117"/>
      <c r="G75" s="117"/>
      <c r="H75" s="117"/>
      <c r="I75" s="118"/>
      <c r="J75" s="122"/>
      <c r="K75" s="122"/>
      <c r="L75" s="122"/>
      <c r="M75" s="122"/>
      <c r="N75" s="122"/>
      <c r="O75" s="117" t="s">
        <v>104</v>
      </c>
      <c r="P75" s="117"/>
      <c r="Q75" s="117"/>
      <c r="R75" s="118"/>
      <c r="S75" s="119"/>
      <c r="T75" s="120"/>
      <c r="U75" s="120"/>
      <c r="V75" s="121"/>
      <c r="AA75" s="15"/>
      <c r="AB75" s="15"/>
      <c r="AC75" s="15"/>
      <c r="AD75" s="25"/>
      <c r="AE75" s="25"/>
      <c r="AF75" s="25"/>
    </row>
    <row r="76" spans="1:32" ht="14.1" customHeight="1" x14ac:dyDescent="0.15">
      <c r="B76" s="108" t="s">
        <v>77</v>
      </c>
      <c r="C76" s="108"/>
      <c r="D76" s="108"/>
      <c r="E76" s="108"/>
      <c r="F76" s="108"/>
      <c r="G76" s="108"/>
      <c r="H76" s="108"/>
      <c r="I76" s="108"/>
      <c r="J76" s="108"/>
      <c r="K76" s="108"/>
      <c r="L76" s="108"/>
      <c r="M76" s="108"/>
      <c r="N76" s="108"/>
      <c r="O76" s="108"/>
      <c r="P76" s="108"/>
      <c r="Q76" s="108"/>
      <c r="R76" s="108"/>
      <c r="S76" s="108"/>
      <c r="T76" s="108"/>
      <c r="U76" s="108"/>
      <c r="V76" s="108"/>
      <c r="AA76" s="15"/>
      <c r="AB76" s="15"/>
      <c r="AC76" s="15"/>
      <c r="AD76" s="25"/>
      <c r="AE76" s="25" t="str">
        <f>IF(B71="","",A78)</f>
        <v/>
      </c>
      <c r="AF76" s="29"/>
    </row>
    <row r="77" spans="1:32" ht="45" customHeight="1" x14ac:dyDescent="0.15">
      <c r="B77" s="106"/>
      <c r="C77" s="107"/>
      <c r="D77" s="107"/>
      <c r="E77" s="107"/>
      <c r="F77" s="107"/>
      <c r="G77" s="107"/>
      <c r="H77" s="107"/>
      <c r="I77" s="107"/>
      <c r="J77" s="107"/>
      <c r="K77" s="107"/>
      <c r="L77" s="107"/>
      <c r="M77" s="107"/>
      <c r="N77" s="107"/>
      <c r="O77" s="107"/>
      <c r="P77" s="107"/>
      <c r="Q77" s="107"/>
      <c r="R77" s="107"/>
      <c r="S77" s="107"/>
      <c r="T77" s="107"/>
      <c r="U77" s="107"/>
      <c r="V77" s="107"/>
      <c r="AA77" s="15"/>
      <c r="AB77" s="15"/>
      <c r="AC77" s="15"/>
      <c r="AD77" s="25"/>
      <c r="AE77" s="25"/>
      <c r="AF77" s="25"/>
    </row>
    <row r="78" spans="1:32" ht="14.1" customHeight="1" x14ac:dyDescent="0.15">
      <c r="C78" s="38"/>
      <c r="D78" s="38"/>
      <c r="E78" s="38"/>
      <c r="F78" s="38"/>
      <c r="G78" s="38"/>
      <c r="H78" s="38"/>
      <c r="I78" s="38"/>
      <c r="J78" s="38"/>
      <c r="K78" s="38"/>
      <c r="L78" s="38"/>
      <c r="M78" s="38"/>
      <c r="AD78" s="25" t="str">
        <f>IF(AE78="","",RANK(AE78,$AE$47:$AE$79,1))</f>
        <v/>
      </c>
      <c r="AE78" s="25"/>
      <c r="AF78" s="25"/>
    </row>
    <row r="79" spans="1:32" ht="14.1" customHeight="1" x14ac:dyDescent="0.15">
      <c r="B79" s="108" t="s">
        <v>94</v>
      </c>
      <c r="C79" s="108"/>
      <c r="D79" s="108"/>
      <c r="E79" s="108"/>
      <c r="F79" s="108"/>
      <c r="G79" s="108"/>
      <c r="H79" s="108"/>
      <c r="I79" s="108"/>
      <c r="J79" s="108"/>
      <c r="K79" s="108"/>
      <c r="L79" s="108"/>
      <c r="M79" s="108"/>
      <c r="N79" s="108"/>
      <c r="O79" s="108"/>
      <c r="P79" s="108"/>
      <c r="Q79" s="108"/>
      <c r="R79" s="108"/>
      <c r="S79" s="108"/>
      <c r="T79" s="108"/>
      <c r="U79" s="108"/>
      <c r="V79" s="108"/>
      <c r="W79" s="166" t="s">
        <v>100</v>
      </c>
      <c r="X79" s="30"/>
      <c r="Y79" s="30"/>
      <c r="Z79" s="30"/>
      <c r="AD79" s="25"/>
      <c r="AE79" s="25"/>
      <c r="AF79" s="25"/>
    </row>
    <row r="80" spans="1:32" ht="55.5" customHeight="1" x14ac:dyDescent="0.15">
      <c r="B80" s="111"/>
      <c r="C80" s="112"/>
      <c r="D80" s="112"/>
      <c r="E80" s="112"/>
      <c r="F80" s="112"/>
      <c r="G80" s="112"/>
      <c r="H80" s="112"/>
      <c r="I80" s="112"/>
      <c r="J80" s="112"/>
      <c r="K80" s="112"/>
      <c r="L80" s="112"/>
      <c r="M80" s="112"/>
      <c r="N80" s="112"/>
      <c r="O80" s="112"/>
      <c r="P80" s="112"/>
      <c r="Q80" s="112"/>
      <c r="R80" s="112"/>
      <c r="S80" s="112"/>
      <c r="T80" s="112"/>
      <c r="U80" s="112"/>
      <c r="V80" s="112"/>
      <c r="W80" s="167"/>
      <c r="X80" s="30"/>
      <c r="Y80" s="30"/>
      <c r="Z80" s="30"/>
      <c r="AC80" s="14"/>
    </row>
    <row r="81" spans="1:29" ht="11.25" x14ac:dyDescent="0.15">
      <c r="B81" s="50"/>
      <c r="C81" s="50"/>
      <c r="D81" s="50"/>
      <c r="E81" s="50"/>
      <c r="F81" s="50"/>
      <c r="G81" s="50"/>
      <c r="H81" s="50"/>
      <c r="I81" s="50"/>
      <c r="J81" s="50"/>
      <c r="K81" s="50"/>
      <c r="L81" s="50"/>
      <c r="M81" s="50"/>
      <c r="N81" s="50"/>
      <c r="O81" s="50"/>
      <c r="P81" s="50"/>
      <c r="Q81" s="50"/>
      <c r="R81" s="50"/>
      <c r="S81" s="50"/>
      <c r="T81" s="50"/>
      <c r="U81" s="50"/>
      <c r="V81" s="50"/>
      <c r="AC81" s="14"/>
    </row>
    <row r="82" spans="1:29" ht="14.1" customHeight="1" x14ac:dyDescent="0.15">
      <c r="B82" s="108" t="s">
        <v>90</v>
      </c>
      <c r="C82" s="108"/>
      <c r="D82" s="108"/>
      <c r="E82" s="108"/>
      <c r="F82" s="108"/>
      <c r="G82" s="108"/>
      <c r="H82" s="108"/>
      <c r="I82" s="108"/>
      <c r="J82" s="108"/>
      <c r="K82" s="108"/>
      <c r="L82" s="108"/>
      <c r="M82" s="108"/>
      <c r="N82" s="108"/>
      <c r="O82" s="108"/>
      <c r="P82" s="108"/>
      <c r="Q82" s="108"/>
      <c r="R82" s="108"/>
      <c r="S82" s="108"/>
      <c r="T82" s="108"/>
      <c r="U82" s="108"/>
      <c r="V82" s="108"/>
      <c r="W82" s="166" t="s">
        <v>101</v>
      </c>
      <c r="X82" s="30"/>
      <c r="Y82" s="30"/>
      <c r="Z82" s="30"/>
      <c r="AC82" s="14"/>
    </row>
    <row r="83" spans="1:29" ht="42" customHeight="1" x14ac:dyDescent="0.15">
      <c r="A83" s="10">
        <v>1</v>
      </c>
      <c r="B83" s="131" t="str">
        <f>IFERROR(VLOOKUP(A83,$AD$47:$AF$73,3,FALSE),"")</f>
        <v/>
      </c>
      <c r="C83" s="131"/>
      <c r="D83" s="131"/>
      <c r="E83" s="131"/>
      <c r="F83" s="111"/>
      <c r="G83" s="107"/>
      <c r="H83" s="107"/>
      <c r="I83" s="107"/>
      <c r="J83" s="107"/>
      <c r="K83" s="107"/>
      <c r="L83" s="107"/>
      <c r="M83" s="107"/>
      <c r="N83" s="107"/>
      <c r="O83" s="107"/>
      <c r="P83" s="107"/>
      <c r="Q83" s="107"/>
      <c r="R83" s="107"/>
      <c r="S83" s="107"/>
      <c r="T83" s="107"/>
      <c r="U83" s="107"/>
      <c r="V83" s="107"/>
      <c r="W83" s="167"/>
      <c r="X83" s="30"/>
      <c r="Y83" s="30"/>
      <c r="Z83" s="30"/>
      <c r="AC83" s="14"/>
    </row>
    <row r="84" spans="1:29" ht="42" customHeight="1" x14ac:dyDescent="0.15">
      <c r="A84" s="10">
        <v>2</v>
      </c>
      <c r="B84" s="131" t="str">
        <f t="shared" ref="B84:B92" si="4">IFERROR(VLOOKUP(A84,$AD$47:$AF$73,3,FALSE),"")</f>
        <v/>
      </c>
      <c r="C84" s="131"/>
      <c r="D84" s="131"/>
      <c r="E84" s="131"/>
      <c r="F84" s="111"/>
      <c r="G84" s="107"/>
      <c r="H84" s="107"/>
      <c r="I84" s="107"/>
      <c r="J84" s="107"/>
      <c r="K84" s="107"/>
      <c r="L84" s="107"/>
      <c r="M84" s="107"/>
      <c r="N84" s="107"/>
      <c r="O84" s="107"/>
      <c r="P84" s="107"/>
      <c r="Q84" s="107"/>
      <c r="R84" s="107"/>
      <c r="S84" s="107"/>
      <c r="T84" s="107"/>
      <c r="U84" s="107"/>
      <c r="V84" s="107"/>
      <c r="AC84" s="14"/>
    </row>
    <row r="85" spans="1:29" ht="42" customHeight="1" x14ac:dyDescent="0.15">
      <c r="A85" s="10">
        <v>3</v>
      </c>
      <c r="B85" s="131" t="str">
        <f t="shared" si="4"/>
        <v/>
      </c>
      <c r="C85" s="131"/>
      <c r="D85" s="131"/>
      <c r="E85" s="131"/>
      <c r="F85" s="111"/>
      <c r="G85" s="107"/>
      <c r="H85" s="107"/>
      <c r="I85" s="107"/>
      <c r="J85" s="107"/>
      <c r="K85" s="107"/>
      <c r="L85" s="107"/>
      <c r="M85" s="107"/>
      <c r="N85" s="107"/>
      <c r="O85" s="107"/>
      <c r="P85" s="107"/>
      <c r="Q85" s="107"/>
      <c r="R85" s="107"/>
      <c r="S85" s="107"/>
      <c r="T85" s="107"/>
      <c r="U85" s="107"/>
      <c r="V85" s="107"/>
      <c r="AC85" s="14"/>
    </row>
    <row r="86" spans="1:29" ht="42" customHeight="1" x14ac:dyDescent="0.15">
      <c r="A86" s="10">
        <v>4</v>
      </c>
      <c r="B86" s="131" t="str">
        <f t="shared" si="4"/>
        <v/>
      </c>
      <c r="C86" s="131"/>
      <c r="D86" s="131"/>
      <c r="E86" s="131"/>
      <c r="F86" s="111"/>
      <c r="G86" s="107"/>
      <c r="H86" s="107"/>
      <c r="I86" s="107"/>
      <c r="J86" s="107"/>
      <c r="K86" s="107"/>
      <c r="L86" s="107"/>
      <c r="M86" s="107"/>
      <c r="N86" s="107"/>
      <c r="O86" s="107"/>
      <c r="P86" s="107"/>
      <c r="Q86" s="107"/>
      <c r="R86" s="107"/>
      <c r="S86" s="107"/>
      <c r="T86" s="107"/>
      <c r="U86" s="107"/>
      <c r="V86" s="107"/>
      <c r="AC86" s="14"/>
    </row>
    <row r="87" spans="1:29" ht="42" customHeight="1" x14ac:dyDescent="0.15">
      <c r="A87" s="10">
        <v>5</v>
      </c>
      <c r="B87" s="131" t="str">
        <f t="shared" si="4"/>
        <v/>
      </c>
      <c r="C87" s="131"/>
      <c r="D87" s="131"/>
      <c r="E87" s="131"/>
      <c r="F87" s="111"/>
      <c r="G87" s="107"/>
      <c r="H87" s="107"/>
      <c r="I87" s="107"/>
      <c r="J87" s="107"/>
      <c r="K87" s="107"/>
      <c r="L87" s="107"/>
      <c r="M87" s="107"/>
      <c r="N87" s="107"/>
      <c r="O87" s="107"/>
      <c r="P87" s="107"/>
      <c r="Q87" s="107"/>
      <c r="R87" s="107"/>
      <c r="S87" s="107"/>
      <c r="T87" s="107"/>
      <c r="U87" s="107"/>
      <c r="V87" s="107"/>
      <c r="AC87" s="14"/>
    </row>
    <row r="88" spans="1:29" ht="42" customHeight="1" x14ac:dyDescent="0.15">
      <c r="A88" s="10">
        <v>6</v>
      </c>
      <c r="B88" s="131" t="str">
        <f t="shared" si="4"/>
        <v/>
      </c>
      <c r="C88" s="131"/>
      <c r="D88" s="131"/>
      <c r="E88" s="131"/>
      <c r="F88" s="111"/>
      <c r="G88" s="107"/>
      <c r="H88" s="107"/>
      <c r="I88" s="107"/>
      <c r="J88" s="107"/>
      <c r="K88" s="107"/>
      <c r="L88" s="107"/>
      <c r="M88" s="107"/>
      <c r="N88" s="107"/>
      <c r="O88" s="107"/>
      <c r="P88" s="107"/>
      <c r="Q88" s="107"/>
      <c r="R88" s="107"/>
      <c r="S88" s="107"/>
      <c r="T88" s="107"/>
      <c r="U88" s="107"/>
      <c r="V88" s="107"/>
      <c r="AC88" s="14"/>
    </row>
    <row r="89" spans="1:29" ht="42" customHeight="1" x14ac:dyDescent="0.15">
      <c r="A89" s="10">
        <v>7</v>
      </c>
      <c r="B89" s="131" t="str">
        <f t="shared" si="4"/>
        <v/>
      </c>
      <c r="C89" s="131"/>
      <c r="D89" s="131"/>
      <c r="E89" s="131"/>
      <c r="F89" s="111"/>
      <c r="G89" s="107"/>
      <c r="H89" s="107"/>
      <c r="I89" s="107"/>
      <c r="J89" s="107"/>
      <c r="K89" s="107"/>
      <c r="L89" s="107"/>
      <c r="M89" s="107"/>
      <c r="N89" s="107"/>
      <c r="O89" s="107"/>
      <c r="P89" s="107"/>
      <c r="Q89" s="107"/>
      <c r="R89" s="107"/>
      <c r="S89" s="107"/>
      <c r="T89" s="107"/>
      <c r="U89" s="107"/>
      <c r="V89" s="107"/>
    </row>
    <row r="90" spans="1:29" ht="42" customHeight="1" x14ac:dyDescent="0.15">
      <c r="A90" s="10">
        <v>8</v>
      </c>
      <c r="B90" s="131" t="str">
        <f t="shared" si="4"/>
        <v/>
      </c>
      <c r="C90" s="131"/>
      <c r="D90" s="131"/>
      <c r="E90" s="131"/>
      <c r="F90" s="111"/>
      <c r="G90" s="107"/>
      <c r="H90" s="107"/>
      <c r="I90" s="107"/>
      <c r="J90" s="107"/>
      <c r="K90" s="107"/>
      <c r="L90" s="107"/>
      <c r="M90" s="107"/>
      <c r="N90" s="107"/>
      <c r="O90" s="107"/>
      <c r="P90" s="107"/>
      <c r="Q90" s="107"/>
      <c r="R90" s="107"/>
      <c r="S90" s="107"/>
      <c r="T90" s="107"/>
      <c r="U90" s="107"/>
      <c r="V90" s="107"/>
    </row>
    <row r="91" spans="1:29" ht="42" customHeight="1" x14ac:dyDescent="0.15">
      <c r="A91" s="10">
        <v>9</v>
      </c>
      <c r="B91" s="131" t="str">
        <f t="shared" si="4"/>
        <v/>
      </c>
      <c r="C91" s="131"/>
      <c r="D91" s="131"/>
      <c r="E91" s="131"/>
      <c r="F91" s="111"/>
      <c r="G91" s="107"/>
      <c r="H91" s="107"/>
      <c r="I91" s="107"/>
      <c r="J91" s="107"/>
      <c r="K91" s="107"/>
      <c r="L91" s="107"/>
      <c r="M91" s="107"/>
      <c r="N91" s="107"/>
      <c r="O91" s="107"/>
      <c r="P91" s="107"/>
      <c r="Q91" s="107"/>
      <c r="R91" s="107"/>
      <c r="S91" s="107"/>
      <c r="T91" s="107"/>
      <c r="U91" s="107"/>
      <c r="V91" s="107"/>
    </row>
    <row r="92" spans="1:29" ht="42" customHeight="1" x14ac:dyDescent="0.15">
      <c r="A92" s="10">
        <v>10</v>
      </c>
      <c r="B92" s="131" t="str">
        <f t="shared" si="4"/>
        <v/>
      </c>
      <c r="C92" s="131"/>
      <c r="D92" s="131"/>
      <c r="E92" s="131"/>
      <c r="F92" s="111"/>
      <c r="G92" s="107"/>
      <c r="H92" s="107"/>
      <c r="I92" s="107"/>
      <c r="J92" s="107"/>
      <c r="K92" s="107"/>
      <c r="L92" s="107"/>
      <c r="M92" s="107"/>
      <c r="N92" s="107"/>
      <c r="O92" s="107"/>
      <c r="P92" s="107"/>
      <c r="Q92" s="107"/>
      <c r="R92" s="107"/>
      <c r="S92" s="107"/>
      <c r="T92" s="107"/>
      <c r="U92" s="107"/>
      <c r="V92" s="107"/>
    </row>
  </sheetData>
  <sheetProtection password="CA35" sheet="1" objects="1" scenarios="1"/>
  <mergeCells count="132">
    <mergeCell ref="W16:W19"/>
    <mergeCell ref="C17:V17"/>
    <mergeCell ref="C19:V19"/>
    <mergeCell ref="C26:V26"/>
    <mergeCell ref="C18:V18"/>
    <mergeCell ref="C25:V25"/>
    <mergeCell ref="C23:V23"/>
    <mergeCell ref="C20:V20"/>
    <mergeCell ref="C21:V21"/>
    <mergeCell ref="C22:V22"/>
    <mergeCell ref="C24:V24"/>
    <mergeCell ref="AF32:AF35"/>
    <mergeCell ref="W37:W41"/>
    <mergeCell ref="W43:W44"/>
    <mergeCell ref="W46:W52"/>
    <mergeCell ref="W79:W80"/>
    <mergeCell ref="C27:V27"/>
    <mergeCell ref="C28:V28"/>
    <mergeCell ref="C29:V29"/>
    <mergeCell ref="W31:W35"/>
    <mergeCell ref="B32:V35"/>
    <mergeCell ref="B76:V76"/>
    <mergeCell ref="B47:V47"/>
    <mergeCell ref="B53:V53"/>
    <mergeCell ref="B70:B71"/>
    <mergeCell ref="B63:V63"/>
    <mergeCell ref="C64:V64"/>
    <mergeCell ref="C65:V65"/>
    <mergeCell ref="B66:V66"/>
    <mergeCell ref="C67:V67"/>
    <mergeCell ref="B68:V68"/>
    <mergeCell ref="P61:V61"/>
    <mergeCell ref="C70:V70"/>
    <mergeCell ref="W82:W83"/>
    <mergeCell ref="N41:P41"/>
    <mergeCell ref="Q41:S41"/>
    <mergeCell ref="B82:V82"/>
    <mergeCell ref="B38:F38"/>
    <mergeCell ref="I38:J38"/>
    <mergeCell ref="K38:V38"/>
    <mergeCell ref="G38:H38"/>
    <mergeCell ref="B41:E41"/>
    <mergeCell ref="B40:C40"/>
    <mergeCell ref="E40:F40"/>
    <mergeCell ref="H40:I40"/>
    <mergeCell ref="G41:H41"/>
    <mergeCell ref="K41:L41"/>
    <mergeCell ref="B46:V46"/>
    <mergeCell ref="B80:V80"/>
    <mergeCell ref="B79:V79"/>
    <mergeCell ref="C60:V60"/>
    <mergeCell ref="K62:V62"/>
    <mergeCell ref="C61:G62"/>
    <mergeCell ref="C54:H54"/>
    <mergeCell ref="B50:V50"/>
    <mergeCell ref="C51:V51"/>
    <mergeCell ref="B4:C4"/>
    <mergeCell ref="D4:G4"/>
    <mergeCell ref="I4:J4"/>
    <mergeCell ref="K4:N4"/>
    <mergeCell ref="B6:V6"/>
    <mergeCell ref="T10:V10"/>
    <mergeCell ref="B16:V16"/>
    <mergeCell ref="M9:N9"/>
    <mergeCell ref="B9:C9"/>
    <mergeCell ref="E9:F9"/>
    <mergeCell ref="B10:C10"/>
    <mergeCell ref="D10:E10"/>
    <mergeCell ref="B7:C7"/>
    <mergeCell ref="D7:V7"/>
    <mergeCell ref="B8:C8"/>
    <mergeCell ref="D8:V8"/>
    <mergeCell ref="B12:V12"/>
    <mergeCell ref="O10:P10"/>
    <mergeCell ref="G10:M10"/>
    <mergeCell ref="K9:L9"/>
    <mergeCell ref="C14:N14"/>
    <mergeCell ref="P14:V14"/>
    <mergeCell ref="C13:V13"/>
    <mergeCell ref="F92:V92"/>
    <mergeCell ref="B84:E84"/>
    <mergeCell ref="B85:E85"/>
    <mergeCell ref="B83:E83"/>
    <mergeCell ref="B86:E86"/>
    <mergeCell ref="B87:E87"/>
    <mergeCell ref="B88:E88"/>
    <mergeCell ref="B89:E89"/>
    <mergeCell ref="B90:E90"/>
    <mergeCell ref="B91:E91"/>
    <mergeCell ref="B92:E92"/>
    <mergeCell ref="F84:V84"/>
    <mergeCell ref="F85:V85"/>
    <mergeCell ref="F83:V83"/>
    <mergeCell ref="F91:V91"/>
    <mergeCell ref="F86:V86"/>
    <mergeCell ref="F87:V87"/>
    <mergeCell ref="F88:V88"/>
    <mergeCell ref="F89:V89"/>
    <mergeCell ref="F90:V90"/>
    <mergeCell ref="C71:V71"/>
    <mergeCell ref="C72:V72"/>
    <mergeCell ref="C73:V73"/>
    <mergeCell ref="C69:V69"/>
    <mergeCell ref="I62:J62"/>
    <mergeCell ref="N61:O61"/>
    <mergeCell ref="I61:L61"/>
    <mergeCell ref="C52:V52"/>
    <mergeCell ref="J54:N54"/>
    <mergeCell ref="W7:W10"/>
    <mergeCell ref="N36:V36"/>
    <mergeCell ref="B77:V77"/>
    <mergeCell ref="B74:V74"/>
    <mergeCell ref="B37:V37"/>
    <mergeCell ref="B39:V39"/>
    <mergeCell ref="B43:V43"/>
    <mergeCell ref="B44:V44"/>
    <mergeCell ref="C48:K48"/>
    <mergeCell ref="L48:V48"/>
    <mergeCell ref="C49:K49"/>
    <mergeCell ref="L49:V49"/>
    <mergeCell ref="B75:I75"/>
    <mergeCell ref="S75:V75"/>
    <mergeCell ref="O75:R75"/>
    <mergeCell ref="J75:N75"/>
    <mergeCell ref="B57:V57"/>
    <mergeCell ref="B61:B62"/>
    <mergeCell ref="C58:V58"/>
    <mergeCell ref="C59:V59"/>
    <mergeCell ref="C55:V55"/>
    <mergeCell ref="C56:V56"/>
    <mergeCell ref="O54:V54"/>
    <mergeCell ref="B72:B73"/>
  </mergeCells>
  <phoneticPr fontId="1"/>
  <conditionalFormatting sqref="I4:O4">
    <cfRule type="expression" dxfId="23" priority="67">
      <formula>$D$4&lt;&gt;"公立の中学校"</formula>
    </cfRule>
  </conditionalFormatting>
  <conditionalFormatting sqref="I54">
    <cfRule type="expression" dxfId="22" priority="64">
      <formula>$B$54=""</formula>
    </cfRule>
  </conditionalFormatting>
  <conditionalFormatting sqref="H61:V62">
    <cfRule type="expression" dxfId="21" priority="61">
      <formula>$B$61=""</formula>
    </cfRule>
  </conditionalFormatting>
  <conditionalFormatting sqref="C73">
    <cfRule type="expression" dxfId="20" priority="53">
      <formula>ISBLANK($B$72)</formula>
    </cfRule>
  </conditionalFormatting>
  <conditionalFormatting sqref="B83:V92">
    <cfRule type="expression" dxfId="19" priority="29">
      <formula>$B83=""</formula>
    </cfRule>
  </conditionalFormatting>
  <conditionalFormatting sqref="I38:V38">
    <cfRule type="expression" dxfId="18" priority="19">
      <formula>$G$38="無"</formula>
    </cfRule>
  </conditionalFormatting>
  <conditionalFormatting sqref="B40:Q40 U40:V40">
    <cfRule type="expression" dxfId="17" priority="18">
      <formula>AND($B$17="",$B$18="",$B$19="")</formula>
    </cfRule>
  </conditionalFormatting>
  <conditionalFormatting sqref="B41:N41 Q41 T41:V41">
    <cfRule type="expression" dxfId="16" priority="17">
      <formula>AND($B$20="",$B$21="")</formula>
    </cfRule>
  </conditionalFormatting>
  <conditionalFormatting sqref="B69:V69">
    <cfRule type="expression" dxfId="15" priority="16">
      <formula>AND($B$48="",$B$54="")</formula>
    </cfRule>
  </conditionalFormatting>
  <conditionalFormatting sqref="C71:V71">
    <cfRule type="expression" dxfId="14" priority="15">
      <formula>$B$70=""</formula>
    </cfRule>
  </conditionalFormatting>
  <conditionalFormatting sqref="B77:V77">
    <cfRule type="expression" dxfId="13" priority="14">
      <formula>$I$54=""</formula>
    </cfRule>
  </conditionalFormatting>
  <conditionalFormatting sqref="J75:N75 S75:V75">
    <cfRule type="expression" dxfId="12" priority="4">
      <formula>AND($B$48="",$B$54="",$B$55="",$B$69="",$B$70="")</formula>
    </cfRule>
  </conditionalFormatting>
  <conditionalFormatting sqref="C67:V67">
    <cfRule type="expression" dxfId="11" priority="3">
      <formula>$B$67=""</formula>
    </cfRule>
  </conditionalFormatting>
  <conditionalFormatting sqref="W61 Y61:Z61">
    <cfRule type="expression" dxfId="10" priority="2">
      <formula>$B$61&lt;&gt;"○"</formula>
    </cfRule>
  </conditionalFormatting>
  <conditionalFormatting sqref="N36">
    <cfRule type="expression" dxfId="9" priority="1">
      <formula>$V$31&gt;7</formula>
    </cfRule>
  </conditionalFormatting>
  <dataValidations count="8">
    <dataValidation type="list" allowBlank="1" showInputMessage="1" showErrorMessage="1" sqref="D4:G4">
      <formula1>"公立の中学校,府立支援学校,国私立の中学校等,ダイレクト"</formula1>
    </dataValidation>
    <dataValidation type="list" allowBlank="1" showInputMessage="1" showErrorMessage="1" sqref="D9">
      <formula1>"平成,昭和,西暦"</formula1>
    </dataValidation>
    <dataValidation type="list" allowBlank="1" showInputMessage="1" showErrorMessage="1" sqref="T10:V10">
      <formula1>"卒業,卒業見込み"</formula1>
    </dataValidation>
    <dataValidation type="list" allowBlank="1" showInputMessage="1" showErrorMessage="1" sqref="B17:B29 I54 B13:B14 B48:B49 B69:B72 B67 B51:B52 B54:B56 B64:B65 H61:H62 B59:B61">
      <formula1>"○"</formula1>
    </dataValidation>
    <dataValidation type="list" allowBlank="1" showInputMessage="1" showErrorMessage="1" sqref="G38:H38">
      <formula1>"無,有"</formula1>
    </dataValidation>
    <dataValidation type="list" allowBlank="1" showInputMessage="1" showErrorMessage="1" sqref="Q41:S41">
      <formula1>"使用せず,授業中使用,日常使用"</formula1>
    </dataValidation>
    <dataValidation type="list" allowBlank="1" showInputMessage="1" showErrorMessage="1" sqref="N10">
      <formula1>$X$4:$X$7</formula1>
    </dataValidation>
    <dataValidation type="list" allowBlank="1" showInputMessage="1" showErrorMessage="1" sqref="O14">
      <formula1>$X$9</formula1>
    </dataValidation>
  </dataValidations>
  <printOptions headings="1"/>
  <pageMargins left="0.59055118110236227" right="0.59055118110236227" top="0.39370078740157483" bottom="0.39370078740157483" header="0.31496062992125984" footer="0.31496062992125984"/>
  <pageSetup paperSize="8" fitToHeight="0" orientation="portrait" r:id="rId1"/>
  <rowBreaks count="1" manualBreakCount="1">
    <brk id="45" max="2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69"/>
  <sheetViews>
    <sheetView showGridLines="0" tabSelected="1" view="pageBreakPreview" zoomScale="130" zoomScaleNormal="100" zoomScaleSheetLayoutView="130" workbookViewId="0">
      <selection activeCell="C8" sqref="C8:Q8"/>
    </sheetView>
  </sheetViews>
  <sheetFormatPr defaultColWidth="4.375" defaultRowHeight="13.5" x14ac:dyDescent="0.15"/>
  <cols>
    <col min="1" max="1" width="3.875" style="11" customWidth="1"/>
    <col min="2" max="24" width="3.875" style="12" customWidth="1"/>
    <col min="25" max="16384" width="4.375" style="12"/>
  </cols>
  <sheetData>
    <row r="2" spans="1:25" x14ac:dyDescent="0.15">
      <c r="A2" s="230" t="str">
        <f>IF($U$2="公立の中学校","様式K501",IF($U$2="ダイレクト","様式K503","様式K502"))</f>
        <v>様式K502</v>
      </c>
      <c r="B2" s="230"/>
      <c r="C2" s="230"/>
      <c r="S2" s="54"/>
      <c r="T2" s="54"/>
      <c r="U2" s="233">
        <f>IF(OR(入力!D4="府立支援学校",入力!D4="国私立の中学校等"),"府立支援学校、国私立の中学校等",入力!D4)</f>
        <v>0</v>
      </c>
      <c r="V2" s="233"/>
      <c r="W2" s="233"/>
      <c r="X2" s="233"/>
    </row>
    <row r="3" spans="1:25" x14ac:dyDescent="0.15">
      <c r="A3" s="231" t="s">
        <v>247</v>
      </c>
      <c r="B3" s="231"/>
      <c r="C3" s="231"/>
      <c r="D3" s="231"/>
      <c r="E3" s="231"/>
      <c r="F3" s="231"/>
      <c r="G3" s="231"/>
      <c r="H3" s="231"/>
      <c r="I3" s="231"/>
      <c r="J3" s="231"/>
      <c r="K3" s="231"/>
      <c r="L3" s="231"/>
      <c r="M3" s="231"/>
      <c r="N3" s="231"/>
      <c r="O3" s="231"/>
      <c r="P3" s="231"/>
      <c r="Q3" s="231"/>
      <c r="R3" s="231"/>
      <c r="S3" s="231"/>
      <c r="T3" s="231"/>
      <c r="U3" s="231"/>
      <c r="V3" s="231"/>
      <c r="W3" s="231"/>
      <c r="X3" s="231"/>
    </row>
    <row r="4" spans="1:25" ht="17.25" x14ac:dyDescent="0.15">
      <c r="A4" s="55"/>
      <c r="B4" s="55"/>
      <c r="C4" s="55"/>
      <c r="D4" s="55"/>
      <c r="E4" s="55"/>
      <c r="F4" s="55"/>
      <c r="G4" s="55"/>
      <c r="H4" s="232" t="s">
        <v>88</v>
      </c>
      <c r="I4" s="232"/>
      <c r="J4" s="232"/>
      <c r="K4" s="232"/>
      <c r="L4" s="232"/>
      <c r="M4" s="232"/>
      <c r="N4" s="232"/>
      <c r="O4" s="232"/>
      <c r="P4" s="232"/>
      <c r="Q4" s="232"/>
      <c r="R4" s="55"/>
      <c r="S4" s="55"/>
      <c r="T4" s="55"/>
      <c r="U4" s="55"/>
      <c r="V4" s="55"/>
      <c r="W4" s="55"/>
      <c r="X4" s="55"/>
    </row>
    <row r="5" spans="1:25" s="26" customFormat="1" ht="12" x14ac:dyDescent="0.15">
      <c r="A5" s="56"/>
      <c r="G5" s="57"/>
      <c r="H5" s="57"/>
      <c r="I5" s="57"/>
      <c r="J5" s="57"/>
      <c r="K5" s="57"/>
      <c r="L5" s="57"/>
      <c r="M5" s="57"/>
      <c r="N5" s="57"/>
      <c r="O5" s="57"/>
    </row>
    <row r="6" spans="1:25" x14ac:dyDescent="0.15">
      <c r="A6" s="236" t="s">
        <v>20</v>
      </c>
      <c r="B6" s="236"/>
      <c r="C6" s="236"/>
      <c r="D6" s="236"/>
      <c r="E6" s="236"/>
      <c r="F6" s="236"/>
      <c r="G6" s="236"/>
      <c r="H6" s="236"/>
      <c r="I6" s="236"/>
      <c r="J6" s="236"/>
      <c r="K6" s="236"/>
      <c r="L6" s="236"/>
      <c r="M6" s="236"/>
      <c r="N6" s="236"/>
      <c r="O6" s="236"/>
      <c r="P6" s="236"/>
      <c r="Q6" s="236"/>
      <c r="R6" s="236"/>
      <c r="S6" s="236"/>
      <c r="T6" s="236"/>
      <c r="U6" s="236"/>
      <c r="V6" s="236"/>
      <c r="W6" s="236"/>
      <c r="X6" s="236"/>
      <c r="Y6" s="26"/>
    </row>
    <row r="7" spans="1:25" x14ac:dyDescent="0.15">
      <c r="A7" s="241" t="s">
        <v>15</v>
      </c>
      <c r="B7" s="241"/>
      <c r="C7" s="242" t="str">
        <f>IF(入力!D7="","",入力!D7)</f>
        <v/>
      </c>
      <c r="D7" s="243"/>
      <c r="E7" s="243"/>
      <c r="F7" s="243"/>
      <c r="G7" s="243"/>
      <c r="H7" s="243"/>
      <c r="I7" s="243"/>
      <c r="J7" s="243"/>
      <c r="K7" s="243"/>
      <c r="L7" s="243"/>
      <c r="M7" s="243"/>
      <c r="N7" s="243"/>
      <c r="O7" s="243"/>
      <c r="P7" s="243"/>
      <c r="Q7" s="244"/>
      <c r="R7" s="237" t="s">
        <v>16</v>
      </c>
      <c r="S7" s="238"/>
      <c r="T7" s="238"/>
      <c r="U7" s="238"/>
      <c r="V7" s="238"/>
      <c r="W7" s="238"/>
      <c r="X7" s="239"/>
      <c r="Y7" s="26"/>
    </row>
    <row r="8" spans="1:25" ht="27.95" customHeight="1" x14ac:dyDescent="0.15">
      <c r="A8" s="241" t="s">
        <v>192</v>
      </c>
      <c r="B8" s="241"/>
      <c r="C8" s="245" t="str">
        <f>IF(入力!D8="","",入力!D8)</f>
        <v/>
      </c>
      <c r="D8" s="246"/>
      <c r="E8" s="246"/>
      <c r="F8" s="246"/>
      <c r="G8" s="246"/>
      <c r="H8" s="246"/>
      <c r="I8" s="246"/>
      <c r="J8" s="246"/>
      <c r="K8" s="246"/>
      <c r="L8" s="246"/>
      <c r="M8" s="246"/>
      <c r="N8" s="246"/>
      <c r="O8" s="246"/>
      <c r="P8" s="246"/>
      <c r="Q8" s="247"/>
      <c r="R8" s="240" t="str">
        <f>IF(入力!AA8="","",入力!AA8)</f>
        <v>年月日生</v>
      </c>
      <c r="S8" s="234"/>
      <c r="T8" s="234"/>
      <c r="U8" s="234"/>
      <c r="V8" s="234"/>
      <c r="W8" s="234"/>
      <c r="X8" s="235"/>
      <c r="Y8" s="26"/>
    </row>
    <row r="9" spans="1:25" ht="20.25" customHeight="1" x14ac:dyDescent="0.15">
      <c r="A9" s="248" t="s">
        <v>19</v>
      </c>
      <c r="B9" s="249"/>
      <c r="C9" s="234" t="str">
        <f>IF(入力!AA5="","",入力!AA5)</f>
        <v/>
      </c>
      <c r="D9" s="234"/>
      <c r="E9" s="234"/>
      <c r="F9" s="234"/>
      <c r="G9" s="234"/>
      <c r="H9" s="234"/>
      <c r="I9" s="234"/>
      <c r="J9" s="234"/>
      <c r="K9" s="234"/>
      <c r="L9" s="234"/>
      <c r="M9" s="234"/>
      <c r="N9" s="234" t="str">
        <f>IF(入力!AA6="","",入力!AA6)</f>
        <v>年月　</v>
      </c>
      <c r="O9" s="234"/>
      <c r="P9" s="234"/>
      <c r="Q9" s="234"/>
      <c r="R9" s="234"/>
      <c r="S9" s="234"/>
      <c r="T9" s="234"/>
      <c r="U9" s="234"/>
      <c r="V9" s="234"/>
      <c r="W9" s="234"/>
      <c r="X9" s="235"/>
    </row>
    <row r="10" spans="1:25" x14ac:dyDescent="0.15">
      <c r="A10" s="58"/>
      <c r="B10" s="58"/>
      <c r="C10" s="59"/>
      <c r="D10" s="59"/>
      <c r="E10" s="59"/>
      <c r="F10" s="59"/>
      <c r="G10" s="59"/>
      <c r="H10" s="59"/>
      <c r="I10" s="59"/>
      <c r="J10" s="59"/>
      <c r="K10" s="59"/>
      <c r="L10" s="59"/>
      <c r="M10" s="59"/>
      <c r="N10" s="59"/>
      <c r="O10" s="59"/>
      <c r="P10" s="59"/>
      <c r="Q10" s="59"/>
      <c r="R10" s="59"/>
      <c r="S10" s="59"/>
      <c r="T10" s="59"/>
      <c r="U10" s="59"/>
      <c r="V10" s="59"/>
      <c r="W10" s="59"/>
      <c r="X10" s="59"/>
    </row>
    <row r="11" spans="1:25" x14ac:dyDescent="0.15">
      <c r="A11" s="211" t="s">
        <v>86</v>
      </c>
      <c r="B11" s="211"/>
      <c r="C11" s="211"/>
      <c r="D11" s="211"/>
      <c r="E11" s="211"/>
      <c r="F11" s="211"/>
      <c r="G11" s="211"/>
      <c r="H11" s="211"/>
      <c r="I11" s="211"/>
      <c r="J11" s="211"/>
      <c r="K11" s="211"/>
      <c r="L11" s="211"/>
      <c r="M11" s="211"/>
      <c r="N11" s="211"/>
      <c r="O11" s="211"/>
      <c r="P11" s="211"/>
      <c r="Q11" s="211"/>
      <c r="R11" s="211"/>
      <c r="S11" s="211"/>
      <c r="T11" s="211"/>
      <c r="U11" s="211"/>
      <c r="V11" s="211"/>
      <c r="W11" s="211"/>
      <c r="X11" s="211"/>
    </row>
    <row r="12" spans="1:25" ht="18" customHeight="1" x14ac:dyDescent="0.15">
      <c r="A12" s="60" t="str">
        <f>IF(入力!B13="","",入力!B13)</f>
        <v/>
      </c>
      <c r="B12" s="263" t="s">
        <v>246</v>
      </c>
      <c r="C12" s="264"/>
      <c r="D12" s="264"/>
      <c r="E12" s="264"/>
      <c r="F12" s="264"/>
      <c r="G12" s="264"/>
      <c r="H12" s="264"/>
      <c r="I12" s="264"/>
      <c r="J12" s="264"/>
      <c r="K12" s="264"/>
      <c r="L12" s="264"/>
      <c r="M12" s="264"/>
      <c r="N12" s="264"/>
      <c r="O12" s="264"/>
      <c r="P12" s="265"/>
      <c r="Q12" s="98" t="str">
        <f>IF(入力!O13="","",入力!O13)</f>
        <v/>
      </c>
      <c r="R12" s="263" t="str">
        <f>IF(入力!O13="","",IF(入力!R13="筆答による面接","筆答による面接（多様な教育実践校）",入力!R13))</f>
        <v/>
      </c>
      <c r="S12" s="264"/>
      <c r="T12" s="264"/>
      <c r="U12" s="264"/>
      <c r="V12" s="264"/>
      <c r="W12" s="264"/>
      <c r="X12" s="265"/>
    </row>
    <row r="13" spans="1:25" ht="18" hidden="1" customHeight="1" x14ac:dyDescent="0.15">
      <c r="A13" s="60" t="str">
        <f>IF(入力!B14="","",入力!B14)</f>
        <v/>
      </c>
      <c r="B13" s="263" t="s">
        <v>241</v>
      </c>
      <c r="C13" s="264"/>
      <c r="D13" s="264"/>
      <c r="E13" s="264"/>
      <c r="F13" s="264"/>
      <c r="G13" s="264"/>
      <c r="H13" s="264"/>
      <c r="I13" s="264"/>
      <c r="J13" s="264"/>
      <c r="K13" s="264"/>
      <c r="L13" s="264"/>
      <c r="M13" s="264"/>
      <c r="N13" s="264"/>
      <c r="O13" s="264"/>
      <c r="P13" s="265"/>
      <c r="Q13" s="98" t="str">
        <f>IF(入力!O14="","",入力!O14)</f>
        <v/>
      </c>
      <c r="R13" s="283" t="str">
        <f>IF(入力!O14="","","小論文と面接による選抜")</f>
        <v/>
      </c>
      <c r="S13" s="284"/>
      <c r="T13" s="284"/>
      <c r="U13" s="284"/>
      <c r="V13" s="284"/>
      <c r="W13" s="284"/>
      <c r="X13" s="285"/>
    </row>
    <row r="14" spans="1:25" x14ac:dyDescent="0.15">
      <c r="A14" s="56"/>
      <c r="B14" s="26"/>
      <c r="C14" s="26"/>
      <c r="D14" s="26"/>
      <c r="E14" s="26"/>
      <c r="F14" s="26"/>
      <c r="G14" s="26"/>
      <c r="H14" s="26"/>
      <c r="I14" s="26"/>
      <c r="J14" s="26"/>
      <c r="K14" s="26"/>
      <c r="L14" s="26"/>
      <c r="M14" s="26"/>
      <c r="N14" s="26"/>
      <c r="O14" s="26"/>
      <c r="P14" s="26"/>
      <c r="Q14" s="26"/>
      <c r="R14" s="26"/>
      <c r="S14" s="26"/>
      <c r="T14" s="26"/>
      <c r="U14" s="26"/>
      <c r="V14" s="26"/>
      <c r="W14" s="26"/>
      <c r="X14" s="26"/>
      <c r="Y14" s="26"/>
    </row>
    <row r="15" spans="1:25" hidden="1" x14ac:dyDescent="0.15">
      <c r="A15" s="199" t="s">
        <v>85</v>
      </c>
      <c r="B15" s="200"/>
      <c r="C15" s="200"/>
      <c r="D15" s="200"/>
      <c r="E15" s="200"/>
      <c r="F15" s="200"/>
      <c r="G15" s="200"/>
      <c r="H15" s="200"/>
      <c r="I15" s="200"/>
      <c r="J15" s="200"/>
      <c r="K15" s="200"/>
      <c r="L15" s="200"/>
      <c r="M15" s="200"/>
      <c r="N15" s="200"/>
      <c r="O15" s="200"/>
      <c r="P15" s="200"/>
      <c r="Q15" s="200"/>
      <c r="R15" s="200"/>
      <c r="S15" s="200"/>
      <c r="T15" s="200"/>
      <c r="U15" s="200"/>
      <c r="V15" s="200"/>
      <c r="W15" s="200"/>
      <c r="X15" s="84">
        <f>入力!AD30</f>
        <v>0</v>
      </c>
      <c r="Y15" s="26"/>
    </row>
    <row r="16" spans="1:25" ht="20.25" hidden="1" customHeight="1" x14ac:dyDescent="0.15">
      <c r="A16" s="201" t="str">
        <f>IF(入力!B32="","",入力!B32)</f>
        <v/>
      </c>
      <c r="B16" s="202"/>
      <c r="C16" s="202"/>
      <c r="D16" s="202"/>
      <c r="E16" s="202"/>
      <c r="F16" s="202"/>
      <c r="G16" s="202"/>
      <c r="H16" s="202"/>
      <c r="I16" s="202"/>
      <c r="J16" s="202"/>
      <c r="K16" s="202"/>
      <c r="L16" s="202"/>
      <c r="M16" s="202"/>
      <c r="N16" s="202"/>
      <c r="O16" s="202"/>
      <c r="P16" s="202"/>
      <c r="Q16" s="202"/>
      <c r="R16" s="202"/>
      <c r="S16" s="202"/>
      <c r="T16" s="202"/>
      <c r="U16" s="202"/>
      <c r="V16" s="202"/>
      <c r="W16" s="202"/>
      <c r="X16" s="203"/>
      <c r="Y16" s="26"/>
    </row>
    <row r="17" spans="1:33" ht="20.25" hidden="1" customHeight="1" x14ac:dyDescent="0.15">
      <c r="A17" s="204"/>
      <c r="B17" s="104"/>
      <c r="C17" s="104"/>
      <c r="D17" s="104"/>
      <c r="E17" s="104"/>
      <c r="F17" s="104"/>
      <c r="G17" s="104"/>
      <c r="H17" s="104"/>
      <c r="I17" s="104"/>
      <c r="J17" s="104"/>
      <c r="K17" s="104"/>
      <c r="L17" s="104"/>
      <c r="M17" s="104"/>
      <c r="N17" s="104"/>
      <c r="O17" s="104"/>
      <c r="P17" s="104"/>
      <c r="Q17" s="104"/>
      <c r="R17" s="104"/>
      <c r="S17" s="104"/>
      <c r="T17" s="104"/>
      <c r="U17" s="104"/>
      <c r="V17" s="104"/>
      <c r="W17" s="104"/>
      <c r="X17" s="205"/>
      <c r="Y17" s="26"/>
    </row>
    <row r="18" spans="1:33" ht="20.25" hidden="1" customHeight="1" x14ac:dyDescent="0.15">
      <c r="A18" s="204"/>
      <c r="B18" s="104"/>
      <c r="C18" s="104"/>
      <c r="D18" s="104"/>
      <c r="E18" s="104"/>
      <c r="F18" s="104"/>
      <c r="G18" s="104"/>
      <c r="H18" s="104"/>
      <c r="I18" s="104"/>
      <c r="J18" s="104"/>
      <c r="K18" s="104"/>
      <c r="L18" s="104"/>
      <c r="M18" s="104"/>
      <c r="N18" s="104"/>
      <c r="O18" s="104"/>
      <c r="P18" s="104"/>
      <c r="Q18" s="104"/>
      <c r="R18" s="104"/>
      <c r="S18" s="104"/>
      <c r="T18" s="104"/>
      <c r="U18" s="104"/>
      <c r="V18" s="104"/>
      <c r="W18" s="104"/>
      <c r="X18" s="205"/>
      <c r="Y18" s="26"/>
    </row>
    <row r="19" spans="1:33" ht="20.25" hidden="1" customHeight="1" x14ac:dyDescent="0.15">
      <c r="A19" s="206"/>
      <c r="B19" s="207"/>
      <c r="C19" s="207"/>
      <c r="D19" s="207"/>
      <c r="E19" s="207"/>
      <c r="F19" s="207"/>
      <c r="G19" s="207"/>
      <c r="H19" s="207"/>
      <c r="I19" s="207"/>
      <c r="J19" s="207"/>
      <c r="K19" s="207"/>
      <c r="L19" s="207"/>
      <c r="M19" s="207"/>
      <c r="N19" s="207"/>
      <c r="O19" s="207"/>
      <c r="P19" s="207"/>
      <c r="Q19" s="207"/>
      <c r="R19" s="207"/>
      <c r="S19" s="207"/>
      <c r="T19" s="207"/>
      <c r="U19" s="207"/>
      <c r="V19" s="207"/>
      <c r="W19" s="207"/>
      <c r="X19" s="208"/>
      <c r="Y19" s="26"/>
    </row>
    <row r="20" spans="1:33" hidden="1" x14ac:dyDescent="0.15">
      <c r="A20" s="56"/>
      <c r="B20" s="35"/>
      <c r="C20" s="35"/>
      <c r="D20" s="35"/>
      <c r="E20" s="35"/>
      <c r="F20" s="35"/>
      <c r="G20" s="35"/>
      <c r="H20" s="35"/>
      <c r="I20" s="35"/>
      <c r="J20" s="35"/>
      <c r="K20" s="35"/>
      <c r="L20" s="35"/>
      <c r="M20" s="35"/>
      <c r="N20" s="35"/>
      <c r="O20" s="35"/>
      <c r="P20" s="35"/>
      <c r="Q20" s="212"/>
      <c r="R20" s="212"/>
      <c r="S20" s="212"/>
      <c r="T20" s="212"/>
      <c r="U20" s="212"/>
      <c r="V20" s="212"/>
      <c r="W20" s="212"/>
      <c r="X20" s="212"/>
      <c r="Y20" s="26"/>
    </row>
    <row r="21" spans="1:33" ht="12.75" customHeight="1" x14ac:dyDescent="0.15">
      <c r="A21" s="290" t="s">
        <v>187</v>
      </c>
      <c r="B21" s="290"/>
      <c r="C21" s="290"/>
      <c r="D21" s="290"/>
      <c r="E21" s="290"/>
      <c r="F21" s="290"/>
      <c r="G21" s="290"/>
      <c r="H21" s="290"/>
      <c r="I21" s="290"/>
      <c r="J21" s="290"/>
      <c r="K21" s="290"/>
      <c r="L21" s="290"/>
      <c r="M21" s="290"/>
      <c r="N21" s="290"/>
      <c r="O21" s="290"/>
      <c r="P21" s="290"/>
      <c r="Q21" s="290"/>
      <c r="R21" s="290"/>
      <c r="S21" s="290"/>
      <c r="T21" s="290"/>
      <c r="U21" s="290"/>
      <c r="V21" s="290"/>
      <c r="W21" s="290"/>
      <c r="X21" s="290"/>
    </row>
    <row r="22" spans="1:33" ht="18" customHeight="1" x14ac:dyDescent="0.15">
      <c r="A22" s="94" t="str">
        <f>IF(B22="学力検査時間に関する配慮","","○")</f>
        <v/>
      </c>
      <c r="B22" s="302" t="str">
        <f>IF(入力!$AF$47="","学力検査時間に関する配慮",入力!$AF$47)</f>
        <v>学力検査時間に関する配慮</v>
      </c>
      <c r="C22" s="302"/>
      <c r="D22" s="302"/>
      <c r="E22" s="302"/>
      <c r="F22" s="302"/>
      <c r="G22" s="302"/>
      <c r="H22" s="302"/>
      <c r="I22" s="302"/>
      <c r="J22" s="302"/>
      <c r="K22" s="302"/>
      <c r="L22" s="302"/>
      <c r="M22" s="302"/>
      <c r="N22" s="302"/>
      <c r="O22" s="302"/>
      <c r="P22" s="302"/>
      <c r="Q22" s="302"/>
      <c r="R22" s="302"/>
      <c r="S22" s="302"/>
      <c r="T22" s="302"/>
      <c r="U22" s="302"/>
      <c r="V22" s="302"/>
      <c r="W22" s="302"/>
      <c r="X22" s="303"/>
      <c r="Y22" s="13"/>
    </row>
    <row r="23" spans="1:33" ht="18" customHeight="1" x14ac:dyDescent="0.15">
      <c r="A23" s="94" t="str">
        <f>IF(B23="検査室に関する配慮","","○")</f>
        <v/>
      </c>
      <c r="B23" s="302" t="str">
        <f>IF(入力!$AF$51="","検査室に関する配慮",入力!$AF$51)</f>
        <v>検査室に関する配慮</v>
      </c>
      <c r="C23" s="302"/>
      <c r="D23" s="302"/>
      <c r="E23" s="302"/>
      <c r="F23" s="302"/>
      <c r="G23" s="302"/>
      <c r="H23" s="302"/>
      <c r="I23" s="302"/>
      <c r="J23" s="302"/>
      <c r="K23" s="302"/>
      <c r="L23" s="302"/>
      <c r="M23" s="302"/>
      <c r="N23" s="302"/>
      <c r="O23" s="302"/>
      <c r="P23" s="302"/>
      <c r="Q23" s="302"/>
      <c r="R23" s="302"/>
      <c r="S23" s="302"/>
      <c r="T23" s="302"/>
      <c r="U23" s="302"/>
      <c r="V23" s="302"/>
      <c r="W23" s="302"/>
      <c r="X23" s="303"/>
      <c r="Y23" s="13"/>
    </row>
    <row r="24" spans="1:33" ht="18" customHeight="1" x14ac:dyDescent="0.15">
      <c r="A24" s="89" t="str">
        <f>IF(入力!$B$54="","",入力!$B$54)</f>
        <v/>
      </c>
      <c r="B24" s="300" t="s">
        <v>43</v>
      </c>
      <c r="C24" s="300"/>
      <c r="D24" s="300"/>
      <c r="E24" s="300"/>
      <c r="F24" s="300"/>
      <c r="G24" s="300"/>
      <c r="H24" s="300"/>
      <c r="I24" s="300"/>
      <c r="J24" s="300"/>
      <c r="K24" s="300"/>
      <c r="L24" s="300"/>
      <c r="M24" s="93" t="str">
        <f>IF(入力!$I$54="","",入力!$I$54)</f>
        <v/>
      </c>
      <c r="N24" s="300" t="s">
        <v>38</v>
      </c>
      <c r="O24" s="300"/>
      <c r="P24" s="300"/>
      <c r="Q24" s="300"/>
      <c r="R24" s="300"/>
      <c r="S24" s="300"/>
      <c r="T24" s="300"/>
      <c r="U24" s="300"/>
      <c r="V24" s="300"/>
      <c r="W24" s="300"/>
      <c r="X24" s="301"/>
      <c r="Y24" s="92"/>
      <c r="Z24" s="33"/>
      <c r="AA24" s="33"/>
      <c r="AB24" s="33"/>
      <c r="AC24" s="33"/>
      <c r="AD24" s="33"/>
      <c r="AE24" s="33"/>
    </row>
    <row r="25" spans="1:33" ht="18" customHeight="1" x14ac:dyDescent="0.15">
      <c r="A25" s="90" t="str">
        <f>IF(入力!$B$55="","",入力!$B$55)</f>
        <v/>
      </c>
      <c r="B25" s="226" t="s">
        <v>44</v>
      </c>
      <c r="C25" s="227"/>
      <c r="D25" s="227"/>
      <c r="E25" s="227"/>
      <c r="F25" s="227"/>
      <c r="G25" s="227"/>
      <c r="H25" s="227"/>
      <c r="I25" s="227"/>
      <c r="J25" s="227"/>
      <c r="K25" s="227"/>
      <c r="L25" s="227"/>
      <c r="M25" s="291" t="str">
        <f>IF(入力!B77="","","【意思伝達の方法】"&amp;CHAR(10)&amp;入力!B77)</f>
        <v/>
      </c>
      <c r="N25" s="292"/>
      <c r="O25" s="292"/>
      <c r="P25" s="292"/>
      <c r="Q25" s="292"/>
      <c r="R25" s="292"/>
      <c r="S25" s="292"/>
      <c r="T25" s="292"/>
      <c r="U25" s="292"/>
      <c r="V25" s="292"/>
      <c r="W25" s="292"/>
      <c r="X25" s="293"/>
      <c r="Y25" s="62"/>
      <c r="Z25" s="33"/>
      <c r="AA25" s="33"/>
      <c r="AB25" s="33"/>
      <c r="AC25" s="33"/>
      <c r="AD25" s="33"/>
      <c r="AE25" s="33"/>
    </row>
    <row r="26" spans="1:33" ht="18" hidden="1" customHeight="1" x14ac:dyDescent="0.15">
      <c r="A26" s="91" t="str">
        <f>IF(入力!$B$56="","",入力!$B$56)</f>
        <v/>
      </c>
      <c r="B26" s="228" t="s">
        <v>39</v>
      </c>
      <c r="C26" s="229"/>
      <c r="D26" s="229"/>
      <c r="E26" s="229"/>
      <c r="F26" s="229"/>
      <c r="G26" s="229"/>
      <c r="H26" s="229"/>
      <c r="I26" s="229"/>
      <c r="J26" s="229"/>
      <c r="K26" s="229"/>
      <c r="L26" s="229"/>
      <c r="M26" s="294"/>
      <c r="N26" s="295"/>
      <c r="O26" s="295"/>
      <c r="P26" s="295"/>
      <c r="Q26" s="295"/>
      <c r="R26" s="295"/>
      <c r="S26" s="295"/>
      <c r="T26" s="295"/>
      <c r="U26" s="295"/>
      <c r="V26" s="295"/>
      <c r="W26" s="295"/>
      <c r="X26" s="296"/>
      <c r="Y26" s="33"/>
      <c r="Z26" s="33"/>
      <c r="AA26" s="33"/>
      <c r="AB26" s="33"/>
      <c r="AC26" s="33"/>
      <c r="AD26" s="33"/>
      <c r="AE26" s="33"/>
      <c r="AF26" s="33"/>
      <c r="AG26" s="33"/>
    </row>
    <row r="27" spans="1:33" ht="18" hidden="1" customHeight="1" x14ac:dyDescent="0.15">
      <c r="A27" s="89" t="str">
        <f>IF(入力!$B$58="","",入力!$B$58)</f>
        <v/>
      </c>
      <c r="B27" s="304" t="s">
        <v>13</v>
      </c>
      <c r="C27" s="305"/>
      <c r="D27" s="305"/>
      <c r="E27" s="305"/>
      <c r="F27" s="305"/>
      <c r="G27" s="305"/>
      <c r="H27" s="305"/>
      <c r="I27" s="305"/>
      <c r="J27" s="305"/>
      <c r="K27" s="305"/>
      <c r="L27" s="305"/>
      <c r="M27" s="294"/>
      <c r="N27" s="295"/>
      <c r="O27" s="295"/>
      <c r="P27" s="295"/>
      <c r="Q27" s="295"/>
      <c r="R27" s="295"/>
      <c r="S27" s="295"/>
      <c r="T27" s="295"/>
      <c r="U27" s="295"/>
      <c r="V27" s="295"/>
      <c r="W27" s="295"/>
      <c r="X27" s="296"/>
      <c r="Y27" s="33"/>
      <c r="Z27" s="33"/>
      <c r="AA27" s="33"/>
      <c r="AB27" s="33"/>
      <c r="AC27" s="33"/>
      <c r="AD27" s="33"/>
      <c r="AE27" s="33"/>
      <c r="AF27" s="33"/>
      <c r="AG27" s="33"/>
    </row>
    <row r="28" spans="1:33" ht="18" hidden="1" customHeight="1" x14ac:dyDescent="0.15">
      <c r="A28" s="90" t="str">
        <f>IF(入力!$B$59="","",入力!$B$59)</f>
        <v/>
      </c>
      <c r="B28" s="226" t="s">
        <v>76</v>
      </c>
      <c r="C28" s="227"/>
      <c r="D28" s="227"/>
      <c r="E28" s="227"/>
      <c r="F28" s="227"/>
      <c r="G28" s="227"/>
      <c r="H28" s="227"/>
      <c r="I28" s="227"/>
      <c r="J28" s="227"/>
      <c r="K28" s="227"/>
      <c r="L28" s="227"/>
      <c r="M28" s="294"/>
      <c r="N28" s="295"/>
      <c r="O28" s="295"/>
      <c r="P28" s="295"/>
      <c r="Q28" s="295"/>
      <c r="R28" s="295"/>
      <c r="S28" s="295"/>
      <c r="T28" s="295"/>
      <c r="U28" s="295"/>
      <c r="V28" s="295"/>
      <c r="W28" s="295"/>
      <c r="X28" s="296"/>
      <c r="Y28" s="33"/>
      <c r="Z28" s="33"/>
      <c r="AA28" s="33"/>
      <c r="AB28" s="33"/>
      <c r="AC28" s="33"/>
      <c r="AD28" s="33"/>
      <c r="AE28" s="33"/>
      <c r="AF28" s="33"/>
      <c r="AG28" s="33"/>
    </row>
    <row r="29" spans="1:33" ht="18" hidden="1" customHeight="1" x14ac:dyDescent="0.15">
      <c r="A29" s="90" t="str">
        <f>IF(入力!$B$60="","",入力!$B$60)</f>
        <v/>
      </c>
      <c r="B29" s="263" t="s">
        <v>224</v>
      </c>
      <c r="C29" s="264"/>
      <c r="D29" s="264"/>
      <c r="E29" s="264"/>
      <c r="F29" s="264"/>
      <c r="G29" s="264"/>
      <c r="H29" s="264"/>
      <c r="I29" s="264"/>
      <c r="J29" s="264"/>
      <c r="K29" s="264"/>
      <c r="L29" s="265"/>
      <c r="M29" s="294"/>
      <c r="N29" s="295"/>
      <c r="O29" s="295"/>
      <c r="P29" s="295"/>
      <c r="Q29" s="295"/>
      <c r="R29" s="295"/>
      <c r="S29" s="295"/>
      <c r="T29" s="295"/>
      <c r="U29" s="295"/>
      <c r="V29" s="295"/>
      <c r="W29" s="295"/>
      <c r="X29" s="296"/>
      <c r="Y29" s="33"/>
      <c r="Z29" s="33"/>
      <c r="AA29" s="33"/>
      <c r="AB29" s="33"/>
      <c r="AC29" s="33"/>
      <c r="AD29" s="33"/>
      <c r="AE29" s="33"/>
      <c r="AF29" s="33"/>
      <c r="AG29" s="33"/>
    </row>
    <row r="30" spans="1:33" ht="27" customHeight="1" x14ac:dyDescent="0.15">
      <c r="A30" s="91" t="str">
        <f>IF(入力!$B$61="","",入力!$B$61)</f>
        <v/>
      </c>
      <c r="B30" s="223" t="str">
        <f>IF(A30="","問題用紙等の拡大",入力!$AF$62)</f>
        <v>問題用紙等の拡大</v>
      </c>
      <c r="C30" s="224"/>
      <c r="D30" s="224"/>
      <c r="E30" s="224"/>
      <c r="F30" s="224"/>
      <c r="G30" s="224"/>
      <c r="H30" s="224"/>
      <c r="I30" s="224"/>
      <c r="J30" s="224"/>
      <c r="K30" s="224"/>
      <c r="L30" s="224"/>
      <c r="M30" s="297"/>
      <c r="N30" s="298"/>
      <c r="O30" s="298"/>
      <c r="P30" s="298"/>
      <c r="Q30" s="298"/>
      <c r="R30" s="298"/>
      <c r="S30" s="298"/>
      <c r="T30" s="298"/>
      <c r="U30" s="298"/>
      <c r="V30" s="298"/>
      <c r="W30" s="298"/>
      <c r="X30" s="299"/>
      <c r="Y30" s="33"/>
      <c r="Z30" s="33"/>
      <c r="AA30" s="33"/>
      <c r="AB30" s="33"/>
      <c r="AC30" s="33"/>
      <c r="AD30" s="33"/>
      <c r="AE30" s="33"/>
      <c r="AF30" s="33"/>
      <c r="AG30" s="33"/>
    </row>
    <row r="31" spans="1:33" ht="18" hidden="1" customHeight="1" x14ac:dyDescent="0.15">
      <c r="A31" s="88" t="str">
        <f>IF(I31="","","○")</f>
        <v/>
      </c>
      <c r="B31" s="222" t="s">
        <v>60</v>
      </c>
      <c r="C31" s="222"/>
      <c r="D31" s="222"/>
      <c r="E31" s="222"/>
      <c r="F31" s="222"/>
      <c r="G31" s="222"/>
      <c r="H31" s="222"/>
      <c r="I31" s="220" t="str">
        <f>IF(入力!AF64="","",入力!AF64)</f>
        <v/>
      </c>
      <c r="J31" s="220"/>
      <c r="K31" s="220"/>
      <c r="L31" s="220"/>
      <c r="M31" s="220"/>
      <c r="N31" s="220"/>
      <c r="O31" s="220"/>
      <c r="P31" s="220"/>
      <c r="Q31" s="220"/>
      <c r="R31" s="220"/>
      <c r="S31" s="220"/>
      <c r="T31" s="220"/>
      <c r="U31" s="220"/>
      <c r="V31" s="220"/>
      <c r="W31" s="220"/>
      <c r="X31" s="220"/>
      <c r="Y31" s="33"/>
      <c r="Z31" s="33"/>
      <c r="AA31" s="33"/>
      <c r="AB31" s="33"/>
      <c r="AC31" s="33"/>
      <c r="AD31" s="33"/>
      <c r="AE31" s="33"/>
      <c r="AF31" s="33"/>
      <c r="AG31" s="33"/>
    </row>
    <row r="32" spans="1:33" ht="42" customHeight="1" x14ac:dyDescent="0.15">
      <c r="A32" s="61" t="str">
        <f>IF(AND(入力!C67&lt;&gt;"",入力!B67&lt;&gt;""),"○","")</f>
        <v/>
      </c>
      <c r="B32" s="225" t="s">
        <v>46</v>
      </c>
      <c r="C32" s="225"/>
      <c r="D32" s="225"/>
      <c r="E32" s="225"/>
      <c r="F32" s="225"/>
      <c r="G32" s="225"/>
      <c r="H32" s="225"/>
      <c r="I32" s="282" t="str">
        <f>IF(A32="","",入力!C67)</f>
        <v/>
      </c>
      <c r="J32" s="282"/>
      <c r="K32" s="282"/>
      <c r="L32" s="282"/>
      <c r="M32" s="282"/>
      <c r="N32" s="282"/>
      <c r="O32" s="282"/>
      <c r="P32" s="282"/>
      <c r="Q32" s="282"/>
      <c r="R32" s="282"/>
      <c r="S32" s="282"/>
      <c r="T32" s="282"/>
      <c r="U32" s="282"/>
      <c r="V32" s="282"/>
      <c r="W32" s="282"/>
      <c r="X32" s="282"/>
      <c r="Y32" s="33"/>
    </row>
    <row r="33" spans="1:25" ht="18" hidden="1" customHeight="1" x14ac:dyDescent="0.15">
      <c r="A33" s="63" t="str">
        <f>IF(入力!B69="","",入力!B69)</f>
        <v/>
      </c>
      <c r="B33" s="289" t="s">
        <v>47</v>
      </c>
      <c r="C33" s="289"/>
      <c r="D33" s="289"/>
      <c r="E33" s="289"/>
      <c r="F33" s="289"/>
      <c r="G33" s="289"/>
      <c r="H33" s="289"/>
      <c r="I33" s="289"/>
      <c r="J33" s="289"/>
      <c r="K33" s="289"/>
      <c r="L33" s="289"/>
      <c r="M33" s="289"/>
      <c r="N33" s="289"/>
      <c r="O33" s="289"/>
      <c r="P33" s="289"/>
      <c r="Q33" s="289"/>
      <c r="R33" s="289"/>
      <c r="S33" s="289"/>
      <c r="T33" s="289"/>
      <c r="U33" s="289"/>
      <c r="V33" s="289"/>
      <c r="W33" s="289"/>
      <c r="X33" s="289"/>
      <c r="Y33" s="33"/>
    </row>
    <row r="34" spans="1:25" ht="42" customHeight="1" x14ac:dyDescent="0.15">
      <c r="A34" s="61" t="str">
        <f>IF(I34="","","○")</f>
        <v/>
      </c>
      <c r="B34" s="289" t="s">
        <v>48</v>
      </c>
      <c r="C34" s="289"/>
      <c r="D34" s="289"/>
      <c r="E34" s="289"/>
      <c r="F34" s="289"/>
      <c r="G34" s="289"/>
      <c r="H34" s="289"/>
      <c r="I34" s="221" t="str">
        <f>IF(入力!C71="","",入力!C71)</f>
        <v/>
      </c>
      <c r="J34" s="221"/>
      <c r="K34" s="221"/>
      <c r="L34" s="221"/>
      <c r="M34" s="221"/>
      <c r="N34" s="221"/>
      <c r="O34" s="221"/>
      <c r="P34" s="221"/>
      <c r="Q34" s="221"/>
      <c r="R34" s="221"/>
      <c r="S34" s="221"/>
      <c r="T34" s="221"/>
      <c r="U34" s="221"/>
      <c r="V34" s="221"/>
      <c r="W34" s="221"/>
      <c r="X34" s="221"/>
      <c r="Y34" s="33"/>
    </row>
    <row r="35" spans="1:25" ht="42" customHeight="1" x14ac:dyDescent="0.15">
      <c r="A35" s="64" t="str">
        <f>IF(I35="","","○")</f>
        <v/>
      </c>
      <c r="B35" s="281" t="s">
        <v>79</v>
      </c>
      <c r="C35" s="281"/>
      <c r="D35" s="281"/>
      <c r="E35" s="281"/>
      <c r="F35" s="281"/>
      <c r="G35" s="281"/>
      <c r="H35" s="281"/>
      <c r="I35" s="277" t="str">
        <f>IF(入力!C73="","",入力!C73)</f>
        <v/>
      </c>
      <c r="J35" s="277"/>
      <c r="K35" s="277"/>
      <c r="L35" s="277"/>
      <c r="M35" s="277"/>
      <c r="N35" s="277"/>
      <c r="O35" s="277"/>
      <c r="P35" s="277"/>
      <c r="Q35" s="277"/>
      <c r="R35" s="277"/>
      <c r="S35" s="277"/>
      <c r="T35" s="277"/>
      <c r="U35" s="277"/>
      <c r="V35" s="277"/>
      <c r="W35" s="277"/>
      <c r="X35" s="277"/>
      <c r="Y35" s="33"/>
    </row>
    <row r="36" spans="1:25" x14ac:dyDescent="0.15">
      <c r="A36" s="210" t="s">
        <v>78</v>
      </c>
      <c r="B36" s="210"/>
      <c r="C36" s="210"/>
      <c r="D36" s="210"/>
      <c r="E36" s="210"/>
      <c r="F36" s="210"/>
      <c r="G36" s="210"/>
      <c r="H36" s="210"/>
      <c r="I36" s="210"/>
      <c r="J36" s="210"/>
      <c r="K36" s="210"/>
      <c r="L36" s="210"/>
      <c r="M36" s="210"/>
      <c r="N36" s="210"/>
      <c r="O36" s="210"/>
      <c r="P36" s="210"/>
      <c r="Q36" s="210"/>
      <c r="R36" s="210"/>
      <c r="S36" s="210"/>
      <c r="T36" s="210"/>
      <c r="U36" s="210"/>
      <c r="V36" s="210"/>
      <c r="W36" s="210"/>
      <c r="X36" s="210"/>
      <c r="Y36" s="33"/>
    </row>
    <row r="37" spans="1:25" s="56" customFormat="1" ht="18" customHeight="1" x14ac:dyDescent="0.15">
      <c r="A37" s="241" t="s">
        <v>248</v>
      </c>
      <c r="B37" s="241"/>
      <c r="C37" s="241"/>
      <c r="D37" s="241"/>
      <c r="E37" s="241"/>
      <c r="F37" s="241"/>
      <c r="G37" s="241"/>
      <c r="H37" s="241"/>
      <c r="I37" s="241" t="str">
        <f>IF(入力!J75="","",入力!J75)</f>
        <v/>
      </c>
      <c r="J37" s="241"/>
      <c r="K37" s="241"/>
      <c r="L37" s="241"/>
      <c r="M37" s="241"/>
      <c r="N37" s="241" t="s">
        <v>104</v>
      </c>
      <c r="O37" s="241"/>
      <c r="P37" s="241"/>
      <c r="Q37" s="241"/>
      <c r="R37" s="241" t="str">
        <f>IF(入力!S75="","",入力!S75)</f>
        <v/>
      </c>
      <c r="S37" s="241"/>
      <c r="T37" s="241"/>
      <c r="U37" s="241"/>
      <c r="V37" s="241"/>
      <c r="W37" s="241"/>
      <c r="X37" s="241"/>
    </row>
    <row r="38" spans="1:25" s="56" customFormat="1" ht="14.25" hidden="1" customHeight="1" x14ac:dyDescent="0.15">
      <c r="A38" s="210" t="s">
        <v>77</v>
      </c>
      <c r="B38" s="210"/>
      <c r="C38" s="210"/>
      <c r="D38" s="210"/>
      <c r="E38" s="210"/>
      <c r="F38" s="210"/>
      <c r="G38" s="210"/>
      <c r="H38" s="210"/>
      <c r="I38" s="210"/>
      <c r="J38" s="210"/>
      <c r="K38" s="210"/>
      <c r="L38" s="210"/>
      <c r="M38" s="210"/>
      <c r="N38" s="210"/>
      <c r="O38" s="210"/>
      <c r="P38" s="210"/>
      <c r="Q38" s="210"/>
      <c r="R38" s="210"/>
      <c r="S38" s="210"/>
      <c r="T38" s="210"/>
      <c r="U38" s="210"/>
      <c r="V38" s="210"/>
      <c r="W38" s="210"/>
      <c r="X38" s="210"/>
    </row>
    <row r="39" spans="1:25" s="56" customFormat="1" ht="53.25" hidden="1" customHeight="1" x14ac:dyDescent="0.15">
      <c r="A39" s="282" t="str">
        <f>IF(入力!B77="","",入力!B77)</f>
        <v/>
      </c>
      <c r="B39" s="282"/>
      <c r="C39" s="282"/>
      <c r="D39" s="282"/>
      <c r="E39" s="282"/>
      <c r="F39" s="282"/>
      <c r="G39" s="282"/>
      <c r="H39" s="282"/>
      <c r="I39" s="282"/>
      <c r="J39" s="282"/>
      <c r="K39" s="282"/>
      <c r="L39" s="282"/>
      <c r="M39" s="282"/>
      <c r="N39" s="282"/>
      <c r="O39" s="282"/>
      <c r="P39" s="282"/>
      <c r="Q39" s="282"/>
      <c r="R39" s="282"/>
      <c r="S39" s="282"/>
      <c r="T39" s="282"/>
      <c r="U39" s="282"/>
      <c r="V39" s="282"/>
      <c r="W39" s="282"/>
      <c r="X39" s="282"/>
    </row>
    <row r="40" spans="1:25" x14ac:dyDescent="0.15">
      <c r="A40" s="23"/>
      <c r="B40" s="11"/>
      <c r="C40" s="11"/>
      <c r="D40" s="11"/>
      <c r="E40" s="11"/>
      <c r="F40" s="11"/>
      <c r="G40" s="11"/>
      <c r="H40" s="11"/>
      <c r="I40" s="11"/>
      <c r="J40" s="11"/>
      <c r="K40" s="11"/>
      <c r="L40" s="11"/>
      <c r="M40" s="11"/>
      <c r="N40" s="11"/>
      <c r="O40" s="11"/>
      <c r="P40" s="11"/>
      <c r="Q40" s="11"/>
      <c r="R40" s="11"/>
      <c r="S40" s="11"/>
      <c r="T40" s="11"/>
      <c r="U40" s="11"/>
      <c r="V40" s="11"/>
      <c r="W40" s="11"/>
      <c r="X40" s="11"/>
      <c r="Y40" s="11"/>
    </row>
    <row r="41" spans="1:25" x14ac:dyDescent="0.15">
      <c r="A41" s="199" t="s">
        <v>188</v>
      </c>
      <c r="B41" s="200"/>
      <c r="C41" s="200"/>
      <c r="D41" s="200"/>
      <c r="E41" s="200"/>
      <c r="F41" s="200"/>
      <c r="G41" s="200"/>
      <c r="H41" s="200"/>
      <c r="I41" s="200"/>
      <c r="J41" s="200"/>
      <c r="K41" s="200"/>
      <c r="L41" s="200"/>
      <c r="M41" s="200"/>
      <c r="N41" s="200"/>
      <c r="O41" s="200"/>
      <c r="P41" s="200"/>
      <c r="Q41" s="200"/>
      <c r="R41" s="200"/>
      <c r="S41" s="200"/>
      <c r="T41" s="200"/>
      <c r="U41" s="200"/>
      <c r="V41" s="200"/>
      <c r="W41" s="200"/>
      <c r="X41" s="262"/>
      <c r="Y41" s="11"/>
    </row>
    <row r="42" spans="1:25" ht="54" customHeight="1" x14ac:dyDescent="0.15">
      <c r="A42" s="273" t="str">
        <f>IF(入力!B80="","",入力!B80)</f>
        <v/>
      </c>
      <c r="B42" s="274"/>
      <c r="C42" s="274"/>
      <c r="D42" s="274"/>
      <c r="E42" s="274"/>
      <c r="F42" s="274"/>
      <c r="G42" s="274"/>
      <c r="H42" s="274"/>
      <c r="I42" s="274"/>
      <c r="J42" s="274"/>
      <c r="K42" s="274"/>
      <c r="L42" s="274"/>
      <c r="M42" s="274"/>
      <c r="N42" s="274"/>
      <c r="O42" s="274"/>
      <c r="P42" s="274"/>
      <c r="Q42" s="274"/>
      <c r="R42" s="274"/>
      <c r="S42" s="274"/>
      <c r="T42" s="274"/>
      <c r="U42" s="274"/>
      <c r="V42" s="274"/>
      <c r="W42" s="274"/>
      <c r="X42" s="275"/>
      <c r="Y42" s="11"/>
    </row>
    <row r="43" spans="1:25" ht="33" customHeight="1" x14ac:dyDescent="0.15">
      <c r="A43" s="276" t="s">
        <v>259</v>
      </c>
      <c r="B43" s="276"/>
      <c r="C43" s="276"/>
      <c r="D43" s="276"/>
      <c r="E43" s="276"/>
      <c r="F43" s="276"/>
      <c r="G43" s="276"/>
      <c r="H43" s="276"/>
      <c r="I43" s="276"/>
      <c r="J43" s="276"/>
      <c r="K43" s="276"/>
      <c r="L43" s="276"/>
      <c r="M43" s="276"/>
      <c r="N43" s="276"/>
      <c r="O43" s="276"/>
      <c r="P43" s="276"/>
      <c r="Q43" s="276"/>
      <c r="R43" s="276"/>
      <c r="S43" s="276"/>
      <c r="T43" s="276"/>
      <c r="U43" s="276"/>
      <c r="V43" s="276"/>
      <c r="W43" s="276"/>
      <c r="X43" s="276"/>
      <c r="Y43" s="65"/>
    </row>
    <row r="44" spans="1:25" x14ac:dyDescent="0.15">
      <c r="A44" s="66"/>
      <c r="B44" s="66"/>
      <c r="C44" s="66"/>
      <c r="D44" s="66"/>
      <c r="E44" s="66"/>
      <c r="F44" s="66"/>
      <c r="G44" s="66"/>
      <c r="H44" s="66"/>
      <c r="I44" s="66"/>
      <c r="J44" s="66"/>
      <c r="K44" s="66"/>
      <c r="L44" s="67"/>
      <c r="M44" s="67"/>
      <c r="N44" s="67"/>
      <c r="O44" s="67"/>
      <c r="P44" s="68"/>
      <c r="Q44" s="69"/>
      <c r="R44" s="69"/>
      <c r="S44" s="69"/>
      <c r="T44" s="69"/>
      <c r="U44" s="69"/>
      <c r="V44" s="69"/>
      <c r="W44" s="69"/>
      <c r="X44" s="70"/>
    </row>
    <row r="45" spans="1:25" x14ac:dyDescent="0.15">
      <c r="A45" s="286" t="s">
        <v>189</v>
      </c>
      <c r="B45" s="287"/>
      <c r="C45" s="287"/>
      <c r="D45" s="287"/>
      <c r="E45" s="287"/>
      <c r="F45" s="287"/>
      <c r="G45" s="287"/>
      <c r="H45" s="287"/>
      <c r="I45" s="287"/>
      <c r="J45" s="287"/>
      <c r="K45" s="287"/>
      <c r="L45" s="287"/>
      <c r="M45" s="287"/>
      <c r="N45" s="287"/>
      <c r="O45" s="287"/>
      <c r="P45" s="287"/>
      <c r="Q45" s="287"/>
      <c r="R45" s="287"/>
      <c r="S45" s="287"/>
      <c r="T45" s="287"/>
      <c r="U45" s="287"/>
      <c r="V45" s="287"/>
      <c r="W45" s="287"/>
      <c r="X45" s="288"/>
    </row>
    <row r="46" spans="1:25" x14ac:dyDescent="0.15">
      <c r="A46" s="257" t="str">
        <f>入力!AF38</f>
        <v/>
      </c>
      <c r="B46" s="258"/>
      <c r="C46" s="258"/>
      <c r="D46" s="258"/>
      <c r="E46" s="258"/>
      <c r="F46" s="258"/>
      <c r="G46" s="258"/>
      <c r="H46" s="258"/>
      <c r="I46" s="258"/>
      <c r="J46" s="258"/>
      <c r="K46" s="258"/>
      <c r="L46" s="258"/>
      <c r="M46" s="258"/>
      <c r="N46" s="258"/>
      <c r="O46" s="258"/>
      <c r="P46" s="258"/>
      <c r="Q46" s="258"/>
      <c r="R46" s="258"/>
      <c r="S46" s="258"/>
      <c r="T46" s="258"/>
      <c r="U46" s="258"/>
      <c r="V46" s="258"/>
      <c r="W46" s="258"/>
      <c r="X46" s="259"/>
    </row>
    <row r="47" spans="1:25" ht="174.75" customHeight="1" x14ac:dyDescent="0.15">
      <c r="A47" s="217" t="str">
        <f>IF(入力!B39="","",入力!B39)</f>
        <v/>
      </c>
      <c r="B47" s="218"/>
      <c r="C47" s="218"/>
      <c r="D47" s="218"/>
      <c r="E47" s="218"/>
      <c r="F47" s="218"/>
      <c r="G47" s="218"/>
      <c r="H47" s="218"/>
      <c r="I47" s="218"/>
      <c r="J47" s="218"/>
      <c r="K47" s="218"/>
      <c r="L47" s="218"/>
      <c r="M47" s="218"/>
      <c r="N47" s="218"/>
      <c r="O47" s="218"/>
      <c r="P47" s="218"/>
      <c r="Q47" s="218"/>
      <c r="R47" s="218"/>
      <c r="S47" s="218"/>
      <c r="T47" s="218"/>
      <c r="U47" s="218"/>
      <c r="V47" s="218"/>
      <c r="W47" s="218"/>
      <c r="X47" s="219"/>
    </row>
    <row r="48" spans="1:25" x14ac:dyDescent="0.15">
      <c r="A48" s="278" t="str">
        <f>入力!AF40</f>
        <v/>
      </c>
      <c r="B48" s="279"/>
      <c r="C48" s="279"/>
      <c r="D48" s="279"/>
      <c r="E48" s="279"/>
      <c r="F48" s="279"/>
      <c r="G48" s="279"/>
      <c r="H48" s="279"/>
      <c r="I48" s="279"/>
      <c r="J48" s="279"/>
      <c r="K48" s="279"/>
      <c r="L48" s="279"/>
      <c r="M48" s="279"/>
      <c r="N48" s="279"/>
      <c r="O48" s="279"/>
      <c r="P48" s="279"/>
      <c r="Q48" s="279"/>
      <c r="R48" s="279"/>
      <c r="S48" s="279"/>
      <c r="T48" s="279"/>
      <c r="U48" s="279"/>
      <c r="V48" s="279"/>
      <c r="W48" s="279"/>
      <c r="X48" s="280"/>
    </row>
    <row r="49" spans="1:24" x14ac:dyDescent="0.15">
      <c r="A49" s="254" t="str">
        <f>入力!AF40&amp;入力!AF41</f>
        <v/>
      </c>
      <c r="B49" s="255"/>
      <c r="C49" s="255"/>
      <c r="D49" s="255"/>
      <c r="E49" s="255"/>
      <c r="F49" s="255"/>
      <c r="G49" s="255"/>
      <c r="H49" s="255"/>
      <c r="I49" s="255"/>
      <c r="J49" s="255"/>
      <c r="K49" s="255"/>
      <c r="L49" s="255"/>
      <c r="M49" s="255"/>
      <c r="N49" s="255"/>
      <c r="O49" s="255"/>
      <c r="P49" s="255"/>
      <c r="Q49" s="255"/>
      <c r="R49" s="255"/>
      <c r="S49" s="255"/>
      <c r="T49" s="255"/>
      <c r="U49" s="255"/>
      <c r="V49" s="255"/>
      <c r="W49" s="255"/>
      <c r="X49" s="256"/>
    </row>
    <row r="50" spans="1:24" x14ac:dyDescent="0.15">
      <c r="A50" s="13"/>
      <c r="B50" s="13"/>
      <c r="C50" s="13"/>
      <c r="D50" s="13"/>
      <c r="E50" s="13"/>
      <c r="F50" s="13"/>
      <c r="G50" s="13"/>
      <c r="H50" s="13"/>
      <c r="I50" s="13"/>
      <c r="J50" s="13"/>
      <c r="K50" s="13"/>
      <c r="L50" s="13"/>
      <c r="M50" s="13"/>
      <c r="N50" s="13"/>
      <c r="O50" s="13"/>
      <c r="P50" s="13"/>
      <c r="Q50" s="13"/>
      <c r="R50" s="13"/>
      <c r="S50" s="13"/>
      <c r="T50" s="13"/>
      <c r="U50" s="13"/>
      <c r="V50" s="13"/>
      <c r="W50" s="13"/>
      <c r="X50" s="13"/>
    </row>
    <row r="51" spans="1:24" x14ac:dyDescent="0.15">
      <c r="A51" s="199" t="s">
        <v>249</v>
      </c>
      <c r="B51" s="200"/>
      <c r="C51" s="200"/>
      <c r="D51" s="200"/>
      <c r="E51" s="200"/>
      <c r="F51" s="200"/>
      <c r="G51" s="200"/>
      <c r="H51" s="200"/>
      <c r="I51" s="200"/>
      <c r="J51" s="200"/>
      <c r="K51" s="200"/>
      <c r="L51" s="200"/>
      <c r="M51" s="200"/>
      <c r="N51" s="200"/>
      <c r="O51" s="200"/>
      <c r="P51" s="200"/>
      <c r="Q51" s="200"/>
      <c r="R51" s="200"/>
      <c r="S51" s="200"/>
      <c r="T51" s="200"/>
      <c r="U51" s="200"/>
      <c r="V51" s="200"/>
      <c r="W51" s="200"/>
      <c r="X51" s="262"/>
    </row>
    <row r="52" spans="1:24" ht="119.25" customHeight="1" x14ac:dyDescent="0.15">
      <c r="A52" s="273" t="str">
        <f>IF(入力!B44="","",入力!B44)</f>
        <v/>
      </c>
      <c r="B52" s="274"/>
      <c r="C52" s="274"/>
      <c r="D52" s="274"/>
      <c r="E52" s="274"/>
      <c r="F52" s="274"/>
      <c r="G52" s="274"/>
      <c r="H52" s="274"/>
      <c r="I52" s="274"/>
      <c r="J52" s="274"/>
      <c r="K52" s="274"/>
      <c r="L52" s="274"/>
      <c r="M52" s="274"/>
      <c r="N52" s="274"/>
      <c r="O52" s="274"/>
      <c r="P52" s="274"/>
      <c r="Q52" s="274"/>
      <c r="R52" s="274"/>
      <c r="S52" s="274"/>
      <c r="T52" s="274"/>
      <c r="U52" s="274"/>
      <c r="V52" s="274"/>
      <c r="W52" s="274"/>
      <c r="X52" s="275"/>
    </row>
    <row r="53" spans="1:24" x14ac:dyDescent="0.15">
      <c r="A53" s="56"/>
      <c r="B53" s="56"/>
      <c r="C53" s="56"/>
      <c r="D53" s="56"/>
      <c r="E53" s="56"/>
      <c r="F53" s="56"/>
      <c r="G53" s="56"/>
      <c r="H53" s="56"/>
      <c r="I53" s="56"/>
      <c r="J53" s="56"/>
      <c r="K53" s="56"/>
      <c r="L53" s="56"/>
      <c r="M53" s="56"/>
      <c r="N53" s="56"/>
      <c r="O53" s="56"/>
      <c r="P53" s="56"/>
      <c r="Q53" s="56"/>
      <c r="R53" s="56"/>
      <c r="S53" s="56"/>
      <c r="T53" s="56"/>
      <c r="U53" s="56"/>
      <c r="V53" s="56"/>
      <c r="W53" s="56"/>
      <c r="X53" s="56"/>
    </row>
    <row r="54" spans="1:24" x14ac:dyDescent="0.15">
      <c r="A54" s="211" t="s">
        <v>190</v>
      </c>
      <c r="B54" s="211"/>
      <c r="C54" s="211"/>
      <c r="D54" s="211"/>
      <c r="E54" s="211"/>
      <c r="F54" s="211"/>
      <c r="G54" s="211"/>
      <c r="H54" s="211"/>
      <c r="I54" s="211"/>
      <c r="J54" s="211"/>
      <c r="K54" s="211"/>
      <c r="L54" s="211"/>
      <c r="M54" s="211"/>
      <c r="N54" s="211"/>
      <c r="O54" s="211"/>
      <c r="P54" s="211"/>
      <c r="Q54" s="211"/>
      <c r="R54" s="211"/>
      <c r="S54" s="211"/>
      <c r="T54" s="211"/>
      <c r="U54" s="211"/>
      <c r="V54" s="211"/>
      <c r="W54" s="211"/>
      <c r="X54" s="211"/>
    </row>
    <row r="55" spans="1:24" ht="42" customHeight="1" x14ac:dyDescent="0.15">
      <c r="A55" s="261" t="str">
        <f>IF(入力!B83="","",入力!B83)</f>
        <v/>
      </c>
      <c r="B55" s="261"/>
      <c r="C55" s="261"/>
      <c r="D55" s="261"/>
      <c r="E55" s="216" t="str">
        <f>IF(入力!F83="","",入力!F83)</f>
        <v/>
      </c>
      <c r="F55" s="216"/>
      <c r="G55" s="216"/>
      <c r="H55" s="216"/>
      <c r="I55" s="216"/>
      <c r="J55" s="216"/>
      <c r="K55" s="216"/>
      <c r="L55" s="216"/>
      <c r="M55" s="216"/>
      <c r="N55" s="216"/>
      <c r="O55" s="216"/>
      <c r="P55" s="216"/>
      <c r="Q55" s="216"/>
      <c r="R55" s="216"/>
      <c r="S55" s="216"/>
      <c r="T55" s="216"/>
      <c r="U55" s="216"/>
      <c r="V55" s="216"/>
      <c r="W55" s="216"/>
      <c r="X55" s="216"/>
    </row>
    <row r="56" spans="1:24" ht="42" customHeight="1" x14ac:dyDescent="0.15">
      <c r="A56" s="261" t="str">
        <f>IF(入力!B84="","",入力!B84)</f>
        <v/>
      </c>
      <c r="B56" s="261"/>
      <c r="C56" s="261"/>
      <c r="D56" s="261"/>
      <c r="E56" s="216" t="str">
        <f>IF(入力!F84="","",入力!F84)</f>
        <v/>
      </c>
      <c r="F56" s="216"/>
      <c r="G56" s="216"/>
      <c r="H56" s="216"/>
      <c r="I56" s="216"/>
      <c r="J56" s="216"/>
      <c r="K56" s="216"/>
      <c r="L56" s="216"/>
      <c r="M56" s="216"/>
      <c r="N56" s="216"/>
      <c r="O56" s="216"/>
      <c r="P56" s="216"/>
      <c r="Q56" s="216"/>
      <c r="R56" s="216"/>
      <c r="S56" s="216"/>
      <c r="T56" s="216"/>
      <c r="U56" s="216"/>
      <c r="V56" s="216"/>
      <c r="W56" s="216"/>
      <c r="X56" s="216"/>
    </row>
    <row r="57" spans="1:24" ht="42" customHeight="1" x14ac:dyDescent="0.15">
      <c r="A57" s="261" t="str">
        <f>IF(入力!B85="","",入力!B85)</f>
        <v/>
      </c>
      <c r="B57" s="261"/>
      <c r="C57" s="261"/>
      <c r="D57" s="261"/>
      <c r="E57" s="216" t="str">
        <f>IF(入力!F85="","",入力!F85)</f>
        <v/>
      </c>
      <c r="F57" s="216"/>
      <c r="G57" s="216"/>
      <c r="H57" s="216"/>
      <c r="I57" s="216"/>
      <c r="J57" s="216"/>
      <c r="K57" s="216"/>
      <c r="L57" s="216"/>
      <c r="M57" s="216"/>
      <c r="N57" s="216"/>
      <c r="O57" s="216"/>
      <c r="P57" s="216"/>
      <c r="Q57" s="216"/>
      <c r="R57" s="216"/>
      <c r="S57" s="216"/>
      <c r="T57" s="216"/>
      <c r="U57" s="216"/>
      <c r="V57" s="216"/>
      <c r="W57" s="216"/>
      <c r="X57" s="216"/>
    </row>
    <row r="58" spans="1:24" ht="42" customHeight="1" x14ac:dyDescent="0.15">
      <c r="A58" s="261" t="str">
        <f>IF(入力!B86="","",入力!B86)</f>
        <v/>
      </c>
      <c r="B58" s="261"/>
      <c r="C58" s="261"/>
      <c r="D58" s="261"/>
      <c r="E58" s="216" t="str">
        <f>IF(入力!F86="","",入力!F86)</f>
        <v/>
      </c>
      <c r="F58" s="216"/>
      <c r="G58" s="216"/>
      <c r="H58" s="216"/>
      <c r="I58" s="216"/>
      <c r="J58" s="216"/>
      <c r="K58" s="216"/>
      <c r="L58" s="216"/>
      <c r="M58" s="216"/>
      <c r="N58" s="216"/>
      <c r="O58" s="216"/>
      <c r="P58" s="216"/>
      <c r="Q58" s="216"/>
      <c r="R58" s="216"/>
      <c r="S58" s="216"/>
      <c r="T58" s="216"/>
      <c r="U58" s="216"/>
      <c r="V58" s="216"/>
      <c r="W58" s="216"/>
      <c r="X58" s="216"/>
    </row>
    <row r="59" spans="1:24" ht="42" customHeight="1" x14ac:dyDescent="0.15">
      <c r="A59" s="261" t="str">
        <f>IF(入力!B87="","",入力!B87)</f>
        <v/>
      </c>
      <c r="B59" s="261"/>
      <c r="C59" s="261"/>
      <c r="D59" s="261"/>
      <c r="E59" s="216" t="str">
        <f>IF(入力!F87="","",入力!F87)</f>
        <v/>
      </c>
      <c r="F59" s="216"/>
      <c r="G59" s="216"/>
      <c r="H59" s="216"/>
      <c r="I59" s="216"/>
      <c r="J59" s="216"/>
      <c r="K59" s="216"/>
      <c r="L59" s="216"/>
      <c r="M59" s="216"/>
      <c r="N59" s="216"/>
      <c r="O59" s="216"/>
      <c r="P59" s="216"/>
      <c r="Q59" s="216"/>
      <c r="R59" s="216"/>
      <c r="S59" s="216"/>
      <c r="T59" s="216"/>
      <c r="U59" s="216"/>
      <c r="V59" s="216"/>
      <c r="W59" s="216"/>
      <c r="X59" s="216"/>
    </row>
    <row r="60" spans="1:24" ht="42" customHeight="1" x14ac:dyDescent="0.15">
      <c r="A60" s="261" t="str">
        <f>IF(入力!B88="","",入力!B88)</f>
        <v/>
      </c>
      <c r="B60" s="261"/>
      <c r="C60" s="261"/>
      <c r="D60" s="261"/>
      <c r="E60" s="216" t="str">
        <f>IF(入力!F88="","",入力!F88)</f>
        <v/>
      </c>
      <c r="F60" s="216"/>
      <c r="G60" s="216"/>
      <c r="H60" s="216"/>
      <c r="I60" s="216"/>
      <c r="J60" s="216"/>
      <c r="K60" s="216"/>
      <c r="L60" s="216"/>
      <c r="M60" s="216"/>
      <c r="N60" s="216"/>
      <c r="O60" s="216"/>
      <c r="P60" s="216"/>
      <c r="Q60" s="216"/>
      <c r="R60" s="216"/>
      <c r="S60" s="216"/>
      <c r="T60" s="216"/>
      <c r="U60" s="216"/>
      <c r="V60" s="216"/>
      <c r="W60" s="216"/>
      <c r="X60" s="216"/>
    </row>
    <row r="62" spans="1:24" ht="21" customHeight="1" x14ac:dyDescent="0.15">
      <c r="A62" s="71" t="s">
        <v>244</v>
      </c>
      <c r="B62" s="72"/>
      <c r="C62" s="72"/>
      <c r="D62" s="72"/>
      <c r="E62" s="72"/>
      <c r="F62" s="72"/>
      <c r="G62" s="72"/>
      <c r="H62" s="72"/>
      <c r="I62" s="72"/>
      <c r="J62" s="72"/>
      <c r="K62" s="72"/>
      <c r="L62" s="72"/>
      <c r="M62" s="72"/>
      <c r="N62" s="271" t="s">
        <v>82</v>
      </c>
      <c r="O62" s="271"/>
      <c r="P62" s="79"/>
      <c r="Q62" s="73" t="s">
        <v>17</v>
      </c>
      <c r="R62" s="80"/>
      <c r="S62" s="73" t="s">
        <v>18</v>
      </c>
      <c r="T62" s="80"/>
      <c r="U62" s="73" t="s">
        <v>87</v>
      </c>
      <c r="V62" s="73"/>
      <c r="W62" s="73"/>
      <c r="X62" s="74"/>
    </row>
    <row r="63" spans="1:24" ht="21" customHeight="1" x14ac:dyDescent="0.15">
      <c r="A63" s="213" t="s">
        <v>36</v>
      </c>
      <c r="B63" s="214"/>
      <c r="C63" s="214"/>
      <c r="D63" s="214"/>
      <c r="E63" s="214"/>
      <c r="F63" s="214"/>
      <c r="G63" s="214"/>
      <c r="H63" s="214"/>
      <c r="I63" s="214"/>
      <c r="J63" s="214"/>
      <c r="K63" s="214"/>
      <c r="L63" s="214"/>
      <c r="M63" s="214"/>
      <c r="N63" s="214"/>
      <c r="O63" s="214"/>
      <c r="P63" s="214"/>
      <c r="Q63" s="214"/>
      <c r="R63" s="214"/>
      <c r="S63" s="214"/>
      <c r="T63" s="214"/>
      <c r="U63" s="214"/>
      <c r="V63" s="214"/>
      <c r="W63" s="214"/>
      <c r="X63" s="215"/>
    </row>
    <row r="64" spans="1:24" ht="21" customHeight="1" x14ac:dyDescent="0.15">
      <c r="A64" s="75"/>
      <c r="B64" s="76"/>
      <c r="C64" s="260" t="s">
        <v>245</v>
      </c>
      <c r="D64" s="260"/>
      <c r="E64" s="260" t="str">
        <f>IF(C9="","",C9)</f>
        <v/>
      </c>
      <c r="F64" s="260"/>
      <c r="G64" s="260"/>
      <c r="H64" s="260"/>
      <c r="I64" s="260"/>
      <c r="J64" s="260"/>
      <c r="K64" s="260"/>
      <c r="L64" s="260"/>
      <c r="M64" s="260"/>
      <c r="N64" s="260" t="s">
        <v>193</v>
      </c>
      <c r="O64" s="260"/>
      <c r="P64" s="209"/>
      <c r="Q64" s="209"/>
      <c r="R64" s="209"/>
      <c r="S64" s="209"/>
      <c r="T64" s="209"/>
      <c r="U64" s="209"/>
      <c r="V64" s="77" t="s">
        <v>21</v>
      </c>
      <c r="W64" s="76"/>
      <c r="X64" s="78"/>
    </row>
    <row r="65" spans="1:24" x14ac:dyDescent="0.15">
      <c r="A65" s="251"/>
      <c r="B65" s="252"/>
      <c r="C65" s="252"/>
      <c r="D65" s="252"/>
      <c r="E65" s="252"/>
      <c r="F65" s="252"/>
      <c r="G65" s="252"/>
      <c r="H65" s="252"/>
      <c r="I65" s="252"/>
      <c r="J65" s="252"/>
      <c r="K65" s="252"/>
      <c r="L65" s="252"/>
      <c r="M65" s="252"/>
      <c r="N65" s="252"/>
      <c r="O65" s="252"/>
      <c r="P65" s="252"/>
      <c r="Q65" s="252"/>
      <c r="R65" s="252"/>
      <c r="S65" s="252"/>
      <c r="T65" s="252"/>
      <c r="U65" s="252"/>
      <c r="V65" s="252"/>
      <c r="W65" s="252"/>
      <c r="X65" s="253"/>
    </row>
    <row r="66" spans="1:24" ht="21" customHeight="1" x14ac:dyDescent="0.15">
      <c r="A66" s="269" t="s">
        <v>34</v>
      </c>
      <c r="B66" s="270"/>
      <c r="C66" s="270"/>
      <c r="D66" s="270"/>
      <c r="E66" s="270"/>
      <c r="F66" s="270"/>
      <c r="G66" s="270"/>
      <c r="H66" s="270"/>
      <c r="I66" s="270"/>
      <c r="J66" s="270"/>
      <c r="K66" s="270"/>
      <c r="L66" s="270"/>
      <c r="M66" s="270"/>
      <c r="N66" s="271" t="s">
        <v>82</v>
      </c>
      <c r="O66" s="271"/>
      <c r="P66" s="79"/>
      <c r="Q66" s="73" t="s">
        <v>17</v>
      </c>
      <c r="R66" s="80"/>
      <c r="S66" s="73" t="s">
        <v>18</v>
      </c>
      <c r="T66" s="80"/>
      <c r="U66" s="73" t="s">
        <v>87</v>
      </c>
      <c r="V66" s="73"/>
      <c r="W66" s="73"/>
      <c r="X66" s="74"/>
    </row>
    <row r="67" spans="1:24" ht="21" customHeight="1" x14ac:dyDescent="0.15">
      <c r="A67" s="213" t="s">
        <v>37</v>
      </c>
      <c r="B67" s="214"/>
      <c r="C67" s="214"/>
      <c r="D67" s="214"/>
      <c r="E67" s="214"/>
      <c r="F67" s="214"/>
      <c r="G67" s="214"/>
      <c r="H67" s="214"/>
      <c r="I67" s="214"/>
      <c r="J67" s="214"/>
      <c r="K67" s="214"/>
      <c r="L67" s="214"/>
      <c r="M67" s="214"/>
      <c r="N67" s="214"/>
      <c r="O67" s="214"/>
      <c r="P67" s="214"/>
      <c r="Q67" s="214"/>
      <c r="R67" s="214"/>
      <c r="S67" s="214"/>
      <c r="T67" s="214"/>
      <c r="U67" s="214"/>
      <c r="V67" s="214"/>
      <c r="W67" s="214"/>
      <c r="X67" s="215"/>
    </row>
    <row r="68" spans="1:24" ht="21" customHeight="1" x14ac:dyDescent="0.15">
      <c r="A68" s="75"/>
      <c r="B68" s="76"/>
      <c r="C68" s="272" t="str">
        <f>IF(入力!K4="","",入力!K4)</f>
        <v/>
      </c>
      <c r="D68" s="272"/>
      <c r="E68" s="272"/>
      <c r="F68" s="272"/>
      <c r="G68" s="250" t="s">
        <v>35</v>
      </c>
      <c r="H68" s="250"/>
      <c r="I68" s="250"/>
      <c r="J68" s="250"/>
      <c r="K68" s="250"/>
      <c r="L68" s="250"/>
      <c r="M68" s="209"/>
      <c r="N68" s="209"/>
      <c r="O68" s="209"/>
      <c r="P68" s="209"/>
      <c r="Q68" s="209"/>
      <c r="R68" s="209"/>
      <c r="S68" s="209"/>
      <c r="T68" s="209"/>
      <c r="U68" s="209"/>
      <c r="V68" s="77" t="s">
        <v>21</v>
      </c>
      <c r="W68" s="76"/>
      <c r="X68" s="78"/>
    </row>
    <row r="69" spans="1:24" x14ac:dyDescent="0.15">
      <c r="A69" s="266"/>
      <c r="B69" s="267"/>
      <c r="C69" s="267"/>
      <c r="D69" s="267"/>
      <c r="E69" s="267"/>
      <c r="F69" s="267"/>
      <c r="G69" s="267"/>
      <c r="H69" s="267"/>
      <c r="I69" s="267"/>
      <c r="J69" s="267"/>
      <c r="K69" s="267"/>
      <c r="L69" s="267"/>
      <c r="M69" s="267"/>
      <c r="N69" s="267"/>
      <c r="O69" s="267"/>
      <c r="P69" s="267"/>
      <c r="Q69" s="267"/>
      <c r="R69" s="267"/>
      <c r="S69" s="267"/>
      <c r="T69" s="267"/>
      <c r="U69" s="267"/>
      <c r="V69" s="267"/>
      <c r="W69" s="267"/>
      <c r="X69" s="268"/>
    </row>
  </sheetData>
  <sheetProtection password="CA35" sheet="1" objects="1" scenarios="1"/>
  <mergeCells count="87">
    <mergeCell ref="B12:P12"/>
    <mergeCell ref="B13:P13"/>
    <mergeCell ref="R13:X13"/>
    <mergeCell ref="R12:X12"/>
    <mergeCell ref="A45:X45"/>
    <mergeCell ref="B33:X33"/>
    <mergeCell ref="B34:H34"/>
    <mergeCell ref="I32:X32"/>
    <mergeCell ref="A21:X21"/>
    <mergeCell ref="M25:X30"/>
    <mergeCell ref="N24:X24"/>
    <mergeCell ref="B22:X22"/>
    <mergeCell ref="B23:X23"/>
    <mergeCell ref="B28:L28"/>
    <mergeCell ref="B27:L27"/>
    <mergeCell ref="B24:L24"/>
    <mergeCell ref="A43:X43"/>
    <mergeCell ref="I35:X35"/>
    <mergeCell ref="A41:X41"/>
    <mergeCell ref="A42:X42"/>
    <mergeCell ref="A48:X48"/>
    <mergeCell ref="B35:H35"/>
    <mergeCell ref="I37:M37"/>
    <mergeCell ref="N37:Q37"/>
    <mergeCell ref="R37:X37"/>
    <mergeCell ref="A39:X39"/>
    <mergeCell ref="A36:X36"/>
    <mergeCell ref="A37:H37"/>
    <mergeCell ref="B29:L29"/>
    <mergeCell ref="A69:X69"/>
    <mergeCell ref="A55:D55"/>
    <mergeCell ref="E55:X55"/>
    <mergeCell ref="A56:D56"/>
    <mergeCell ref="A66:M66"/>
    <mergeCell ref="N66:O66"/>
    <mergeCell ref="A67:X67"/>
    <mergeCell ref="A60:D60"/>
    <mergeCell ref="E60:X60"/>
    <mergeCell ref="A59:D59"/>
    <mergeCell ref="N62:O62"/>
    <mergeCell ref="A57:D57"/>
    <mergeCell ref="C68:F68"/>
    <mergeCell ref="A52:X52"/>
    <mergeCell ref="E56:X56"/>
    <mergeCell ref="G68:L68"/>
    <mergeCell ref="M68:U68"/>
    <mergeCell ref="A65:X65"/>
    <mergeCell ref="A49:X49"/>
    <mergeCell ref="A46:X46"/>
    <mergeCell ref="C64:D64"/>
    <mergeCell ref="E64:M64"/>
    <mergeCell ref="N64:O64"/>
    <mergeCell ref="E57:X57"/>
    <mergeCell ref="A58:D58"/>
    <mergeCell ref="E58:X58"/>
    <mergeCell ref="A54:X54"/>
    <mergeCell ref="A51:X51"/>
    <mergeCell ref="A2:C2"/>
    <mergeCell ref="A3:X3"/>
    <mergeCell ref="H4:Q4"/>
    <mergeCell ref="U2:X2"/>
    <mergeCell ref="N9:X9"/>
    <mergeCell ref="A6:X6"/>
    <mergeCell ref="R7:X7"/>
    <mergeCell ref="R8:X8"/>
    <mergeCell ref="A7:B7"/>
    <mergeCell ref="A8:B8"/>
    <mergeCell ref="C7:Q7"/>
    <mergeCell ref="C8:Q8"/>
    <mergeCell ref="C9:M9"/>
    <mergeCell ref="A9:B9"/>
    <mergeCell ref="A15:W15"/>
    <mergeCell ref="A16:X19"/>
    <mergeCell ref="P64:U64"/>
    <mergeCell ref="A38:X38"/>
    <mergeCell ref="A11:X11"/>
    <mergeCell ref="Q20:X20"/>
    <mergeCell ref="A63:X63"/>
    <mergeCell ref="E59:X59"/>
    <mergeCell ref="A47:X47"/>
    <mergeCell ref="I31:X31"/>
    <mergeCell ref="I34:X34"/>
    <mergeCell ref="B31:H31"/>
    <mergeCell ref="B30:L30"/>
    <mergeCell ref="B32:H32"/>
    <mergeCell ref="B25:L25"/>
    <mergeCell ref="B26:L26"/>
  </mergeCells>
  <phoneticPr fontId="1"/>
  <conditionalFormatting sqref="A55:X60">
    <cfRule type="expression" dxfId="8" priority="87">
      <formula>$A55=""</formula>
    </cfRule>
  </conditionalFormatting>
  <conditionalFormatting sqref="A48">
    <cfRule type="expression" dxfId="7" priority="31">
      <formula>AND($A$17="",$A$18="")</formula>
    </cfRule>
  </conditionalFormatting>
  <conditionalFormatting sqref="A49:A50">
    <cfRule type="expression" dxfId="6" priority="89">
      <formula>AND($A$20="",#REF!="")</formula>
    </cfRule>
  </conditionalFormatting>
  <conditionalFormatting sqref="M24">
    <cfRule type="expression" dxfId="5" priority="7">
      <formula>$M$24&lt;&gt;"○"</formula>
    </cfRule>
  </conditionalFormatting>
  <conditionalFormatting sqref="A66:X69">
    <cfRule type="expression" dxfId="4" priority="90">
      <formula>$U$2&lt;&gt;"公立の中学校"</formula>
    </cfRule>
  </conditionalFormatting>
  <conditionalFormatting sqref="A62:X65">
    <cfRule type="expression" dxfId="3" priority="3">
      <formula>$U$2="ダイレクト"</formula>
    </cfRule>
  </conditionalFormatting>
  <conditionalFormatting sqref="N24">
    <cfRule type="expression" dxfId="2" priority="91">
      <formula>$M$24&lt;&gt;"○"</formula>
    </cfRule>
  </conditionalFormatting>
  <conditionalFormatting sqref="Q12:X12">
    <cfRule type="expression" dxfId="1" priority="2">
      <formula>$Q$12&lt;&gt;"○"</formula>
    </cfRule>
  </conditionalFormatting>
  <conditionalFormatting sqref="Q13:X13">
    <cfRule type="expression" dxfId="0" priority="1">
      <formula>$Q$13&lt;&gt;"○"</formula>
    </cfRule>
  </conditionalFormatting>
  <printOptions horizontalCentered="1"/>
  <pageMargins left="0.39370078740157483" right="0.39370078740157483" top="0.39370078740157483" bottom="0.39370078740157483" header="0" footer="0"/>
  <pageSetup paperSize="9" fitToHeight="0" orientation="portrait" r:id="rId1"/>
  <rowBreaks count="1" manualBreakCount="1">
    <brk id="43"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学事Ｇ</vt:lpstr>
      <vt:lpstr>入力</vt:lpstr>
      <vt:lpstr>配慮</vt:lpstr>
      <vt:lpstr>入力!Print_Area</vt:lpstr>
      <vt:lpstr>配慮!Print_Area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2023-09-20T06:39:37Z</cp:lastPrinted>
  <dcterms:created xsi:type="dcterms:W3CDTF">2019-02-22T05:10:14Z</dcterms:created>
  <dcterms:modified xsi:type="dcterms:W3CDTF">2023-09-26T12:24:09Z</dcterms:modified>
</cp:coreProperties>
</file>