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2 選挙全般\04-R4 参議院議員通常選挙\せ　選挙人名簿\04_登録者数報道提供等\04_まとめ\7月10日訂正\"/>
    </mc:Choice>
  </mc:AlternateContent>
  <bookViews>
    <workbookView xWindow="120" yWindow="60" windowWidth="14955" windowHeight="8430"/>
  </bookViews>
  <sheets>
    <sheet name="国内提供用" sheetId="3" r:id="rId1"/>
    <sheet name="在外提供用" sheetId="4" r:id="rId2"/>
  </sheets>
  <definedNames>
    <definedName name="_xlnm.Print_Area" localSheetId="1">在外提供用!$A$1:$K$48</definedName>
  </definedNames>
  <calcPr calcId="162913"/>
</workbook>
</file>

<file path=xl/calcChain.xml><?xml version="1.0" encoding="utf-8"?>
<calcChain xmlns="http://schemas.openxmlformats.org/spreadsheetml/2006/main">
  <c r="D38" i="4" l="1"/>
  <c r="U45" i="3"/>
  <c r="AF30" i="3" l="1"/>
  <c r="H44" i="4" l="1"/>
  <c r="I43" i="4"/>
  <c r="H43" i="4"/>
  <c r="J43" i="4" s="1"/>
  <c r="J42" i="4"/>
  <c r="J41" i="4"/>
  <c r="J40" i="4"/>
  <c r="K39" i="4"/>
  <c r="J39" i="4"/>
  <c r="I39" i="4"/>
  <c r="H39" i="4"/>
  <c r="J38" i="4"/>
  <c r="J37" i="4"/>
  <c r="J36" i="4"/>
  <c r="J35" i="4"/>
  <c r="K34" i="4"/>
  <c r="K44" i="4" s="1"/>
  <c r="J34" i="4"/>
  <c r="I34" i="4"/>
  <c r="I44" i="4" s="1"/>
  <c r="H34" i="4"/>
  <c r="J33" i="4"/>
  <c r="J32" i="4"/>
  <c r="J31" i="4"/>
  <c r="K29" i="4"/>
  <c r="I29" i="4"/>
  <c r="I46" i="4" s="1"/>
  <c r="H29" i="4"/>
  <c r="J28" i="4"/>
  <c r="J27" i="4"/>
  <c r="J26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D46" i="4"/>
  <c r="D45" i="4"/>
  <c r="D44" i="4"/>
  <c r="D43" i="4"/>
  <c r="D42" i="4"/>
  <c r="D41" i="4"/>
  <c r="D40" i="4"/>
  <c r="E38" i="4"/>
  <c r="C38" i="4"/>
  <c r="B38" i="4"/>
  <c r="H46" i="4" s="1"/>
  <c r="D37" i="4"/>
  <c r="D36" i="4"/>
  <c r="D35" i="4"/>
  <c r="D34" i="4"/>
  <c r="D33" i="4"/>
  <c r="D32" i="4"/>
  <c r="D31" i="4"/>
  <c r="E29" i="4"/>
  <c r="C29" i="4"/>
  <c r="B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29" i="4" s="1"/>
  <c r="D6" i="4"/>
  <c r="D5" i="4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7" i="3"/>
  <c r="AH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2" i="3"/>
  <c r="AC33" i="3"/>
  <c r="AC34" i="3"/>
  <c r="AC35" i="3"/>
  <c r="AC36" i="3"/>
  <c r="AC37" i="3"/>
  <c r="AC38" i="3"/>
  <c r="AC39" i="3"/>
  <c r="AC41" i="3"/>
  <c r="AC42" i="3"/>
  <c r="AC43" i="3"/>
  <c r="AC44" i="3"/>
  <c r="AC45" i="3"/>
  <c r="AC46" i="3"/>
  <c r="AC47" i="3"/>
  <c r="AC6" i="3"/>
  <c r="J29" i="4" l="1"/>
  <c r="K46" i="4"/>
  <c r="J44" i="4"/>
  <c r="J46" i="4"/>
  <c r="M47" i="3" l="1"/>
  <c r="M45" i="3"/>
  <c r="M44" i="3"/>
  <c r="M40" i="3"/>
  <c r="M35" i="3"/>
  <c r="M30" i="3"/>
  <c r="F39" i="3"/>
  <c r="F30" i="3"/>
  <c r="L45" i="3" l="1"/>
  <c r="R32" i="3" l="1"/>
  <c r="R33" i="3"/>
  <c r="R34" i="3"/>
  <c r="R35" i="3"/>
  <c r="R36" i="3"/>
  <c r="R37" i="3"/>
  <c r="R38" i="3"/>
  <c r="R39" i="3"/>
  <c r="P39" i="3"/>
  <c r="P30" i="3"/>
  <c r="R30" i="3" s="1"/>
  <c r="U30" i="3"/>
  <c r="U35" i="3"/>
  <c r="U40" i="3"/>
  <c r="U44" i="3"/>
  <c r="E39" i="3"/>
  <c r="C39" i="3"/>
  <c r="B39" i="3"/>
  <c r="L30" i="3"/>
  <c r="L47" i="3" s="1"/>
  <c r="L35" i="3"/>
  <c r="L40" i="3"/>
  <c r="L44" i="3"/>
  <c r="E30" i="3"/>
  <c r="C30" i="3"/>
  <c r="B30" i="3"/>
  <c r="D30" i="3" s="1"/>
  <c r="J44" i="3"/>
  <c r="I44" i="3"/>
  <c r="I45" i="3" s="1"/>
  <c r="J40" i="3"/>
  <c r="K40" i="3" s="1"/>
  <c r="I40" i="3"/>
  <c r="J35" i="3"/>
  <c r="I35" i="3"/>
  <c r="J30" i="3"/>
  <c r="I30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2" i="3"/>
  <c r="K33" i="3"/>
  <c r="K34" i="3"/>
  <c r="K35" i="3"/>
  <c r="K36" i="3"/>
  <c r="K37" i="3"/>
  <c r="K38" i="3"/>
  <c r="K39" i="3"/>
  <c r="K41" i="3"/>
  <c r="K42" i="3"/>
  <c r="K43" i="3"/>
  <c r="K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2" i="3"/>
  <c r="D33" i="3"/>
  <c r="D34" i="3"/>
  <c r="D35" i="3"/>
  <c r="D36" i="3"/>
  <c r="D37" i="3"/>
  <c r="D38" i="3"/>
  <c r="D39" i="3"/>
  <c r="D41" i="3"/>
  <c r="D42" i="3"/>
  <c r="D43" i="3"/>
  <c r="D44" i="3"/>
  <c r="D45" i="3"/>
  <c r="D46" i="3"/>
  <c r="D47" i="3"/>
  <c r="D6" i="3"/>
  <c r="W44" i="3"/>
  <c r="W43" i="3"/>
  <c r="W42" i="3"/>
  <c r="W41" i="3"/>
  <c r="W40" i="3"/>
  <c r="W39" i="3"/>
  <c r="W38" i="3"/>
  <c r="W37" i="3"/>
  <c r="W36" i="3"/>
  <c r="W34" i="3"/>
  <c r="W33" i="3"/>
  <c r="W32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R47" i="3"/>
  <c r="R46" i="3"/>
  <c r="R45" i="3"/>
  <c r="R44" i="3"/>
  <c r="R43" i="3"/>
  <c r="R42" i="3"/>
  <c r="R41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W30" i="3" l="1"/>
  <c r="U47" i="3"/>
  <c r="W47" i="3" s="1"/>
  <c r="I47" i="3"/>
  <c r="J45" i="3"/>
  <c r="K45" i="3" s="1"/>
  <c r="W35" i="3"/>
  <c r="K30" i="3"/>
  <c r="K44" i="3"/>
  <c r="W45" i="3"/>
  <c r="AG3" i="3"/>
  <c r="AF3" i="3"/>
  <c r="AB3" i="3"/>
  <c r="AA3" i="3"/>
  <c r="V3" i="3"/>
  <c r="U3" i="3"/>
  <c r="J47" i="3" l="1"/>
  <c r="K47" i="3" s="1"/>
</calcChain>
</file>

<file path=xl/sharedStrings.xml><?xml version="1.0" encoding="utf-8"?>
<sst xmlns="http://schemas.openxmlformats.org/spreadsheetml/2006/main" count="382" uniqueCount="193">
  <si>
    <t xml:space="preserve"> 大阪府選挙管理委員会</t>
  </si>
  <si>
    <t>投　票</t>
    <rPh sb="0" eb="1">
      <t>トウ</t>
    </rPh>
    <rPh sb="2" eb="3">
      <t>ヒョウ</t>
    </rPh>
    <phoneticPr fontId="4"/>
  </si>
  <si>
    <t>ポスター</t>
    <phoneticPr fontId="4"/>
  </si>
  <si>
    <t>選挙人名簿登録者数（人）</t>
    <phoneticPr fontId="4"/>
  </si>
  <si>
    <t>市区町村名</t>
    <phoneticPr fontId="4"/>
  </si>
  <si>
    <t>区　数</t>
    <rPh sb="0" eb="1">
      <t>ク</t>
    </rPh>
    <rPh sb="2" eb="3">
      <t>スウ</t>
    </rPh>
    <phoneticPr fontId="4"/>
  </si>
  <si>
    <t>掲示場</t>
    <rPh sb="0" eb="3">
      <t>ケイジジョウ</t>
    </rPh>
    <phoneticPr fontId="4"/>
  </si>
  <si>
    <t>市区町村名</t>
    <phoneticPr fontId="4"/>
  </si>
  <si>
    <t>の登録者数</t>
    <rPh sb="1" eb="3">
      <t>トウロク</t>
    </rPh>
    <rPh sb="3" eb="4">
      <t>シャ</t>
    </rPh>
    <rPh sb="4" eb="5">
      <t>スウ</t>
    </rPh>
    <phoneticPr fontId="4"/>
  </si>
  <si>
    <t>増減</t>
    <rPh sb="0" eb="2">
      <t>ゾウゲン</t>
    </rPh>
    <phoneticPr fontId="4"/>
  </si>
  <si>
    <t>男</t>
  </si>
  <si>
    <t>女</t>
  </si>
  <si>
    <t>設置数</t>
    <rPh sb="0" eb="2">
      <t>セッチ</t>
    </rPh>
    <rPh sb="2" eb="3">
      <t>スウ</t>
    </rPh>
    <phoneticPr fontId="4"/>
  </si>
  <si>
    <t>計</t>
    <phoneticPr fontId="4"/>
  </si>
  <si>
    <t>大阪市 北区</t>
    <phoneticPr fontId="4"/>
  </si>
  <si>
    <t>守口市</t>
  </si>
  <si>
    <t xml:space="preserve">     　都島区  </t>
  </si>
  <si>
    <t>枚方市</t>
  </si>
  <si>
    <t xml:space="preserve">       福島区  </t>
  </si>
  <si>
    <t>茨木市</t>
  </si>
  <si>
    <t xml:space="preserve">     　此花区  </t>
  </si>
  <si>
    <t>八尾市</t>
  </si>
  <si>
    <t xml:space="preserve">     　中央区  </t>
  </si>
  <si>
    <t>泉佐野市</t>
  </si>
  <si>
    <t xml:space="preserve">   　　西区    </t>
  </si>
  <si>
    <t>富田林市</t>
  </si>
  <si>
    <t xml:space="preserve">   　　港区    </t>
  </si>
  <si>
    <t>寝屋川市</t>
  </si>
  <si>
    <t xml:space="preserve">     　大正区  </t>
  </si>
  <si>
    <t>河内長野市</t>
  </si>
  <si>
    <t xml:space="preserve">     　天王寺区</t>
  </si>
  <si>
    <t>松原市</t>
  </si>
  <si>
    <t xml:space="preserve">     　浪速区  </t>
  </si>
  <si>
    <t>大東市</t>
  </si>
  <si>
    <t xml:space="preserve">     　西淀川区</t>
  </si>
  <si>
    <t>和泉市</t>
  </si>
  <si>
    <t xml:space="preserve">     　淀川区  </t>
  </si>
  <si>
    <t>箕面市</t>
  </si>
  <si>
    <t xml:space="preserve">     　東淀川区</t>
  </si>
  <si>
    <t>柏原市</t>
  </si>
  <si>
    <t xml:space="preserve">     　東成区  </t>
  </si>
  <si>
    <t>羽曳野市</t>
  </si>
  <si>
    <t xml:space="preserve">     　生野区  </t>
  </si>
  <si>
    <t>門真市</t>
  </si>
  <si>
    <t xml:space="preserve">     　旭区    </t>
  </si>
  <si>
    <t>摂津市</t>
  </si>
  <si>
    <t xml:space="preserve">    　 城東区  </t>
  </si>
  <si>
    <t>高石市</t>
  </si>
  <si>
    <t xml:space="preserve">     　鶴見区  </t>
  </si>
  <si>
    <t>藤井寺市</t>
  </si>
  <si>
    <t xml:space="preserve">     　阿倍野区</t>
  </si>
  <si>
    <t>東大阪市</t>
  </si>
  <si>
    <t xml:space="preserve">     　住之江区</t>
  </si>
  <si>
    <t>泉南市</t>
  </si>
  <si>
    <t xml:space="preserve">     　住吉区  </t>
  </si>
  <si>
    <t>四條畷市</t>
  </si>
  <si>
    <t xml:space="preserve">       東住吉区</t>
    <phoneticPr fontId="4"/>
  </si>
  <si>
    <t>交野市</t>
  </si>
  <si>
    <t xml:space="preserve">   　　平野区  </t>
  </si>
  <si>
    <t>大阪狭山市</t>
  </si>
  <si>
    <t xml:space="preserve">   　　西成区  </t>
  </si>
  <si>
    <t>阪南市</t>
  </si>
  <si>
    <t>大 阪 市 計</t>
  </si>
  <si>
    <t>市計(除大阪市及び堺市)</t>
    <rPh sb="4" eb="6">
      <t>オオサカ</t>
    </rPh>
    <rPh sb="6" eb="7">
      <t>シ</t>
    </rPh>
    <rPh sb="7" eb="8">
      <t>オヨ</t>
    </rPh>
    <rPh sb="9" eb="11">
      <t>サカイシ</t>
    </rPh>
    <phoneticPr fontId="4"/>
  </si>
  <si>
    <t>堺市　堺区</t>
    <rPh sb="3" eb="4">
      <t>サカイ</t>
    </rPh>
    <rPh sb="4" eb="5">
      <t>ク</t>
    </rPh>
    <phoneticPr fontId="4"/>
  </si>
  <si>
    <t xml:space="preserve">三島郡 島本町  </t>
  </si>
  <si>
    <t>　　　中区</t>
    <rPh sb="3" eb="5">
      <t>ナカク</t>
    </rPh>
    <phoneticPr fontId="4"/>
  </si>
  <si>
    <t xml:space="preserve">豊能郡 豊能町  </t>
  </si>
  <si>
    <t>　　　東区</t>
    <rPh sb="3" eb="5">
      <t>ヒガシク</t>
    </rPh>
    <phoneticPr fontId="4"/>
  </si>
  <si>
    <t xml:space="preserve">       能勢町  </t>
  </si>
  <si>
    <t>　　　西区</t>
    <rPh sb="3" eb="5">
      <t>ニシク</t>
    </rPh>
    <phoneticPr fontId="4"/>
  </si>
  <si>
    <t xml:space="preserve">豊能郡   計  </t>
  </si>
  <si>
    <t>　　　南区</t>
    <rPh sb="3" eb="4">
      <t>ミナミ</t>
    </rPh>
    <rPh sb="4" eb="5">
      <t>ク</t>
    </rPh>
    <phoneticPr fontId="4"/>
  </si>
  <si>
    <t xml:space="preserve">泉北郡 忠岡町  </t>
  </si>
  <si>
    <t>　　　北区</t>
    <rPh sb="3" eb="5">
      <t>キタク</t>
    </rPh>
    <phoneticPr fontId="4"/>
  </si>
  <si>
    <t xml:space="preserve">泉南郡 熊取町  </t>
  </si>
  <si>
    <t>　　　美原区</t>
    <rPh sb="3" eb="5">
      <t>ミハラ</t>
    </rPh>
    <rPh sb="5" eb="6">
      <t>ク</t>
    </rPh>
    <phoneticPr fontId="4"/>
  </si>
  <si>
    <t xml:space="preserve">       田尻町  </t>
  </si>
  <si>
    <t>堺 市 計</t>
    <rPh sb="0" eb="1">
      <t>サカイ</t>
    </rPh>
    <rPh sb="2" eb="3">
      <t>シ</t>
    </rPh>
    <phoneticPr fontId="4"/>
  </si>
  <si>
    <t xml:space="preserve">     　岬町  </t>
  </si>
  <si>
    <t xml:space="preserve">泉南郡   計  </t>
  </si>
  <si>
    <t>岸和田市</t>
  </si>
  <si>
    <t>南河内郡 太子町</t>
    <phoneticPr fontId="4"/>
  </si>
  <si>
    <t>豊中市</t>
  </si>
  <si>
    <t xml:space="preserve">         河南町</t>
    <phoneticPr fontId="4"/>
  </si>
  <si>
    <t>池田市</t>
  </si>
  <si>
    <t xml:space="preserve">  　 千早赤阪村</t>
  </si>
  <si>
    <t>吹田市</t>
  </si>
  <si>
    <t xml:space="preserve">南河内郡 計 </t>
  </si>
  <si>
    <t>泉大津市</t>
  </si>
  <si>
    <t>町村計</t>
  </si>
  <si>
    <t>高槻市</t>
  </si>
  <si>
    <t>貝塚市</t>
  </si>
  <si>
    <t>大阪府計</t>
  </si>
  <si>
    <t>選挙人名簿登録者数（人）</t>
    <phoneticPr fontId="4"/>
  </si>
  <si>
    <t>市区町村名</t>
    <phoneticPr fontId="4"/>
  </si>
  <si>
    <t>計</t>
    <phoneticPr fontId="4"/>
  </si>
  <si>
    <t>大阪府選挙管理委員会</t>
    <phoneticPr fontId="4"/>
  </si>
  <si>
    <t>市区町村名</t>
  </si>
  <si>
    <t>　　在外選挙人名簿登録者数（人）</t>
    <phoneticPr fontId="4"/>
  </si>
  <si>
    <t>計</t>
  </si>
  <si>
    <t>大阪市　北区 　</t>
    <phoneticPr fontId="3"/>
  </si>
  <si>
    <t>守口市 　　</t>
  </si>
  <si>
    <t>　　　　都島区</t>
    <phoneticPr fontId="3"/>
  </si>
  <si>
    <t>枚方市   　</t>
  </si>
  <si>
    <t xml:space="preserve">　　　　福島区  </t>
    <phoneticPr fontId="3"/>
  </si>
  <si>
    <t>茨木市 　　</t>
  </si>
  <si>
    <t xml:space="preserve">　　　　此花区  </t>
    <phoneticPr fontId="3"/>
  </si>
  <si>
    <t xml:space="preserve">八尾市     </t>
  </si>
  <si>
    <t>　　　　中央区</t>
    <phoneticPr fontId="3"/>
  </si>
  <si>
    <t>泉佐野市　　</t>
  </si>
  <si>
    <t>　　　　西区 　</t>
    <phoneticPr fontId="3"/>
  </si>
  <si>
    <t>富田林市  　</t>
  </si>
  <si>
    <t>　　　　港区 　</t>
    <phoneticPr fontId="3"/>
  </si>
  <si>
    <t xml:space="preserve">寝屋川市    </t>
  </si>
  <si>
    <t>　　　　大正区　</t>
    <phoneticPr fontId="3"/>
  </si>
  <si>
    <t xml:space="preserve">河内長野市    </t>
  </si>
  <si>
    <t xml:space="preserve">　　　　天王寺区 </t>
    <phoneticPr fontId="3"/>
  </si>
  <si>
    <t>松原市   　</t>
  </si>
  <si>
    <t>　　　　浪速区　</t>
    <phoneticPr fontId="3"/>
  </si>
  <si>
    <t xml:space="preserve">大東市     </t>
  </si>
  <si>
    <t xml:space="preserve">　　　　西淀川区 </t>
    <phoneticPr fontId="3"/>
  </si>
  <si>
    <t>和泉市 　　</t>
  </si>
  <si>
    <t xml:space="preserve">　　　　淀川区  </t>
    <phoneticPr fontId="3"/>
  </si>
  <si>
    <t>箕面市 　　</t>
  </si>
  <si>
    <t xml:space="preserve">　　　　東淀川区 </t>
    <phoneticPr fontId="3"/>
  </si>
  <si>
    <t>柏原市   　</t>
  </si>
  <si>
    <t>　　　　東成区　</t>
    <phoneticPr fontId="3"/>
  </si>
  <si>
    <t>羽曳野市  　</t>
  </si>
  <si>
    <t>　　　　生野区　</t>
    <phoneticPr fontId="3"/>
  </si>
  <si>
    <t>門真市 　　</t>
  </si>
  <si>
    <t>　　　　旭区 　</t>
    <phoneticPr fontId="3"/>
  </si>
  <si>
    <t>摂津市 　　</t>
  </si>
  <si>
    <t>　　　　城東区　</t>
    <phoneticPr fontId="3"/>
  </si>
  <si>
    <t>高石市 　　</t>
  </si>
  <si>
    <t>　　　　鶴見区　</t>
    <phoneticPr fontId="3"/>
  </si>
  <si>
    <t>藤井寺市 　　</t>
  </si>
  <si>
    <t xml:space="preserve">　　　　阿倍野区 </t>
    <phoneticPr fontId="3"/>
  </si>
  <si>
    <t>東大阪市  　</t>
  </si>
  <si>
    <t xml:space="preserve">　　　　住之江区 </t>
    <phoneticPr fontId="3"/>
  </si>
  <si>
    <t>泉南市 　　</t>
  </si>
  <si>
    <t>　　　　住吉区　</t>
    <phoneticPr fontId="3"/>
  </si>
  <si>
    <t>四條畷市  　</t>
    <rPh sb="0" eb="2">
      <t>シジョウ</t>
    </rPh>
    <phoneticPr fontId="3"/>
  </si>
  <si>
    <t xml:space="preserve">　　　　東住吉区 </t>
    <phoneticPr fontId="3"/>
  </si>
  <si>
    <t>交野市   　</t>
  </si>
  <si>
    <t>　　　　平野区　</t>
    <phoneticPr fontId="3"/>
  </si>
  <si>
    <t>大阪狭山市 　</t>
  </si>
  <si>
    <t>　　　　西成区　</t>
    <phoneticPr fontId="3"/>
  </si>
  <si>
    <t>阪南市 　　</t>
  </si>
  <si>
    <t xml:space="preserve">大阪市　　計    </t>
    <phoneticPr fontId="3"/>
  </si>
  <si>
    <t>市計(除大阪市及び堺市)</t>
    <rPh sb="0" eb="1">
      <t>シ</t>
    </rPh>
    <rPh sb="7" eb="8">
      <t>オヨ</t>
    </rPh>
    <rPh sb="9" eb="11">
      <t>サカイシ</t>
    </rPh>
    <phoneticPr fontId="3"/>
  </si>
  <si>
    <t>堺市　堺区 　</t>
    <rPh sb="0" eb="2">
      <t>サカイシ</t>
    </rPh>
    <rPh sb="3" eb="4">
      <t>サカイ</t>
    </rPh>
    <phoneticPr fontId="3"/>
  </si>
  <si>
    <t xml:space="preserve">三島郡　島本町  </t>
    <phoneticPr fontId="3"/>
  </si>
  <si>
    <t>　　　中区</t>
    <rPh sb="3" eb="4">
      <t>ナカ</t>
    </rPh>
    <phoneticPr fontId="3"/>
  </si>
  <si>
    <t xml:space="preserve">豊能郡　豊能町  </t>
    <phoneticPr fontId="3"/>
  </si>
  <si>
    <t xml:space="preserve">　　　東区  </t>
    <rPh sb="3" eb="4">
      <t>ヒガシ</t>
    </rPh>
    <phoneticPr fontId="3"/>
  </si>
  <si>
    <t xml:space="preserve">　　　西区  </t>
    <rPh sb="3" eb="4">
      <t>ニシ</t>
    </rPh>
    <phoneticPr fontId="3"/>
  </si>
  <si>
    <t>豊能郡　　計</t>
    <rPh sb="5" eb="6">
      <t>ケイ</t>
    </rPh>
    <phoneticPr fontId="3"/>
  </si>
  <si>
    <t>　　　南区</t>
    <rPh sb="3" eb="4">
      <t>ミナミ</t>
    </rPh>
    <phoneticPr fontId="3"/>
  </si>
  <si>
    <t>泉北郡　忠岡町</t>
    <rPh sb="0" eb="3">
      <t>センボクグン</t>
    </rPh>
    <rPh sb="4" eb="7">
      <t>タダオカチョウ</t>
    </rPh>
    <phoneticPr fontId="3"/>
  </si>
  <si>
    <t>　　　北区 　</t>
    <rPh sb="3" eb="4">
      <t>キタ</t>
    </rPh>
    <phoneticPr fontId="3"/>
  </si>
  <si>
    <t>泉南郡　熊取町</t>
    <rPh sb="0" eb="3">
      <t>センナングン</t>
    </rPh>
    <rPh sb="4" eb="7">
      <t>クマトリチョウ</t>
    </rPh>
    <phoneticPr fontId="3"/>
  </si>
  <si>
    <t>　　　美原区 　</t>
    <rPh sb="3" eb="5">
      <t>ミハラ</t>
    </rPh>
    <phoneticPr fontId="3"/>
  </si>
  <si>
    <t xml:space="preserve">堺市　　計    </t>
    <rPh sb="0" eb="1">
      <t>サカイ</t>
    </rPh>
    <phoneticPr fontId="3"/>
  </si>
  <si>
    <t>泉南郡　　計</t>
    <rPh sb="0" eb="3">
      <t>センナングン</t>
    </rPh>
    <rPh sb="5" eb="6">
      <t>ケイ</t>
    </rPh>
    <phoneticPr fontId="3"/>
  </si>
  <si>
    <t>岸和田市　　</t>
  </si>
  <si>
    <t>南河内郡　太子町</t>
    <rPh sb="0" eb="4">
      <t>ミナミカワチグン</t>
    </rPh>
    <rPh sb="5" eb="8">
      <t>タイシチョウ</t>
    </rPh>
    <phoneticPr fontId="3"/>
  </si>
  <si>
    <t>豊中市 　　</t>
  </si>
  <si>
    <t>池田市 　　</t>
  </si>
  <si>
    <t>吹田市 　　</t>
  </si>
  <si>
    <t>南河内郡　計</t>
    <rPh sb="0" eb="4">
      <t>ミナミカワチグン</t>
    </rPh>
    <rPh sb="5" eb="6">
      <t>ケイ</t>
    </rPh>
    <phoneticPr fontId="3"/>
  </si>
  <si>
    <t>泉大津市　　</t>
  </si>
  <si>
    <t>町村　　計</t>
    <phoneticPr fontId="3"/>
  </si>
  <si>
    <t>高槻市   　</t>
  </si>
  <si>
    <t>貝塚市 　　</t>
  </si>
  <si>
    <t>大阪府　計</t>
    <rPh sb="0" eb="3">
      <t>オオサカフ</t>
    </rPh>
    <rPh sb="4" eb="5">
      <t>ケイ</t>
    </rPh>
    <phoneticPr fontId="3"/>
  </si>
  <si>
    <t>　</t>
    <phoneticPr fontId="3"/>
  </si>
  <si>
    <t xml:space="preserve">　　　　　 能勢町  </t>
    <phoneticPr fontId="3"/>
  </si>
  <si>
    <t>　　　　   田尻町</t>
    <rPh sb="7" eb="10">
      <t>タジリチョウ</t>
    </rPh>
    <phoneticPr fontId="3"/>
  </si>
  <si>
    <t>　　　　   岬町</t>
    <rPh sb="7" eb="8">
      <t>ミサキ</t>
    </rPh>
    <rPh sb="8" eb="9">
      <t>チョウ</t>
    </rPh>
    <phoneticPr fontId="3"/>
  </si>
  <si>
    <t>　　　　　    河南町</t>
    <rPh sb="9" eb="12">
      <t>カナンチョウ</t>
    </rPh>
    <phoneticPr fontId="3"/>
  </si>
  <si>
    <t>　　　  千早赤阪村</t>
    <rPh sb="5" eb="10">
      <t>チハヤアカサカムラ</t>
    </rPh>
    <phoneticPr fontId="3"/>
  </si>
  <si>
    <t>令和元年７月３日現在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</si>
  <si>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（国内の選挙人名簿登録者数のみ）</t>
    <phoneticPr fontId="3"/>
  </si>
  <si>
    <t>（参考３）在外選挙人名簿登録者数（令和４年６月21日現在）</t>
    <rPh sb="17" eb="19">
      <t>レイワ</t>
    </rPh>
    <phoneticPr fontId="3"/>
  </si>
  <si>
    <t>令和元年７月３日現在</t>
    <rPh sb="0" eb="4">
      <t>レイワガンネン</t>
    </rPh>
    <phoneticPr fontId="3"/>
  </si>
  <si>
    <t>令和元年７月
３日現在</t>
    <phoneticPr fontId="3"/>
  </si>
  <si>
    <t>　　　　（令和元年７月３日現在）との増減比較（国内の選挙人名簿登録者数のみ）</t>
    <rPh sb="5" eb="7">
      <t>レイワ</t>
    </rPh>
    <rPh sb="7" eb="8">
      <t>モト</t>
    </rPh>
    <rPh sb="23" eb="25">
      <t>コクナイ</t>
    </rPh>
    <rPh sb="26" eb="28">
      <t>センキョ</t>
    </rPh>
    <rPh sb="28" eb="29">
      <t>ニン</t>
    </rPh>
    <rPh sb="29" eb="31">
      <t>メイボ</t>
    </rPh>
    <rPh sb="31" eb="34">
      <t>トウロクシャ</t>
    </rPh>
    <rPh sb="34" eb="35">
      <t>スウ</t>
    </rPh>
    <phoneticPr fontId="4"/>
  </si>
  <si>
    <t>（参考１）今回の選挙時登録者数（令和４年６月21日現在）と前回の参議院議員通常選挙の選挙時登録者数</t>
    <rPh sb="1" eb="3">
      <t>サンコウ</t>
    </rPh>
    <rPh sb="5" eb="7">
      <t>コンカイ</t>
    </rPh>
    <rPh sb="8" eb="10">
      <t>センキョ</t>
    </rPh>
    <rPh sb="10" eb="11">
      <t>ジ</t>
    </rPh>
    <rPh sb="11" eb="13">
      <t>トウロク</t>
    </rPh>
    <rPh sb="13" eb="14">
      <t>シャ</t>
    </rPh>
    <rPh sb="14" eb="15">
      <t>スウ</t>
    </rPh>
    <rPh sb="16" eb="18">
      <t>レイワ</t>
    </rPh>
    <rPh sb="21" eb="22">
      <t>ガツ</t>
    </rPh>
    <rPh sb="29" eb="31">
      <t>ゼンカイ</t>
    </rPh>
    <rPh sb="32" eb="41">
      <t>サン</t>
    </rPh>
    <rPh sb="42" eb="44">
      <t>センキョ</t>
    </rPh>
    <rPh sb="44" eb="45">
      <t>ジ</t>
    </rPh>
    <rPh sb="45" eb="47">
      <t>トウロク</t>
    </rPh>
    <rPh sb="47" eb="48">
      <t>シャ</t>
    </rPh>
    <rPh sb="48" eb="49">
      <t>スウ</t>
    </rPh>
    <phoneticPr fontId="4"/>
  </si>
  <si>
    <t>令和４年６月21日現在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</si>
  <si>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　　　　（令和元年７月３日現在）との増減比較（在外選挙人名簿登録者数を含む）</t>
    <rPh sb="5" eb="7">
      <t>レイワ</t>
    </rPh>
    <rPh sb="7" eb="8">
      <t>モト</t>
    </rPh>
    <phoneticPr fontId="4"/>
  </si>
  <si>
    <t>（参考２）今回の選挙時登録者数（令和４年６月21日現在）と前回の参議院議員通常選挙の選挙時登録者数</t>
    <rPh sb="1" eb="3">
      <t>サンコウ</t>
    </rPh>
    <rPh sb="5" eb="7">
      <t>コンカイ</t>
    </rPh>
    <rPh sb="8" eb="10">
      <t>センキョ</t>
    </rPh>
    <rPh sb="10" eb="11">
      <t>ジ</t>
    </rPh>
    <rPh sb="11" eb="13">
      <t>トウロク</t>
    </rPh>
    <rPh sb="13" eb="14">
      <t>シャ</t>
    </rPh>
    <rPh sb="14" eb="15">
      <t>スウ</t>
    </rPh>
    <rPh sb="16" eb="18">
      <t>レイワ</t>
    </rPh>
    <rPh sb="19" eb="20">
      <t>ネン</t>
    </rPh>
    <rPh sb="21" eb="22">
      <t>ガツ</t>
    </rPh>
    <rPh sb="29" eb="31">
      <t>ゼンカイ</t>
    </rPh>
    <rPh sb="32" eb="41">
      <t>サン</t>
    </rPh>
    <rPh sb="42" eb="44">
      <t>センキョ</t>
    </rPh>
    <rPh sb="44" eb="45">
      <t>ジ</t>
    </rPh>
    <rPh sb="45" eb="47">
      <t>トウロク</t>
    </rPh>
    <rPh sb="47" eb="48">
      <t>シャ</t>
    </rPh>
    <rPh sb="48" eb="49">
      <t>スウ</t>
    </rPh>
    <phoneticPr fontId="4"/>
  </si>
  <si>
    <t>選挙人名簿登録者数（令和４年６月21日現在）・第26回参議院議員通常選挙投票区数及びポスター掲示場設置数</t>
    <rPh sb="10" eb="12">
      <t>レイワ</t>
    </rPh>
    <rPh sb="15" eb="16">
      <t>ガツ</t>
    </rPh>
    <rPh sb="23" eb="24">
      <t>ダイ</t>
    </rPh>
    <rPh sb="26" eb="27">
      <t>カイ</t>
    </rPh>
    <rPh sb="27" eb="36">
      <t>サン</t>
    </rPh>
    <rPh sb="36" eb="38">
      <t>トウヒョウ</t>
    </rPh>
    <rPh sb="38" eb="39">
      <t>ク</t>
    </rPh>
    <rPh sb="39" eb="40">
      <t>スウ</t>
    </rPh>
    <rPh sb="40" eb="41">
      <t>オヨ</t>
    </rPh>
    <rPh sb="46" eb="49">
      <t>ケイジジョウ</t>
    </rPh>
    <rPh sb="49" eb="52">
      <t>セッチスウ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</si>
</sst>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FMゴシック体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FMゴシック体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9" fillId="0" borderId="1" xfId="0" applyFont="1" applyFill="1" applyBorder="1" applyProtection="1">
      <alignment vertical="center"/>
    </xf>
    <xf numFmtId="37" fontId="9" fillId="0" borderId="2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Protection="1">
      <alignment vertical="center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center"/>
    </xf>
    <xf numFmtId="37" fontId="9" fillId="0" borderId="4" xfId="0" applyNumberFormat="1" applyFont="1" applyFill="1" applyBorder="1" applyProtection="1">
      <alignment vertical="center"/>
    </xf>
    <xf numFmtId="37" fontId="9" fillId="0" borderId="5" xfId="0" applyNumberFormat="1" applyFont="1" applyFill="1" applyBorder="1" applyAlignment="1" applyProtection="1">
      <alignment horizontal="center" vertical="center"/>
    </xf>
    <xf numFmtId="37" fontId="9" fillId="0" borderId="6" xfId="0" applyNumberFormat="1" applyFont="1" applyFill="1" applyBorder="1" applyAlignment="1" applyProtection="1">
      <alignment horizontal="center" vertical="center"/>
    </xf>
    <xf numFmtId="37" fontId="9" fillId="0" borderId="7" xfId="0" applyNumberFormat="1" applyFont="1" applyFill="1" applyBorder="1" applyAlignment="1" applyProtection="1">
      <alignment horizontal="center" vertical="center"/>
    </xf>
    <xf numFmtId="37" fontId="9" fillId="0" borderId="5" xfId="0" applyNumberFormat="1" applyFont="1" applyFill="1" applyBorder="1" applyAlignment="1" applyProtection="1">
      <alignment vertical="center"/>
    </xf>
    <xf numFmtId="37" fontId="9" fillId="0" borderId="4" xfId="0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Continuous" vertical="center" shrinkToFit="1"/>
    </xf>
    <xf numFmtId="37" fontId="9" fillId="0" borderId="5" xfId="0" applyNumberFormat="1" applyFont="1" applyFill="1" applyBorder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8" xfId="0" applyFont="1" applyFill="1" applyBorder="1" applyProtection="1">
      <alignment vertical="center"/>
    </xf>
    <xf numFmtId="40" fontId="17" fillId="0" borderId="8" xfId="1" applyNumberFormat="1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177" fontId="5" fillId="0" borderId="0" xfId="0" applyNumberFormat="1" applyFont="1" applyFill="1" applyAlignment="1" applyProtection="1">
      <alignment vertical="center" shrinkToFit="1"/>
    </xf>
    <xf numFmtId="177" fontId="9" fillId="0" borderId="0" xfId="0" applyNumberFormat="1" applyFont="1" applyFill="1" applyAlignment="1" applyProtection="1">
      <alignment vertical="center" shrinkToFit="1"/>
    </xf>
    <xf numFmtId="177" fontId="9" fillId="0" borderId="3" xfId="0" applyNumberFormat="1" applyFont="1" applyFill="1" applyBorder="1" applyAlignment="1" applyProtection="1">
      <alignment horizontal="center" shrinkToFit="1"/>
    </xf>
    <xf numFmtId="177" fontId="17" fillId="0" borderId="2" xfId="1" applyNumberFormat="1" applyFont="1" applyFill="1" applyBorder="1" applyAlignment="1" applyProtection="1">
      <alignment vertical="center" shrinkToFit="1"/>
    </xf>
    <xf numFmtId="177" fontId="6" fillId="0" borderId="0" xfId="0" applyNumberFormat="1" applyFont="1" applyFill="1" applyAlignment="1" applyProtection="1">
      <alignment vertical="center" shrinkToFit="1"/>
    </xf>
    <xf numFmtId="177" fontId="7" fillId="0" borderId="0" xfId="0" applyNumberFormat="1" applyFont="1" applyFill="1" applyAlignment="1" applyProtection="1">
      <alignment vertical="center" shrinkToFit="1"/>
    </xf>
    <xf numFmtId="177" fontId="6" fillId="0" borderId="3" xfId="0" applyNumberFormat="1" applyFont="1" applyFill="1" applyBorder="1" applyAlignment="1" applyProtection="1">
      <alignment vertical="center" shrinkToFit="1"/>
    </xf>
    <xf numFmtId="177" fontId="17" fillId="0" borderId="3" xfId="1" applyNumberFormat="1" applyFont="1" applyFill="1" applyBorder="1" applyAlignment="1" applyProtection="1">
      <alignment vertical="center" shrinkToFit="1"/>
    </xf>
    <xf numFmtId="177" fontId="5" fillId="0" borderId="0" xfId="0" applyNumberFormat="1" applyFont="1" applyFill="1" applyProtection="1">
      <alignment vertical="center"/>
    </xf>
    <xf numFmtId="177" fontId="9" fillId="0" borderId="0" xfId="0" applyNumberFormat="1" applyFont="1" applyFill="1" applyProtection="1">
      <alignment vertical="center"/>
    </xf>
    <xf numFmtId="177" fontId="9" fillId="0" borderId="3" xfId="0" applyNumberFormat="1" applyFont="1" applyFill="1" applyBorder="1" applyAlignment="1" applyProtection="1">
      <alignment horizontal="center"/>
    </xf>
    <xf numFmtId="177" fontId="6" fillId="0" borderId="0" xfId="0" applyNumberFormat="1" applyFont="1" applyFill="1" applyProtection="1">
      <alignment vertical="center"/>
    </xf>
    <xf numFmtId="177" fontId="7" fillId="0" borderId="0" xfId="0" applyNumberFormat="1" applyFont="1" applyFill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177" fontId="7" fillId="0" borderId="3" xfId="0" applyNumberFormat="1" applyFont="1" applyFill="1" applyBorder="1" applyProtection="1">
      <alignment vertical="center"/>
    </xf>
    <xf numFmtId="37" fontId="9" fillId="0" borderId="5" xfId="0" applyNumberFormat="1" applyFont="1" applyFill="1" applyBorder="1" applyAlignment="1" applyProtection="1">
      <alignment vertical="center" shrinkToFit="1"/>
    </xf>
    <xf numFmtId="37" fontId="9" fillId="0" borderId="6" xfId="0" applyNumberFormat="1" applyFont="1" applyFill="1" applyBorder="1" applyAlignment="1" applyProtection="1">
      <alignment vertical="center" shrinkToFit="1"/>
    </xf>
    <xf numFmtId="37" fontId="9" fillId="0" borderId="4" xfId="0" applyNumberFormat="1" applyFont="1" applyFill="1" applyBorder="1" applyAlignment="1" applyProtection="1">
      <alignment vertical="center" shrinkToFit="1"/>
    </xf>
    <xf numFmtId="37" fontId="9" fillId="0" borderId="5" xfId="0" applyNumberFormat="1" applyFont="1" applyFill="1" applyBorder="1" applyAlignment="1" applyProtection="1">
      <alignment horizontal="right" vertical="center" shrinkToFit="1"/>
    </xf>
    <xf numFmtId="0" fontId="9" fillId="0" borderId="5" xfId="0" applyFont="1" applyFill="1" applyBorder="1" applyAlignment="1" applyProtection="1">
      <alignment vertical="center" shrinkToFit="1"/>
    </xf>
    <xf numFmtId="37" fontId="9" fillId="0" borderId="5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Protection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57" fontId="15" fillId="0" borderId="0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37" fontId="13" fillId="0" borderId="5" xfId="0" applyNumberFormat="1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horizontal="left" vertical="center"/>
    </xf>
    <xf numFmtId="37" fontId="13" fillId="0" borderId="6" xfId="0" applyNumberFormat="1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left" vertical="center" shrinkToFit="1"/>
    </xf>
    <xf numFmtId="0" fontId="16" fillId="0" borderId="5" xfId="0" applyFont="1" applyFill="1" applyBorder="1" applyAlignment="1" applyProtection="1">
      <alignment horizontal="distributed" vertical="center"/>
    </xf>
    <xf numFmtId="0" fontId="8" fillId="0" borderId="0" xfId="0" applyFont="1" applyFill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37" fontId="9" fillId="0" borderId="6" xfId="0" applyNumberFormat="1" applyFont="1" applyFill="1" applyBorder="1" applyAlignment="1" applyProtection="1">
      <alignment vertical="center" shrinkToFit="1"/>
      <protection locked="0"/>
    </xf>
    <xf numFmtId="37" fontId="9" fillId="0" borderId="4" xfId="0" applyNumberFormat="1" applyFont="1" applyFill="1" applyBorder="1" applyAlignment="1" applyProtection="1">
      <alignment horizontal="right" vertical="center" shrinkToFit="1"/>
    </xf>
    <xf numFmtId="37" fontId="9" fillId="0" borderId="13" xfId="0" applyNumberFormat="1" applyFont="1" applyFill="1" applyBorder="1" applyAlignment="1">
      <alignment vertical="center" shrinkToFit="1"/>
    </xf>
    <xf numFmtId="37" fontId="9" fillId="0" borderId="14" xfId="0" applyNumberFormat="1" applyFont="1" applyFill="1" applyBorder="1" applyAlignment="1">
      <alignment vertical="center" shrinkToFit="1"/>
    </xf>
    <xf numFmtId="37" fontId="9" fillId="0" borderId="14" xfId="0" applyNumberFormat="1" applyFont="1" applyFill="1" applyBorder="1" applyAlignment="1">
      <alignment horizontal="right" vertical="center" shrinkToFit="1"/>
    </xf>
    <xf numFmtId="176" fontId="9" fillId="0" borderId="9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37" fontId="9" fillId="0" borderId="1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37" fontId="9" fillId="0" borderId="13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37" fontId="9" fillId="2" borderId="5" xfId="0" applyNumberFormat="1" applyFont="1" applyFill="1" applyBorder="1" applyAlignment="1" applyProtection="1">
      <alignment vertical="center" shrinkToFit="1"/>
    </xf>
    <xf numFmtId="37" fontId="9" fillId="2" borderId="4" xfId="0" applyNumberFormat="1" applyFont="1" applyFill="1" applyBorder="1" applyAlignment="1" applyProtection="1">
      <alignment vertical="center" shrinkToFit="1"/>
    </xf>
    <xf numFmtId="0" fontId="18" fillId="0" borderId="3" xfId="0" applyFont="1" applyFill="1" applyBorder="1" applyAlignment="1" applyProtection="1">
      <alignment horizontal="center"/>
    </xf>
    <xf numFmtId="0" fontId="18" fillId="0" borderId="16" xfId="0" applyFont="1" applyFill="1" applyBorder="1" applyAlignment="1" applyProtection="1">
      <alignment horizontal="center"/>
    </xf>
    <xf numFmtId="57" fontId="10" fillId="0" borderId="5" xfId="0" applyNumberFormat="1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20" fillId="0" borderId="0" xfId="0" applyFont="1" applyFill="1" applyProtection="1">
      <alignment vertical="center"/>
    </xf>
    <xf numFmtId="0" fontId="19" fillId="0" borderId="1" xfId="0" applyFont="1" applyFill="1" applyBorder="1" applyAlignment="1" applyProtection="1">
      <alignment horizontal="center"/>
    </xf>
    <xf numFmtId="38" fontId="9" fillId="0" borderId="5" xfId="1" applyFont="1" applyFill="1" applyBorder="1" applyAlignment="1" applyProtection="1">
      <alignment horizontal="right" vertical="center" shrinkToFit="1"/>
    </xf>
    <xf numFmtId="38" fontId="9" fillId="0" borderId="5" xfId="0" applyNumberFormat="1" applyFont="1" applyFill="1" applyBorder="1" applyAlignment="1" applyProtection="1">
      <alignment vertical="center"/>
    </xf>
    <xf numFmtId="37" fontId="13" fillId="0" borderId="5" xfId="2" applyNumberFormat="1" applyFont="1" applyBorder="1" applyAlignment="1" applyProtection="1">
      <alignment vertical="center"/>
    </xf>
    <xf numFmtId="0" fontId="13" fillId="0" borderId="6" xfId="2" applyFont="1" applyBorder="1" applyAlignment="1" applyProtection="1">
      <alignment vertical="center"/>
    </xf>
    <xf numFmtId="37" fontId="13" fillId="0" borderId="5" xfId="2" applyNumberFormat="1" applyFont="1" applyFill="1" applyBorder="1" applyAlignment="1" applyProtection="1">
      <alignment vertical="center"/>
    </xf>
    <xf numFmtId="37" fontId="13" fillId="0" borderId="6" xfId="2" applyNumberFormat="1" applyFont="1" applyBorder="1" applyAlignment="1" applyProtection="1">
      <alignment vertical="center"/>
    </xf>
    <xf numFmtId="37" fontId="13" fillId="0" borderId="20" xfId="2" applyNumberFormat="1" applyFont="1" applyBorder="1" applyAlignment="1" applyProtection="1">
      <alignment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37" fontId="21" fillId="0" borderId="5" xfId="2" applyNumberFormat="1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8"/>
  <sheetViews>
    <sheetView tabSelected="1" view="pageBreakPreview" zoomScaleNormal="100" zoomScaleSheetLayoutView="100" workbookViewId="0"/>
  </sheetViews>
  <sheetFormatPr defaultColWidth="16.875" defaultRowHeight="20.100000000000001" customHeight="1"/>
  <cols>
    <col min="1" max="1" width="14.625" style="21" customWidth="1"/>
    <col min="2" max="4" width="8.375" style="21" customWidth="1"/>
    <col min="5" max="5" width="7.125" style="78" customWidth="1"/>
    <col min="6" max="6" width="8.875" style="78" customWidth="1"/>
    <col min="7" max="7" width="2.125" style="21" customWidth="1"/>
    <col min="8" max="8" width="14.625" style="21" customWidth="1"/>
    <col min="9" max="11" width="8.375" style="21" customWidth="1"/>
    <col min="12" max="12" width="7.125" style="78" customWidth="1"/>
    <col min="13" max="13" width="8.875" style="78" customWidth="1"/>
    <col min="14" max="14" width="1.625" style="21" customWidth="1"/>
    <col min="15" max="17" width="14.625" style="21" customWidth="1"/>
    <col min="18" max="18" width="9.625" style="21" customWidth="1"/>
    <col min="19" max="19" width="6.625" style="33" customWidth="1"/>
    <col min="20" max="22" width="14.625" style="21" customWidth="1"/>
    <col min="23" max="23" width="9.625" style="21" customWidth="1"/>
    <col min="24" max="24" width="6.625" style="33" customWidth="1"/>
    <col min="25" max="25" width="2" style="21" customWidth="1"/>
    <col min="26" max="28" width="14.625" style="21" customWidth="1"/>
    <col min="29" max="29" width="9.625" style="21" customWidth="1"/>
    <col min="30" max="30" width="6.625" style="40" customWidth="1"/>
    <col min="31" max="33" width="14.625" style="21" customWidth="1"/>
    <col min="34" max="34" width="9.625" style="21" customWidth="1"/>
    <col min="35" max="35" width="6.625" style="40" customWidth="1"/>
    <col min="36" max="16384" width="16.875" style="21"/>
  </cols>
  <sheetData>
    <row r="1" spans="1:35" ht="20.100000000000001" customHeight="1">
      <c r="A1" s="5" t="s">
        <v>192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5" t="s">
        <v>188</v>
      </c>
      <c r="P1" s="1"/>
      <c r="Q1" s="1"/>
      <c r="R1" s="1"/>
      <c r="S1" s="28"/>
      <c r="T1" s="2"/>
      <c r="U1" s="1"/>
      <c r="V1" s="1"/>
      <c r="W1" s="2"/>
      <c r="X1" s="32"/>
      <c r="Y1" s="26"/>
      <c r="Z1" s="5" t="s">
        <v>191</v>
      </c>
      <c r="AA1" s="1"/>
      <c r="AB1" s="1"/>
      <c r="AC1" s="1"/>
      <c r="AD1" s="36"/>
      <c r="AE1" s="2"/>
      <c r="AF1" s="1"/>
      <c r="AG1" s="1"/>
      <c r="AH1" s="2"/>
      <c r="AI1" s="41"/>
    </row>
    <row r="2" spans="1:35" ht="20.100000000000001" customHeight="1">
      <c r="A2" s="90" t="s">
        <v>183</v>
      </c>
      <c r="B2" s="1"/>
      <c r="C2" s="1"/>
      <c r="D2" s="1"/>
      <c r="E2" s="1"/>
      <c r="F2" s="1"/>
      <c r="G2" s="1"/>
      <c r="H2" s="2"/>
      <c r="I2" s="2"/>
      <c r="J2" s="2"/>
      <c r="K2" s="3"/>
      <c r="L2" s="66"/>
      <c r="M2" s="4" t="s">
        <v>0</v>
      </c>
      <c r="N2" s="2"/>
      <c r="O2" s="5" t="s">
        <v>187</v>
      </c>
      <c r="P2" s="1"/>
      <c r="Q2" s="1"/>
      <c r="R2" s="1"/>
      <c r="S2" s="28"/>
      <c r="T2" s="2"/>
      <c r="U2" s="1"/>
      <c r="V2" s="1"/>
      <c r="W2" s="4" t="s">
        <v>0</v>
      </c>
      <c r="X2" s="32"/>
      <c r="Y2" s="26"/>
      <c r="Z2" s="5" t="s">
        <v>190</v>
      </c>
      <c r="AA2" s="1"/>
      <c r="AB2" s="1"/>
      <c r="AC2" s="1"/>
      <c r="AD2" s="36"/>
      <c r="AE2" s="2"/>
      <c r="AF2" s="1"/>
      <c r="AG2" s="1"/>
      <c r="AH2" s="4" t="s">
        <v>0</v>
      </c>
      <c r="AI2" s="41"/>
    </row>
    <row r="3" spans="1:35" ht="20.100000000000001" customHeight="1">
      <c r="A3" s="6"/>
      <c r="B3" s="99" t="s">
        <v>94</v>
      </c>
      <c r="C3" s="100"/>
      <c r="D3" s="101"/>
      <c r="E3" s="68" t="s">
        <v>1</v>
      </c>
      <c r="F3" s="67" t="s">
        <v>2</v>
      </c>
      <c r="G3" s="2"/>
      <c r="H3" s="6"/>
      <c r="I3" s="99" t="s">
        <v>3</v>
      </c>
      <c r="J3" s="100"/>
      <c r="K3" s="101"/>
      <c r="L3" s="68" t="s">
        <v>1</v>
      </c>
      <c r="M3" s="67" t="s">
        <v>2</v>
      </c>
      <c r="N3" s="2"/>
      <c r="O3" s="6"/>
      <c r="P3" s="88" t="s">
        <v>189</v>
      </c>
      <c r="Q3" s="91" t="s">
        <v>182</v>
      </c>
      <c r="R3" s="67"/>
      <c r="S3" s="29"/>
      <c r="T3" s="6"/>
      <c r="U3" s="88" t="str">
        <f>P3</f>
        <v>令和４年６月21日現在</v>
      </c>
      <c r="V3" s="91" t="str">
        <f>Q3</f>
        <v>令和元年７月３日現在</v>
      </c>
      <c r="W3" s="67"/>
      <c r="X3" s="32"/>
      <c r="Y3" s="2"/>
      <c r="Z3" s="6"/>
      <c r="AA3" s="88" t="str">
        <f>U3</f>
        <v>令和４年６月21日現在</v>
      </c>
      <c r="AB3" s="89" t="str">
        <f>V3</f>
        <v>令和元年７月３日現在</v>
      </c>
      <c r="AC3" s="67"/>
      <c r="AD3" s="37"/>
      <c r="AE3" s="6"/>
      <c r="AF3" s="88" t="str">
        <f>U3</f>
        <v>令和４年６月21日現在</v>
      </c>
      <c r="AG3" s="89" t="str">
        <f>V3</f>
        <v>令和元年７月３日現在</v>
      </c>
      <c r="AH3" s="67"/>
      <c r="AI3" s="41"/>
    </row>
    <row r="4" spans="1:35" ht="20.25" customHeight="1">
      <c r="A4" s="7" t="s">
        <v>4</v>
      </c>
      <c r="B4" s="102"/>
      <c r="C4" s="103"/>
      <c r="D4" s="104"/>
      <c r="E4" s="69" t="s">
        <v>5</v>
      </c>
      <c r="F4" s="7" t="s">
        <v>6</v>
      </c>
      <c r="G4" s="8"/>
      <c r="H4" s="7" t="s">
        <v>7</v>
      </c>
      <c r="I4" s="102"/>
      <c r="J4" s="103"/>
      <c r="K4" s="104"/>
      <c r="L4" s="69" t="s">
        <v>5</v>
      </c>
      <c r="M4" s="7" t="s">
        <v>6</v>
      </c>
      <c r="N4" s="2"/>
      <c r="O4" s="7" t="s">
        <v>7</v>
      </c>
      <c r="P4" s="85" t="s">
        <v>8</v>
      </c>
      <c r="Q4" s="86" t="s">
        <v>8</v>
      </c>
      <c r="R4" s="80" t="s">
        <v>9</v>
      </c>
      <c r="S4" s="30"/>
      <c r="T4" s="9" t="s">
        <v>95</v>
      </c>
      <c r="U4" s="85" t="s">
        <v>8</v>
      </c>
      <c r="V4" s="86" t="s">
        <v>8</v>
      </c>
      <c r="W4" s="82" t="s">
        <v>9</v>
      </c>
      <c r="X4" s="32"/>
      <c r="Y4" s="2"/>
      <c r="Z4" s="7" t="s">
        <v>95</v>
      </c>
      <c r="AA4" s="85" t="s">
        <v>8</v>
      </c>
      <c r="AB4" s="86" t="s">
        <v>8</v>
      </c>
      <c r="AC4" s="80" t="s">
        <v>9</v>
      </c>
      <c r="AD4" s="38"/>
      <c r="AE4" s="9" t="s">
        <v>95</v>
      </c>
      <c r="AF4" s="85" t="s">
        <v>8</v>
      </c>
      <c r="AG4" s="86" t="s">
        <v>8</v>
      </c>
      <c r="AH4" s="10" t="s">
        <v>9</v>
      </c>
      <c r="AI4" s="41"/>
    </row>
    <row r="5" spans="1:35" ht="20.100000000000001" customHeight="1">
      <c r="A5" s="11"/>
      <c r="B5" s="12" t="s">
        <v>10</v>
      </c>
      <c r="C5" s="13" t="s">
        <v>11</v>
      </c>
      <c r="D5" s="13" t="s">
        <v>96</v>
      </c>
      <c r="E5" s="11"/>
      <c r="F5" s="14" t="s">
        <v>12</v>
      </c>
      <c r="G5" s="8"/>
      <c r="H5" s="11"/>
      <c r="I5" s="12" t="s">
        <v>10</v>
      </c>
      <c r="J5" s="13" t="s">
        <v>11</v>
      </c>
      <c r="K5" s="13" t="s">
        <v>13</v>
      </c>
      <c r="L5" s="11"/>
      <c r="M5" s="14" t="s">
        <v>12</v>
      </c>
      <c r="N5" s="2"/>
      <c r="O5" s="11"/>
      <c r="P5" s="79"/>
      <c r="Q5" s="81"/>
      <c r="R5" s="14"/>
      <c r="S5" s="29"/>
      <c r="T5" s="11"/>
      <c r="U5" s="79"/>
      <c r="V5" s="81"/>
      <c r="W5" s="14"/>
      <c r="X5" s="34"/>
      <c r="Y5" s="24"/>
      <c r="Z5" s="11"/>
      <c r="AA5" s="79"/>
      <c r="AB5" s="81"/>
      <c r="AC5" s="14"/>
      <c r="AD5" s="37"/>
      <c r="AE5" s="11"/>
      <c r="AF5" s="79"/>
      <c r="AG5" s="81"/>
      <c r="AH5" s="14"/>
      <c r="AI5" s="42"/>
    </row>
    <row r="6" spans="1:35" ht="24" customHeight="1">
      <c r="A6" s="15" t="s">
        <v>14</v>
      </c>
      <c r="B6" s="48">
        <v>55203</v>
      </c>
      <c r="C6" s="70">
        <v>59318</v>
      </c>
      <c r="D6" s="43">
        <f>SUM(B6:C6)</f>
        <v>114521</v>
      </c>
      <c r="E6" s="46">
        <v>17</v>
      </c>
      <c r="F6" s="46">
        <v>134</v>
      </c>
      <c r="G6" s="8"/>
      <c r="H6" s="15" t="s">
        <v>15</v>
      </c>
      <c r="I6" s="48">
        <v>58309</v>
      </c>
      <c r="J6" s="70">
        <v>62910</v>
      </c>
      <c r="K6" s="43">
        <f>SUM(I6:J6)</f>
        <v>121219</v>
      </c>
      <c r="L6" s="43">
        <v>37</v>
      </c>
      <c r="M6" s="43">
        <v>265</v>
      </c>
      <c r="N6" s="2"/>
      <c r="O6" s="15" t="s">
        <v>14</v>
      </c>
      <c r="P6" s="92">
        <v>114521</v>
      </c>
      <c r="Q6" s="92">
        <v>109453</v>
      </c>
      <c r="R6" s="93">
        <f>P6-Q6</f>
        <v>5068</v>
      </c>
      <c r="S6" s="31"/>
      <c r="T6" s="15" t="s">
        <v>15</v>
      </c>
      <c r="U6" s="15">
        <v>121219</v>
      </c>
      <c r="V6" s="15">
        <v>122410</v>
      </c>
      <c r="W6" s="93">
        <f t="shared" ref="W6:W30" si="0">U6-V6</f>
        <v>-1191</v>
      </c>
      <c r="X6" s="35"/>
      <c r="Y6" s="25"/>
      <c r="Z6" s="15" t="s">
        <v>14</v>
      </c>
      <c r="AA6" s="15">
        <v>114633</v>
      </c>
      <c r="AB6" s="15">
        <v>109558</v>
      </c>
      <c r="AC6" s="15">
        <f>AA6-AB6</f>
        <v>5075</v>
      </c>
      <c r="AD6" s="31"/>
      <c r="AE6" s="15" t="s">
        <v>15</v>
      </c>
      <c r="AF6" s="15">
        <v>121331</v>
      </c>
      <c r="AG6" s="15">
        <v>122517</v>
      </c>
      <c r="AH6" s="15">
        <f>AF6-AG6</f>
        <v>-1186</v>
      </c>
      <c r="AI6" s="35"/>
    </row>
    <row r="7" spans="1:35" ht="24" customHeight="1">
      <c r="A7" s="15" t="s">
        <v>16</v>
      </c>
      <c r="B7" s="48">
        <v>41547</v>
      </c>
      <c r="C7" s="70">
        <v>46538</v>
      </c>
      <c r="D7" s="43">
        <f t="shared" ref="D7:D47" si="1">SUM(B7:C7)</f>
        <v>88085</v>
      </c>
      <c r="E7" s="46">
        <v>14</v>
      </c>
      <c r="F7" s="46">
        <v>109</v>
      </c>
      <c r="G7" s="8"/>
      <c r="H7" s="15" t="s">
        <v>17</v>
      </c>
      <c r="I7" s="48">
        <v>158423</v>
      </c>
      <c r="J7" s="70">
        <v>175991</v>
      </c>
      <c r="K7" s="43">
        <f t="shared" ref="K7:K47" si="2">SUM(I7:J7)</f>
        <v>334414</v>
      </c>
      <c r="L7" s="43">
        <v>80</v>
      </c>
      <c r="M7" s="43">
        <v>585</v>
      </c>
      <c r="N7" s="2"/>
      <c r="O7" s="15" t="s">
        <v>16</v>
      </c>
      <c r="P7" s="92">
        <v>88085</v>
      </c>
      <c r="Q7" s="92">
        <v>87909</v>
      </c>
      <c r="R7" s="93">
        <f t="shared" ref="R7:R39" si="3">P7-Q7</f>
        <v>176</v>
      </c>
      <c r="S7" s="31"/>
      <c r="T7" s="15" t="s">
        <v>17</v>
      </c>
      <c r="U7" s="15">
        <v>334414</v>
      </c>
      <c r="V7" s="15">
        <v>337459</v>
      </c>
      <c r="W7" s="93">
        <f t="shared" si="0"/>
        <v>-3045</v>
      </c>
      <c r="X7" s="35"/>
      <c r="Y7" s="2"/>
      <c r="Z7" s="15" t="s">
        <v>16</v>
      </c>
      <c r="AA7" s="15">
        <v>88142</v>
      </c>
      <c r="AB7" s="15">
        <v>87968</v>
      </c>
      <c r="AC7" s="15">
        <f t="shared" ref="AC7:AC47" si="4">AA7-AB7</f>
        <v>174</v>
      </c>
      <c r="AD7" s="31"/>
      <c r="AE7" s="15" t="s">
        <v>17</v>
      </c>
      <c r="AF7" s="15">
        <v>334625</v>
      </c>
      <c r="AG7" s="15">
        <v>337695</v>
      </c>
      <c r="AH7" s="15">
        <f t="shared" ref="AH7:AH47" si="5">AF7-AG7</f>
        <v>-3070</v>
      </c>
      <c r="AI7" s="35"/>
    </row>
    <row r="8" spans="1:35" ht="24" customHeight="1">
      <c r="A8" s="15" t="s">
        <v>18</v>
      </c>
      <c r="B8" s="48">
        <v>30788</v>
      </c>
      <c r="C8" s="70">
        <v>34955</v>
      </c>
      <c r="D8" s="43">
        <f t="shared" si="1"/>
        <v>65743</v>
      </c>
      <c r="E8" s="46">
        <v>10</v>
      </c>
      <c r="F8" s="46">
        <v>79</v>
      </c>
      <c r="G8" s="8"/>
      <c r="H8" s="15" t="s">
        <v>19</v>
      </c>
      <c r="I8" s="48">
        <v>111558</v>
      </c>
      <c r="J8" s="70">
        <v>122408</v>
      </c>
      <c r="K8" s="43">
        <f t="shared" si="2"/>
        <v>233966</v>
      </c>
      <c r="L8" s="43">
        <v>62</v>
      </c>
      <c r="M8" s="43">
        <v>446</v>
      </c>
      <c r="N8" s="2"/>
      <c r="O8" s="15" t="s">
        <v>18</v>
      </c>
      <c r="P8" s="92">
        <v>65743</v>
      </c>
      <c r="Q8" s="92">
        <v>63523</v>
      </c>
      <c r="R8" s="93">
        <f t="shared" si="3"/>
        <v>2220</v>
      </c>
      <c r="S8" s="31"/>
      <c r="T8" s="15" t="s">
        <v>19</v>
      </c>
      <c r="U8" s="43">
        <v>233966</v>
      </c>
      <c r="V8" s="15">
        <v>232071</v>
      </c>
      <c r="W8" s="93">
        <f t="shared" si="0"/>
        <v>1895</v>
      </c>
      <c r="X8" s="35"/>
      <c r="Y8" s="2"/>
      <c r="Z8" s="15" t="s">
        <v>18</v>
      </c>
      <c r="AA8" s="15">
        <v>65790</v>
      </c>
      <c r="AB8" s="15">
        <v>63569</v>
      </c>
      <c r="AC8" s="15">
        <f t="shared" si="4"/>
        <v>2221</v>
      </c>
      <c r="AD8" s="31"/>
      <c r="AE8" s="15" t="s">
        <v>19</v>
      </c>
      <c r="AF8" s="15">
        <v>234180</v>
      </c>
      <c r="AG8" s="15">
        <v>232292</v>
      </c>
      <c r="AH8" s="15">
        <f t="shared" si="5"/>
        <v>1888</v>
      </c>
      <c r="AI8" s="35"/>
    </row>
    <row r="9" spans="1:35" ht="24" customHeight="1">
      <c r="A9" s="15" t="s">
        <v>20</v>
      </c>
      <c r="B9" s="48">
        <v>26597</v>
      </c>
      <c r="C9" s="70">
        <v>28162</v>
      </c>
      <c r="D9" s="43">
        <f t="shared" si="1"/>
        <v>54759</v>
      </c>
      <c r="E9" s="46">
        <v>12</v>
      </c>
      <c r="F9" s="46">
        <v>93</v>
      </c>
      <c r="G9" s="8"/>
      <c r="H9" s="15" t="s">
        <v>21</v>
      </c>
      <c r="I9" s="48">
        <v>102566</v>
      </c>
      <c r="J9" s="70">
        <v>115350</v>
      </c>
      <c r="K9" s="43">
        <f t="shared" si="2"/>
        <v>217916</v>
      </c>
      <c r="L9" s="43">
        <v>44</v>
      </c>
      <c r="M9" s="43">
        <v>325</v>
      </c>
      <c r="N9" s="2"/>
      <c r="O9" s="15" t="s">
        <v>20</v>
      </c>
      <c r="P9" s="92">
        <v>54759</v>
      </c>
      <c r="Q9" s="92">
        <v>55673</v>
      </c>
      <c r="R9" s="93">
        <f t="shared" si="3"/>
        <v>-914</v>
      </c>
      <c r="S9" s="31"/>
      <c r="T9" s="15" t="s">
        <v>21</v>
      </c>
      <c r="U9" s="15">
        <v>217916</v>
      </c>
      <c r="V9" s="15">
        <v>220760</v>
      </c>
      <c r="W9" s="93">
        <f t="shared" si="0"/>
        <v>-2844</v>
      </c>
      <c r="X9" s="35"/>
      <c r="Y9" s="2"/>
      <c r="Z9" s="15" t="s">
        <v>20</v>
      </c>
      <c r="AA9" s="15">
        <v>54793</v>
      </c>
      <c r="AB9" s="15">
        <v>55717</v>
      </c>
      <c r="AC9" s="15">
        <f t="shared" si="4"/>
        <v>-924</v>
      </c>
      <c r="AD9" s="31"/>
      <c r="AE9" s="15" t="s">
        <v>21</v>
      </c>
      <c r="AF9" s="15">
        <v>218011</v>
      </c>
      <c r="AG9" s="15">
        <v>220855</v>
      </c>
      <c r="AH9" s="15">
        <f t="shared" si="5"/>
        <v>-2844</v>
      </c>
      <c r="AI9" s="35"/>
    </row>
    <row r="10" spans="1:35" ht="24" customHeight="1">
      <c r="A10" s="15" t="s">
        <v>22</v>
      </c>
      <c r="B10" s="48">
        <v>41622</v>
      </c>
      <c r="C10" s="70">
        <v>47815</v>
      </c>
      <c r="D10" s="43">
        <f t="shared" si="1"/>
        <v>89437</v>
      </c>
      <c r="E10" s="46">
        <v>14</v>
      </c>
      <c r="F10" s="46">
        <v>107</v>
      </c>
      <c r="G10" s="8"/>
      <c r="H10" s="15" t="s">
        <v>23</v>
      </c>
      <c r="I10" s="48">
        <v>39524</v>
      </c>
      <c r="J10" s="70">
        <v>43709</v>
      </c>
      <c r="K10" s="43">
        <f t="shared" si="2"/>
        <v>83233</v>
      </c>
      <c r="L10" s="43">
        <v>35</v>
      </c>
      <c r="M10" s="43">
        <v>232</v>
      </c>
      <c r="N10" s="2"/>
      <c r="O10" s="15" t="s">
        <v>22</v>
      </c>
      <c r="P10" s="92">
        <v>89437</v>
      </c>
      <c r="Q10" s="92">
        <v>82085</v>
      </c>
      <c r="R10" s="93">
        <f t="shared" si="3"/>
        <v>7352</v>
      </c>
      <c r="S10" s="31"/>
      <c r="T10" s="15" t="s">
        <v>23</v>
      </c>
      <c r="U10" s="15">
        <v>83233</v>
      </c>
      <c r="V10" s="15">
        <v>84293</v>
      </c>
      <c r="W10" s="93">
        <f t="shared" si="0"/>
        <v>-1060</v>
      </c>
      <c r="X10" s="35"/>
      <c r="Y10" s="2"/>
      <c r="Z10" s="15" t="s">
        <v>22</v>
      </c>
      <c r="AA10" s="15">
        <v>89560</v>
      </c>
      <c r="AB10" s="15">
        <v>82201</v>
      </c>
      <c r="AC10" s="15">
        <f t="shared" si="4"/>
        <v>7359</v>
      </c>
      <c r="AD10" s="31"/>
      <c r="AE10" s="15" t="s">
        <v>23</v>
      </c>
      <c r="AF10" s="15">
        <v>83283</v>
      </c>
      <c r="AG10" s="15">
        <v>84343</v>
      </c>
      <c r="AH10" s="15">
        <f t="shared" si="5"/>
        <v>-1060</v>
      </c>
      <c r="AI10" s="35"/>
    </row>
    <row r="11" spans="1:35" ht="24" customHeight="1">
      <c r="A11" s="15" t="s">
        <v>24</v>
      </c>
      <c r="B11" s="48">
        <v>39779</v>
      </c>
      <c r="C11" s="70">
        <v>46361</v>
      </c>
      <c r="D11" s="43">
        <f t="shared" si="1"/>
        <v>86140</v>
      </c>
      <c r="E11" s="46">
        <v>15</v>
      </c>
      <c r="F11" s="46">
        <v>114</v>
      </c>
      <c r="G11" s="8"/>
      <c r="H11" s="16" t="s">
        <v>25</v>
      </c>
      <c r="I11" s="48">
        <v>42998</v>
      </c>
      <c r="J11" s="70">
        <v>49593</v>
      </c>
      <c r="K11" s="43">
        <f t="shared" si="2"/>
        <v>92591</v>
      </c>
      <c r="L11" s="43">
        <v>34</v>
      </c>
      <c r="M11" s="43">
        <v>230</v>
      </c>
      <c r="N11" s="2"/>
      <c r="O11" s="15" t="s">
        <v>24</v>
      </c>
      <c r="P11" s="92">
        <v>86140</v>
      </c>
      <c r="Q11" s="92">
        <v>82430</v>
      </c>
      <c r="R11" s="93">
        <f t="shared" si="3"/>
        <v>3710</v>
      </c>
      <c r="S11" s="31"/>
      <c r="T11" s="16" t="s">
        <v>25</v>
      </c>
      <c r="U11" s="15">
        <v>92591</v>
      </c>
      <c r="V11" s="15">
        <v>95113</v>
      </c>
      <c r="W11" s="93">
        <f t="shared" si="0"/>
        <v>-2522</v>
      </c>
      <c r="X11" s="35"/>
      <c r="Y11" s="2"/>
      <c r="Z11" s="15" t="s">
        <v>24</v>
      </c>
      <c r="AA11" s="15">
        <v>86224</v>
      </c>
      <c r="AB11" s="15">
        <v>82520</v>
      </c>
      <c r="AC11" s="15">
        <f t="shared" si="4"/>
        <v>3704</v>
      </c>
      <c r="AD11" s="31"/>
      <c r="AE11" s="16" t="s">
        <v>25</v>
      </c>
      <c r="AF11" s="15">
        <v>92661</v>
      </c>
      <c r="AG11" s="15">
        <v>95175</v>
      </c>
      <c r="AH11" s="15">
        <f t="shared" si="5"/>
        <v>-2514</v>
      </c>
      <c r="AI11" s="35"/>
    </row>
    <row r="12" spans="1:35" ht="24" customHeight="1">
      <c r="A12" s="15" t="s">
        <v>26</v>
      </c>
      <c r="B12" s="48">
        <v>32353</v>
      </c>
      <c r="C12" s="70">
        <v>34229</v>
      </c>
      <c r="D12" s="43">
        <f t="shared" si="1"/>
        <v>66582</v>
      </c>
      <c r="E12" s="46">
        <v>11</v>
      </c>
      <c r="F12" s="46">
        <v>84</v>
      </c>
      <c r="G12" s="8"/>
      <c r="H12" s="15" t="s">
        <v>27</v>
      </c>
      <c r="I12" s="48">
        <v>92934</v>
      </c>
      <c r="J12" s="70">
        <v>101771</v>
      </c>
      <c r="K12" s="43">
        <f t="shared" si="2"/>
        <v>194705</v>
      </c>
      <c r="L12" s="43">
        <v>46</v>
      </c>
      <c r="M12" s="43">
        <v>339</v>
      </c>
      <c r="N12" s="2"/>
      <c r="O12" s="15" t="s">
        <v>26</v>
      </c>
      <c r="P12" s="92">
        <v>66582</v>
      </c>
      <c r="Q12" s="92">
        <v>67972</v>
      </c>
      <c r="R12" s="93">
        <f t="shared" si="3"/>
        <v>-1390</v>
      </c>
      <c r="S12" s="31"/>
      <c r="T12" s="15" t="s">
        <v>27</v>
      </c>
      <c r="U12" s="15">
        <v>194705</v>
      </c>
      <c r="V12" s="15">
        <v>197578</v>
      </c>
      <c r="W12" s="93">
        <f t="shared" si="0"/>
        <v>-2873</v>
      </c>
      <c r="X12" s="35"/>
      <c r="Y12" s="2"/>
      <c r="Z12" s="15" t="s">
        <v>26</v>
      </c>
      <c r="AA12" s="15">
        <v>66623</v>
      </c>
      <c r="AB12" s="15">
        <v>68015</v>
      </c>
      <c r="AC12" s="15">
        <f t="shared" si="4"/>
        <v>-1392</v>
      </c>
      <c r="AD12" s="31"/>
      <c r="AE12" s="15" t="s">
        <v>27</v>
      </c>
      <c r="AF12" s="15">
        <v>194820</v>
      </c>
      <c r="AG12" s="15">
        <v>197696</v>
      </c>
      <c r="AH12" s="15">
        <f t="shared" si="5"/>
        <v>-2876</v>
      </c>
      <c r="AI12" s="35"/>
    </row>
    <row r="13" spans="1:35" ht="24" customHeight="1">
      <c r="A13" s="15" t="s">
        <v>28</v>
      </c>
      <c r="B13" s="48">
        <v>26223</v>
      </c>
      <c r="C13" s="70">
        <v>27424</v>
      </c>
      <c r="D13" s="43">
        <f t="shared" si="1"/>
        <v>53647</v>
      </c>
      <c r="E13" s="46">
        <v>10</v>
      </c>
      <c r="F13" s="46">
        <v>77</v>
      </c>
      <c r="G13" s="8"/>
      <c r="H13" s="15" t="s">
        <v>29</v>
      </c>
      <c r="I13" s="48">
        <v>41071</v>
      </c>
      <c r="J13" s="70">
        <v>47306</v>
      </c>
      <c r="K13" s="43">
        <f t="shared" si="2"/>
        <v>88377</v>
      </c>
      <c r="L13" s="43">
        <v>42</v>
      </c>
      <c r="M13" s="43">
        <v>292</v>
      </c>
      <c r="N13" s="2"/>
      <c r="O13" s="15" t="s">
        <v>28</v>
      </c>
      <c r="P13" s="92">
        <v>53647</v>
      </c>
      <c r="Q13" s="92">
        <v>55411</v>
      </c>
      <c r="R13" s="93">
        <f t="shared" si="3"/>
        <v>-1764</v>
      </c>
      <c r="S13" s="31"/>
      <c r="T13" s="15" t="s">
        <v>29</v>
      </c>
      <c r="U13" s="15">
        <v>88377</v>
      </c>
      <c r="V13" s="15">
        <v>91480</v>
      </c>
      <c r="W13" s="93">
        <f t="shared" si="0"/>
        <v>-3103</v>
      </c>
      <c r="X13" s="35"/>
      <c r="Y13" s="2"/>
      <c r="Z13" s="15" t="s">
        <v>28</v>
      </c>
      <c r="AA13" s="15">
        <v>53680</v>
      </c>
      <c r="AB13" s="15">
        <v>55449</v>
      </c>
      <c r="AC13" s="15">
        <f t="shared" si="4"/>
        <v>-1769</v>
      </c>
      <c r="AD13" s="31"/>
      <c r="AE13" s="15" t="s">
        <v>29</v>
      </c>
      <c r="AF13" s="15">
        <v>88445</v>
      </c>
      <c r="AG13" s="15">
        <v>91549</v>
      </c>
      <c r="AH13" s="15">
        <f t="shared" si="5"/>
        <v>-3104</v>
      </c>
      <c r="AI13" s="35"/>
    </row>
    <row r="14" spans="1:35" ht="24" customHeight="1">
      <c r="A14" s="15" t="s">
        <v>30</v>
      </c>
      <c r="B14" s="48">
        <v>28588</v>
      </c>
      <c r="C14" s="70">
        <v>34821</v>
      </c>
      <c r="D14" s="43">
        <f t="shared" si="1"/>
        <v>63409</v>
      </c>
      <c r="E14" s="46">
        <v>10</v>
      </c>
      <c r="F14" s="46">
        <v>78</v>
      </c>
      <c r="G14" s="8"/>
      <c r="H14" s="15" t="s">
        <v>31</v>
      </c>
      <c r="I14" s="48">
        <v>47604</v>
      </c>
      <c r="J14" s="70">
        <v>52615</v>
      </c>
      <c r="K14" s="43">
        <f t="shared" si="2"/>
        <v>100219</v>
      </c>
      <c r="L14" s="43">
        <v>34</v>
      </c>
      <c r="M14" s="43">
        <v>237</v>
      </c>
      <c r="N14" s="2"/>
      <c r="O14" s="15" t="s">
        <v>30</v>
      </c>
      <c r="P14" s="92">
        <v>63409</v>
      </c>
      <c r="Q14" s="92">
        <v>60921</v>
      </c>
      <c r="R14" s="93">
        <f t="shared" si="3"/>
        <v>2488</v>
      </c>
      <c r="S14" s="31"/>
      <c r="T14" s="15" t="s">
        <v>31</v>
      </c>
      <c r="U14" s="15">
        <v>100219</v>
      </c>
      <c r="V14" s="15">
        <v>102141</v>
      </c>
      <c r="W14" s="93">
        <f t="shared" si="0"/>
        <v>-1922</v>
      </c>
      <c r="X14" s="35"/>
      <c r="Y14" s="2"/>
      <c r="Z14" s="15" t="s">
        <v>30</v>
      </c>
      <c r="AA14" s="15">
        <v>63464</v>
      </c>
      <c r="AB14" s="15">
        <v>60982</v>
      </c>
      <c r="AC14" s="15">
        <f t="shared" si="4"/>
        <v>2482</v>
      </c>
      <c r="AD14" s="31"/>
      <c r="AE14" s="15" t="s">
        <v>31</v>
      </c>
      <c r="AF14" s="15">
        <v>100261</v>
      </c>
      <c r="AG14" s="15">
        <v>102181</v>
      </c>
      <c r="AH14" s="15">
        <f t="shared" si="5"/>
        <v>-1920</v>
      </c>
      <c r="AI14" s="35"/>
    </row>
    <row r="15" spans="1:35" ht="24" customHeight="1">
      <c r="A15" s="15" t="s">
        <v>32</v>
      </c>
      <c r="B15" s="48">
        <v>29516</v>
      </c>
      <c r="C15" s="70">
        <v>28171</v>
      </c>
      <c r="D15" s="43">
        <f t="shared" si="1"/>
        <v>57687</v>
      </c>
      <c r="E15" s="46">
        <v>11</v>
      </c>
      <c r="F15" s="46">
        <v>83</v>
      </c>
      <c r="G15" s="8"/>
      <c r="H15" s="15" t="s">
        <v>33</v>
      </c>
      <c r="I15" s="48">
        <v>47822</v>
      </c>
      <c r="J15" s="70">
        <v>51180</v>
      </c>
      <c r="K15" s="43">
        <f t="shared" si="2"/>
        <v>99002</v>
      </c>
      <c r="L15" s="43">
        <v>32</v>
      </c>
      <c r="M15" s="43">
        <v>224</v>
      </c>
      <c r="N15" s="2"/>
      <c r="O15" s="15" t="s">
        <v>32</v>
      </c>
      <c r="P15" s="92">
        <v>57687</v>
      </c>
      <c r="Q15" s="92">
        <v>54035</v>
      </c>
      <c r="R15" s="93">
        <f t="shared" si="3"/>
        <v>3652</v>
      </c>
      <c r="S15" s="31"/>
      <c r="T15" s="15" t="s">
        <v>33</v>
      </c>
      <c r="U15" s="15">
        <v>99002</v>
      </c>
      <c r="V15" s="15">
        <v>100407</v>
      </c>
      <c r="W15" s="93">
        <f t="shared" si="0"/>
        <v>-1405</v>
      </c>
      <c r="X15" s="35"/>
      <c r="Y15" s="2"/>
      <c r="Z15" s="15" t="s">
        <v>32</v>
      </c>
      <c r="AA15" s="15">
        <v>57726</v>
      </c>
      <c r="AB15" s="15">
        <v>54069</v>
      </c>
      <c r="AC15" s="15">
        <f t="shared" si="4"/>
        <v>3657</v>
      </c>
      <c r="AD15" s="31"/>
      <c r="AE15" s="15" t="s">
        <v>33</v>
      </c>
      <c r="AF15" s="15">
        <v>99034</v>
      </c>
      <c r="AG15" s="15">
        <v>100446</v>
      </c>
      <c r="AH15" s="15">
        <f t="shared" si="5"/>
        <v>-1412</v>
      </c>
      <c r="AI15" s="35"/>
    </row>
    <row r="16" spans="1:35" ht="24" customHeight="1">
      <c r="A16" s="15" t="s">
        <v>34</v>
      </c>
      <c r="B16" s="48">
        <v>39150</v>
      </c>
      <c r="C16" s="70">
        <v>40850</v>
      </c>
      <c r="D16" s="43">
        <f t="shared" si="1"/>
        <v>80000</v>
      </c>
      <c r="E16" s="46">
        <v>15</v>
      </c>
      <c r="F16" s="46">
        <v>115</v>
      </c>
      <c r="G16" s="8"/>
      <c r="H16" s="15" t="s">
        <v>35</v>
      </c>
      <c r="I16" s="48">
        <v>72682</v>
      </c>
      <c r="J16" s="70">
        <v>79550</v>
      </c>
      <c r="K16" s="43">
        <f t="shared" si="2"/>
        <v>152232</v>
      </c>
      <c r="L16" s="43">
        <v>58</v>
      </c>
      <c r="M16" s="43">
        <v>397</v>
      </c>
      <c r="N16" s="2"/>
      <c r="O16" s="15" t="s">
        <v>34</v>
      </c>
      <c r="P16" s="92">
        <v>80000</v>
      </c>
      <c r="Q16" s="92">
        <v>79950</v>
      </c>
      <c r="R16" s="93">
        <f t="shared" si="3"/>
        <v>50</v>
      </c>
      <c r="S16" s="31"/>
      <c r="T16" s="15" t="s">
        <v>35</v>
      </c>
      <c r="U16" s="15">
        <v>152232</v>
      </c>
      <c r="V16" s="15">
        <v>152473</v>
      </c>
      <c r="W16" s="93">
        <f t="shared" si="0"/>
        <v>-241</v>
      </c>
      <c r="X16" s="35"/>
      <c r="Y16" s="2"/>
      <c r="Z16" s="15" t="s">
        <v>34</v>
      </c>
      <c r="AA16" s="15">
        <v>80040</v>
      </c>
      <c r="AB16" s="15">
        <v>79984</v>
      </c>
      <c r="AC16" s="15">
        <f t="shared" si="4"/>
        <v>56</v>
      </c>
      <c r="AD16" s="31"/>
      <c r="AE16" s="15" t="s">
        <v>35</v>
      </c>
      <c r="AF16" s="15">
        <v>152295</v>
      </c>
      <c r="AG16" s="15">
        <v>152533</v>
      </c>
      <c r="AH16" s="15">
        <f t="shared" si="5"/>
        <v>-238</v>
      </c>
      <c r="AI16" s="35"/>
    </row>
    <row r="17" spans="1:35" ht="24" customHeight="1">
      <c r="A17" s="15" t="s">
        <v>36</v>
      </c>
      <c r="B17" s="48">
        <v>75337</v>
      </c>
      <c r="C17" s="70">
        <v>77035</v>
      </c>
      <c r="D17" s="43">
        <f t="shared" si="1"/>
        <v>152372</v>
      </c>
      <c r="E17" s="46">
        <v>19</v>
      </c>
      <c r="F17" s="46">
        <v>156</v>
      </c>
      <c r="G17" s="8"/>
      <c r="H17" s="15" t="s">
        <v>37</v>
      </c>
      <c r="I17" s="48">
        <v>52679</v>
      </c>
      <c r="J17" s="70">
        <v>59361</v>
      </c>
      <c r="K17" s="43">
        <f t="shared" si="2"/>
        <v>112040</v>
      </c>
      <c r="L17" s="83">
        <v>38</v>
      </c>
      <c r="M17" s="43">
        <v>269</v>
      </c>
      <c r="N17" s="2"/>
      <c r="O17" s="15" t="s">
        <v>36</v>
      </c>
      <c r="P17" s="92">
        <v>152372</v>
      </c>
      <c r="Q17" s="92">
        <v>150431</v>
      </c>
      <c r="R17" s="93">
        <f t="shared" si="3"/>
        <v>1941</v>
      </c>
      <c r="S17" s="31"/>
      <c r="T17" s="15" t="s">
        <v>37</v>
      </c>
      <c r="U17" s="15">
        <v>112040</v>
      </c>
      <c r="V17" s="15">
        <v>111600</v>
      </c>
      <c r="W17" s="93">
        <f t="shared" si="0"/>
        <v>440</v>
      </c>
      <c r="X17" s="35"/>
      <c r="Y17" s="2"/>
      <c r="Z17" s="15" t="s">
        <v>36</v>
      </c>
      <c r="AA17" s="15">
        <v>152468</v>
      </c>
      <c r="AB17" s="15">
        <v>150526</v>
      </c>
      <c r="AC17" s="15">
        <f t="shared" si="4"/>
        <v>1942</v>
      </c>
      <c r="AD17" s="31"/>
      <c r="AE17" s="15" t="s">
        <v>37</v>
      </c>
      <c r="AF17" s="15">
        <v>112193</v>
      </c>
      <c r="AG17" s="15">
        <v>111731</v>
      </c>
      <c r="AH17" s="15">
        <f t="shared" si="5"/>
        <v>462</v>
      </c>
      <c r="AI17" s="35"/>
    </row>
    <row r="18" spans="1:35" ht="24" customHeight="1">
      <c r="A18" s="16" t="s">
        <v>38</v>
      </c>
      <c r="B18" s="48">
        <v>71159</v>
      </c>
      <c r="C18" s="70">
        <v>73634</v>
      </c>
      <c r="D18" s="43">
        <f t="shared" si="1"/>
        <v>144793</v>
      </c>
      <c r="E18" s="71">
        <v>20</v>
      </c>
      <c r="F18" s="71">
        <v>159</v>
      </c>
      <c r="G18" s="8"/>
      <c r="H18" s="15" t="s">
        <v>39</v>
      </c>
      <c r="I18" s="48">
        <v>27081</v>
      </c>
      <c r="J18" s="70">
        <v>30085</v>
      </c>
      <c r="K18" s="43">
        <f t="shared" si="2"/>
        <v>57166</v>
      </c>
      <c r="L18" s="84">
        <v>26</v>
      </c>
      <c r="M18" s="45">
        <v>179</v>
      </c>
      <c r="N18" s="2"/>
      <c r="O18" s="16" t="s">
        <v>38</v>
      </c>
      <c r="P18" s="92">
        <v>144793</v>
      </c>
      <c r="Q18" s="92">
        <v>144884</v>
      </c>
      <c r="R18" s="93">
        <f t="shared" si="3"/>
        <v>-91</v>
      </c>
      <c r="S18" s="31"/>
      <c r="T18" s="15" t="s">
        <v>39</v>
      </c>
      <c r="U18" s="15">
        <v>57166</v>
      </c>
      <c r="V18" s="15">
        <v>58380</v>
      </c>
      <c r="W18" s="93">
        <f t="shared" si="0"/>
        <v>-1214</v>
      </c>
      <c r="X18" s="35"/>
      <c r="Y18" s="2"/>
      <c r="Z18" s="16" t="s">
        <v>38</v>
      </c>
      <c r="AA18" s="15">
        <v>144854</v>
      </c>
      <c r="AB18" s="15">
        <v>144952</v>
      </c>
      <c r="AC18" s="15">
        <f t="shared" si="4"/>
        <v>-98</v>
      </c>
      <c r="AD18" s="31"/>
      <c r="AE18" s="15" t="s">
        <v>39</v>
      </c>
      <c r="AF18" s="15">
        <v>57190</v>
      </c>
      <c r="AG18" s="15">
        <v>58417</v>
      </c>
      <c r="AH18" s="15">
        <f t="shared" si="5"/>
        <v>-1227</v>
      </c>
      <c r="AI18" s="35"/>
    </row>
    <row r="19" spans="1:35" ht="24" customHeight="1">
      <c r="A19" s="15" t="s">
        <v>40</v>
      </c>
      <c r="B19" s="48">
        <v>31620</v>
      </c>
      <c r="C19" s="70">
        <v>36047</v>
      </c>
      <c r="D19" s="43">
        <f t="shared" si="1"/>
        <v>67667</v>
      </c>
      <c r="E19" s="46">
        <v>12</v>
      </c>
      <c r="F19" s="46">
        <v>91</v>
      </c>
      <c r="G19" s="8"/>
      <c r="H19" s="15" t="s">
        <v>41</v>
      </c>
      <c r="I19" s="48">
        <v>43751</v>
      </c>
      <c r="J19" s="70">
        <v>49447</v>
      </c>
      <c r="K19" s="43">
        <f t="shared" si="2"/>
        <v>93198</v>
      </c>
      <c r="L19" s="83">
        <v>37</v>
      </c>
      <c r="M19" s="43">
        <v>249</v>
      </c>
      <c r="N19" s="2"/>
      <c r="O19" s="15" t="s">
        <v>40</v>
      </c>
      <c r="P19" s="92">
        <v>67667</v>
      </c>
      <c r="Q19" s="92">
        <v>66245</v>
      </c>
      <c r="R19" s="93">
        <f t="shared" si="3"/>
        <v>1422</v>
      </c>
      <c r="S19" s="31"/>
      <c r="T19" s="15" t="s">
        <v>41</v>
      </c>
      <c r="U19" s="15">
        <v>93198</v>
      </c>
      <c r="V19" s="15">
        <v>94571</v>
      </c>
      <c r="W19" s="93">
        <f t="shared" si="0"/>
        <v>-1373</v>
      </c>
      <c r="X19" s="35"/>
      <c r="Y19" s="2"/>
      <c r="Z19" s="15" t="s">
        <v>40</v>
      </c>
      <c r="AA19" s="15">
        <v>67721</v>
      </c>
      <c r="AB19" s="15">
        <v>66295</v>
      </c>
      <c r="AC19" s="15">
        <f t="shared" si="4"/>
        <v>1426</v>
      </c>
      <c r="AD19" s="31"/>
      <c r="AE19" s="15" t="s">
        <v>41</v>
      </c>
      <c r="AF19" s="15">
        <v>93233</v>
      </c>
      <c r="AG19" s="15">
        <v>94603</v>
      </c>
      <c r="AH19" s="15">
        <f t="shared" si="5"/>
        <v>-1370</v>
      </c>
      <c r="AI19" s="35"/>
    </row>
    <row r="20" spans="1:35" ht="24" customHeight="1">
      <c r="A20" s="15" t="s">
        <v>42</v>
      </c>
      <c r="B20" s="48">
        <v>41586</v>
      </c>
      <c r="C20" s="70">
        <v>44999</v>
      </c>
      <c r="D20" s="43">
        <f t="shared" si="1"/>
        <v>86585</v>
      </c>
      <c r="E20" s="46">
        <v>19</v>
      </c>
      <c r="F20" s="46">
        <v>139</v>
      </c>
      <c r="G20" s="8"/>
      <c r="H20" s="15" t="s">
        <v>43</v>
      </c>
      <c r="I20" s="48">
        <v>49682</v>
      </c>
      <c r="J20" s="70">
        <v>52101</v>
      </c>
      <c r="K20" s="43">
        <f t="shared" si="2"/>
        <v>101783</v>
      </c>
      <c r="L20" s="83">
        <v>32</v>
      </c>
      <c r="M20" s="43">
        <v>229</v>
      </c>
      <c r="N20" s="2"/>
      <c r="O20" s="15" t="s">
        <v>42</v>
      </c>
      <c r="P20" s="92">
        <v>86585</v>
      </c>
      <c r="Q20" s="92">
        <v>86866</v>
      </c>
      <c r="R20" s="93">
        <f t="shared" si="3"/>
        <v>-281</v>
      </c>
      <c r="S20" s="31"/>
      <c r="T20" s="15" t="s">
        <v>43</v>
      </c>
      <c r="U20" s="15">
        <v>101783</v>
      </c>
      <c r="V20" s="15">
        <v>104046</v>
      </c>
      <c r="W20" s="93">
        <f t="shared" si="0"/>
        <v>-2263</v>
      </c>
      <c r="X20" s="35"/>
      <c r="Y20" s="2"/>
      <c r="Z20" s="15" t="s">
        <v>42</v>
      </c>
      <c r="AA20" s="15">
        <v>86647</v>
      </c>
      <c r="AB20" s="15">
        <v>86918</v>
      </c>
      <c r="AC20" s="15">
        <f t="shared" si="4"/>
        <v>-271</v>
      </c>
      <c r="AD20" s="31"/>
      <c r="AE20" s="15" t="s">
        <v>43</v>
      </c>
      <c r="AF20" s="15">
        <v>101832</v>
      </c>
      <c r="AG20" s="15">
        <v>104092</v>
      </c>
      <c r="AH20" s="15">
        <f t="shared" si="5"/>
        <v>-2260</v>
      </c>
      <c r="AI20" s="35"/>
    </row>
    <row r="21" spans="1:35" ht="24" customHeight="1">
      <c r="A21" s="15" t="s">
        <v>44</v>
      </c>
      <c r="B21" s="48">
        <v>36051</v>
      </c>
      <c r="C21" s="70">
        <v>40206</v>
      </c>
      <c r="D21" s="43">
        <f t="shared" si="1"/>
        <v>76257</v>
      </c>
      <c r="E21" s="46">
        <v>14</v>
      </c>
      <c r="F21" s="46">
        <v>106</v>
      </c>
      <c r="G21" s="8"/>
      <c r="H21" s="15" t="s">
        <v>45</v>
      </c>
      <c r="I21" s="48">
        <v>35430</v>
      </c>
      <c r="J21" s="70">
        <v>36767</v>
      </c>
      <c r="K21" s="43">
        <f t="shared" si="2"/>
        <v>72197</v>
      </c>
      <c r="L21" s="83">
        <v>22</v>
      </c>
      <c r="M21" s="43">
        <v>157</v>
      </c>
      <c r="N21" s="2"/>
      <c r="O21" s="15" t="s">
        <v>44</v>
      </c>
      <c r="P21" s="92">
        <v>76257</v>
      </c>
      <c r="Q21" s="92">
        <v>76900</v>
      </c>
      <c r="R21" s="93">
        <f t="shared" si="3"/>
        <v>-643</v>
      </c>
      <c r="S21" s="31"/>
      <c r="T21" s="15" t="s">
        <v>45</v>
      </c>
      <c r="U21" s="15">
        <v>72197</v>
      </c>
      <c r="V21" s="15">
        <v>71843</v>
      </c>
      <c r="W21" s="93">
        <f t="shared" si="0"/>
        <v>354</v>
      </c>
      <c r="X21" s="35"/>
      <c r="Y21" s="2"/>
      <c r="Z21" s="15" t="s">
        <v>44</v>
      </c>
      <c r="AA21" s="15">
        <v>76303</v>
      </c>
      <c r="AB21" s="15">
        <v>76947</v>
      </c>
      <c r="AC21" s="15">
        <f t="shared" si="4"/>
        <v>-644</v>
      </c>
      <c r="AD21" s="31"/>
      <c r="AE21" s="15" t="s">
        <v>45</v>
      </c>
      <c r="AF21" s="15">
        <v>72250</v>
      </c>
      <c r="AG21" s="15">
        <v>71881</v>
      </c>
      <c r="AH21" s="15">
        <f t="shared" si="5"/>
        <v>369</v>
      </c>
      <c r="AI21" s="35"/>
    </row>
    <row r="22" spans="1:35" ht="24" customHeight="1">
      <c r="A22" s="15" t="s">
        <v>46</v>
      </c>
      <c r="B22" s="48">
        <v>66406</v>
      </c>
      <c r="C22" s="70">
        <v>74894</v>
      </c>
      <c r="D22" s="43">
        <f t="shared" si="1"/>
        <v>141300</v>
      </c>
      <c r="E22" s="46">
        <v>20</v>
      </c>
      <c r="F22" s="46">
        <v>158</v>
      </c>
      <c r="G22" s="8"/>
      <c r="H22" s="15" t="s">
        <v>47</v>
      </c>
      <c r="I22" s="48">
        <v>22616</v>
      </c>
      <c r="J22" s="70">
        <v>25390</v>
      </c>
      <c r="K22" s="43">
        <f t="shared" si="2"/>
        <v>48006</v>
      </c>
      <c r="L22" s="83">
        <v>14</v>
      </c>
      <c r="M22" s="43">
        <v>99</v>
      </c>
      <c r="N22" s="2"/>
      <c r="O22" s="15" t="s">
        <v>46</v>
      </c>
      <c r="P22" s="92">
        <v>141300</v>
      </c>
      <c r="Q22" s="92">
        <v>141051</v>
      </c>
      <c r="R22" s="93">
        <f t="shared" si="3"/>
        <v>249</v>
      </c>
      <c r="S22" s="31"/>
      <c r="T22" s="15" t="s">
        <v>47</v>
      </c>
      <c r="U22" s="15">
        <v>48006</v>
      </c>
      <c r="V22" s="15">
        <v>48407</v>
      </c>
      <c r="W22" s="93">
        <f t="shared" si="0"/>
        <v>-401</v>
      </c>
      <c r="X22" s="35"/>
      <c r="Y22" s="2"/>
      <c r="Z22" s="15" t="s">
        <v>46</v>
      </c>
      <c r="AA22" s="15">
        <v>141370</v>
      </c>
      <c r="AB22" s="15">
        <v>141122</v>
      </c>
      <c r="AC22" s="15">
        <f t="shared" si="4"/>
        <v>248</v>
      </c>
      <c r="AD22" s="31"/>
      <c r="AE22" s="15" t="s">
        <v>47</v>
      </c>
      <c r="AF22" s="15">
        <v>48033</v>
      </c>
      <c r="AG22" s="15">
        <v>48433</v>
      </c>
      <c r="AH22" s="15">
        <f t="shared" si="5"/>
        <v>-400</v>
      </c>
      <c r="AI22" s="35"/>
    </row>
    <row r="23" spans="1:35" ht="24" customHeight="1">
      <c r="A23" s="15" t="s">
        <v>48</v>
      </c>
      <c r="B23" s="48">
        <v>42872</v>
      </c>
      <c r="C23" s="70">
        <v>48615</v>
      </c>
      <c r="D23" s="43">
        <f t="shared" si="1"/>
        <v>91487</v>
      </c>
      <c r="E23" s="46">
        <v>13</v>
      </c>
      <c r="F23" s="46">
        <v>103</v>
      </c>
      <c r="G23" s="8"/>
      <c r="H23" s="15" t="s">
        <v>49</v>
      </c>
      <c r="I23" s="48">
        <v>25041</v>
      </c>
      <c r="J23" s="70">
        <v>28588</v>
      </c>
      <c r="K23" s="43">
        <f t="shared" si="2"/>
        <v>53629</v>
      </c>
      <c r="L23" s="43">
        <v>17</v>
      </c>
      <c r="M23" s="43">
        <v>117</v>
      </c>
      <c r="N23" s="2"/>
      <c r="O23" s="15" t="s">
        <v>48</v>
      </c>
      <c r="P23" s="92">
        <v>91487</v>
      </c>
      <c r="Q23" s="92">
        <v>91004</v>
      </c>
      <c r="R23" s="93">
        <f t="shared" si="3"/>
        <v>483</v>
      </c>
      <c r="S23" s="31"/>
      <c r="T23" s="15" t="s">
        <v>49</v>
      </c>
      <c r="U23" s="15">
        <v>53629</v>
      </c>
      <c r="V23" s="15">
        <v>54453</v>
      </c>
      <c r="W23" s="93">
        <f t="shared" si="0"/>
        <v>-824</v>
      </c>
      <c r="X23" s="35"/>
      <c r="Y23" s="2"/>
      <c r="Z23" s="15" t="s">
        <v>48</v>
      </c>
      <c r="AA23" s="15">
        <v>91549</v>
      </c>
      <c r="AB23" s="15">
        <v>91059</v>
      </c>
      <c r="AC23" s="15">
        <f t="shared" si="4"/>
        <v>490</v>
      </c>
      <c r="AD23" s="31"/>
      <c r="AE23" s="15" t="s">
        <v>49</v>
      </c>
      <c r="AF23" s="15">
        <v>53657</v>
      </c>
      <c r="AG23" s="15">
        <v>54481</v>
      </c>
      <c r="AH23" s="15">
        <f t="shared" si="5"/>
        <v>-824</v>
      </c>
      <c r="AI23" s="35"/>
    </row>
    <row r="24" spans="1:35" ht="24" customHeight="1">
      <c r="A24" s="15" t="s">
        <v>50</v>
      </c>
      <c r="B24" s="48">
        <v>41338</v>
      </c>
      <c r="C24" s="70">
        <v>49875</v>
      </c>
      <c r="D24" s="43">
        <f t="shared" si="1"/>
        <v>91213</v>
      </c>
      <c r="E24" s="46">
        <v>17</v>
      </c>
      <c r="F24" s="46">
        <v>128</v>
      </c>
      <c r="G24" s="8"/>
      <c r="H24" s="16" t="s">
        <v>51</v>
      </c>
      <c r="I24" s="48">
        <v>193131</v>
      </c>
      <c r="J24" s="70">
        <v>207589</v>
      </c>
      <c r="K24" s="43">
        <f t="shared" si="2"/>
        <v>400720</v>
      </c>
      <c r="L24" s="43">
        <v>93</v>
      </c>
      <c r="M24" s="43">
        <v>680</v>
      </c>
      <c r="N24" s="2"/>
      <c r="O24" s="15" t="s">
        <v>50</v>
      </c>
      <c r="P24" s="92">
        <v>91213</v>
      </c>
      <c r="Q24" s="92">
        <v>90487</v>
      </c>
      <c r="R24" s="93">
        <f t="shared" si="3"/>
        <v>726</v>
      </c>
      <c r="S24" s="31"/>
      <c r="T24" s="16" t="s">
        <v>51</v>
      </c>
      <c r="U24" s="15">
        <v>400720</v>
      </c>
      <c r="V24" s="15">
        <v>405368</v>
      </c>
      <c r="W24" s="93">
        <f t="shared" si="0"/>
        <v>-4648</v>
      </c>
      <c r="X24" s="35"/>
      <c r="Y24" s="2"/>
      <c r="Z24" s="15" t="s">
        <v>50</v>
      </c>
      <c r="AA24" s="15">
        <v>91299</v>
      </c>
      <c r="AB24" s="15">
        <v>90576</v>
      </c>
      <c r="AC24" s="15">
        <f t="shared" si="4"/>
        <v>723</v>
      </c>
      <c r="AD24" s="31"/>
      <c r="AE24" s="16" t="s">
        <v>51</v>
      </c>
      <c r="AF24" s="15">
        <v>400896</v>
      </c>
      <c r="AG24" s="15">
        <v>405545</v>
      </c>
      <c r="AH24" s="15">
        <f t="shared" si="5"/>
        <v>-4649</v>
      </c>
      <c r="AI24" s="35"/>
    </row>
    <row r="25" spans="1:35" ht="24" customHeight="1">
      <c r="A25" s="15" t="s">
        <v>52</v>
      </c>
      <c r="B25" s="48">
        <v>47758</v>
      </c>
      <c r="C25" s="70">
        <v>51937</v>
      </c>
      <c r="D25" s="43">
        <f t="shared" si="1"/>
        <v>99695</v>
      </c>
      <c r="E25" s="46">
        <v>17</v>
      </c>
      <c r="F25" s="46">
        <v>129</v>
      </c>
      <c r="G25" s="8"/>
      <c r="H25" s="15" t="s">
        <v>53</v>
      </c>
      <c r="I25" s="48">
        <v>24040</v>
      </c>
      <c r="J25" s="70">
        <v>26386</v>
      </c>
      <c r="K25" s="43">
        <f t="shared" si="2"/>
        <v>50426</v>
      </c>
      <c r="L25" s="43">
        <v>24</v>
      </c>
      <c r="M25" s="43">
        <v>162</v>
      </c>
      <c r="N25" s="2"/>
      <c r="O25" s="15" t="s">
        <v>52</v>
      </c>
      <c r="P25" s="92">
        <v>99695</v>
      </c>
      <c r="Q25" s="92">
        <v>102591</v>
      </c>
      <c r="R25" s="93">
        <f t="shared" si="3"/>
        <v>-2896</v>
      </c>
      <c r="S25" s="31"/>
      <c r="T25" s="15" t="s">
        <v>53</v>
      </c>
      <c r="U25" s="15">
        <v>50426</v>
      </c>
      <c r="V25" s="15">
        <v>51368</v>
      </c>
      <c r="W25" s="93">
        <f t="shared" si="0"/>
        <v>-942</v>
      </c>
      <c r="X25" s="35"/>
      <c r="Y25" s="2"/>
      <c r="Z25" s="15" t="s">
        <v>52</v>
      </c>
      <c r="AA25" s="15">
        <v>99767</v>
      </c>
      <c r="AB25" s="15">
        <v>102662</v>
      </c>
      <c r="AC25" s="15">
        <f t="shared" si="4"/>
        <v>-2895</v>
      </c>
      <c r="AD25" s="31"/>
      <c r="AE25" s="15" t="s">
        <v>53</v>
      </c>
      <c r="AF25" s="15">
        <v>50451</v>
      </c>
      <c r="AG25" s="15">
        <v>51390</v>
      </c>
      <c r="AH25" s="15">
        <f t="shared" si="5"/>
        <v>-939</v>
      </c>
      <c r="AI25" s="35"/>
    </row>
    <row r="26" spans="1:35" ht="24" customHeight="1">
      <c r="A26" s="15" t="s">
        <v>54</v>
      </c>
      <c r="B26" s="48">
        <v>58920</v>
      </c>
      <c r="C26" s="70">
        <v>68546</v>
      </c>
      <c r="D26" s="43">
        <f t="shared" si="1"/>
        <v>127466</v>
      </c>
      <c r="E26" s="46">
        <v>18</v>
      </c>
      <c r="F26" s="46">
        <v>143</v>
      </c>
      <c r="G26" s="8"/>
      <c r="H26" s="15" t="s">
        <v>55</v>
      </c>
      <c r="I26" s="48">
        <v>22219</v>
      </c>
      <c r="J26" s="70">
        <v>23840</v>
      </c>
      <c r="K26" s="43">
        <f t="shared" si="2"/>
        <v>46059</v>
      </c>
      <c r="L26" s="43">
        <v>16</v>
      </c>
      <c r="M26" s="43">
        <v>113</v>
      </c>
      <c r="N26" s="8"/>
      <c r="O26" s="15" t="s">
        <v>54</v>
      </c>
      <c r="P26" s="92">
        <v>127466</v>
      </c>
      <c r="Q26" s="92">
        <v>128378</v>
      </c>
      <c r="R26" s="93">
        <f t="shared" si="3"/>
        <v>-912</v>
      </c>
      <c r="S26" s="31"/>
      <c r="T26" s="15" t="s">
        <v>55</v>
      </c>
      <c r="U26" s="15">
        <v>46059</v>
      </c>
      <c r="V26" s="15">
        <v>46388</v>
      </c>
      <c r="W26" s="93">
        <f t="shared" si="0"/>
        <v>-329</v>
      </c>
      <c r="X26" s="35"/>
      <c r="Y26" s="8"/>
      <c r="Z26" s="15" t="s">
        <v>54</v>
      </c>
      <c r="AA26" s="15">
        <v>127559</v>
      </c>
      <c r="AB26" s="15">
        <v>128461</v>
      </c>
      <c r="AC26" s="15">
        <f t="shared" si="4"/>
        <v>-902</v>
      </c>
      <c r="AD26" s="31"/>
      <c r="AE26" s="15" t="s">
        <v>55</v>
      </c>
      <c r="AF26" s="15">
        <v>46069</v>
      </c>
      <c r="AG26" s="15">
        <v>46405</v>
      </c>
      <c r="AH26" s="15">
        <f t="shared" si="5"/>
        <v>-336</v>
      </c>
      <c r="AI26" s="35"/>
    </row>
    <row r="27" spans="1:35" ht="24" customHeight="1">
      <c r="A27" s="15" t="s">
        <v>56</v>
      </c>
      <c r="B27" s="48">
        <v>51885</v>
      </c>
      <c r="C27" s="70">
        <v>58287</v>
      </c>
      <c r="D27" s="43">
        <f t="shared" si="1"/>
        <v>110172</v>
      </c>
      <c r="E27" s="46">
        <v>18</v>
      </c>
      <c r="F27" s="46">
        <v>139</v>
      </c>
      <c r="G27" s="8"/>
      <c r="H27" s="15" t="s">
        <v>57</v>
      </c>
      <c r="I27" s="48">
        <v>30912</v>
      </c>
      <c r="J27" s="70">
        <v>34033</v>
      </c>
      <c r="K27" s="43">
        <f t="shared" si="2"/>
        <v>64945</v>
      </c>
      <c r="L27" s="43">
        <v>20</v>
      </c>
      <c r="M27" s="43">
        <v>143</v>
      </c>
      <c r="N27" s="2"/>
      <c r="O27" s="15" t="s">
        <v>56</v>
      </c>
      <c r="P27" s="92">
        <v>110172</v>
      </c>
      <c r="Q27" s="92">
        <v>110174</v>
      </c>
      <c r="R27" s="93">
        <f t="shared" si="3"/>
        <v>-2</v>
      </c>
      <c r="S27" s="31"/>
      <c r="T27" s="15" t="s">
        <v>57</v>
      </c>
      <c r="U27" s="15">
        <v>64945</v>
      </c>
      <c r="V27" s="15">
        <v>65112</v>
      </c>
      <c r="W27" s="93">
        <f t="shared" si="0"/>
        <v>-167</v>
      </c>
      <c r="X27" s="35"/>
      <c r="Y27" s="2"/>
      <c r="Z27" s="15" t="s">
        <v>56</v>
      </c>
      <c r="AA27" s="15">
        <v>110246</v>
      </c>
      <c r="AB27" s="15">
        <v>110251</v>
      </c>
      <c r="AC27" s="15">
        <f t="shared" si="4"/>
        <v>-5</v>
      </c>
      <c r="AD27" s="31"/>
      <c r="AE27" s="15" t="s">
        <v>57</v>
      </c>
      <c r="AF27" s="15">
        <v>65001</v>
      </c>
      <c r="AG27" s="15">
        <v>65176</v>
      </c>
      <c r="AH27" s="15">
        <f t="shared" si="5"/>
        <v>-175</v>
      </c>
      <c r="AI27" s="35"/>
    </row>
    <row r="28" spans="1:35" ht="24" customHeight="1">
      <c r="A28" s="15" t="s">
        <v>58</v>
      </c>
      <c r="B28" s="48">
        <v>74286</v>
      </c>
      <c r="C28" s="70">
        <v>84176</v>
      </c>
      <c r="D28" s="43">
        <f t="shared" si="1"/>
        <v>158462</v>
      </c>
      <c r="E28" s="46">
        <v>21</v>
      </c>
      <c r="F28" s="46">
        <v>168</v>
      </c>
      <c r="G28" s="8"/>
      <c r="H28" s="15" t="s">
        <v>59</v>
      </c>
      <c r="I28" s="48">
        <v>22435</v>
      </c>
      <c r="J28" s="70">
        <v>25977</v>
      </c>
      <c r="K28" s="43">
        <f t="shared" si="2"/>
        <v>48412</v>
      </c>
      <c r="L28" s="43">
        <v>17</v>
      </c>
      <c r="M28" s="43">
        <v>117</v>
      </c>
      <c r="N28" s="2"/>
      <c r="O28" s="15" t="s">
        <v>58</v>
      </c>
      <c r="P28" s="92">
        <v>158462</v>
      </c>
      <c r="Q28" s="92">
        <v>160872</v>
      </c>
      <c r="R28" s="93">
        <f t="shared" si="3"/>
        <v>-2410</v>
      </c>
      <c r="S28" s="31"/>
      <c r="T28" s="15" t="s">
        <v>59</v>
      </c>
      <c r="U28" s="15">
        <v>48412</v>
      </c>
      <c r="V28" s="15">
        <v>48671</v>
      </c>
      <c r="W28" s="93">
        <f t="shared" si="0"/>
        <v>-259</v>
      </c>
      <c r="X28" s="35"/>
      <c r="Y28" s="2"/>
      <c r="Z28" s="15" t="s">
        <v>58</v>
      </c>
      <c r="AA28" s="15">
        <v>158535</v>
      </c>
      <c r="AB28" s="15">
        <v>160947</v>
      </c>
      <c r="AC28" s="15">
        <f t="shared" si="4"/>
        <v>-2412</v>
      </c>
      <c r="AD28" s="31"/>
      <c r="AE28" s="15" t="s">
        <v>59</v>
      </c>
      <c r="AF28" s="15">
        <v>48451</v>
      </c>
      <c r="AG28" s="15">
        <v>48709</v>
      </c>
      <c r="AH28" s="15">
        <f t="shared" si="5"/>
        <v>-258</v>
      </c>
      <c r="AI28" s="35"/>
    </row>
    <row r="29" spans="1:35" ht="24" customHeight="1">
      <c r="A29" s="15" t="s">
        <v>60</v>
      </c>
      <c r="B29" s="48">
        <v>50666</v>
      </c>
      <c r="C29" s="70">
        <v>35055</v>
      </c>
      <c r="D29" s="43">
        <f t="shared" si="1"/>
        <v>85721</v>
      </c>
      <c r="E29" s="46">
        <v>16</v>
      </c>
      <c r="F29" s="46">
        <v>121</v>
      </c>
      <c r="G29" s="8"/>
      <c r="H29" s="15" t="s">
        <v>61</v>
      </c>
      <c r="I29" s="48">
        <v>21143</v>
      </c>
      <c r="J29" s="70">
        <v>23803</v>
      </c>
      <c r="K29" s="43">
        <f t="shared" si="2"/>
        <v>44946</v>
      </c>
      <c r="L29" s="43">
        <v>22</v>
      </c>
      <c r="M29" s="43">
        <v>153</v>
      </c>
      <c r="N29" s="8"/>
      <c r="O29" s="15" t="s">
        <v>60</v>
      </c>
      <c r="P29" s="92">
        <v>85721</v>
      </c>
      <c r="Q29" s="92">
        <v>88355</v>
      </c>
      <c r="R29" s="93">
        <f t="shared" si="3"/>
        <v>-2634</v>
      </c>
      <c r="S29" s="31"/>
      <c r="T29" s="15" t="s">
        <v>61</v>
      </c>
      <c r="U29" s="15">
        <v>44946</v>
      </c>
      <c r="V29" s="15">
        <v>46479</v>
      </c>
      <c r="W29" s="93">
        <f t="shared" si="0"/>
        <v>-1533</v>
      </c>
      <c r="X29" s="35"/>
      <c r="Y29" s="8"/>
      <c r="Z29" s="15" t="s">
        <v>60</v>
      </c>
      <c r="AA29" s="15">
        <v>85758</v>
      </c>
      <c r="AB29" s="15">
        <v>88386</v>
      </c>
      <c r="AC29" s="15">
        <f t="shared" si="4"/>
        <v>-2628</v>
      </c>
      <c r="AD29" s="31"/>
      <c r="AE29" s="15" t="s">
        <v>61</v>
      </c>
      <c r="AF29" s="15">
        <v>44983</v>
      </c>
      <c r="AG29" s="15">
        <v>46513</v>
      </c>
      <c r="AH29" s="15">
        <f t="shared" si="5"/>
        <v>-1530</v>
      </c>
      <c r="AI29" s="35"/>
    </row>
    <row r="30" spans="1:35" ht="24" customHeight="1">
      <c r="A30" s="15" t="s">
        <v>62</v>
      </c>
      <c r="B30" s="44">
        <f>SUM(B6:B29)</f>
        <v>1081250</v>
      </c>
      <c r="C30" s="44">
        <f>SUM(C6:C29)</f>
        <v>1171950</v>
      </c>
      <c r="D30" s="43">
        <f t="shared" si="1"/>
        <v>2253200</v>
      </c>
      <c r="E30" s="43">
        <f>SUM(E6:E29)</f>
        <v>363</v>
      </c>
      <c r="F30" s="46">
        <f>SUM(F6:F29)</f>
        <v>2813</v>
      </c>
      <c r="G30" s="8"/>
      <c r="H30" s="17" t="s">
        <v>63</v>
      </c>
      <c r="I30" s="43">
        <f>SUM(B41:B47,I6:I29)</f>
        <v>2007844</v>
      </c>
      <c r="J30" s="43">
        <f>SUM(C41:C47,J6:J29)</f>
        <v>2225685</v>
      </c>
      <c r="K30" s="43">
        <f t="shared" si="2"/>
        <v>4233529</v>
      </c>
      <c r="L30" s="43">
        <f>SUM(L6:L29,E41:E47)</f>
        <v>1200</v>
      </c>
      <c r="M30" s="43">
        <f>SUM(F41:F47,M6:M29)</f>
        <v>8566</v>
      </c>
      <c r="N30" s="8"/>
      <c r="O30" s="15" t="s">
        <v>62</v>
      </c>
      <c r="P30" s="92">
        <f>SUM(P6:P29)</f>
        <v>2253200</v>
      </c>
      <c r="Q30" s="92">
        <v>2237600</v>
      </c>
      <c r="R30" s="93">
        <f t="shared" si="3"/>
        <v>15600</v>
      </c>
      <c r="S30" s="31"/>
      <c r="T30" s="17" t="s">
        <v>63</v>
      </c>
      <c r="U30" s="15">
        <f>SUM(P41:P47,U6:U29)</f>
        <v>4233529</v>
      </c>
      <c r="V30" s="15">
        <v>4266390</v>
      </c>
      <c r="W30" s="93">
        <f t="shared" si="0"/>
        <v>-32861</v>
      </c>
      <c r="X30" s="35"/>
      <c r="Y30" s="8"/>
      <c r="Z30" s="15" t="s">
        <v>62</v>
      </c>
      <c r="AA30" s="15">
        <v>2254751</v>
      </c>
      <c r="AB30" s="15">
        <v>2239134</v>
      </c>
      <c r="AC30" s="15">
        <f t="shared" si="4"/>
        <v>15617</v>
      </c>
      <c r="AD30" s="31"/>
      <c r="AE30" s="17" t="s">
        <v>63</v>
      </c>
      <c r="AF30" s="15">
        <f>SUM(AA41:AA47,AF6:AF29)</f>
        <v>4236434</v>
      </c>
      <c r="AG30" s="15">
        <v>4269344</v>
      </c>
      <c r="AH30" s="15">
        <f t="shared" si="5"/>
        <v>-32910</v>
      </c>
      <c r="AI30" s="35"/>
    </row>
    <row r="31" spans="1:35" ht="24" customHeight="1">
      <c r="A31" s="18"/>
      <c r="B31" s="47"/>
      <c r="C31" s="43"/>
      <c r="D31" s="43"/>
      <c r="E31" s="46"/>
      <c r="F31" s="46"/>
      <c r="G31" s="8"/>
      <c r="H31" s="19"/>
      <c r="I31" s="43"/>
      <c r="J31" s="44"/>
      <c r="K31" s="43"/>
      <c r="L31" s="43"/>
      <c r="M31" s="43"/>
      <c r="N31" s="2"/>
      <c r="O31" s="18"/>
      <c r="P31" s="19"/>
      <c r="Q31" s="19"/>
      <c r="R31" s="93"/>
      <c r="S31" s="31"/>
      <c r="T31" s="19"/>
      <c r="U31" s="19"/>
      <c r="V31" s="19"/>
      <c r="W31" s="15"/>
      <c r="X31" s="35"/>
      <c r="Y31" s="2"/>
      <c r="Z31" s="18"/>
      <c r="AA31" s="15"/>
      <c r="AB31" s="15"/>
      <c r="AC31" s="15"/>
      <c r="AD31" s="31"/>
      <c r="AE31" s="19"/>
      <c r="AF31" s="15"/>
      <c r="AG31" s="15"/>
      <c r="AH31" s="15"/>
      <c r="AI31" s="35"/>
    </row>
    <row r="32" spans="1:35" ht="24" customHeight="1">
      <c r="A32" s="15" t="s">
        <v>64</v>
      </c>
      <c r="B32" s="48">
        <v>59724</v>
      </c>
      <c r="C32" s="70">
        <v>63045</v>
      </c>
      <c r="D32" s="43">
        <f t="shared" si="1"/>
        <v>122769</v>
      </c>
      <c r="E32" s="46">
        <v>25</v>
      </c>
      <c r="F32" s="46">
        <v>187</v>
      </c>
      <c r="G32" s="8"/>
      <c r="H32" s="19" t="s">
        <v>65</v>
      </c>
      <c r="I32" s="48">
        <v>12264</v>
      </c>
      <c r="J32" s="70">
        <v>13987</v>
      </c>
      <c r="K32" s="43">
        <f t="shared" si="2"/>
        <v>26251</v>
      </c>
      <c r="L32" s="72">
        <v>9</v>
      </c>
      <c r="M32" s="43">
        <v>65</v>
      </c>
      <c r="N32" s="2"/>
      <c r="O32" s="15" t="s">
        <v>64</v>
      </c>
      <c r="P32" s="15">
        <v>122769</v>
      </c>
      <c r="Q32" s="43">
        <v>122892</v>
      </c>
      <c r="R32" s="93">
        <f t="shared" si="3"/>
        <v>-123</v>
      </c>
      <c r="S32" s="31"/>
      <c r="T32" s="19" t="s">
        <v>65</v>
      </c>
      <c r="U32" s="15">
        <v>26251</v>
      </c>
      <c r="V32" s="15">
        <v>25807</v>
      </c>
      <c r="W32" s="93">
        <f t="shared" ref="W32:W47" si="6">U32-V32</f>
        <v>444</v>
      </c>
      <c r="X32" s="35"/>
      <c r="Y32" s="2"/>
      <c r="Z32" s="15" t="s">
        <v>64</v>
      </c>
      <c r="AA32" s="15">
        <v>122826</v>
      </c>
      <c r="AB32" s="15">
        <v>122951</v>
      </c>
      <c r="AC32" s="15">
        <f t="shared" si="4"/>
        <v>-125</v>
      </c>
      <c r="AD32" s="31"/>
      <c r="AE32" s="19" t="s">
        <v>65</v>
      </c>
      <c r="AF32" s="15">
        <v>26274</v>
      </c>
      <c r="AG32" s="15">
        <v>25834</v>
      </c>
      <c r="AH32" s="15">
        <f t="shared" si="5"/>
        <v>440</v>
      </c>
      <c r="AI32" s="35"/>
    </row>
    <row r="33" spans="1:35" ht="24" customHeight="1">
      <c r="A33" s="15" t="s">
        <v>66</v>
      </c>
      <c r="B33" s="48">
        <v>47961</v>
      </c>
      <c r="C33" s="70">
        <v>52308</v>
      </c>
      <c r="D33" s="43">
        <f t="shared" si="1"/>
        <v>100269</v>
      </c>
      <c r="E33" s="46">
        <v>15</v>
      </c>
      <c r="F33" s="46">
        <v>117</v>
      </c>
      <c r="G33" s="8"/>
      <c r="H33" s="19" t="s">
        <v>67</v>
      </c>
      <c r="I33" s="48">
        <v>8106</v>
      </c>
      <c r="J33" s="70">
        <v>8995</v>
      </c>
      <c r="K33" s="43">
        <f t="shared" si="2"/>
        <v>17101</v>
      </c>
      <c r="L33" s="73">
        <v>12</v>
      </c>
      <c r="M33" s="43">
        <v>81</v>
      </c>
      <c r="N33" s="2"/>
      <c r="O33" s="15" t="s">
        <v>66</v>
      </c>
      <c r="P33" s="15">
        <v>100269</v>
      </c>
      <c r="Q33" s="43">
        <v>101573</v>
      </c>
      <c r="R33" s="93">
        <f t="shared" si="3"/>
        <v>-1304</v>
      </c>
      <c r="S33" s="31"/>
      <c r="T33" s="19" t="s">
        <v>67</v>
      </c>
      <c r="U33" s="15">
        <v>17101</v>
      </c>
      <c r="V33" s="15">
        <v>17849</v>
      </c>
      <c r="W33" s="93">
        <f t="shared" si="6"/>
        <v>-748</v>
      </c>
      <c r="X33" s="35"/>
      <c r="Y33" s="2"/>
      <c r="Z33" s="15" t="s">
        <v>66</v>
      </c>
      <c r="AA33" s="15">
        <v>100294</v>
      </c>
      <c r="AB33" s="15">
        <v>101604</v>
      </c>
      <c r="AC33" s="15">
        <f t="shared" si="4"/>
        <v>-1310</v>
      </c>
      <c r="AD33" s="31"/>
      <c r="AE33" s="19" t="s">
        <v>67</v>
      </c>
      <c r="AF33" s="15">
        <v>17120</v>
      </c>
      <c r="AG33" s="15">
        <v>17866</v>
      </c>
      <c r="AH33" s="15">
        <f t="shared" si="5"/>
        <v>-746</v>
      </c>
      <c r="AI33" s="35"/>
    </row>
    <row r="34" spans="1:35" ht="24" customHeight="1">
      <c r="A34" s="15" t="s">
        <v>68</v>
      </c>
      <c r="B34" s="48">
        <v>33972</v>
      </c>
      <c r="C34" s="70">
        <v>38242</v>
      </c>
      <c r="D34" s="43">
        <f t="shared" si="1"/>
        <v>72214</v>
      </c>
      <c r="E34" s="46">
        <v>11</v>
      </c>
      <c r="F34" s="46">
        <v>86</v>
      </c>
      <c r="G34" s="8"/>
      <c r="H34" s="19" t="s">
        <v>69</v>
      </c>
      <c r="I34" s="48">
        <v>4108</v>
      </c>
      <c r="J34" s="70">
        <v>4412</v>
      </c>
      <c r="K34" s="43">
        <f t="shared" si="2"/>
        <v>8520</v>
      </c>
      <c r="L34" s="73">
        <v>6</v>
      </c>
      <c r="M34" s="43">
        <v>49</v>
      </c>
      <c r="N34" s="8"/>
      <c r="O34" s="15" t="s">
        <v>68</v>
      </c>
      <c r="P34" s="15">
        <v>72214</v>
      </c>
      <c r="Q34" s="43">
        <v>72675</v>
      </c>
      <c r="R34" s="93">
        <f t="shared" si="3"/>
        <v>-461</v>
      </c>
      <c r="S34" s="31"/>
      <c r="T34" s="19" t="s">
        <v>69</v>
      </c>
      <c r="U34" s="15">
        <v>8520</v>
      </c>
      <c r="V34" s="15">
        <v>9087</v>
      </c>
      <c r="W34" s="93">
        <f t="shared" si="6"/>
        <v>-567</v>
      </c>
      <c r="X34" s="35"/>
      <c r="Y34" s="8"/>
      <c r="Z34" s="15" t="s">
        <v>68</v>
      </c>
      <c r="AA34" s="15">
        <v>72260</v>
      </c>
      <c r="AB34" s="15">
        <v>72716</v>
      </c>
      <c r="AC34" s="15">
        <f t="shared" si="4"/>
        <v>-456</v>
      </c>
      <c r="AD34" s="31"/>
      <c r="AE34" s="19" t="s">
        <v>69</v>
      </c>
      <c r="AF34" s="15">
        <v>8526</v>
      </c>
      <c r="AG34" s="15">
        <v>9095</v>
      </c>
      <c r="AH34" s="15">
        <f t="shared" si="5"/>
        <v>-569</v>
      </c>
      <c r="AI34" s="35"/>
    </row>
    <row r="35" spans="1:35" ht="24" customHeight="1">
      <c r="A35" s="15" t="s">
        <v>70</v>
      </c>
      <c r="B35" s="48">
        <v>53872</v>
      </c>
      <c r="C35" s="70">
        <v>59297</v>
      </c>
      <c r="D35" s="43">
        <f t="shared" si="1"/>
        <v>113169</v>
      </c>
      <c r="E35" s="46">
        <v>19</v>
      </c>
      <c r="F35" s="46">
        <v>146</v>
      </c>
      <c r="G35" s="8"/>
      <c r="H35" s="19" t="s">
        <v>71</v>
      </c>
      <c r="I35" s="43">
        <f>SUM(I33:I34)</f>
        <v>12214</v>
      </c>
      <c r="J35" s="43">
        <f>SUM(J33:J34)</f>
        <v>13407</v>
      </c>
      <c r="K35" s="43">
        <f t="shared" si="2"/>
        <v>25621</v>
      </c>
      <c r="L35" s="44">
        <f>SUM(L33:L34)</f>
        <v>18</v>
      </c>
      <c r="M35" s="44">
        <f>SUM(M33:M34)</f>
        <v>130</v>
      </c>
      <c r="N35" s="2"/>
      <c r="O35" s="15" t="s">
        <v>70</v>
      </c>
      <c r="P35" s="15">
        <v>113169</v>
      </c>
      <c r="Q35" s="43">
        <v>113705</v>
      </c>
      <c r="R35" s="93">
        <f t="shared" si="3"/>
        <v>-536</v>
      </c>
      <c r="S35" s="31"/>
      <c r="T35" s="19" t="s">
        <v>71</v>
      </c>
      <c r="U35" s="15">
        <f>SUM(U33:U34)</f>
        <v>25621</v>
      </c>
      <c r="V35" s="15">
        <v>26936</v>
      </c>
      <c r="W35" s="93">
        <f t="shared" si="6"/>
        <v>-1315</v>
      </c>
      <c r="X35" s="35"/>
      <c r="Y35" s="2"/>
      <c r="Z35" s="15" t="s">
        <v>70</v>
      </c>
      <c r="AA35" s="15">
        <v>113230</v>
      </c>
      <c r="AB35" s="15">
        <v>113759</v>
      </c>
      <c r="AC35" s="15">
        <f t="shared" si="4"/>
        <v>-529</v>
      </c>
      <c r="AD35" s="31"/>
      <c r="AE35" s="19" t="s">
        <v>71</v>
      </c>
      <c r="AF35" s="15">
        <v>25646</v>
      </c>
      <c r="AG35" s="15">
        <v>26961</v>
      </c>
      <c r="AH35" s="15">
        <f t="shared" si="5"/>
        <v>-1315</v>
      </c>
      <c r="AI35" s="35"/>
    </row>
    <row r="36" spans="1:35" ht="24" customHeight="1">
      <c r="A36" s="15" t="s">
        <v>72</v>
      </c>
      <c r="B36" s="48">
        <v>53127</v>
      </c>
      <c r="C36" s="70">
        <v>63343</v>
      </c>
      <c r="D36" s="43">
        <f t="shared" si="1"/>
        <v>116470</v>
      </c>
      <c r="E36" s="46">
        <v>22</v>
      </c>
      <c r="F36" s="46">
        <v>171</v>
      </c>
      <c r="G36" s="8"/>
      <c r="H36" s="19" t="s">
        <v>73</v>
      </c>
      <c r="I36" s="48">
        <v>6602</v>
      </c>
      <c r="J36" s="70">
        <v>7244</v>
      </c>
      <c r="K36" s="43">
        <f t="shared" si="2"/>
        <v>13846</v>
      </c>
      <c r="L36" s="43">
        <v>6</v>
      </c>
      <c r="M36" s="43">
        <v>42</v>
      </c>
      <c r="N36" s="2"/>
      <c r="O36" s="15" t="s">
        <v>72</v>
      </c>
      <c r="P36" s="15">
        <v>116470</v>
      </c>
      <c r="Q36" s="43">
        <v>120206</v>
      </c>
      <c r="R36" s="93">
        <f t="shared" si="3"/>
        <v>-3736</v>
      </c>
      <c r="S36" s="31"/>
      <c r="T36" s="19" t="s">
        <v>73</v>
      </c>
      <c r="U36" s="15">
        <v>13846</v>
      </c>
      <c r="V36" s="15">
        <v>14038</v>
      </c>
      <c r="W36" s="93">
        <f t="shared" si="6"/>
        <v>-192</v>
      </c>
      <c r="X36" s="35"/>
      <c r="Y36" s="2"/>
      <c r="Z36" s="15" t="s">
        <v>72</v>
      </c>
      <c r="AA36" s="15">
        <v>116565</v>
      </c>
      <c r="AB36" s="15">
        <v>120307</v>
      </c>
      <c r="AC36" s="15">
        <f t="shared" si="4"/>
        <v>-3742</v>
      </c>
      <c r="AD36" s="31"/>
      <c r="AE36" s="19" t="s">
        <v>73</v>
      </c>
      <c r="AF36" s="15">
        <v>13850</v>
      </c>
      <c r="AG36" s="15">
        <v>14045</v>
      </c>
      <c r="AH36" s="15">
        <f t="shared" si="5"/>
        <v>-195</v>
      </c>
      <c r="AI36" s="35"/>
    </row>
    <row r="37" spans="1:35" ht="24" customHeight="1">
      <c r="A37" s="15" t="s">
        <v>74</v>
      </c>
      <c r="B37" s="48">
        <v>61520</v>
      </c>
      <c r="C37" s="70">
        <v>70302</v>
      </c>
      <c r="D37" s="43">
        <f t="shared" si="1"/>
        <v>131822</v>
      </c>
      <c r="E37" s="46">
        <v>22</v>
      </c>
      <c r="F37" s="46">
        <v>167</v>
      </c>
      <c r="G37" s="8"/>
      <c r="H37" s="15" t="s">
        <v>75</v>
      </c>
      <c r="I37" s="48">
        <v>17101</v>
      </c>
      <c r="J37" s="70">
        <v>18802</v>
      </c>
      <c r="K37" s="43">
        <f t="shared" si="2"/>
        <v>35903</v>
      </c>
      <c r="L37" s="46">
        <v>11</v>
      </c>
      <c r="M37" s="43">
        <v>79</v>
      </c>
      <c r="N37" s="2"/>
      <c r="O37" s="15" t="s">
        <v>74</v>
      </c>
      <c r="P37" s="15">
        <v>131822</v>
      </c>
      <c r="Q37" s="43">
        <v>131981</v>
      </c>
      <c r="R37" s="93">
        <f t="shared" si="3"/>
        <v>-159</v>
      </c>
      <c r="S37" s="31"/>
      <c r="T37" s="15" t="s">
        <v>75</v>
      </c>
      <c r="U37" s="15">
        <v>35903</v>
      </c>
      <c r="V37" s="15">
        <v>36306</v>
      </c>
      <c r="W37" s="93">
        <f t="shared" si="6"/>
        <v>-403</v>
      </c>
      <c r="X37" s="35"/>
      <c r="Y37" s="2"/>
      <c r="Z37" s="15" t="s">
        <v>74</v>
      </c>
      <c r="AA37" s="15">
        <v>131897</v>
      </c>
      <c r="AB37" s="15">
        <v>132062</v>
      </c>
      <c r="AC37" s="15">
        <f t="shared" si="4"/>
        <v>-165</v>
      </c>
      <c r="AD37" s="31"/>
      <c r="AE37" s="15" t="s">
        <v>75</v>
      </c>
      <c r="AF37" s="15">
        <v>35919</v>
      </c>
      <c r="AG37" s="15">
        <v>36323</v>
      </c>
      <c r="AH37" s="15">
        <f t="shared" si="5"/>
        <v>-404</v>
      </c>
      <c r="AI37" s="35"/>
    </row>
    <row r="38" spans="1:35" ht="24" customHeight="1">
      <c r="A38" s="15" t="s">
        <v>76</v>
      </c>
      <c r="B38" s="48">
        <v>14944</v>
      </c>
      <c r="C38" s="70">
        <v>16375</v>
      </c>
      <c r="D38" s="43">
        <f t="shared" si="1"/>
        <v>31319</v>
      </c>
      <c r="E38" s="46">
        <v>18</v>
      </c>
      <c r="F38" s="46">
        <v>114</v>
      </c>
      <c r="G38" s="8"/>
      <c r="H38" s="15" t="s">
        <v>77</v>
      </c>
      <c r="I38" s="48">
        <v>3291</v>
      </c>
      <c r="J38" s="70">
        <v>3530</v>
      </c>
      <c r="K38" s="43">
        <f t="shared" si="2"/>
        <v>6821</v>
      </c>
      <c r="L38" s="44">
        <v>4</v>
      </c>
      <c r="M38" s="43">
        <v>27</v>
      </c>
      <c r="N38" s="2"/>
      <c r="O38" s="15" t="s">
        <v>76</v>
      </c>
      <c r="P38" s="15">
        <v>31319</v>
      </c>
      <c r="Q38" s="43">
        <v>31919</v>
      </c>
      <c r="R38" s="93">
        <f t="shared" si="3"/>
        <v>-600</v>
      </c>
      <c r="S38" s="31"/>
      <c r="T38" s="15" t="s">
        <v>77</v>
      </c>
      <c r="U38" s="15">
        <v>6821</v>
      </c>
      <c r="V38" s="15">
        <v>7507</v>
      </c>
      <c r="W38" s="93">
        <f t="shared" si="6"/>
        <v>-686</v>
      </c>
      <c r="X38" s="35"/>
      <c r="Y38" s="2"/>
      <c r="Z38" s="15" t="s">
        <v>76</v>
      </c>
      <c r="AA38" s="15">
        <v>31337</v>
      </c>
      <c r="AB38" s="15">
        <v>31935</v>
      </c>
      <c r="AC38" s="15">
        <f t="shared" si="4"/>
        <v>-598</v>
      </c>
      <c r="AD38" s="31"/>
      <c r="AE38" s="15" t="s">
        <v>77</v>
      </c>
      <c r="AF38" s="15">
        <v>6827</v>
      </c>
      <c r="AG38" s="15">
        <v>7510</v>
      </c>
      <c r="AH38" s="15">
        <f t="shared" si="5"/>
        <v>-683</v>
      </c>
      <c r="AI38" s="35"/>
    </row>
    <row r="39" spans="1:35" ht="24" customHeight="1">
      <c r="A39" s="15" t="s">
        <v>78</v>
      </c>
      <c r="B39" s="48">
        <f>SUM(B32:B38)</f>
        <v>325120</v>
      </c>
      <c r="C39" s="48">
        <f>SUM(C32:C38)</f>
        <v>362912</v>
      </c>
      <c r="D39" s="43">
        <f t="shared" si="1"/>
        <v>688032</v>
      </c>
      <c r="E39" s="46">
        <f>SUM(E32:E38)</f>
        <v>132</v>
      </c>
      <c r="F39" s="46">
        <f>SUM(F32:F38)</f>
        <v>988</v>
      </c>
      <c r="G39" s="8"/>
      <c r="H39" s="15" t="s">
        <v>79</v>
      </c>
      <c r="I39" s="48">
        <v>6164</v>
      </c>
      <c r="J39" s="70">
        <v>7076</v>
      </c>
      <c r="K39" s="43">
        <f t="shared" si="2"/>
        <v>13240</v>
      </c>
      <c r="L39" s="43">
        <v>13</v>
      </c>
      <c r="M39" s="43">
        <v>85</v>
      </c>
      <c r="N39" s="8"/>
      <c r="O39" s="15" t="s">
        <v>78</v>
      </c>
      <c r="P39" s="15">
        <f>SUM(P32:P38)</f>
        <v>688032</v>
      </c>
      <c r="Q39" s="48">
        <v>694951</v>
      </c>
      <c r="R39" s="93">
        <f t="shared" si="3"/>
        <v>-6919</v>
      </c>
      <c r="S39" s="31"/>
      <c r="T39" s="15" t="s">
        <v>79</v>
      </c>
      <c r="U39" s="15">
        <v>13240</v>
      </c>
      <c r="V39" s="15">
        <v>13787</v>
      </c>
      <c r="W39" s="93">
        <f t="shared" si="6"/>
        <v>-547</v>
      </c>
      <c r="X39" s="35"/>
      <c r="Y39" s="8"/>
      <c r="Z39" s="15" t="s">
        <v>78</v>
      </c>
      <c r="AA39" s="15">
        <v>688409</v>
      </c>
      <c r="AB39" s="15">
        <v>695334</v>
      </c>
      <c r="AC39" s="15">
        <f t="shared" si="4"/>
        <v>-6925</v>
      </c>
      <c r="AD39" s="31"/>
      <c r="AE39" s="15" t="s">
        <v>79</v>
      </c>
      <c r="AF39" s="15">
        <v>13246</v>
      </c>
      <c r="AG39" s="15">
        <v>13792</v>
      </c>
      <c r="AH39" s="15">
        <f t="shared" si="5"/>
        <v>-546</v>
      </c>
      <c r="AI39" s="35"/>
    </row>
    <row r="40" spans="1:35" ht="24" customHeight="1">
      <c r="A40" s="15"/>
      <c r="B40" s="43"/>
      <c r="C40" s="44"/>
      <c r="D40" s="43"/>
      <c r="E40" s="46"/>
      <c r="F40" s="46"/>
      <c r="G40" s="8"/>
      <c r="H40" s="19" t="s">
        <v>80</v>
      </c>
      <c r="I40" s="43">
        <f>SUM(I37:I39)</f>
        <v>26556</v>
      </c>
      <c r="J40" s="43">
        <f>SUM(J37:J39)</f>
        <v>29408</v>
      </c>
      <c r="K40" s="43">
        <f t="shared" si="2"/>
        <v>55964</v>
      </c>
      <c r="L40" s="44">
        <f>SUM(L37:L39)</f>
        <v>28</v>
      </c>
      <c r="M40" s="44">
        <f>SUM(M37:M39)</f>
        <v>191</v>
      </c>
      <c r="N40" s="8"/>
      <c r="O40" s="15"/>
      <c r="P40" s="15"/>
      <c r="Q40" s="15"/>
      <c r="R40" s="15"/>
      <c r="S40" s="31"/>
      <c r="T40" s="19" t="s">
        <v>80</v>
      </c>
      <c r="U40" s="15">
        <f>SUM(U37:U39)</f>
        <v>55964</v>
      </c>
      <c r="V40" s="15">
        <v>57600</v>
      </c>
      <c r="W40" s="93">
        <f t="shared" si="6"/>
        <v>-1636</v>
      </c>
      <c r="X40" s="35"/>
      <c r="Y40" s="8"/>
      <c r="Z40" s="15"/>
      <c r="AA40" s="15"/>
      <c r="AB40" s="15"/>
      <c r="AC40" s="15"/>
      <c r="AD40" s="31"/>
      <c r="AE40" s="19" t="s">
        <v>80</v>
      </c>
      <c r="AF40" s="15">
        <v>55992</v>
      </c>
      <c r="AG40" s="15">
        <v>57625</v>
      </c>
      <c r="AH40" s="15">
        <f t="shared" si="5"/>
        <v>-1633</v>
      </c>
      <c r="AI40" s="35"/>
    </row>
    <row r="41" spans="1:35" ht="24" customHeight="1">
      <c r="A41" s="15" t="s">
        <v>81</v>
      </c>
      <c r="B41" s="48">
        <v>75111</v>
      </c>
      <c r="C41" s="70">
        <v>83984</v>
      </c>
      <c r="D41" s="43">
        <f t="shared" si="1"/>
        <v>159095</v>
      </c>
      <c r="E41" s="46">
        <v>46</v>
      </c>
      <c r="F41" s="46">
        <v>337</v>
      </c>
      <c r="G41" s="8"/>
      <c r="H41" s="19" t="s">
        <v>82</v>
      </c>
      <c r="I41" s="48">
        <v>5349</v>
      </c>
      <c r="J41" s="70">
        <v>5718</v>
      </c>
      <c r="K41" s="43">
        <f t="shared" si="2"/>
        <v>11067</v>
      </c>
      <c r="L41" s="44">
        <v>5</v>
      </c>
      <c r="M41" s="43">
        <v>36</v>
      </c>
      <c r="N41" s="2"/>
      <c r="O41" s="15" t="s">
        <v>81</v>
      </c>
      <c r="P41" s="15">
        <v>159095</v>
      </c>
      <c r="Q41" s="15">
        <v>162139</v>
      </c>
      <c r="R41" s="93">
        <f t="shared" ref="R41:R47" si="7">P41-Q41</f>
        <v>-3044</v>
      </c>
      <c r="S41" s="31"/>
      <c r="T41" s="19" t="s">
        <v>82</v>
      </c>
      <c r="U41" s="15">
        <v>11067</v>
      </c>
      <c r="V41" s="15">
        <v>11254</v>
      </c>
      <c r="W41" s="93">
        <f t="shared" si="6"/>
        <v>-187</v>
      </c>
      <c r="X41" s="35"/>
      <c r="Y41" s="2"/>
      <c r="Z41" s="15" t="s">
        <v>81</v>
      </c>
      <c r="AA41" s="15">
        <v>159150</v>
      </c>
      <c r="AB41" s="15">
        <v>162198</v>
      </c>
      <c r="AC41" s="15">
        <f t="shared" si="4"/>
        <v>-3048</v>
      </c>
      <c r="AD41" s="31"/>
      <c r="AE41" s="19" t="s">
        <v>82</v>
      </c>
      <c r="AF41" s="15">
        <v>11070</v>
      </c>
      <c r="AG41" s="15">
        <v>11260</v>
      </c>
      <c r="AH41" s="15">
        <f t="shared" si="5"/>
        <v>-190</v>
      </c>
      <c r="AI41" s="35"/>
    </row>
    <row r="42" spans="1:35" ht="24" customHeight="1">
      <c r="A42" s="15" t="s">
        <v>83</v>
      </c>
      <c r="B42" s="48">
        <v>157860</v>
      </c>
      <c r="C42" s="70">
        <v>179993</v>
      </c>
      <c r="D42" s="43">
        <f t="shared" si="1"/>
        <v>337853</v>
      </c>
      <c r="E42" s="46">
        <v>65</v>
      </c>
      <c r="F42" s="46">
        <v>487</v>
      </c>
      <c r="G42" s="8"/>
      <c r="H42" s="15" t="s">
        <v>84</v>
      </c>
      <c r="I42" s="48">
        <v>6229</v>
      </c>
      <c r="J42" s="70">
        <v>6717</v>
      </c>
      <c r="K42" s="43">
        <f t="shared" si="2"/>
        <v>12946</v>
      </c>
      <c r="L42" s="44">
        <v>5</v>
      </c>
      <c r="M42" s="43">
        <v>39</v>
      </c>
      <c r="N42" s="2"/>
      <c r="O42" s="15" t="s">
        <v>83</v>
      </c>
      <c r="P42" s="15">
        <v>337853</v>
      </c>
      <c r="Q42" s="15">
        <v>337742</v>
      </c>
      <c r="R42" s="93">
        <f t="shared" si="7"/>
        <v>111</v>
      </c>
      <c r="S42" s="31"/>
      <c r="T42" s="15" t="s">
        <v>84</v>
      </c>
      <c r="U42" s="15">
        <v>12946</v>
      </c>
      <c r="V42" s="15">
        <v>13295</v>
      </c>
      <c r="W42" s="93">
        <f t="shared" si="6"/>
        <v>-349</v>
      </c>
      <c r="X42" s="35"/>
      <c r="Y42" s="2"/>
      <c r="Z42" s="15" t="s">
        <v>83</v>
      </c>
      <c r="AA42" s="15">
        <v>338205</v>
      </c>
      <c r="AB42" s="15">
        <v>338114</v>
      </c>
      <c r="AC42" s="15">
        <f t="shared" si="4"/>
        <v>91</v>
      </c>
      <c r="AD42" s="31"/>
      <c r="AE42" s="15" t="s">
        <v>84</v>
      </c>
      <c r="AF42" s="15">
        <v>12949</v>
      </c>
      <c r="AG42" s="15">
        <v>13300</v>
      </c>
      <c r="AH42" s="15">
        <f t="shared" si="5"/>
        <v>-351</v>
      </c>
      <c r="AI42" s="35"/>
    </row>
    <row r="43" spans="1:35" ht="24" customHeight="1">
      <c r="A43" s="15" t="s">
        <v>85</v>
      </c>
      <c r="B43" s="48">
        <v>40727</v>
      </c>
      <c r="C43" s="70">
        <v>45563</v>
      </c>
      <c r="D43" s="43">
        <f t="shared" si="1"/>
        <v>86290</v>
      </c>
      <c r="E43" s="46">
        <v>29</v>
      </c>
      <c r="F43" s="46">
        <v>197</v>
      </c>
      <c r="G43" s="8"/>
      <c r="H43" s="15" t="s">
        <v>86</v>
      </c>
      <c r="I43" s="48">
        <v>2094</v>
      </c>
      <c r="J43" s="70">
        <v>2344</v>
      </c>
      <c r="K43" s="43">
        <f t="shared" si="2"/>
        <v>4438</v>
      </c>
      <c r="L43" s="43">
        <v>4</v>
      </c>
      <c r="M43" s="43">
        <v>31</v>
      </c>
      <c r="N43" s="2"/>
      <c r="O43" s="15" t="s">
        <v>85</v>
      </c>
      <c r="P43" s="15">
        <v>86290</v>
      </c>
      <c r="Q43" s="15">
        <v>86418</v>
      </c>
      <c r="R43" s="93">
        <f t="shared" si="7"/>
        <v>-128</v>
      </c>
      <c r="S43" s="31"/>
      <c r="T43" s="15" t="s">
        <v>86</v>
      </c>
      <c r="U43" s="15">
        <v>4438</v>
      </c>
      <c r="V43" s="15">
        <v>4662</v>
      </c>
      <c r="W43" s="93">
        <f t="shared" si="6"/>
        <v>-224</v>
      </c>
      <c r="X43" s="35"/>
      <c r="Y43" s="2"/>
      <c r="Z43" s="15" t="s">
        <v>85</v>
      </c>
      <c r="AA43" s="15">
        <v>86384</v>
      </c>
      <c r="AB43" s="15">
        <v>86526</v>
      </c>
      <c r="AC43" s="15">
        <f t="shared" si="4"/>
        <v>-142</v>
      </c>
      <c r="AD43" s="31"/>
      <c r="AE43" s="15" t="s">
        <v>86</v>
      </c>
      <c r="AF43" s="15">
        <v>4442</v>
      </c>
      <c r="AG43" s="15">
        <v>4666</v>
      </c>
      <c r="AH43" s="15">
        <f t="shared" si="5"/>
        <v>-224</v>
      </c>
      <c r="AI43" s="35"/>
    </row>
    <row r="44" spans="1:35" ht="24" customHeight="1">
      <c r="A44" s="15" t="s">
        <v>87</v>
      </c>
      <c r="B44" s="48">
        <v>147221</v>
      </c>
      <c r="C44" s="70">
        <v>165295</v>
      </c>
      <c r="D44" s="43">
        <f t="shared" si="1"/>
        <v>312516</v>
      </c>
      <c r="E44" s="46">
        <v>58</v>
      </c>
      <c r="F44" s="46">
        <v>437</v>
      </c>
      <c r="G44" s="8"/>
      <c r="H44" s="19" t="s">
        <v>88</v>
      </c>
      <c r="I44" s="44">
        <f>SUM(I41:I43)</f>
        <v>13672</v>
      </c>
      <c r="J44" s="44">
        <f>SUM(J41:J43)</f>
        <v>14779</v>
      </c>
      <c r="K44" s="43">
        <f t="shared" si="2"/>
        <v>28451</v>
      </c>
      <c r="L44" s="44">
        <f>SUM(L41:L43)</f>
        <v>14</v>
      </c>
      <c r="M44" s="44">
        <f>SUM(M41:M43)</f>
        <v>106</v>
      </c>
      <c r="N44" s="2"/>
      <c r="O44" s="15" t="s">
        <v>87</v>
      </c>
      <c r="P44" s="15">
        <v>312516</v>
      </c>
      <c r="Q44" s="15">
        <v>307104</v>
      </c>
      <c r="R44" s="93">
        <f t="shared" si="7"/>
        <v>5412</v>
      </c>
      <c r="S44" s="31"/>
      <c r="T44" s="19" t="s">
        <v>88</v>
      </c>
      <c r="U44" s="15">
        <f>SUM(U41:U43)</f>
        <v>28451</v>
      </c>
      <c r="V44" s="15">
        <v>29211</v>
      </c>
      <c r="W44" s="93">
        <f t="shared" si="6"/>
        <v>-760</v>
      </c>
      <c r="X44" s="35"/>
      <c r="Y44" s="2"/>
      <c r="Z44" s="15" t="s">
        <v>87</v>
      </c>
      <c r="AA44" s="15">
        <v>312847</v>
      </c>
      <c r="AB44" s="15">
        <v>307425</v>
      </c>
      <c r="AC44" s="15">
        <f t="shared" si="4"/>
        <v>5422</v>
      </c>
      <c r="AD44" s="31"/>
      <c r="AE44" s="19" t="s">
        <v>88</v>
      </c>
      <c r="AF44" s="15">
        <v>28461</v>
      </c>
      <c r="AG44" s="15">
        <v>29226</v>
      </c>
      <c r="AH44" s="15">
        <f t="shared" si="5"/>
        <v>-765</v>
      </c>
      <c r="AI44" s="35"/>
    </row>
    <row r="45" spans="1:35" ht="24" customHeight="1">
      <c r="A45" s="15" t="s">
        <v>89</v>
      </c>
      <c r="B45" s="48">
        <v>29158</v>
      </c>
      <c r="C45" s="70">
        <v>32556</v>
      </c>
      <c r="D45" s="43">
        <f t="shared" si="1"/>
        <v>61714</v>
      </c>
      <c r="E45" s="46">
        <v>20</v>
      </c>
      <c r="F45" s="46">
        <v>140</v>
      </c>
      <c r="G45" s="8"/>
      <c r="H45" s="19" t="s">
        <v>90</v>
      </c>
      <c r="I45" s="43">
        <f>SUM(I32,I35,I36,I40,I44)</f>
        <v>71308</v>
      </c>
      <c r="J45" s="43">
        <f>SUM(J32,J35,J36,J40,J44)</f>
        <v>78825</v>
      </c>
      <c r="K45" s="43">
        <f t="shared" si="2"/>
        <v>150133</v>
      </c>
      <c r="L45" s="43">
        <f>SUM(L32,L35,L36,L40,L44)</f>
        <v>75</v>
      </c>
      <c r="M45" s="43">
        <f>SUM(M32,M35,M36,M40,M44)</f>
        <v>534</v>
      </c>
      <c r="N45" s="2"/>
      <c r="O45" s="15" t="s">
        <v>89</v>
      </c>
      <c r="P45" s="15">
        <v>61714</v>
      </c>
      <c r="Q45" s="15">
        <v>62137</v>
      </c>
      <c r="R45" s="93">
        <f t="shared" si="7"/>
        <v>-423</v>
      </c>
      <c r="S45" s="31"/>
      <c r="T45" s="19" t="s">
        <v>90</v>
      </c>
      <c r="U45" s="15">
        <f>SUM(U32,U35,U36,U40,U44)</f>
        <v>150133</v>
      </c>
      <c r="V45" s="15">
        <v>153592</v>
      </c>
      <c r="W45" s="93">
        <f t="shared" si="6"/>
        <v>-3459</v>
      </c>
      <c r="X45" s="35"/>
      <c r="Y45" s="2"/>
      <c r="Z45" s="15" t="s">
        <v>89</v>
      </c>
      <c r="AA45" s="15">
        <v>61754</v>
      </c>
      <c r="AB45" s="15">
        <v>62186</v>
      </c>
      <c r="AC45" s="15">
        <f t="shared" si="4"/>
        <v>-432</v>
      </c>
      <c r="AD45" s="31"/>
      <c r="AE45" s="19" t="s">
        <v>90</v>
      </c>
      <c r="AF45" s="15">
        <v>150223</v>
      </c>
      <c r="AG45" s="15">
        <v>153691</v>
      </c>
      <c r="AH45" s="15">
        <f t="shared" si="5"/>
        <v>-3468</v>
      </c>
      <c r="AI45" s="35"/>
    </row>
    <row r="46" spans="1:35" ht="24" customHeight="1">
      <c r="A46" s="15" t="s">
        <v>91</v>
      </c>
      <c r="B46" s="48">
        <v>138891</v>
      </c>
      <c r="C46" s="70">
        <v>155880</v>
      </c>
      <c r="D46" s="43">
        <f t="shared" si="1"/>
        <v>294771</v>
      </c>
      <c r="E46" s="46">
        <v>70</v>
      </c>
      <c r="F46" s="46">
        <v>517</v>
      </c>
      <c r="G46" s="8"/>
      <c r="H46" s="19"/>
      <c r="I46" s="43"/>
      <c r="J46" s="44"/>
      <c r="K46" s="43"/>
      <c r="L46" s="44"/>
      <c r="M46" s="43"/>
      <c r="N46" s="2"/>
      <c r="O46" s="15" t="s">
        <v>91</v>
      </c>
      <c r="P46" s="15">
        <v>294771</v>
      </c>
      <c r="Q46" s="15">
        <v>296388</v>
      </c>
      <c r="R46" s="93">
        <f t="shared" si="7"/>
        <v>-1617</v>
      </c>
      <c r="S46" s="31"/>
      <c r="T46" s="19"/>
      <c r="U46" s="15"/>
      <c r="V46" s="15"/>
      <c r="W46" s="15"/>
      <c r="X46" s="35"/>
      <c r="Y46" s="2"/>
      <c r="Z46" s="15" t="s">
        <v>91</v>
      </c>
      <c r="AA46" s="15">
        <v>294993</v>
      </c>
      <c r="AB46" s="15">
        <v>296619</v>
      </c>
      <c r="AC46" s="15">
        <f t="shared" si="4"/>
        <v>-1626</v>
      </c>
      <c r="AD46" s="31"/>
      <c r="AE46" s="19"/>
      <c r="AF46" s="15"/>
      <c r="AG46" s="15"/>
      <c r="AH46" s="15"/>
      <c r="AI46" s="35"/>
    </row>
    <row r="47" spans="1:35" ht="24" customHeight="1">
      <c r="A47" s="15" t="s">
        <v>92</v>
      </c>
      <c r="B47" s="48">
        <v>33225</v>
      </c>
      <c r="C47" s="70">
        <v>36664</v>
      </c>
      <c r="D47" s="43">
        <f t="shared" si="1"/>
        <v>69889</v>
      </c>
      <c r="E47" s="74">
        <v>30</v>
      </c>
      <c r="F47" s="71">
        <v>212</v>
      </c>
      <c r="G47" s="8"/>
      <c r="H47" s="20" t="s">
        <v>93</v>
      </c>
      <c r="I47" s="45">
        <f>SUM(B30,B39,I30,I45)</f>
        <v>3485522</v>
      </c>
      <c r="J47" s="45">
        <f>SUM(C30,C39,J30,J45)</f>
        <v>3839372</v>
      </c>
      <c r="K47" s="43">
        <f t="shared" si="2"/>
        <v>7324894</v>
      </c>
      <c r="L47" s="45">
        <f>SUM(E30,E39,L30,L45)</f>
        <v>1770</v>
      </c>
      <c r="M47" s="45">
        <f>SUM(F30,F39,M30,M45)</f>
        <v>12901</v>
      </c>
      <c r="N47" s="2"/>
      <c r="O47" s="15" t="s">
        <v>92</v>
      </c>
      <c r="P47" s="15">
        <v>69889</v>
      </c>
      <c r="Q47" s="15">
        <v>71591</v>
      </c>
      <c r="R47" s="93">
        <f t="shared" si="7"/>
        <v>-1702</v>
      </c>
      <c r="S47" s="31"/>
      <c r="T47" s="20" t="s">
        <v>93</v>
      </c>
      <c r="U47" s="15">
        <f>SUM(P30,P39,U30,U45)</f>
        <v>7324894</v>
      </c>
      <c r="V47" s="15">
        <v>7352533</v>
      </c>
      <c r="W47" s="93">
        <f t="shared" si="6"/>
        <v>-27639</v>
      </c>
      <c r="X47" s="35"/>
      <c r="Y47" s="2"/>
      <c r="Z47" s="15" t="s">
        <v>92</v>
      </c>
      <c r="AA47" s="15">
        <v>69916</v>
      </c>
      <c r="AB47" s="15">
        <v>71618</v>
      </c>
      <c r="AC47" s="15">
        <f t="shared" si="4"/>
        <v>-1702</v>
      </c>
      <c r="AD47" s="31"/>
      <c r="AE47" s="20" t="s">
        <v>93</v>
      </c>
      <c r="AF47" s="15">
        <v>7329817</v>
      </c>
      <c r="AG47" s="15">
        <v>7357503</v>
      </c>
      <c r="AH47" s="15">
        <f t="shared" si="5"/>
        <v>-27686</v>
      </c>
      <c r="AI47" s="35"/>
    </row>
    <row r="48" spans="1:35" ht="20.25" customHeight="1">
      <c r="A48" s="2"/>
      <c r="B48" s="2"/>
      <c r="C48" s="2"/>
      <c r="D48" s="27"/>
      <c r="E48" s="75"/>
      <c r="F48" s="75"/>
      <c r="G48" s="2"/>
      <c r="H48" s="2"/>
      <c r="I48" s="2"/>
      <c r="J48" s="2"/>
      <c r="K48" s="2"/>
      <c r="L48" s="2"/>
      <c r="M48" s="2"/>
      <c r="N48" s="2"/>
      <c r="O48" s="3"/>
      <c r="P48" s="2"/>
      <c r="Q48" s="2"/>
      <c r="R48" s="2"/>
      <c r="S48" s="32"/>
      <c r="T48" s="2"/>
      <c r="U48" s="2"/>
      <c r="V48" s="2"/>
      <c r="W48" s="2"/>
      <c r="X48" s="32"/>
      <c r="Y48" s="2"/>
      <c r="Z48" s="3"/>
      <c r="AA48" s="2"/>
      <c r="AB48" s="2"/>
      <c r="AC48" s="2"/>
      <c r="AD48" s="39"/>
      <c r="AE48" s="2"/>
      <c r="AF48" s="2"/>
      <c r="AG48" s="2"/>
      <c r="AH48" s="2"/>
    </row>
    <row r="49" spans="1:34" ht="12">
      <c r="A49" s="3"/>
      <c r="B49" s="2"/>
      <c r="C49" s="2"/>
      <c r="D49" s="26"/>
      <c r="E49" s="76"/>
      <c r="F49" s="76"/>
      <c r="G49" s="2"/>
      <c r="H49" s="2"/>
      <c r="I49" s="2"/>
      <c r="J49" s="2"/>
      <c r="K49" s="2"/>
      <c r="L49" s="2"/>
      <c r="M49" s="2"/>
      <c r="N49" s="2"/>
      <c r="O49" s="3"/>
      <c r="P49" s="2"/>
      <c r="Q49" s="2"/>
      <c r="R49" s="2"/>
      <c r="S49" s="32"/>
      <c r="T49" s="2"/>
      <c r="U49" s="2"/>
      <c r="V49" s="2"/>
      <c r="W49" s="2"/>
      <c r="X49" s="32"/>
      <c r="Y49" s="2"/>
      <c r="Z49" s="3"/>
      <c r="AA49" s="2"/>
      <c r="AB49" s="2"/>
      <c r="AC49" s="2"/>
      <c r="AD49" s="39"/>
      <c r="AE49" s="2"/>
      <c r="AF49" s="2"/>
      <c r="AG49" s="2"/>
      <c r="AH49" s="2"/>
    </row>
    <row r="50" spans="1:34" ht="20.25" customHeight="1">
      <c r="A50" s="23"/>
      <c r="E50" s="2"/>
      <c r="F50" s="2"/>
      <c r="L50" s="77"/>
      <c r="M50" s="77"/>
      <c r="O50" s="23"/>
      <c r="Z50" s="23"/>
    </row>
    <row r="51" spans="1:34" ht="20.25" customHeight="1">
      <c r="E51" s="2"/>
      <c r="F51" s="2"/>
      <c r="L51" s="77"/>
      <c r="M51" s="77"/>
    </row>
    <row r="52" spans="1:34" ht="20.25" customHeight="1">
      <c r="E52" s="77"/>
      <c r="F52" s="77"/>
      <c r="L52" s="77"/>
      <c r="M52" s="77"/>
    </row>
    <row r="53" spans="1:34" ht="20.25" customHeight="1">
      <c r="E53" s="77"/>
      <c r="F53" s="77"/>
      <c r="L53" s="77"/>
      <c r="M53" s="77"/>
    </row>
    <row r="54" spans="1:34" ht="20.25" customHeight="1">
      <c r="E54" s="77"/>
      <c r="F54" s="77"/>
      <c r="L54" s="77"/>
      <c r="M54" s="77"/>
    </row>
    <row r="55" spans="1:34" ht="20.25" customHeight="1">
      <c r="E55" s="77"/>
      <c r="F55" s="77"/>
      <c r="L55" s="77"/>
      <c r="M55" s="77"/>
    </row>
    <row r="56" spans="1:34" ht="20.25" customHeight="1">
      <c r="E56" s="77"/>
      <c r="F56" s="77"/>
      <c r="L56" s="77"/>
      <c r="M56" s="77"/>
    </row>
    <row r="57" spans="1:34" ht="20.25" customHeight="1">
      <c r="E57" s="77"/>
      <c r="F57" s="77"/>
      <c r="L57" s="77"/>
      <c r="M57" s="77"/>
    </row>
    <row r="58" spans="1:34" ht="20.25" customHeight="1">
      <c r="E58" s="77"/>
      <c r="F58" s="77"/>
      <c r="L58" s="77"/>
      <c r="M58" s="77"/>
    </row>
    <row r="59" spans="1:34" ht="20.25" customHeight="1">
      <c r="E59" s="77"/>
      <c r="F59" s="77"/>
      <c r="L59" s="77"/>
      <c r="M59" s="77"/>
    </row>
    <row r="60" spans="1:34" ht="20.25" customHeight="1">
      <c r="E60" s="77"/>
      <c r="F60" s="77"/>
      <c r="L60" s="77"/>
      <c r="M60" s="77"/>
    </row>
    <row r="61" spans="1:34" ht="20.25" customHeight="1">
      <c r="E61" s="77"/>
      <c r="F61" s="77"/>
      <c r="L61" s="77"/>
      <c r="M61" s="77"/>
    </row>
    <row r="62" spans="1:34" ht="20.25" customHeight="1">
      <c r="E62" s="77"/>
      <c r="F62" s="77"/>
      <c r="L62" s="77"/>
      <c r="M62" s="77"/>
    </row>
    <row r="63" spans="1:34" ht="20.25" customHeight="1">
      <c r="E63" s="77"/>
      <c r="F63" s="77"/>
      <c r="L63" s="77"/>
      <c r="M63" s="77"/>
    </row>
    <row r="64" spans="1:34" ht="20.25" customHeight="1">
      <c r="E64" s="77"/>
      <c r="F64" s="77"/>
      <c r="L64" s="77"/>
      <c r="M64" s="77"/>
    </row>
    <row r="65" spans="5:13" ht="20.25" customHeight="1">
      <c r="E65" s="77"/>
      <c r="F65" s="77"/>
      <c r="L65" s="77"/>
      <c r="M65" s="77"/>
    </row>
    <row r="66" spans="5:13" ht="20.25" customHeight="1">
      <c r="E66" s="77"/>
      <c r="F66" s="77"/>
      <c r="L66" s="77"/>
      <c r="M66" s="77"/>
    </row>
    <row r="67" spans="5:13" ht="20.25" customHeight="1">
      <c r="E67" s="77"/>
      <c r="F67" s="77"/>
      <c r="L67" s="77"/>
      <c r="M67" s="77"/>
    </row>
    <row r="68" spans="5:13" ht="20.25" customHeight="1">
      <c r="E68" s="77"/>
      <c r="F68" s="77"/>
      <c r="L68" s="77"/>
      <c r="M68" s="77"/>
    </row>
    <row r="69" spans="5:13" ht="20.25" customHeight="1">
      <c r="E69" s="77"/>
      <c r="F69" s="77"/>
      <c r="L69" s="77"/>
      <c r="M69" s="77"/>
    </row>
    <row r="70" spans="5:13" ht="20.25" customHeight="1">
      <c r="E70" s="77"/>
      <c r="F70" s="77"/>
      <c r="L70" s="77"/>
      <c r="M70" s="77"/>
    </row>
    <row r="71" spans="5:13" ht="20.25" customHeight="1">
      <c r="E71" s="77"/>
      <c r="F71" s="77"/>
      <c r="L71" s="77"/>
      <c r="M71" s="77"/>
    </row>
    <row r="72" spans="5:13" ht="20.25" customHeight="1">
      <c r="E72" s="77"/>
      <c r="F72" s="77"/>
      <c r="L72" s="77"/>
      <c r="M72" s="77"/>
    </row>
    <row r="73" spans="5:13" ht="20.25" customHeight="1">
      <c r="E73" s="77"/>
      <c r="F73" s="77"/>
      <c r="L73" s="77"/>
      <c r="M73" s="77"/>
    </row>
    <row r="74" spans="5:13" ht="20.25" customHeight="1">
      <c r="E74" s="77"/>
      <c r="F74" s="77"/>
      <c r="L74" s="77"/>
      <c r="M74" s="77"/>
    </row>
    <row r="75" spans="5:13" ht="20.25" customHeight="1">
      <c r="E75" s="77"/>
      <c r="F75" s="77"/>
      <c r="L75" s="77"/>
      <c r="M75" s="77"/>
    </row>
    <row r="76" spans="5:13" ht="20.25" customHeight="1">
      <c r="E76" s="77"/>
      <c r="F76" s="77"/>
      <c r="L76" s="77"/>
      <c r="M76" s="77"/>
    </row>
    <row r="77" spans="5:13" ht="20.25" customHeight="1">
      <c r="E77" s="77"/>
      <c r="F77" s="77"/>
      <c r="L77" s="77"/>
      <c r="M77" s="77"/>
    </row>
    <row r="78" spans="5:13" ht="20.25" customHeight="1">
      <c r="E78" s="77"/>
      <c r="F78" s="77"/>
      <c r="L78" s="77"/>
      <c r="M78" s="77"/>
    </row>
    <row r="79" spans="5:13" ht="20.25" customHeight="1">
      <c r="E79" s="77"/>
      <c r="F79" s="77"/>
      <c r="L79" s="77"/>
      <c r="M79" s="77"/>
    </row>
    <row r="80" spans="5:13" ht="20.25" customHeight="1">
      <c r="E80" s="77"/>
      <c r="F80" s="77"/>
      <c r="L80" s="77"/>
      <c r="M80" s="77"/>
    </row>
    <row r="81" spans="5:13" ht="20.25" customHeight="1">
      <c r="E81" s="77"/>
      <c r="F81" s="77"/>
      <c r="L81" s="77"/>
      <c r="M81" s="77"/>
    </row>
    <row r="82" spans="5:13" ht="20.25" customHeight="1">
      <c r="E82" s="77"/>
      <c r="F82" s="77"/>
      <c r="L82" s="77"/>
      <c r="M82" s="77"/>
    </row>
    <row r="83" spans="5:13" ht="20.25" customHeight="1">
      <c r="E83" s="77"/>
      <c r="F83" s="77"/>
      <c r="L83" s="77"/>
      <c r="M83" s="77"/>
    </row>
    <row r="84" spans="5:13" ht="20.25" customHeight="1">
      <c r="E84" s="77"/>
      <c r="F84" s="77"/>
      <c r="L84" s="77"/>
      <c r="M84" s="77"/>
    </row>
    <row r="85" spans="5:13" ht="20.25" customHeight="1">
      <c r="E85" s="77"/>
      <c r="F85" s="77"/>
      <c r="L85" s="77"/>
      <c r="M85" s="77"/>
    </row>
    <row r="86" spans="5:13" ht="20.25" customHeight="1">
      <c r="E86" s="77"/>
      <c r="F86" s="77"/>
      <c r="L86" s="77"/>
      <c r="M86" s="77"/>
    </row>
    <row r="87" spans="5:13" ht="20.25" customHeight="1">
      <c r="E87" s="77"/>
      <c r="F87" s="77"/>
      <c r="L87" s="77"/>
      <c r="M87" s="77"/>
    </row>
    <row r="88" spans="5:13" ht="20.25" customHeight="1">
      <c r="E88" s="77"/>
      <c r="F88" s="77"/>
      <c r="L88" s="77"/>
      <c r="M88" s="77"/>
    </row>
    <row r="89" spans="5:13" ht="20.25" customHeight="1">
      <c r="E89" s="77"/>
      <c r="F89" s="77"/>
      <c r="L89" s="77"/>
      <c r="M89" s="77"/>
    </row>
    <row r="90" spans="5:13" ht="20.25" customHeight="1">
      <c r="E90" s="77"/>
      <c r="F90" s="77"/>
      <c r="L90" s="77"/>
      <c r="M90" s="77"/>
    </row>
    <row r="91" spans="5:13" ht="20.25" customHeight="1">
      <c r="E91" s="77"/>
      <c r="F91" s="77"/>
      <c r="L91" s="77"/>
      <c r="M91" s="77"/>
    </row>
    <row r="92" spans="5:13" ht="20.25" customHeight="1">
      <c r="E92" s="77"/>
      <c r="F92" s="77"/>
      <c r="L92" s="77"/>
      <c r="M92" s="77"/>
    </row>
    <row r="93" spans="5:13" ht="20.25" customHeight="1">
      <c r="E93" s="77"/>
      <c r="F93" s="77"/>
      <c r="L93" s="77"/>
      <c r="M93" s="77"/>
    </row>
    <row r="94" spans="5:13" ht="20.25" customHeight="1">
      <c r="E94" s="77"/>
      <c r="F94" s="77"/>
      <c r="L94" s="77"/>
      <c r="M94" s="77"/>
    </row>
    <row r="95" spans="5:13" ht="20.25" customHeight="1">
      <c r="E95" s="77"/>
      <c r="F95" s="77"/>
      <c r="L95" s="77"/>
      <c r="M95" s="77"/>
    </row>
    <row r="96" spans="5:13" ht="20.25" customHeight="1">
      <c r="E96" s="77"/>
      <c r="F96" s="77"/>
      <c r="L96" s="77"/>
      <c r="M96" s="77"/>
    </row>
    <row r="97" spans="5:13" ht="20.25" customHeight="1">
      <c r="E97" s="77"/>
      <c r="F97" s="77"/>
      <c r="L97" s="77"/>
      <c r="M97" s="77"/>
    </row>
    <row r="98" spans="5:13" ht="20.25" customHeight="1">
      <c r="E98" s="77"/>
      <c r="F98" s="77"/>
      <c r="L98" s="77"/>
      <c r="M98" s="77"/>
    </row>
    <row r="99" spans="5:13" ht="20.25" customHeight="1">
      <c r="E99" s="77"/>
      <c r="F99" s="77"/>
      <c r="L99" s="77"/>
      <c r="M99" s="77"/>
    </row>
    <row r="100" spans="5:13" ht="20.25" customHeight="1">
      <c r="E100" s="77"/>
      <c r="F100" s="77"/>
      <c r="L100" s="77"/>
      <c r="M100" s="77"/>
    </row>
    <row r="101" spans="5:13" ht="20.25" customHeight="1">
      <c r="E101" s="77"/>
      <c r="F101" s="77"/>
      <c r="L101" s="77"/>
      <c r="M101" s="77"/>
    </row>
    <row r="102" spans="5:13" ht="20.25" customHeight="1">
      <c r="E102" s="77"/>
      <c r="F102" s="77"/>
      <c r="L102" s="77"/>
      <c r="M102" s="77"/>
    </row>
    <row r="103" spans="5:13" ht="20.25" customHeight="1">
      <c r="E103" s="77"/>
      <c r="F103" s="77"/>
      <c r="L103" s="77"/>
      <c r="M103" s="77"/>
    </row>
    <row r="104" spans="5:13" ht="20.25" customHeight="1">
      <c r="E104" s="77"/>
      <c r="F104" s="77"/>
      <c r="L104" s="77"/>
      <c r="M104" s="77"/>
    </row>
    <row r="105" spans="5:13" ht="20.25" customHeight="1">
      <c r="E105" s="77"/>
      <c r="F105" s="77"/>
      <c r="L105" s="77"/>
      <c r="M105" s="77"/>
    </row>
    <row r="106" spans="5:13" ht="20.25" customHeight="1">
      <c r="E106" s="77"/>
      <c r="F106" s="77"/>
      <c r="L106" s="77"/>
      <c r="M106" s="77"/>
    </row>
    <row r="107" spans="5:13" ht="20.25" customHeight="1">
      <c r="E107" s="77"/>
      <c r="F107" s="77"/>
      <c r="L107" s="77"/>
      <c r="M107" s="77"/>
    </row>
    <row r="108" spans="5:13" ht="20.25" customHeight="1">
      <c r="E108" s="77"/>
      <c r="F108" s="77"/>
      <c r="L108" s="77"/>
      <c r="M108" s="77"/>
    </row>
    <row r="109" spans="5:13" ht="20.25" customHeight="1">
      <c r="E109" s="77"/>
      <c r="F109" s="77"/>
      <c r="L109" s="77"/>
      <c r="M109" s="77"/>
    </row>
    <row r="110" spans="5:13" ht="20.25" customHeight="1">
      <c r="E110" s="77"/>
      <c r="F110" s="77"/>
      <c r="L110" s="77"/>
      <c r="M110" s="77"/>
    </row>
    <row r="111" spans="5:13" ht="20.25" customHeight="1">
      <c r="E111" s="77"/>
      <c r="F111" s="77"/>
      <c r="L111" s="77"/>
      <c r="M111" s="77"/>
    </row>
    <row r="112" spans="5:13" ht="20.25" customHeight="1">
      <c r="E112" s="77"/>
      <c r="F112" s="77"/>
      <c r="L112" s="77"/>
      <c r="M112" s="77"/>
    </row>
    <row r="113" spans="5:13" ht="20.25" customHeight="1">
      <c r="E113" s="77"/>
      <c r="F113" s="77"/>
      <c r="L113" s="77"/>
      <c r="M113" s="77"/>
    </row>
    <row r="114" spans="5:13" ht="20.25" customHeight="1">
      <c r="E114" s="77"/>
      <c r="F114" s="77"/>
      <c r="L114" s="77"/>
      <c r="M114" s="77"/>
    </row>
    <row r="115" spans="5:13" ht="20.25" customHeight="1">
      <c r="E115" s="77"/>
      <c r="F115" s="77"/>
      <c r="L115" s="77"/>
      <c r="M115" s="77"/>
    </row>
    <row r="116" spans="5:13" ht="20.25" customHeight="1">
      <c r="E116" s="77"/>
      <c r="F116" s="77"/>
      <c r="L116" s="77"/>
      <c r="M116" s="77"/>
    </row>
    <row r="117" spans="5:13" ht="15.95" customHeight="1">
      <c r="E117" s="77"/>
      <c r="F117" s="77"/>
      <c r="L117" s="77"/>
      <c r="M117" s="77"/>
    </row>
    <row r="118" spans="5:13" ht="15.95" customHeight="1">
      <c r="E118" s="77"/>
      <c r="F118" s="77"/>
      <c r="L118" s="77"/>
      <c r="M118" s="77"/>
    </row>
    <row r="119" spans="5:13" ht="15.95" customHeight="1">
      <c r="E119" s="77"/>
      <c r="F119" s="77"/>
      <c r="L119" s="77"/>
      <c r="M119" s="77"/>
    </row>
    <row r="120" spans="5:13" ht="15.95" customHeight="1">
      <c r="E120" s="77"/>
      <c r="F120" s="77"/>
      <c r="L120" s="77"/>
      <c r="M120" s="77"/>
    </row>
    <row r="121" spans="5:13" ht="15.95" customHeight="1">
      <c r="E121" s="77"/>
      <c r="F121" s="77"/>
      <c r="L121" s="77"/>
      <c r="M121" s="77"/>
    </row>
    <row r="122" spans="5:13" ht="15.95" customHeight="1">
      <c r="E122" s="77"/>
      <c r="F122" s="77"/>
      <c r="L122" s="77"/>
      <c r="M122" s="77"/>
    </row>
    <row r="123" spans="5:13" ht="15.95" customHeight="1">
      <c r="E123" s="77"/>
      <c r="F123" s="77"/>
      <c r="L123" s="77"/>
      <c r="M123" s="77"/>
    </row>
    <row r="124" spans="5:13" ht="15.95" customHeight="1">
      <c r="E124" s="77"/>
      <c r="F124" s="77"/>
      <c r="L124" s="77"/>
      <c r="M124" s="77"/>
    </row>
    <row r="125" spans="5:13" ht="15.95" customHeight="1">
      <c r="E125" s="77"/>
      <c r="F125" s="77"/>
      <c r="L125" s="77"/>
      <c r="M125" s="77"/>
    </row>
    <row r="126" spans="5:13" ht="15.95" customHeight="1">
      <c r="E126" s="77"/>
      <c r="F126" s="77"/>
      <c r="L126" s="77"/>
      <c r="M126" s="77"/>
    </row>
    <row r="127" spans="5:13" ht="15.95" customHeight="1">
      <c r="E127" s="77"/>
      <c r="F127" s="77"/>
      <c r="L127" s="77"/>
      <c r="M127" s="77"/>
    </row>
    <row r="128" spans="5:13" ht="20.100000000000001" customHeight="1">
      <c r="E128" s="77"/>
      <c r="F128" s="77"/>
      <c r="L128" s="77"/>
      <c r="M128" s="77"/>
    </row>
    <row r="129" spans="5:13" ht="20.100000000000001" customHeight="1">
      <c r="E129" s="77"/>
      <c r="F129" s="77"/>
      <c r="L129" s="77"/>
      <c r="M129" s="77"/>
    </row>
    <row r="130" spans="5:13" ht="20.100000000000001" customHeight="1">
      <c r="E130" s="77"/>
      <c r="F130" s="77"/>
      <c r="L130" s="77"/>
      <c r="M130" s="77"/>
    </row>
    <row r="131" spans="5:13" ht="20.100000000000001" customHeight="1">
      <c r="E131" s="77"/>
      <c r="F131" s="77"/>
      <c r="L131" s="77"/>
      <c r="M131" s="77"/>
    </row>
    <row r="132" spans="5:13" ht="20.100000000000001" customHeight="1">
      <c r="E132" s="77"/>
      <c r="F132" s="77"/>
      <c r="L132" s="77"/>
      <c r="M132" s="77"/>
    </row>
    <row r="133" spans="5:13" ht="20.100000000000001" customHeight="1">
      <c r="E133" s="77"/>
      <c r="F133" s="77"/>
      <c r="L133" s="77"/>
      <c r="M133" s="77"/>
    </row>
    <row r="134" spans="5:13" ht="20.100000000000001" customHeight="1">
      <c r="E134" s="77"/>
      <c r="F134" s="77"/>
      <c r="L134" s="77"/>
      <c r="M134" s="77"/>
    </row>
    <row r="135" spans="5:13" ht="20.100000000000001" customHeight="1">
      <c r="E135" s="77"/>
      <c r="F135" s="77"/>
      <c r="L135" s="77"/>
      <c r="M135" s="77"/>
    </row>
    <row r="136" spans="5:13" ht="20.100000000000001" customHeight="1">
      <c r="E136" s="77"/>
      <c r="F136" s="77"/>
      <c r="L136" s="77"/>
      <c r="M136" s="77"/>
    </row>
    <row r="137" spans="5:13" ht="20.100000000000001" customHeight="1">
      <c r="E137" s="77"/>
      <c r="F137" s="77"/>
      <c r="L137" s="77"/>
      <c r="M137" s="77"/>
    </row>
    <row r="138" spans="5:13" ht="20.100000000000001" customHeight="1">
      <c r="E138" s="77"/>
      <c r="F138" s="77"/>
      <c r="L138" s="77"/>
      <c r="M138" s="77"/>
    </row>
    <row r="139" spans="5:13" ht="20.100000000000001" customHeight="1">
      <c r="E139" s="77"/>
      <c r="F139" s="77"/>
      <c r="L139" s="77"/>
      <c r="M139" s="77"/>
    </row>
    <row r="140" spans="5:13" ht="20.100000000000001" customHeight="1">
      <c r="E140" s="77"/>
      <c r="F140" s="77"/>
      <c r="L140" s="77"/>
      <c r="M140" s="77"/>
    </row>
    <row r="141" spans="5:13" ht="20.100000000000001" customHeight="1">
      <c r="E141" s="77"/>
      <c r="F141" s="77"/>
      <c r="L141" s="77"/>
      <c r="M141" s="77"/>
    </row>
    <row r="142" spans="5:13" ht="20.100000000000001" customHeight="1">
      <c r="E142" s="77"/>
      <c r="F142" s="77"/>
      <c r="L142" s="77"/>
      <c r="M142" s="77"/>
    </row>
    <row r="143" spans="5:13" ht="20.100000000000001" customHeight="1">
      <c r="E143" s="77"/>
      <c r="F143" s="77"/>
      <c r="L143" s="77"/>
      <c r="M143" s="77"/>
    </row>
    <row r="144" spans="5:13" ht="20.100000000000001" customHeight="1">
      <c r="E144" s="77"/>
      <c r="F144" s="77"/>
      <c r="L144" s="77"/>
      <c r="M144" s="77"/>
    </row>
    <row r="145" spans="5:13" ht="20.100000000000001" customHeight="1">
      <c r="E145" s="77"/>
      <c r="F145" s="77"/>
      <c r="L145" s="77"/>
      <c r="M145" s="77"/>
    </row>
    <row r="146" spans="5:13" ht="20.100000000000001" customHeight="1">
      <c r="E146" s="77"/>
      <c r="F146" s="77"/>
      <c r="L146" s="77"/>
      <c r="M146" s="77"/>
    </row>
    <row r="147" spans="5:13" ht="20.100000000000001" customHeight="1">
      <c r="E147" s="77"/>
      <c r="F147" s="77"/>
      <c r="L147" s="77"/>
      <c r="M147" s="77"/>
    </row>
    <row r="148" spans="5:13" ht="20.100000000000001" customHeight="1">
      <c r="E148" s="77"/>
      <c r="F148" s="77"/>
      <c r="L148" s="77"/>
      <c r="M148" s="77"/>
    </row>
    <row r="149" spans="5:13" ht="20.100000000000001" customHeight="1">
      <c r="E149" s="77"/>
      <c r="F149" s="77"/>
      <c r="L149" s="77"/>
      <c r="M149" s="77"/>
    </row>
    <row r="150" spans="5:13" ht="20.100000000000001" customHeight="1">
      <c r="E150" s="77"/>
      <c r="F150" s="77"/>
      <c r="L150" s="77"/>
      <c r="M150" s="77"/>
    </row>
    <row r="151" spans="5:13" ht="20.100000000000001" customHeight="1">
      <c r="E151" s="77"/>
      <c r="F151" s="77"/>
      <c r="L151" s="77"/>
      <c r="M151" s="77"/>
    </row>
    <row r="152" spans="5:13" ht="20.100000000000001" customHeight="1">
      <c r="E152" s="77"/>
      <c r="F152" s="77"/>
      <c r="L152" s="77"/>
      <c r="M152" s="77"/>
    </row>
    <row r="153" spans="5:13" ht="20.100000000000001" customHeight="1">
      <c r="E153" s="77"/>
      <c r="F153" s="77"/>
      <c r="L153" s="77"/>
      <c r="M153" s="77"/>
    </row>
    <row r="154" spans="5:13" ht="20.100000000000001" customHeight="1">
      <c r="E154" s="77"/>
      <c r="F154" s="77"/>
      <c r="L154" s="77"/>
      <c r="M154" s="77"/>
    </row>
    <row r="155" spans="5:13" ht="20.100000000000001" customHeight="1">
      <c r="E155" s="77"/>
      <c r="F155" s="77"/>
      <c r="L155" s="77"/>
      <c r="M155" s="77"/>
    </row>
    <row r="156" spans="5:13" ht="20.100000000000001" customHeight="1">
      <c r="E156" s="77"/>
      <c r="F156" s="77"/>
      <c r="L156" s="77"/>
      <c r="M156" s="77"/>
    </row>
    <row r="157" spans="5:13" ht="20.100000000000001" customHeight="1">
      <c r="E157" s="77"/>
      <c r="F157" s="77"/>
      <c r="L157" s="77"/>
      <c r="M157" s="77"/>
    </row>
    <row r="158" spans="5:13" ht="20.100000000000001" customHeight="1">
      <c r="E158" s="77"/>
      <c r="F158" s="77"/>
      <c r="L158" s="77"/>
      <c r="M158" s="77"/>
    </row>
    <row r="159" spans="5:13" ht="20.100000000000001" customHeight="1">
      <c r="E159" s="77"/>
      <c r="F159" s="77"/>
      <c r="L159" s="77"/>
      <c r="M159" s="77"/>
    </row>
    <row r="160" spans="5:13" ht="20.100000000000001" customHeight="1">
      <c r="E160" s="77"/>
      <c r="F160" s="77"/>
      <c r="L160" s="77"/>
      <c r="M160" s="77"/>
    </row>
    <row r="161" spans="5:13" ht="20.100000000000001" customHeight="1">
      <c r="E161" s="77"/>
      <c r="F161" s="77"/>
      <c r="L161" s="77"/>
      <c r="M161" s="77"/>
    </row>
    <row r="162" spans="5:13" ht="20.100000000000001" customHeight="1">
      <c r="E162" s="77"/>
      <c r="F162" s="77"/>
      <c r="L162" s="77"/>
      <c r="M162" s="77"/>
    </row>
    <row r="163" spans="5:13" ht="20.100000000000001" customHeight="1">
      <c r="E163" s="77"/>
      <c r="F163" s="77"/>
      <c r="L163" s="77"/>
      <c r="M163" s="77"/>
    </row>
    <row r="164" spans="5:13" ht="20.100000000000001" customHeight="1">
      <c r="E164" s="77"/>
      <c r="F164" s="77"/>
      <c r="L164" s="77"/>
      <c r="M164" s="77"/>
    </row>
    <row r="165" spans="5:13" ht="20.100000000000001" customHeight="1">
      <c r="E165" s="77"/>
      <c r="F165" s="77"/>
      <c r="L165" s="77"/>
      <c r="M165" s="77"/>
    </row>
    <row r="166" spans="5:13" ht="20.100000000000001" customHeight="1">
      <c r="E166" s="77"/>
      <c r="F166" s="77"/>
      <c r="L166" s="77"/>
      <c r="M166" s="77"/>
    </row>
    <row r="167" spans="5:13" ht="20.100000000000001" customHeight="1">
      <c r="E167" s="77"/>
      <c r="F167" s="77"/>
      <c r="L167" s="77"/>
      <c r="M167" s="77"/>
    </row>
    <row r="168" spans="5:13" ht="20.100000000000001" customHeight="1">
      <c r="E168" s="77"/>
      <c r="F168" s="77"/>
      <c r="L168" s="77"/>
      <c r="M168" s="77"/>
    </row>
    <row r="169" spans="5:13" ht="20.100000000000001" customHeight="1">
      <c r="E169" s="77"/>
      <c r="F169" s="77"/>
      <c r="L169" s="77"/>
      <c r="M169" s="77"/>
    </row>
    <row r="170" spans="5:13" ht="20.100000000000001" customHeight="1">
      <c r="E170" s="77"/>
      <c r="F170" s="77"/>
      <c r="L170" s="77"/>
      <c r="M170" s="77"/>
    </row>
    <row r="171" spans="5:13" ht="20.100000000000001" customHeight="1">
      <c r="E171" s="77"/>
      <c r="F171" s="77"/>
      <c r="L171" s="77"/>
      <c r="M171" s="77"/>
    </row>
    <row r="172" spans="5:13" ht="20.100000000000001" customHeight="1">
      <c r="E172" s="77"/>
      <c r="F172" s="77"/>
      <c r="L172" s="77"/>
      <c r="M172" s="77"/>
    </row>
    <row r="173" spans="5:13" ht="20.100000000000001" customHeight="1">
      <c r="E173" s="77"/>
      <c r="F173" s="77"/>
      <c r="L173" s="77"/>
      <c r="M173" s="77"/>
    </row>
    <row r="174" spans="5:13" ht="20.100000000000001" customHeight="1">
      <c r="E174" s="77"/>
      <c r="F174" s="77"/>
      <c r="L174" s="77"/>
      <c r="M174" s="77"/>
    </row>
    <row r="175" spans="5:13" ht="20.100000000000001" customHeight="1">
      <c r="E175" s="77"/>
      <c r="F175" s="77"/>
      <c r="L175" s="77"/>
      <c r="M175" s="77"/>
    </row>
    <row r="176" spans="5:13" ht="20.100000000000001" customHeight="1">
      <c r="E176" s="77"/>
      <c r="F176" s="77"/>
      <c r="L176" s="77"/>
      <c r="M176" s="77"/>
    </row>
    <row r="177" spans="5:13" ht="20.100000000000001" customHeight="1">
      <c r="E177" s="77"/>
      <c r="F177" s="77"/>
      <c r="L177" s="77"/>
      <c r="M177" s="77"/>
    </row>
    <row r="178" spans="5:13" ht="20.100000000000001" customHeight="1">
      <c r="E178" s="77"/>
      <c r="F178" s="77"/>
      <c r="L178" s="77"/>
      <c r="M178" s="77"/>
    </row>
    <row r="179" spans="5:13" ht="20.100000000000001" customHeight="1">
      <c r="E179" s="77"/>
      <c r="F179" s="77"/>
      <c r="L179" s="77"/>
      <c r="M179" s="77"/>
    </row>
    <row r="180" spans="5:13" ht="20.100000000000001" customHeight="1">
      <c r="E180" s="77"/>
      <c r="F180" s="77"/>
      <c r="L180" s="77"/>
      <c r="M180" s="77"/>
    </row>
    <row r="181" spans="5:13" ht="20.100000000000001" customHeight="1">
      <c r="E181" s="77"/>
      <c r="F181" s="77"/>
      <c r="L181" s="77"/>
      <c r="M181" s="77"/>
    </row>
    <row r="182" spans="5:13" ht="20.100000000000001" customHeight="1">
      <c r="E182" s="77"/>
      <c r="F182" s="77"/>
      <c r="L182" s="77"/>
      <c r="M182" s="77"/>
    </row>
    <row r="183" spans="5:13" ht="20.100000000000001" customHeight="1">
      <c r="E183" s="77"/>
      <c r="F183" s="77"/>
      <c r="L183" s="77"/>
      <c r="M183" s="77"/>
    </row>
    <row r="184" spans="5:13" ht="20.100000000000001" customHeight="1">
      <c r="E184" s="77"/>
      <c r="F184" s="77"/>
      <c r="L184" s="77"/>
      <c r="M184" s="77"/>
    </row>
    <row r="185" spans="5:13" ht="20.100000000000001" customHeight="1">
      <c r="E185" s="77"/>
      <c r="F185" s="77"/>
      <c r="L185" s="77"/>
      <c r="M185" s="77"/>
    </row>
    <row r="186" spans="5:13" ht="20.100000000000001" customHeight="1">
      <c r="E186" s="77"/>
      <c r="F186" s="77"/>
      <c r="L186" s="77"/>
      <c r="M186" s="77"/>
    </row>
    <row r="187" spans="5:13" ht="20.100000000000001" customHeight="1">
      <c r="E187" s="77"/>
      <c r="F187" s="77"/>
      <c r="L187" s="77"/>
      <c r="M187" s="77"/>
    </row>
    <row r="188" spans="5:13" ht="20.100000000000001" customHeight="1">
      <c r="E188" s="77"/>
      <c r="F188" s="77"/>
      <c r="L188" s="77"/>
      <c r="M188" s="77"/>
    </row>
    <row r="189" spans="5:13" ht="20.100000000000001" customHeight="1">
      <c r="E189" s="77"/>
      <c r="F189" s="77"/>
      <c r="L189" s="77"/>
      <c r="M189" s="77"/>
    </row>
    <row r="190" spans="5:13" ht="20.100000000000001" customHeight="1">
      <c r="E190" s="77"/>
      <c r="F190" s="77"/>
      <c r="L190" s="77"/>
      <c r="M190" s="77"/>
    </row>
    <row r="191" spans="5:13" ht="20.100000000000001" customHeight="1">
      <c r="E191" s="77"/>
      <c r="F191" s="77"/>
      <c r="L191" s="77"/>
      <c r="M191" s="77"/>
    </row>
    <row r="192" spans="5:13" ht="20.100000000000001" customHeight="1">
      <c r="E192" s="77"/>
      <c r="F192" s="77"/>
      <c r="L192" s="77"/>
      <c r="M192" s="77"/>
    </row>
    <row r="193" spans="5:13" ht="20.100000000000001" customHeight="1">
      <c r="E193" s="77"/>
      <c r="F193" s="77"/>
      <c r="L193" s="77"/>
      <c r="M193" s="77"/>
    </row>
    <row r="194" spans="5:13" ht="20.100000000000001" customHeight="1">
      <c r="E194" s="77"/>
      <c r="F194" s="77"/>
      <c r="L194" s="77"/>
      <c r="M194" s="77"/>
    </row>
    <row r="195" spans="5:13" ht="20.100000000000001" customHeight="1">
      <c r="E195" s="77"/>
      <c r="F195" s="77"/>
      <c r="L195" s="77"/>
      <c r="M195" s="77"/>
    </row>
    <row r="196" spans="5:13" ht="20.100000000000001" customHeight="1">
      <c r="E196" s="77"/>
      <c r="F196" s="77"/>
      <c r="L196" s="77"/>
      <c r="M196" s="77"/>
    </row>
    <row r="197" spans="5:13" ht="20.100000000000001" customHeight="1">
      <c r="E197" s="77"/>
      <c r="F197" s="77"/>
      <c r="L197" s="77"/>
      <c r="M197" s="77"/>
    </row>
    <row r="198" spans="5:13" ht="20.100000000000001" customHeight="1">
      <c r="E198" s="77"/>
      <c r="F198" s="77"/>
      <c r="L198" s="77"/>
      <c r="M198" s="77"/>
    </row>
    <row r="199" spans="5:13" ht="20.100000000000001" customHeight="1">
      <c r="E199" s="77"/>
      <c r="F199" s="77"/>
      <c r="L199" s="77"/>
      <c r="M199" s="77"/>
    </row>
    <row r="200" spans="5:13" ht="20.100000000000001" customHeight="1">
      <c r="E200" s="77"/>
      <c r="F200" s="77"/>
      <c r="L200" s="77"/>
      <c r="M200" s="77"/>
    </row>
    <row r="201" spans="5:13" ht="20.100000000000001" customHeight="1">
      <c r="E201" s="77"/>
      <c r="F201" s="77"/>
      <c r="L201" s="77"/>
      <c r="M201" s="77"/>
    </row>
    <row r="202" spans="5:13" ht="20.100000000000001" customHeight="1">
      <c r="E202" s="77"/>
      <c r="F202" s="77"/>
      <c r="L202" s="77"/>
      <c r="M202" s="77"/>
    </row>
    <row r="203" spans="5:13" ht="20.100000000000001" customHeight="1">
      <c r="E203" s="77"/>
      <c r="F203" s="77"/>
      <c r="L203" s="77"/>
      <c r="M203" s="77"/>
    </row>
    <row r="204" spans="5:13" ht="20.100000000000001" customHeight="1">
      <c r="E204" s="77"/>
      <c r="F204" s="77"/>
      <c r="L204" s="77"/>
      <c r="M204" s="77"/>
    </row>
    <row r="205" spans="5:13" ht="20.100000000000001" customHeight="1">
      <c r="E205" s="77"/>
      <c r="F205" s="77"/>
      <c r="L205" s="77"/>
      <c r="M205" s="77"/>
    </row>
    <row r="206" spans="5:13" ht="20.100000000000001" customHeight="1">
      <c r="E206" s="77"/>
      <c r="F206" s="77"/>
      <c r="L206" s="77"/>
      <c r="M206" s="77"/>
    </row>
    <row r="207" spans="5:13" ht="20.100000000000001" customHeight="1">
      <c r="E207" s="77"/>
      <c r="F207" s="77"/>
      <c r="L207" s="77"/>
      <c r="M207" s="77"/>
    </row>
    <row r="208" spans="5:13" ht="20.100000000000001" customHeight="1">
      <c r="E208" s="77"/>
      <c r="F208" s="77"/>
      <c r="L208" s="77"/>
      <c r="M208" s="77"/>
    </row>
    <row r="209" spans="5:13" ht="20.100000000000001" customHeight="1">
      <c r="E209" s="77"/>
      <c r="F209" s="77"/>
      <c r="L209" s="77"/>
      <c r="M209" s="77"/>
    </row>
    <row r="210" spans="5:13" ht="20.100000000000001" customHeight="1">
      <c r="E210" s="77"/>
      <c r="F210" s="77"/>
      <c r="L210" s="77"/>
      <c r="M210" s="77"/>
    </row>
    <row r="211" spans="5:13" ht="20.100000000000001" customHeight="1">
      <c r="E211" s="77"/>
      <c r="F211" s="77"/>
      <c r="L211" s="77"/>
      <c r="M211" s="77"/>
    </row>
    <row r="212" spans="5:13" ht="20.100000000000001" customHeight="1">
      <c r="E212" s="77"/>
      <c r="F212" s="77"/>
      <c r="L212" s="77"/>
      <c r="M212" s="77"/>
    </row>
    <row r="213" spans="5:13" ht="20.100000000000001" customHeight="1">
      <c r="E213" s="77"/>
      <c r="F213" s="77"/>
      <c r="L213" s="77"/>
      <c r="M213" s="77"/>
    </row>
    <row r="214" spans="5:13" ht="20.100000000000001" customHeight="1">
      <c r="E214" s="77"/>
      <c r="F214" s="77"/>
      <c r="L214" s="77"/>
      <c r="M214" s="77"/>
    </row>
    <row r="215" spans="5:13" ht="20.100000000000001" customHeight="1">
      <c r="E215" s="77"/>
      <c r="F215" s="77"/>
      <c r="L215" s="77"/>
      <c r="M215" s="77"/>
    </row>
    <row r="216" spans="5:13" ht="20.100000000000001" customHeight="1">
      <c r="E216" s="77"/>
      <c r="F216" s="77"/>
      <c r="L216" s="77"/>
      <c r="M216" s="77"/>
    </row>
    <row r="217" spans="5:13" ht="20.100000000000001" customHeight="1">
      <c r="E217" s="77"/>
      <c r="F217" s="77"/>
      <c r="L217" s="77"/>
      <c r="M217" s="77"/>
    </row>
    <row r="218" spans="5:13" ht="20.100000000000001" customHeight="1">
      <c r="E218" s="77"/>
      <c r="F218" s="77"/>
      <c r="L218" s="77"/>
      <c r="M218" s="77"/>
    </row>
    <row r="219" spans="5:13" ht="20.100000000000001" customHeight="1">
      <c r="E219" s="77"/>
      <c r="F219" s="77"/>
      <c r="L219" s="77"/>
      <c r="M219" s="77"/>
    </row>
    <row r="220" spans="5:13" ht="20.100000000000001" customHeight="1">
      <c r="E220" s="77"/>
      <c r="F220" s="77"/>
      <c r="L220" s="77"/>
      <c r="M220" s="77"/>
    </row>
    <row r="221" spans="5:13" ht="20.100000000000001" customHeight="1">
      <c r="E221" s="77"/>
      <c r="F221" s="77"/>
      <c r="L221" s="77"/>
      <c r="M221" s="77"/>
    </row>
    <row r="222" spans="5:13" ht="20.100000000000001" customHeight="1">
      <c r="E222" s="77"/>
      <c r="F222" s="77"/>
      <c r="L222" s="77"/>
      <c r="M222" s="77"/>
    </row>
    <row r="223" spans="5:13" ht="20.100000000000001" customHeight="1">
      <c r="E223" s="77"/>
      <c r="F223" s="77"/>
      <c r="L223" s="77"/>
      <c r="M223" s="77"/>
    </row>
    <row r="224" spans="5:13" ht="20.100000000000001" customHeight="1">
      <c r="E224" s="77"/>
      <c r="F224" s="77"/>
      <c r="L224" s="77"/>
      <c r="M224" s="77"/>
    </row>
    <row r="225" spans="5:13" ht="20.100000000000001" customHeight="1">
      <c r="E225" s="77"/>
      <c r="F225" s="77"/>
      <c r="L225" s="77"/>
      <c r="M225" s="77"/>
    </row>
    <row r="226" spans="5:13" ht="20.100000000000001" customHeight="1">
      <c r="E226" s="77"/>
      <c r="F226" s="77"/>
      <c r="L226" s="77"/>
      <c r="M226" s="77"/>
    </row>
    <row r="227" spans="5:13" ht="20.100000000000001" customHeight="1">
      <c r="E227" s="77"/>
      <c r="F227" s="77"/>
      <c r="L227" s="77"/>
      <c r="M227" s="77"/>
    </row>
    <row r="228" spans="5:13" ht="20.100000000000001" customHeight="1">
      <c r="E228" s="77"/>
      <c r="F228" s="77"/>
      <c r="L228" s="77"/>
      <c r="M228" s="77"/>
    </row>
    <row r="229" spans="5:13" ht="20.100000000000001" customHeight="1">
      <c r="E229" s="77"/>
      <c r="F229" s="77"/>
      <c r="L229" s="77"/>
      <c r="M229" s="77"/>
    </row>
    <row r="230" spans="5:13" ht="20.100000000000001" customHeight="1">
      <c r="E230" s="77"/>
      <c r="F230" s="77"/>
      <c r="L230" s="77"/>
      <c r="M230" s="77"/>
    </row>
    <row r="231" spans="5:13" ht="20.100000000000001" customHeight="1">
      <c r="E231" s="77"/>
      <c r="F231" s="77"/>
      <c r="L231" s="77"/>
      <c r="M231" s="77"/>
    </row>
    <row r="232" spans="5:13" ht="20.100000000000001" customHeight="1">
      <c r="E232" s="77"/>
      <c r="F232" s="77"/>
      <c r="L232" s="77"/>
      <c r="M232" s="77"/>
    </row>
    <row r="233" spans="5:13" ht="20.100000000000001" customHeight="1">
      <c r="E233" s="77"/>
      <c r="F233" s="77"/>
      <c r="L233" s="77"/>
      <c r="M233" s="77"/>
    </row>
    <row r="234" spans="5:13" ht="20.100000000000001" customHeight="1">
      <c r="E234" s="77"/>
      <c r="F234" s="77"/>
      <c r="L234" s="77"/>
      <c r="M234" s="77"/>
    </row>
    <row r="235" spans="5:13" ht="20.100000000000001" customHeight="1">
      <c r="E235" s="77"/>
      <c r="F235" s="77"/>
      <c r="L235" s="77"/>
      <c r="M235" s="77"/>
    </row>
    <row r="236" spans="5:13" ht="20.100000000000001" customHeight="1">
      <c r="E236" s="77"/>
      <c r="F236" s="77"/>
      <c r="L236" s="77"/>
      <c r="M236" s="77"/>
    </row>
    <row r="237" spans="5:13" ht="20.100000000000001" customHeight="1">
      <c r="E237" s="77"/>
      <c r="F237" s="77"/>
      <c r="L237" s="77"/>
      <c r="M237" s="77"/>
    </row>
    <row r="238" spans="5:13" ht="20.100000000000001" customHeight="1">
      <c r="E238" s="77"/>
      <c r="F238" s="77"/>
      <c r="L238" s="77"/>
      <c r="M238" s="77"/>
    </row>
    <row r="239" spans="5:13" ht="20.100000000000001" customHeight="1">
      <c r="E239" s="77"/>
      <c r="F239" s="77"/>
      <c r="L239" s="77"/>
      <c r="M239" s="77"/>
    </row>
    <row r="240" spans="5:13" ht="20.100000000000001" customHeight="1">
      <c r="E240" s="77"/>
      <c r="F240" s="77"/>
      <c r="L240" s="77"/>
      <c r="M240" s="77"/>
    </row>
    <row r="241" spans="5:13" ht="20.100000000000001" customHeight="1">
      <c r="E241" s="77"/>
      <c r="F241" s="77"/>
      <c r="L241" s="77"/>
      <c r="M241" s="77"/>
    </row>
    <row r="242" spans="5:13" ht="20.100000000000001" customHeight="1">
      <c r="E242" s="77"/>
      <c r="F242" s="77"/>
      <c r="L242" s="77"/>
      <c r="M242" s="77"/>
    </row>
    <row r="243" spans="5:13" ht="20.100000000000001" customHeight="1">
      <c r="E243" s="77"/>
      <c r="F243" s="77"/>
      <c r="L243" s="77"/>
      <c r="M243" s="77"/>
    </row>
    <row r="244" spans="5:13" ht="20.100000000000001" customHeight="1">
      <c r="E244" s="77"/>
      <c r="F244" s="77"/>
      <c r="L244" s="77"/>
      <c r="M244" s="77"/>
    </row>
    <row r="245" spans="5:13" ht="20.100000000000001" customHeight="1">
      <c r="E245" s="77"/>
      <c r="F245" s="77"/>
      <c r="L245" s="77"/>
      <c r="M245" s="77"/>
    </row>
    <row r="246" spans="5:13" ht="20.100000000000001" customHeight="1">
      <c r="E246" s="77"/>
      <c r="F246" s="77"/>
      <c r="L246" s="77"/>
      <c r="M246" s="77"/>
    </row>
    <row r="247" spans="5:13" ht="20.100000000000001" customHeight="1">
      <c r="E247" s="77"/>
      <c r="F247" s="77"/>
    </row>
    <row r="248" spans="5:13" ht="20.100000000000001" customHeight="1">
      <c r="E248" s="77"/>
      <c r="F248" s="77"/>
    </row>
  </sheetData>
  <mergeCells count="2">
    <mergeCell ref="B3:D4"/>
    <mergeCell ref="I3:K4"/>
  </mergeCells>
  <phoneticPr fontId="3"/>
  <pageMargins left="0.75" right="0.43" top="0.52" bottom="0.47" header="0.51200000000000001" footer="0.51200000000000001"/>
  <pageSetup paperSize="9" scale="74" fitToWidth="3" fitToHeight="3" orientation="portrait" r:id="rId1"/>
  <headerFooter alignWithMargins="0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zoomScaleNormal="100" zoomScaleSheetLayoutView="100" workbookViewId="0"/>
  </sheetViews>
  <sheetFormatPr defaultRowHeight="13.5"/>
  <cols>
    <col min="1" max="1" width="20.875" style="51" customWidth="1"/>
    <col min="2" max="4" width="10.625" style="51" customWidth="1"/>
    <col min="5" max="5" width="9.5" style="51" customWidth="1"/>
    <col min="6" max="6" width="5.625" style="51" customWidth="1"/>
    <col min="7" max="7" width="20.875" style="51" customWidth="1"/>
    <col min="8" max="11" width="10.5" style="51" customWidth="1"/>
    <col min="12" max="12" width="5.625" style="51" customWidth="1"/>
    <col min="13" max="16384" width="9" style="51"/>
  </cols>
  <sheetData>
    <row r="1" spans="1:12" ht="24" customHeight="1">
      <c r="A1" s="49" t="s">
        <v>184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4" customHeight="1">
      <c r="A2" s="50"/>
      <c r="C2" s="50"/>
      <c r="D2" s="50"/>
      <c r="E2" s="50"/>
      <c r="F2" s="50"/>
      <c r="G2" s="50"/>
      <c r="H2" s="50"/>
      <c r="I2" s="52" t="s">
        <v>97</v>
      </c>
      <c r="K2" s="50"/>
      <c r="L2" s="50"/>
    </row>
    <row r="3" spans="1:12" ht="24" customHeight="1">
      <c r="A3" s="105" t="s">
        <v>98</v>
      </c>
      <c r="B3" s="53" t="s">
        <v>99</v>
      </c>
      <c r="C3" s="54"/>
      <c r="D3" s="54"/>
      <c r="E3" s="55"/>
      <c r="F3" s="56"/>
      <c r="G3" s="105" t="s">
        <v>98</v>
      </c>
      <c r="H3" s="53" t="s">
        <v>99</v>
      </c>
      <c r="I3" s="54"/>
      <c r="J3" s="54"/>
      <c r="K3" s="55"/>
      <c r="L3" s="56"/>
    </row>
    <row r="4" spans="1:12" ht="24" customHeight="1">
      <c r="A4" s="106"/>
      <c r="B4" s="57" t="s">
        <v>10</v>
      </c>
      <c r="C4" s="58" t="s">
        <v>11</v>
      </c>
      <c r="D4" s="58" t="s">
        <v>100</v>
      </c>
      <c r="E4" s="87" t="s">
        <v>185</v>
      </c>
      <c r="F4" s="59"/>
      <c r="G4" s="106"/>
      <c r="H4" s="57" t="s">
        <v>10</v>
      </c>
      <c r="I4" s="58" t="s">
        <v>11</v>
      </c>
      <c r="J4" s="58" t="s">
        <v>100</v>
      </c>
      <c r="K4" s="87" t="s">
        <v>186</v>
      </c>
      <c r="L4" s="59"/>
    </row>
    <row r="5" spans="1:12" ht="24" customHeight="1">
      <c r="A5" s="60" t="s">
        <v>101</v>
      </c>
      <c r="B5" s="94">
        <v>47</v>
      </c>
      <c r="C5" s="94">
        <v>65</v>
      </c>
      <c r="D5" s="94">
        <f>SUM(B5:C5)</f>
        <v>112</v>
      </c>
      <c r="E5" s="61">
        <v>105</v>
      </c>
      <c r="F5" s="35"/>
      <c r="G5" s="60" t="s">
        <v>102</v>
      </c>
      <c r="H5" s="96">
        <v>47</v>
      </c>
      <c r="I5" s="96">
        <v>65</v>
      </c>
      <c r="J5" s="96">
        <f>SUM(H5:I5)</f>
        <v>112</v>
      </c>
      <c r="K5" s="61">
        <v>107</v>
      </c>
      <c r="L5" s="35"/>
    </row>
    <row r="6" spans="1:12" ht="24" customHeight="1">
      <c r="A6" s="60" t="s">
        <v>103</v>
      </c>
      <c r="B6" s="94">
        <v>18</v>
      </c>
      <c r="C6" s="94">
        <v>39</v>
      </c>
      <c r="D6" s="94">
        <f t="shared" ref="D6:D28" si="0">SUM(B6:C6)</f>
        <v>57</v>
      </c>
      <c r="E6" s="61">
        <v>59</v>
      </c>
      <c r="F6" s="35"/>
      <c r="G6" s="60" t="s">
        <v>104</v>
      </c>
      <c r="H6" s="94">
        <v>94</v>
      </c>
      <c r="I6" s="94">
        <v>117</v>
      </c>
      <c r="J6" s="94">
        <f t="shared" ref="J6:J28" si="1">SUM(H6:I6)</f>
        <v>211</v>
      </c>
      <c r="K6" s="61">
        <v>236</v>
      </c>
      <c r="L6" s="35"/>
    </row>
    <row r="7" spans="1:12" ht="24" customHeight="1">
      <c r="A7" s="60" t="s">
        <v>105</v>
      </c>
      <c r="B7" s="94">
        <v>24</v>
      </c>
      <c r="C7" s="94">
        <v>23</v>
      </c>
      <c r="D7" s="94">
        <f t="shared" si="0"/>
        <v>47</v>
      </c>
      <c r="E7" s="61">
        <v>46</v>
      </c>
      <c r="F7" s="35"/>
      <c r="G7" s="60" t="s">
        <v>106</v>
      </c>
      <c r="H7" s="94">
        <v>103</v>
      </c>
      <c r="I7" s="94">
        <v>111</v>
      </c>
      <c r="J7" s="94">
        <f t="shared" si="1"/>
        <v>214</v>
      </c>
      <c r="K7" s="61">
        <v>221</v>
      </c>
      <c r="L7" s="35"/>
    </row>
    <row r="8" spans="1:12" ht="24" customHeight="1">
      <c r="A8" s="60" t="s">
        <v>107</v>
      </c>
      <c r="B8" s="94">
        <v>10</v>
      </c>
      <c r="C8" s="94">
        <v>24</v>
      </c>
      <c r="D8" s="94">
        <f t="shared" si="0"/>
        <v>34</v>
      </c>
      <c r="E8" s="61">
        <v>44</v>
      </c>
      <c r="F8" s="35"/>
      <c r="G8" s="60" t="s">
        <v>108</v>
      </c>
      <c r="H8" s="94">
        <v>38</v>
      </c>
      <c r="I8" s="94">
        <v>57</v>
      </c>
      <c r="J8" s="94">
        <f t="shared" si="1"/>
        <v>95</v>
      </c>
      <c r="K8" s="61">
        <v>95</v>
      </c>
      <c r="L8" s="35"/>
    </row>
    <row r="9" spans="1:12" ht="24" customHeight="1">
      <c r="A9" s="60" t="s">
        <v>109</v>
      </c>
      <c r="B9" s="94">
        <v>49</v>
      </c>
      <c r="C9" s="94">
        <v>74</v>
      </c>
      <c r="D9" s="94">
        <f t="shared" si="0"/>
        <v>123</v>
      </c>
      <c r="E9" s="61">
        <v>116</v>
      </c>
      <c r="F9" s="35"/>
      <c r="G9" s="60" t="s">
        <v>110</v>
      </c>
      <c r="H9" s="94">
        <v>16</v>
      </c>
      <c r="I9" s="94">
        <v>34</v>
      </c>
      <c r="J9" s="94">
        <f t="shared" si="1"/>
        <v>50</v>
      </c>
      <c r="K9" s="61">
        <v>50</v>
      </c>
      <c r="L9" s="35"/>
    </row>
    <row r="10" spans="1:12" ht="24" customHeight="1">
      <c r="A10" s="60" t="s">
        <v>111</v>
      </c>
      <c r="B10" s="94">
        <v>30</v>
      </c>
      <c r="C10" s="94">
        <v>54</v>
      </c>
      <c r="D10" s="94">
        <f t="shared" si="0"/>
        <v>84</v>
      </c>
      <c r="E10" s="61">
        <v>90</v>
      </c>
      <c r="F10" s="35"/>
      <c r="G10" s="60" t="s">
        <v>112</v>
      </c>
      <c r="H10" s="94">
        <v>25</v>
      </c>
      <c r="I10" s="94">
        <v>45</v>
      </c>
      <c r="J10" s="94">
        <f t="shared" si="1"/>
        <v>70</v>
      </c>
      <c r="K10" s="61">
        <v>62</v>
      </c>
      <c r="L10" s="35"/>
    </row>
    <row r="11" spans="1:12" ht="24" customHeight="1">
      <c r="A11" s="60" t="s">
        <v>113</v>
      </c>
      <c r="B11" s="94">
        <v>19</v>
      </c>
      <c r="C11" s="94">
        <v>22</v>
      </c>
      <c r="D11" s="94">
        <f t="shared" si="0"/>
        <v>41</v>
      </c>
      <c r="E11" s="61">
        <v>43</v>
      </c>
      <c r="F11" s="35"/>
      <c r="G11" s="60" t="s">
        <v>114</v>
      </c>
      <c r="H11" s="94">
        <v>40</v>
      </c>
      <c r="I11" s="94">
        <v>75</v>
      </c>
      <c r="J11" s="94">
        <f t="shared" si="1"/>
        <v>115</v>
      </c>
      <c r="K11" s="61">
        <v>118</v>
      </c>
      <c r="L11" s="35"/>
    </row>
    <row r="12" spans="1:12" ht="24" customHeight="1">
      <c r="A12" s="60" t="s">
        <v>115</v>
      </c>
      <c r="B12" s="94">
        <v>9</v>
      </c>
      <c r="C12" s="94">
        <v>24</v>
      </c>
      <c r="D12" s="94">
        <f t="shared" si="0"/>
        <v>33</v>
      </c>
      <c r="E12" s="61">
        <v>38</v>
      </c>
      <c r="F12" s="35"/>
      <c r="G12" s="60" t="s">
        <v>116</v>
      </c>
      <c r="H12" s="94">
        <v>27</v>
      </c>
      <c r="I12" s="94">
        <v>41</v>
      </c>
      <c r="J12" s="94">
        <f t="shared" si="1"/>
        <v>68</v>
      </c>
      <c r="K12" s="61">
        <v>69</v>
      </c>
      <c r="L12" s="35"/>
    </row>
    <row r="13" spans="1:12" ht="24" customHeight="1">
      <c r="A13" s="62" t="s">
        <v>117</v>
      </c>
      <c r="B13" s="94">
        <v>23</v>
      </c>
      <c r="C13" s="94">
        <v>32</v>
      </c>
      <c r="D13" s="94">
        <f t="shared" si="0"/>
        <v>55</v>
      </c>
      <c r="E13" s="61">
        <v>61</v>
      </c>
      <c r="F13" s="35"/>
      <c r="G13" s="60" t="s">
        <v>118</v>
      </c>
      <c r="H13" s="94">
        <v>16</v>
      </c>
      <c r="I13" s="94">
        <v>26</v>
      </c>
      <c r="J13" s="94">
        <f t="shared" si="1"/>
        <v>42</v>
      </c>
      <c r="K13" s="61">
        <v>40</v>
      </c>
      <c r="L13" s="35"/>
    </row>
    <row r="14" spans="1:12" ht="24" customHeight="1">
      <c r="A14" s="62" t="s">
        <v>119</v>
      </c>
      <c r="B14" s="94">
        <v>23</v>
      </c>
      <c r="C14" s="94">
        <v>16</v>
      </c>
      <c r="D14" s="94">
        <f t="shared" si="0"/>
        <v>39</v>
      </c>
      <c r="E14" s="61">
        <v>34</v>
      </c>
      <c r="F14" s="35"/>
      <c r="G14" s="60" t="s">
        <v>120</v>
      </c>
      <c r="H14" s="94">
        <v>15</v>
      </c>
      <c r="I14" s="94">
        <v>17</v>
      </c>
      <c r="J14" s="94">
        <f t="shared" si="1"/>
        <v>32</v>
      </c>
      <c r="K14" s="61">
        <v>39</v>
      </c>
      <c r="L14" s="35"/>
    </row>
    <row r="15" spans="1:12" ht="24" customHeight="1">
      <c r="A15" s="62" t="s">
        <v>121</v>
      </c>
      <c r="B15" s="94">
        <v>14</v>
      </c>
      <c r="C15" s="94">
        <v>26</v>
      </c>
      <c r="D15" s="94">
        <f t="shared" si="0"/>
        <v>40</v>
      </c>
      <c r="E15" s="61">
        <v>34</v>
      </c>
      <c r="F15" s="35"/>
      <c r="G15" s="60" t="s">
        <v>122</v>
      </c>
      <c r="H15" s="94">
        <v>26</v>
      </c>
      <c r="I15" s="94">
        <v>37</v>
      </c>
      <c r="J15" s="94">
        <f t="shared" si="1"/>
        <v>63</v>
      </c>
      <c r="K15" s="61">
        <v>60</v>
      </c>
      <c r="L15" s="35"/>
    </row>
    <row r="16" spans="1:12" ht="24" customHeight="1">
      <c r="A16" s="62" t="s">
        <v>123</v>
      </c>
      <c r="B16" s="94">
        <v>44</v>
      </c>
      <c r="C16" s="94">
        <v>52</v>
      </c>
      <c r="D16" s="94">
        <f t="shared" si="0"/>
        <v>96</v>
      </c>
      <c r="E16" s="61">
        <v>95</v>
      </c>
      <c r="F16" s="35"/>
      <c r="G16" s="62" t="s">
        <v>124</v>
      </c>
      <c r="H16" s="94">
        <v>78</v>
      </c>
      <c r="I16" s="94">
        <v>75</v>
      </c>
      <c r="J16" s="94">
        <f t="shared" si="1"/>
        <v>153</v>
      </c>
      <c r="K16" s="61">
        <v>131</v>
      </c>
      <c r="L16" s="35"/>
    </row>
    <row r="17" spans="1:12" ht="24" customHeight="1">
      <c r="A17" s="60" t="s">
        <v>125</v>
      </c>
      <c r="B17" s="94">
        <v>25</v>
      </c>
      <c r="C17" s="94">
        <v>36</v>
      </c>
      <c r="D17" s="94">
        <f t="shared" si="0"/>
        <v>61</v>
      </c>
      <c r="E17" s="61">
        <v>68</v>
      </c>
      <c r="F17" s="35"/>
      <c r="G17" s="62" t="s">
        <v>126</v>
      </c>
      <c r="H17" s="94">
        <v>9</v>
      </c>
      <c r="I17" s="94">
        <v>15</v>
      </c>
      <c r="J17" s="94">
        <f t="shared" si="1"/>
        <v>24</v>
      </c>
      <c r="K17" s="61">
        <v>37</v>
      </c>
      <c r="L17" s="35"/>
    </row>
    <row r="18" spans="1:12" ht="24" customHeight="1">
      <c r="A18" s="60" t="s">
        <v>127</v>
      </c>
      <c r="B18" s="94">
        <v>19</v>
      </c>
      <c r="C18" s="94">
        <v>35</v>
      </c>
      <c r="D18" s="94">
        <f t="shared" si="0"/>
        <v>54</v>
      </c>
      <c r="E18" s="61">
        <v>50</v>
      </c>
      <c r="F18" s="35"/>
      <c r="G18" s="62" t="s">
        <v>128</v>
      </c>
      <c r="H18" s="94">
        <v>14</v>
      </c>
      <c r="I18" s="94">
        <v>21</v>
      </c>
      <c r="J18" s="94">
        <f t="shared" si="1"/>
        <v>35</v>
      </c>
      <c r="K18" s="61">
        <v>32</v>
      </c>
      <c r="L18" s="35"/>
    </row>
    <row r="19" spans="1:12" ht="24" customHeight="1">
      <c r="A19" s="60" t="s">
        <v>129</v>
      </c>
      <c r="B19" s="94">
        <v>21</v>
      </c>
      <c r="C19" s="94">
        <v>41</v>
      </c>
      <c r="D19" s="94">
        <f t="shared" si="0"/>
        <v>62</v>
      </c>
      <c r="E19" s="61">
        <v>52</v>
      </c>
      <c r="F19" s="35"/>
      <c r="G19" s="62" t="s">
        <v>130</v>
      </c>
      <c r="H19" s="94">
        <v>17</v>
      </c>
      <c r="I19" s="94">
        <v>32</v>
      </c>
      <c r="J19" s="94">
        <f t="shared" si="1"/>
        <v>49</v>
      </c>
      <c r="K19" s="61">
        <v>46</v>
      </c>
      <c r="L19" s="35"/>
    </row>
    <row r="20" spans="1:12" ht="24" customHeight="1">
      <c r="A20" s="60" t="s">
        <v>131</v>
      </c>
      <c r="B20" s="94">
        <v>19</v>
      </c>
      <c r="C20" s="94">
        <v>27</v>
      </c>
      <c r="D20" s="94">
        <f t="shared" si="0"/>
        <v>46</v>
      </c>
      <c r="E20" s="61">
        <v>47</v>
      </c>
      <c r="F20" s="35"/>
      <c r="G20" s="60" t="s">
        <v>132</v>
      </c>
      <c r="H20" s="94">
        <v>27</v>
      </c>
      <c r="I20" s="94">
        <v>26</v>
      </c>
      <c r="J20" s="94">
        <f t="shared" si="1"/>
        <v>53</v>
      </c>
      <c r="K20" s="61">
        <v>38</v>
      </c>
      <c r="L20" s="35"/>
    </row>
    <row r="21" spans="1:12" ht="24" customHeight="1">
      <c r="A21" s="62" t="s">
        <v>133</v>
      </c>
      <c r="B21" s="94">
        <v>31</v>
      </c>
      <c r="C21" s="94">
        <v>39</v>
      </c>
      <c r="D21" s="94">
        <f t="shared" si="0"/>
        <v>70</v>
      </c>
      <c r="E21" s="61">
        <v>71</v>
      </c>
      <c r="F21" s="35"/>
      <c r="G21" s="60" t="s">
        <v>134</v>
      </c>
      <c r="H21" s="94">
        <v>13</v>
      </c>
      <c r="I21" s="97">
        <v>14</v>
      </c>
      <c r="J21" s="94">
        <f t="shared" si="1"/>
        <v>27</v>
      </c>
      <c r="K21" s="61">
        <v>26</v>
      </c>
      <c r="L21" s="35"/>
    </row>
    <row r="22" spans="1:12" ht="24" customHeight="1">
      <c r="A22" s="62" t="s">
        <v>135</v>
      </c>
      <c r="B22" s="94">
        <v>36</v>
      </c>
      <c r="C22" s="94">
        <v>26</v>
      </c>
      <c r="D22" s="94">
        <f t="shared" si="0"/>
        <v>62</v>
      </c>
      <c r="E22" s="61">
        <v>55</v>
      </c>
      <c r="F22" s="35"/>
      <c r="G22" s="60" t="s">
        <v>136</v>
      </c>
      <c r="H22" s="97">
        <v>6</v>
      </c>
      <c r="I22" s="94">
        <v>22</v>
      </c>
      <c r="J22" s="94">
        <f t="shared" si="1"/>
        <v>28</v>
      </c>
      <c r="K22" s="61">
        <v>28</v>
      </c>
      <c r="L22" s="35"/>
    </row>
    <row r="23" spans="1:12" ht="24" customHeight="1">
      <c r="A23" s="62" t="s">
        <v>137</v>
      </c>
      <c r="B23" s="94">
        <v>27</v>
      </c>
      <c r="C23" s="94">
        <v>59</v>
      </c>
      <c r="D23" s="94">
        <f t="shared" si="0"/>
        <v>86</v>
      </c>
      <c r="E23" s="61">
        <v>89</v>
      </c>
      <c r="F23" s="35"/>
      <c r="G23" s="60" t="s">
        <v>138</v>
      </c>
      <c r="H23" s="94">
        <v>60</v>
      </c>
      <c r="I23" s="94">
        <v>116</v>
      </c>
      <c r="J23" s="94">
        <f t="shared" si="1"/>
        <v>176</v>
      </c>
      <c r="K23" s="61">
        <v>177</v>
      </c>
      <c r="L23" s="35"/>
    </row>
    <row r="24" spans="1:12" ht="24" customHeight="1">
      <c r="A24" s="62" t="s">
        <v>139</v>
      </c>
      <c r="B24" s="94">
        <v>21</v>
      </c>
      <c r="C24" s="94">
        <v>51</v>
      </c>
      <c r="D24" s="94">
        <f t="shared" si="0"/>
        <v>72</v>
      </c>
      <c r="E24" s="61">
        <v>71</v>
      </c>
      <c r="F24" s="35"/>
      <c r="G24" s="62" t="s">
        <v>140</v>
      </c>
      <c r="H24" s="94">
        <v>7</v>
      </c>
      <c r="I24" s="94">
        <v>18</v>
      </c>
      <c r="J24" s="94">
        <f t="shared" si="1"/>
        <v>25</v>
      </c>
      <c r="K24" s="61">
        <v>22</v>
      </c>
      <c r="L24" s="35"/>
    </row>
    <row r="25" spans="1:12" ht="24" customHeight="1">
      <c r="A25" s="62" t="s">
        <v>141</v>
      </c>
      <c r="B25" s="94">
        <v>27</v>
      </c>
      <c r="C25" s="94">
        <v>66</v>
      </c>
      <c r="D25" s="94">
        <f t="shared" si="0"/>
        <v>93</v>
      </c>
      <c r="E25" s="61">
        <v>83</v>
      </c>
      <c r="F25" s="35"/>
      <c r="G25" s="62" t="s">
        <v>142</v>
      </c>
      <c r="H25" s="94">
        <v>4</v>
      </c>
      <c r="I25" s="94">
        <v>6</v>
      </c>
      <c r="J25" s="94">
        <v>10</v>
      </c>
      <c r="K25" s="61">
        <v>17</v>
      </c>
      <c r="L25" s="35"/>
    </row>
    <row r="26" spans="1:12" ht="24" customHeight="1">
      <c r="A26" s="60" t="s">
        <v>143</v>
      </c>
      <c r="B26" s="94">
        <v>30</v>
      </c>
      <c r="C26" s="94">
        <v>44</v>
      </c>
      <c r="D26" s="94">
        <f t="shared" si="0"/>
        <v>74</v>
      </c>
      <c r="E26" s="61">
        <v>77</v>
      </c>
      <c r="F26" s="35"/>
      <c r="G26" s="62" t="s">
        <v>144</v>
      </c>
      <c r="H26" s="94">
        <v>19</v>
      </c>
      <c r="I26" s="94">
        <v>37</v>
      </c>
      <c r="J26" s="94">
        <f t="shared" si="1"/>
        <v>56</v>
      </c>
      <c r="K26" s="61">
        <v>64</v>
      </c>
      <c r="L26" s="35"/>
    </row>
    <row r="27" spans="1:12" ht="24" customHeight="1">
      <c r="A27" s="60" t="s">
        <v>145</v>
      </c>
      <c r="B27" s="94">
        <v>29</v>
      </c>
      <c r="C27" s="94">
        <v>44</v>
      </c>
      <c r="D27" s="94">
        <f t="shared" si="0"/>
        <v>73</v>
      </c>
      <c r="E27" s="61">
        <v>75</v>
      </c>
      <c r="F27" s="35"/>
      <c r="G27" s="62" t="s">
        <v>146</v>
      </c>
      <c r="H27" s="94">
        <v>13</v>
      </c>
      <c r="I27" s="94">
        <v>26</v>
      </c>
      <c r="J27" s="94">
        <f t="shared" si="1"/>
        <v>39</v>
      </c>
      <c r="K27" s="61">
        <v>38</v>
      </c>
      <c r="L27" s="35"/>
    </row>
    <row r="28" spans="1:12" ht="24" customHeight="1">
      <c r="A28" s="62" t="s">
        <v>147</v>
      </c>
      <c r="B28" s="94">
        <v>15</v>
      </c>
      <c r="C28" s="94">
        <v>22</v>
      </c>
      <c r="D28" s="94">
        <f t="shared" si="0"/>
        <v>37</v>
      </c>
      <c r="E28" s="61">
        <v>31</v>
      </c>
      <c r="F28" s="35"/>
      <c r="G28" s="62" t="s">
        <v>148</v>
      </c>
      <c r="H28" s="96">
        <v>16</v>
      </c>
      <c r="I28" s="96">
        <v>21</v>
      </c>
      <c r="J28" s="96">
        <f t="shared" si="1"/>
        <v>37</v>
      </c>
      <c r="K28" s="61">
        <v>34</v>
      </c>
      <c r="L28" s="35"/>
    </row>
    <row r="29" spans="1:12" ht="24" customHeight="1">
      <c r="A29" s="60" t="s">
        <v>149</v>
      </c>
      <c r="B29" s="94">
        <f>SUM(B5:B28)</f>
        <v>610</v>
      </c>
      <c r="C29" s="94">
        <f t="shared" ref="C29:D29" si="2">SUM(C5:C28)</f>
        <v>941</v>
      </c>
      <c r="D29" s="94">
        <f t="shared" si="2"/>
        <v>1551</v>
      </c>
      <c r="E29" s="63">
        <f>SUM(E5:E28)</f>
        <v>1534</v>
      </c>
      <c r="F29" s="35"/>
      <c r="G29" s="64" t="s">
        <v>150</v>
      </c>
      <c r="H29" s="94">
        <f>SUM(H5:H28,B40:B46)</f>
        <v>1194</v>
      </c>
      <c r="I29" s="94">
        <f>SUM(I5:I28,C40:C46)</f>
        <v>1711</v>
      </c>
      <c r="J29" s="94">
        <f>SUM(H29:I29)</f>
        <v>2905</v>
      </c>
      <c r="K29" s="61">
        <f>SUM(E40:E46)+SUM(K5:K28)</f>
        <v>2954</v>
      </c>
      <c r="L29" s="35"/>
    </row>
    <row r="30" spans="1:12" ht="24" customHeight="1">
      <c r="A30" s="65"/>
      <c r="B30" s="94"/>
      <c r="C30" s="95"/>
      <c r="D30" s="95"/>
      <c r="E30" s="55"/>
      <c r="F30" s="35"/>
      <c r="G30" s="60"/>
      <c r="H30" s="94"/>
      <c r="I30" s="94"/>
      <c r="J30" s="94"/>
      <c r="K30" s="61"/>
      <c r="L30" s="35"/>
    </row>
    <row r="31" spans="1:12" ht="24" customHeight="1">
      <c r="A31" s="60" t="s">
        <v>151</v>
      </c>
      <c r="B31" s="94">
        <v>27</v>
      </c>
      <c r="C31" s="94">
        <v>30</v>
      </c>
      <c r="D31" s="94">
        <f>SUM(B31:C31)</f>
        <v>57</v>
      </c>
      <c r="E31" s="61">
        <v>59</v>
      </c>
      <c r="F31" s="35"/>
      <c r="G31" s="60" t="s">
        <v>152</v>
      </c>
      <c r="H31" s="94">
        <v>11</v>
      </c>
      <c r="I31" s="94">
        <v>12</v>
      </c>
      <c r="J31" s="94">
        <f>SUM(H31:I31)</f>
        <v>23</v>
      </c>
      <c r="K31" s="61">
        <v>27</v>
      </c>
      <c r="L31" s="35"/>
    </row>
    <row r="32" spans="1:12" ht="24" customHeight="1">
      <c r="A32" s="60" t="s">
        <v>153</v>
      </c>
      <c r="B32" s="107">
        <v>11</v>
      </c>
      <c r="C32" s="94">
        <v>14</v>
      </c>
      <c r="D32" s="94">
        <f t="shared" ref="D32:D37" si="3">SUM(B32:C32)</f>
        <v>25</v>
      </c>
      <c r="E32" s="61">
        <v>31</v>
      </c>
      <c r="F32" s="35"/>
      <c r="G32" s="62" t="s">
        <v>154</v>
      </c>
      <c r="H32" s="94">
        <v>4</v>
      </c>
      <c r="I32" s="94">
        <v>15</v>
      </c>
      <c r="J32" s="94">
        <f t="shared" ref="J32:J43" si="4">SUM(H32:I32)</f>
        <v>19</v>
      </c>
      <c r="K32" s="61">
        <v>17</v>
      </c>
      <c r="L32" s="35"/>
    </row>
    <row r="33" spans="1:12" ht="24" customHeight="1">
      <c r="A33" s="60" t="s">
        <v>155</v>
      </c>
      <c r="B33" s="94">
        <v>20</v>
      </c>
      <c r="C33" s="94">
        <v>26</v>
      </c>
      <c r="D33" s="94">
        <f t="shared" si="3"/>
        <v>46</v>
      </c>
      <c r="E33" s="61">
        <v>41</v>
      </c>
      <c r="F33" s="35"/>
      <c r="G33" s="60" t="s">
        <v>177</v>
      </c>
      <c r="H33" s="94">
        <v>2</v>
      </c>
      <c r="I33" s="94">
        <v>4</v>
      </c>
      <c r="J33" s="94">
        <f t="shared" si="4"/>
        <v>6</v>
      </c>
      <c r="K33" s="61">
        <v>8</v>
      </c>
      <c r="L33" s="35"/>
    </row>
    <row r="34" spans="1:12" ht="24" customHeight="1">
      <c r="A34" s="60" t="s">
        <v>156</v>
      </c>
      <c r="B34" s="94">
        <v>19</v>
      </c>
      <c r="C34" s="94">
        <v>42</v>
      </c>
      <c r="D34" s="94">
        <f t="shared" si="3"/>
        <v>61</v>
      </c>
      <c r="E34" s="61">
        <v>54</v>
      </c>
      <c r="F34" s="35"/>
      <c r="G34" s="62" t="s">
        <v>157</v>
      </c>
      <c r="H34" s="94">
        <f>SUM(H32:H33)</f>
        <v>6</v>
      </c>
      <c r="I34" s="94">
        <f t="shared" ref="I34" si="5">SUM(I32:I33)</f>
        <v>19</v>
      </c>
      <c r="J34" s="94">
        <f t="shared" si="4"/>
        <v>25</v>
      </c>
      <c r="K34" s="61">
        <f>SUM(K32:K33)</f>
        <v>25</v>
      </c>
      <c r="L34" s="35"/>
    </row>
    <row r="35" spans="1:12" ht="24" customHeight="1">
      <c r="A35" s="60" t="s">
        <v>158</v>
      </c>
      <c r="B35" s="94">
        <v>30</v>
      </c>
      <c r="C35" s="94">
        <v>65</v>
      </c>
      <c r="D35" s="94">
        <f t="shared" si="3"/>
        <v>95</v>
      </c>
      <c r="E35" s="61">
        <v>101</v>
      </c>
      <c r="F35" s="35"/>
      <c r="G35" s="60" t="s">
        <v>159</v>
      </c>
      <c r="H35" s="94">
        <v>3</v>
      </c>
      <c r="I35" s="94">
        <v>1</v>
      </c>
      <c r="J35" s="94">
        <f t="shared" si="4"/>
        <v>4</v>
      </c>
      <c r="K35" s="61">
        <v>7</v>
      </c>
      <c r="L35" s="35"/>
    </row>
    <row r="36" spans="1:12" ht="24" customHeight="1">
      <c r="A36" s="60" t="s">
        <v>160</v>
      </c>
      <c r="B36" s="94">
        <v>34</v>
      </c>
      <c r="C36" s="94">
        <v>41</v>
      </c>
      <c r="D36" s="94">
        <f t="shared" si="3"/>
        <v>75</v>
      </c>
      <c r="E36" s="61">
        <v>81</v>
      </c>
      <c r="F36" s="35"/>
      <c r="G36" s="60" t="s">
        <v>161</v>
      </c>
      <c r="H36" s="94">
        <v>7</v>
      </c>
      <c r="I36" s="94">
        <v>9</v>
      </c>
      <c r="J36" s="94">
        <f t="shared" si="4"/>
        <v>16</v>
      </c>
      <c r="K36" s="61">
        <v>17</v>
      </c>
      <c r="L36" s="35"/>
    </row>
    <row r="37" spans="1:12" ht="24" customHeight="1">
      <c r="A37" s="60" t="s">
        <v>162</v>
      </c>
      <c r="B37" s="94">
        <v>4</v>
      </c>
      <c r="C37" s="94">
        <v>14</v>
      </c>
      <c r="D37" s="94">
        <f t="shared" si="3"/>
        <v>18</v>
      </c>
      <c r="E37" s="61">
        <v>16</v>
      </c>
      <c r="F37" s="35"/>
      <c r="G37" s="60" t="s">
        <v>178</v>
      </c>
      <c r="H37" s="94">
        <v>3</v>
      </c>
      <c r="I37" s="94">
        <v>3</v>
      </c>
      <c r="J37" s="94">
        <f t="shared" si="4"/>
        <v>6</v>
      </c>
      <c r="K37" s="61">
        <v>3</v>
      </c>
      <c r="L37" s="35"/>
    </row>
    <row r="38" spans="1:12" ht="24" customHeight="1">
      <c r="A38" s="60" t="s">
        <v>163</v>
      </c>
      <c r="B38" s="94">
        <f>SUM(B31:B37)</f>
        <v>145</v>
      </c>
      <c r="C38" s="94">
        <f t="shared" ref="C38" si="6">SUM(C31:C37)</f>
        <v>232</v>
      </c>
      <c r="D38" s="94">
        <f>SUM(D31:D37)</f>
        <v>377</v>
      </c>
      <c r="E38" s="61">
        <f>SUM(E31:E37)</f>
        <v>383</v>
      </c>
      <c r="F38" s="35"/>
      <c r="G38" s="60" t="s">
        <v>179</v>
      </c>
      <c r="H38" s="96">
        <v>3</v>
      </c>
      <c r="I38" s="96">
        <v>3</v>
      </c>
      <c r="J38" s="96">
        <f t="shared" si="4"/>
        <v>6</v>
      </c>
      <c r="K38" s="61">
        <v>5</v>
      </c>
      <c r="L38" s="35"/>
    </row>
    <row r="39" spans="1:12" ht="24" customHeight="1">
      <c r="A39" s="60"/>
      <c r="B39" s="94"/>
      <c r="C39" s="94"/>
      <c r="D39" s="94"/>
      <c r="E39" s="61"/>
      <c r="F39" s="35"/>
      <c r="G39" s="60" t="s">
        <v>164</v>
      </c>
      <c r="H39" s="94">
        <f>SUM(H36:H38)</f>
        <v>13</v>
      </c>
      <c r="I39" s="94">
        <f t="shared" ref="I39" si="7">SUM(I36:I38)</f>
        <v>15</v>
      </c>
      <c r="J39" s="94">
        <f t="shared" si="4"/>
        <v>28</v>
      </c>
      <c r="K39" s="61">
        <f>SUM(K36:K38)</f>
        <v>25</v>
      </c>
      <c r="L39" s="35"/>
    </row>
    <row r="40" spans="1:12" ht="24" customHeight="1">
      <c r="A40" s="60" t="s">
        <v>165</v>
      </c>
      <c r="B40" s="94">
        <v>13</v>
      </c>
      <c r="C40" s="94">
        <v>42</v>
      </c>
      <c r="D40" s="94">
        <f>SUM(B40:C40)</f>
        <v>55</v>
      </c>
      <c r="E40" s="61">
        <v>59</v>
      </c>
      <c r="F40" s="35"/>
      <c r="G40" s="60" t="s">
        <v>166</v>
      </c>
      <c r="H40" s="94">
        <v>0</v>
      </c>
      <c r="I40" s="94">
        <v>3</v>
      </c>
      <c r="J40" s="94">
        <f t="shared" si="4"/>
        <v>3</v>
      </c>
      <c r="K40" s="61">
        <v>6</v>
      </c>
      <c r="L40" s="35"/>
    </row>
    <row r="41" spans="1:12" ht="24" customHeight="1">
      <c r="A41" s="60" t="s">
        <v>167</v>
      </c>
      <c r="B41" s="94">
        <v>141</v>
      </c>
      <c r="C41" s="94">
        <v>211</v>
      </c>
      <c r="D41" s="94">
        <f t="shared" ref="D41:D46" si="8">SUM(B41:C41)</f>
        <v>352</v>
      </c>
      <c r="E41" s="61">
        <v>372</v>
      </c>
      <c r="F41" s="35"/>
      <c r="G41" s="60" t="s">
        <v>180</v>
      </c>
      <c r="H41" s="94">
        <v>0</v>
      </c>
      <c r="I41" s="94">
        <v>3</v>
      </c>
      <c r="J41" s="94">
        <f t="shared" si="4"/>
        <v>3</v>
      </c>
      <c r="K41" s="61">
        <v>5</v>
      </c>
      <c r="L41" s="35"/>
    </row>
    <row r="42" spans="1:12" ht="24" customHeight="1">
      <c r="A42" s="60" t="s">
        <v>168</v>
      </c>
      <c r="B42" s="94">
        <v>35</v>
      </c>
      <c r="C42" s="94">
        <v>59</v>
      </c>
      <c r="D42" s="94">
        <f t="shared" si="8"/>
        <v>94</v>
      </c>
      <c r="E42" s="61">
        <v>108</v>
      </c>
      <c r="F42" s="35"/>
      <c r="G42" s="60" t="s">
        <v>181</v>
      </c>
      <c r="H42" s="98">
        <v>1</v>
      </c>
      <c r="I42" s="94">
        <v>3</v>
      </c>
      <c r="J42" s="94">
        <f t="shared" si="4"/>
        <v>4</v>
      </c>
      <c r="K42" s="61">
        <v>4</v>
      </c>
      <c r="L42" s="35"/>
    </row>
    <row r="43" spans="1:12" ht="24" customHeight="1">
      <c r="A43" s="60" t="s">
        <v>169</v>
      </c>
      <c r="B43" s="94">
        <v>155</v>
      </c>
      <c r="C43" s="94">
        <v>176</v>
      </c>
      <c r="D43" s="94">
        <f t="shared" si="8"/>
        <v>331</v>
      </c>
      <c r="E43" s="61">
        <v>321</v>
      </c>
      <c r="F43" s="35"/>
      <c r="G43" s="60" t="s">
        <v>170</v>
      </c>
      <c r="H43" s="94">
        <f>SUM(H40:H42)</f>
        <v>1</v>
      </c>
      <c r="I43" s="94">
        <f t="shared" ref="I43" si="9">SUM(I40:I42)</f>
        <v>9</v>
      </c>
      <c r="J43" s="94">
        <f t="shared" si="4"/>
        <v>10</v>
      </c>
      <c r="K43" s="61">
        <v>15</v>
      </c>
      <c r="L43" s="35"/>
    </row>
    <row r="44" spans="1:12" ht="24" customHeight="1">
      <c r="A44" s="60" t="s">
        <v>171</v>
      </c>
      <c r="B44" s="94">
        <v>19</v>
      </c>
      <c r="C44" s="94">
        <v>21</v>
      </c>
      <c r="D44" s="94">
        <f t="shared" si="8"/>
        <v>40</v>
      </c>
      <c r="E44" s="61">
        <v>49</v>
      </c>
      <c r="F44" s="35"/>
      <c r="G44" s="60" t="s">
        <v>172</v>
      </c>
      <c r="H44" s="94">
        <f>SUM(H31,H34:H35,H39,H43)</f>
        <v>34</v>
      </c>
      <c r="I44" s="94">
        <f>SUM(I31,I34:I35,I39,I43)</f>
        <v>56</v>
      </c>
      <c r="J44" s="94">
        <f t="shared" ref="J44" si="10">SUM(J31,J34:J35,J39,J43)</f>
        <v>90</v>
      </c>
      <c r="K44" s="61">
        <f>SUM(K31+K34+K35+K39+K43)</f>
        <v>99</v>
      </c>
      <c r="L44" s="35"/>
    </row>
    <row r="45" spans="1:12" ht="24" customHeight="1">
      <c r="A45" s="60" t="s">
        <v>173</v>
      </c>
      <c r="B45" s="94">
        <v>90</v>
      </c>
      <c r="C45" s="94">
        <v>132</v>
      </c>
      <c r="D45" s="94">
        <f t="shared" si="8"/>
        <v>222</v>
      </c>
      <c r="E45" s="61">
        <v>231</v>
      </c>
      <c r="F45" s="35"/>
      <c r="G45" s="60"/>
      <c r="H45" s="97"/>
      <c r="I45" s="97"/>
      <c r="J45" s="94"/>
      <c r="K45" s="61"/>
      <c r="L45" s="35"/>
    </row>
    <row r="46" spans="1:12" ht="24" customHeight="1">
      <c r="A46" s="60" t="s">
        <v>174</v>
      </c>
      <c r="B46" s="94">
        <v>11</v>
      </c>
      <c r="C46" s="94">
        <v>16</v>
      </c>
      <c r="D46" s="94">
        <f t="shared" si="8"/>
        <v>27</v>
      </c>
      <c r="E46" s="61">
        <v>27</v>
      </c>
      <c r="F46" s="35"/>
      <c r="G46" s="60" t="s">
        <v>175</v>
      </c>
      <c r="H46" s="97">
        <f>SUM(B29,B38,H29,H44)</f>
        <v>1983</v>
      </c>
      <c r="I46" s="97">
        <f>SUM(C29,C38,I29,I44)</f>
        <v>2940</v>
      </c>
      <c r="J46" s="97">
        <f t="shared" ref="J46" si="11">SUM(D29,D38,J29,J44)</f>
        <v>4923</v>
      </c>
      <c r="K46" s="61">
        <f>E29+E38+K29+K44</f>
        <v>4970</v>
      </c>
      <c r="L46" s="35"/>
    </row>
    <row r="47" spans="1:12" ht="21.75" customHeight="1">
      <c r="A47" s="52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1:12" ht="14.25">
      <c r="A48" s="22" t="s">
        <v>176</v>
      </c>
    </row>
  </sheetData>
  <mergeCells count="2">
    <mergeCell ref="A3:A4"/>
    <mergeCell ref="G3:G4"/>
  </mergeCells>
  <phoneticPr fontId="3"/>
  <pageMargins left="0.75" right="0.42" top="0.73" bottom="0.55000000000000004" header="0.51200000000000001" footer="0.51200000000000001"/>
  <pageSetup paperSize="9" scale="70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国内提供用</vt:lpstr>
      <vt:lpstr>在外提供用</vt:lpstr>
      <vt:lpstr>在外提供用!Print_Area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2022-06-21T08:34:28Z</cp:lastPrinted>
  <dcterms:created xsi:type="dcterms:W3CDTF">2010-06-20T01:50:06Z</dcterms:created>
  <dcterms:modified xsi:type="dcterms:W3CDTF">2022-07-10T14:07:59Z</dcterms:modified>
</cp:coreProperties>
</file>