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095" windowHeight="7965" tabRatio="909" activeTab="0"/>
  </bookViews>
  <sheets>
    <sheet name="第2編第3章　1 し尿処理区域の状況" sheetId="1" r:id="rId1"/>
    <sheet name="第2編第3章　2 し尿処理の概要" sheetId="2" r:id="rId2"/>
    <sheet name="第2編第3章　3 し尿収集の状況" sheetId="3" r:id="rId3"/>
    <sheet name="第2編第3章　４し尿処理の状況" sheetId="4" r:id="rId4"/>
    <sheet name="第2編第3章　5 し尿収集・運搬機材（直営)" sheetId="5" r:id="rId5"/>
    <sheet name="第2編第3章　5 し尿収集・運搬機材（委託）" sheetId="6" r:id="rId6"/>
    <sheet name="第2編第3章　5 し尿収集・運搬機材（許可）" sheetId="7" r:id="rId7"/>
  </sheets>
  <definedNames>
    <definedName name="_xlnm.Print_Area" localSheetId="0">'第2編第3章　1 し尿処理区域の状況'!$B$2:$L$52</definedName>
    <definedName name="_xlnm.Print_Area" localSheetId="1">'第2編第3章　2 し尿処理の概要'!$B$2:$AE$64</definedName>
    <definedName name="_xlnm.Print_Area" localSheetId="2">'第2編第3章　3 し尿収集の状況'!$B$2:$R$51</definedName>
    <definedName name="_xlnm.Print_Area" localSheetId="3">'第2編第3章　４し尿処理の状況'!$B$1:$K$142</definedName>
    <definedName name="_xlnm.Print_Area" localSheetId="5">'第2編第3章　5 し尿収集・運搬機材（委託）'!$B$2:$N$60</definedName>
    <definedName name="_xlnm.Print_Area" localSheetId="6">'第2編第3章　5 し尿収集・運搬機材（許可）'!$B$2:$N$59</definedName>
    <definedName name="_xlnm.Print_Area" localSheetId="4">'第2編第3章　5 し尿収集・運搬機材（直営)'!$B$2:$N$59</definedName>
    <definedName name="_xlnm.Print_Titles" localSheetId="0">'第2編第3章　1 し尿処理区域の状況'!$4:$6</definedName>
    <definedName name="_xlnm.Print_Titles" localSheetId="1">'第2編第3章　2 し尿処理の概要'!$4:$6</definedName>
    <definedName name="_xlnm.Print_Titles" localSheetId="2">'第2編第3章　3 し尿収集の状況'!$3:$5</definedName>
    <definedName name="_xlnm.Print_Titles" localSheetId="3">'第2編第3章　４し尿処理の状況'!$2:$3</definedName>
    <definedName name="_xlnm.Print_Titles" localSheetId="5">'第2編第3章　5 し尿収集・運搬機材（委託）'!$4:$7</definedName>
    <definedName name="_xlnm.Print_Titles" localSheetId="6">'第2編第3章　5 し尿収集・運搬機材（許可）'!$4:$7</definedName>
    <definedName name="_xlnm.Print_Titles" localSheetId="4">'第2編第3章　5 し尿収集・運搬機材（直営)'!$4:$7</definedName>
  </definedNames>
  <calcPr fullCalcOnLoad="1"/>
</workbook>
</file>

<file path=xl/sharedStrings.xml><?xml version="1.0" encoding="utf-8"?>
<sst xmlns="http://schemas.openxmlformats.org/spreadsheetml/2006/main" count="935" uniqueCount="152">
  <si>
    <t>浄化槽汚泥手数料</t>
  </si>
  <si>
    <t>行政区域内
人口</t>
  </si>
  <si>
    <t>合計</t>
  </si>
  <si>
    <t>計</t>
  </si>
  <si>
    <t>市町村名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</si>
  <si>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</si>
  <si>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</si>
  <si>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</si>
  <si>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</si>
  <si>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</si>
  <si>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</si>
  <si>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</si>
  <si>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</si>
  <si>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</si>
  <si>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</si>
  <si>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</si>
  <si>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</si>
  <si>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</si>
  <si>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</si>
  <si>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</si>
  <si>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</si>
  <si>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</si>
  <si>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</si>
  <si>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</si>
  <si>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</si>
  <si>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</si>
  <si>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</si>
  <si>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</si>
  <si>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</si>
  <si>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</si>
  <si>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</si>
  <si>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</si>
  <si>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</si>
  <si>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</si>
  <si>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</si>
  <si>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</si>
  <si>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</si>
  <si>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</si>
  <si>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</si>
  <si>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</si>
  <si>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</si>
  <si>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</si>
  <si>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</si>
  <si>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</si>
  <si>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</si>
  <si>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</si>
  <si>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</si>
  <si>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</si>
  <si>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その他</t>
  </si>
  <si>
    <t>小計</t>
  </si>
  <si>
    <t>泉佐野市田尻町清掃施設組合</t>
  </si>
  <si>
    <t>市計</t>
  </si>
  <si>
    <t>町村計</t>
  </si>
  <si>
    <t>中間処理</t>
  </si>
  <si>
    <t>委託</t>
  </si>
  <si>
    <t>許可</t>
  </si>
  <si>
    <t>区分</t>
  </si>
  <si>
    <t>府合計</t>
  </si>
  <si>
    <t>直営</t>
  </si>
  <si>
    <t>下水投入</t>
  </si>
  <si>
    <t>農村還元</t>
  </si>
  <si>
    <t>し尿処理
施　　設</t>
  </si>
  <si>
    <t>自　家
処理量</t>
  </si>
  <si>
    <t>泉北環境整備
施設組合</t>
  </si>
  <si>
    <t>柏羽藤環境
事業組合</t>
  </si>
  <si>
    <t>一部事務組合計</t>
  </si>
  <si>
    <t>市町村・一部
事務組合名</t>
  </si>
  <si>
    <t>自家
処理量</t>
  </si>
  <si>
    <t>非水洗化人口</t>
  </si>
  <si>
    <t>水洗化人口（人）</t>
  </si>
  <si>
    <t>コミュニティプラント人口</t>
  </si>
  <si>
    <t>浄化槽人口</t>
  </si>
  <si>
    <t>（うち合併処理浄化槽人口）</t>
  </si>
  <si>
    <t>自家処理
人口</t>
  </si>
  <si>
    <t>公共下水道
人口</t>
  </si>
  <si>
    <t>収集・運搬</t>
  </si>
  <si>
    <t>直</t>
  </si>
  <si>
    <t>組</t>
  </si>
  <si>
    <t>委</t>
  </si>
  <si>
    <t>許</t>
  </si>
  <si>
    <t>無</t>
  </si>
  <si>
    <t>くみ取りし尿の処理体制</t>
  </si>
  <si>
    <t>従量制</t>
  </si>
  <si>
    <t>回数制</t>
  </si>
  <si>
    <t>浄化槽汚泥の処理体制</t>
  </si>
  <si>
    <t>（注）処理体制の「直」は直営、「組」は組合、「委」は「委託」、「許」は「許可」である。</t>
  </si>
  <si>
    <t>し尿排
出総量</t>
  </si>
  <si>
    <t>（１）直営分</t>
  </si>
  <si>
    <t>収集車</t>
  </si>
  <si>
    <t>ﾊﾞｷｭｰﾑ車</t>
  </si>
  <si>
    <t>その他車両</t>
  </si>
  <si>
    <t>台数</t>
  </si>
  <si>
    <t>積載量(kL)</t>
  </si>
  <si>
    <t>積載量
(kL)</t>
  </si>
  <si>
    <t>運搬車</t>
  </si>
  <si>
    <t>隻数</t>
  </si>
  <si>
    <t>台数
隻数</t>
  </si>
  <si>
    <t>くみ取り
人口</t>
  </si>
  <si>
    <t>○</t>
  </si>
  <si>
    <t>中間処理
（し尿処理施設）</t>
  </si>
  <si>
    <t>両</t>
  </si>
  <si>
    <t>４　し尿処理の状況</t>
  </si>
  <si>
    <t>２　し尿処理の概要</t>
  </si>
  <si>
    <t>生</t>
  </si>
  <si>
    <t>複数ある場合は、主たる手数料を記載。</t>
  </si>
  <si>
    <t>南河内環境
事業組合</t>
  </si>
  <si>
    <t>南河内環境
事業組合</t>
  </si>
  <si>
    <t>バキューム車</t>
  </si>
  <si>
    <t xml:space="preserve">    １　し尿処理区域の状況</t>
  </si>
  <si>
    <t>第３章　し尿処理関係</t>
  </si>
  <si>
    <t>市計</t>
  </si>
  <si>
    <t>町村計</t>
  </si>
  <si>
    <t>府合計</t>
  </si>
  <si>
    <t>泉北環境整備
施設組合</t>
  </si>
  <si>
    <t>南河内環境
事業組合</t>
  </si>
  <si>
    <t>柏羽藤環境
事業組合</t>
  </si>
  <si>
    <t>泉佐野市田尻町清掃施設組合</t>
  </si>
  <si>
    <t>計</t>
  </si>
  <si>
    <t>市・計</t>
  </si>
  <si>
    <t>町村計</t>
  </si>
  <si>
    <t>３　し尿収集の状況</t>
  </si>
  <si>
    <t>５　 し尿収集・運搬機材</t>
  </si>
  <si>
    <t>（２）委託業者分</t>
  </si>
  <si>
    <t>（３）許可業者分</t>
  </si>
  <si>
    <t>（注）処理体制の「委」は運転管理の委託は含めていない。直営施設で処理され運転管理の委託</t>
  </si>
  <si>
    <t>　　　のみをしている場合は、「直」としている。</t>
  </si>
  <si>
    <t>くみ取りし尿</t>
  </si>
  <si>
    <t>浄化槽汚泥</t>
  </si>
  <si>
    <t>し尿総量</t>
  </si>
  <si>
    <t>くみ取りし尿</t>
  </si>
  <si>
    <t>浄化槽汚泥</t>
  </si>
  <si>
    <t>し尿の処理体制</t>
  </si>
  <si>
    <t>簡：簡易水洗</t>
  </si>
  <si>
    <t>くみ取りし尿手数料</t>
  </si>
  <si>
    <t>生：くみ取りし尿</t>
  </si>
  <si>
    <t>両：くみ取りし尿＋簡易水洗</t>
  </si>
  <si>
    <t>(単位：kL/年）</t>
  </si>
  <si>
    <t>単位：kL/年</t>
  </si>
  <si>
    <t>両</t>
  </si>
  <si>
    <t>簡</t>
  </si>
  <si>
    <t>生</t>
  </si>
  <si>
    <t>令和2年3月31日時点</t>
  </si>
  <si>
    <t>両</t>
  </si>
  <si>
    <t>令和2年3月31日時点</t>
  </si>
  <si>
    <t>令和2年3月31日時点</t>
  </si>
  <si>
    <t>（令和2年3月31日時点）</t>
  </si>
  <si>
    <t>○</t>
  </si>
  <si>
    <r>
      <t xml:space="preserve">定
額
制
</t>
    </r>
    <r>
      <rPr>
        <vertAlign val="superscript"/>
        <sz val="11"/>
        <color indexed="8"/>
        <rFont val="ＭＳ ゴシック"/>
        <family val="3"/>
      </rPr>
      <t>*1</t>
    </r>
  </si>
  <si>
    <r>
      <t xml:space="preserve">無
料
等
</t>
    </r>
    <r>
      <rPr>
        <vertAlign val="superscript"/>
        <sz val="11"/>
        <color indexed="8"/>
        <rFont val="ＭＳ ゴシック"/>
        <family val="3"/>
      </rPr>
      <t>*2</t>
    </r>
  </si>
  <si>
    <r>
      <t>定額制</t>
    </r>
    <r>
      <rPr>
        <vertAlign val="superscript"/>
        <sz val="11"/>
        <color indexed="8"/>
        <rFont val="ＭＳ ゴシック"/>
        <family val="3"/>
      </rPr>
      <t>*1</t>
    </r>
    <r>
      <rPr>
        <sz val="11"/>
        <color indexed="8"/>
        <rFont val="ＭＳ ゴシック"/>
        <family val="3"/>
      </rPr>
      <t>：人頭制、世帯制</t>
    </r>
  </si>
  <si>
    <r>
      <t>無料等</t>
    </r>
    <r>
      <rPr>
        <vertAlign val="superscript"/>
        <sz val="11"/>
        <color indexed="8"/>
        <rFont val="ＭＳ ゴシック"/>
        <family val="3"/>
      </rPr>
      <t>*2</t>
    </r>
    <r>
      <rPr>
        <sz val="11"/>
        <color indexed="8"/>
        <rFont val="ＭＳ ゴシック"/>
        <family val="3"/>
      </rPr>
      <t>：実施していないを含む</t>
    </r>
  </si>
  <si>
    <t>運搬船等の
船舶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</si>
</sst>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#,##0;[Red]#,##0"/>
    <numFmt numFmtId="186" formatCode="#,##0.00_ "/>
    <numFmt numFmtId="187" formatCode="0.0"/>
    <numFmt numFmtId="188" formatCode="#,##0;&quot;△ &quot;#,##0"/>
    <numFmt numFmtId="189" formatCode="0;&quot;△ &quot;0"/>
    <numFmt numFmtId="190" formatCode="\(0.0%\)"/>
    <numFmt numFmtId="191" formatCode="\(#,##0\)"/>
    <numFmt numFmtId="192" formatCode="\(General\)"/>
    <numFmt numFmtId="193" formatCode="\(#,##0\)\ "/>
    <numFmt numFmtId="194" formatCode="\(#,###\)"/>
    <numFmt numFmtId="195" formatCode="#,##0_);[Red]\(#,##0\)"/>
    <numFmt numFmtId="196" formatCode="0_ "/>
    <numFmt numFmtId="197" formatCode="[&lt;=999]000;[&lt;=99999]000\-00;000\-0000"/>
    <numFmt numFmtId="198" formatCode="#,##0.0_);[Red]\(#,##0.0\)"/>
    <numFmt numFmtId="199" formatCode="0_);[Red]\(0\)"/>
    <numFmt numFmtId="200" formatCode="#,##0.0_ "/>
    <numFmt numFmtId="201" formatCode="#,##0_ ;[Red]\-#,##0\ "/>
    <numFmt numFmtId="202" formatCode="0.0000_);[Red]\(0.00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71">
    <font>
      <sz val="11"/>
      <name val="明朝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明朝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1"/>
      <color indexed="8"/>
      <name val="明朝"/>
      <family val="3"/>
    </font>
    <font>
      <sz val="11"/>
      <color indexed="8"/>
      <name val="ＭＳ Ｐ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MS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vertAlign val="superscript"/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明朝"/>
      <family val="3"/>
    </font>
    <font>
      <sz val="12"/>
      <color indexed="8"/>
      <name val="ＭＳ Ｐ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0"/>
      <color indexed="8"/>
      <name val="ＭＳ Ｐゴシック"/>
      <family val="3"/>
    </font>
    <font>
      <sz val="8"/>
      <color indexed="8"/>
      <name val="明朝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2"/>
      <color theme="1"/>
      <name val="明朝"/>
      <family val="3"/>
    </font>
    <font>
      <sz val="11"/>
      <color theme="1"/>
      <name val="明朝"/>
      <family val="3"/>
    </font>
    <font>
      <sz val="12"/>
      <color theme="1"/>
      <name val="ＭＳ Ｐゴシック"/>
      <family val="3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  <font>
      <b/>
      <sz val="14"/>
      <color theme="1"/>
      <name val="ＭＳ 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8"/>
      <color theme="1"/>
      <name val="明朝"/>
      <family val="3"/>
    </font>
    <font>
      <sz val="6"/>
      <color theme="1"/>
      <name val="ＭＳ Ｐゴシック"/>
      <family val="3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 diagonalUp="1">
      <left style="medium"/>
      <right style="thin"/>
      <top style="medium"/>
      <bottom style="medium"/>
      <diagonal style="thin"/>
    </border>
    <border diagonalUp="1">
      <left>
        <color indexed="63"/>
      </left>
      <right style="thin"/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 diagonalUp="1">
      <left style="medium"/>
      <right style="thin"/>
      <top style="medium"/>
      <bottom>
        <color indexed="63"/>
      </bottom>
      <diagonal style="thin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 style="thin"/>
      <right style="medium"/>
      <top style="medium"/>
      <bottom>
        <color indexed="63"/>
      </bottom>
      <diagonal style="thin"/>
    </border>
    <border diagonalUp="1">
      <left style="thin"/>
      <right style="thin"/>
      <top style="medium"/>
      <bottom style="thin"/>
      <diagonal style="thin"/>
    </border>
    <border diagonalUp="1">
      <left style="medium"/>
      <right style="thin"/>
      <top style="medium"/>
      <bottom style="thin"/>
      <diagonal style="thin"/>
    </border>
    <border diagonalUp="1">
      <left style="thin"/>
      <right style="medium"/>
      <top style="medium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medium"/>
      <top style="medium"/>
      <bottom style="thick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>
        <color theme="1"/>
      </bottom>
    </border>
    <border>
      <left style="thin"/>
      <right style="medium"/>
      <top style="thin"/>
      <bottom style="medium">
        <color theme="1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>
        <color theme="1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>
        <color theme="1"/>
      </right>
      <top style="medium">
        <color theme="1"/>
      </top>
      <bottom style="thin"/>
    </border>
    <border>
      <left style="thin"/>
      <right style="medium">
        <color theme="1"/>
      </right>
      <top style="thin"/>
      <bottom style="thin"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>
        <color indexed="63"/>
      </top>
      <bottom>
        <color indexed="63"/>
      </bottom>
    </border>
    <border>
      <left style="thin">
        <color theme="1"/>
      </left>
      <right style="medium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1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11" fillId="3" borderId="0" applyNumberFormat="0" applyBorder="0" applyAlignment="0" applyProtection="0"/>
    <xf numFmtId="0" fontId="42" fillId="4" borderId="0" applyNumberFormat="0" applyBorder="0" applyAlignment="0" applyProtection="0"/>
    <xf numFmtId="0" fontId="11" fillId="5" borderId="0" applyNumberFormat="0" applyBorder="0" applyAlignment="0" applyProtection="0"/>
    <xf numFmtId="0" fontId="42" fillId="6" borderId="0" applyNumberFormat="0" applyBorder="0" applyAlignment="0" applyProtection="0"/>
    <xf numFmtId="0" fontId="11" fillId="7" borderId="0" applyNumberFormat="0" applyBorder="0" applyAlignment="0" applyProtection="0"/>
    <xf numFmtId="0" fontId="42" fillId="8" borderId="0" applyNumberFormat="0" applyBorder="0" applyAlignment="0" applyProtection="0"/>
    <xf numFmtId="0" fontId="11" fillId="9" borderId="0" applyNumberFormat="0" applyBorder="0" applyAlignment="0" applyProtection="0"/>
    <xf numFmtId="0" fontId="42" fillId="10" borderId="0" applyNumberFormat="0" applyBorder="0" applyAlignment="0" applyProtection="0"/>
    <xf numFmtId="0" fontId="11" fillId="11" borderId="0" applyNumberFormat="0" applyBorder="0" applyAlignment="0" applyProtection="0"/>
    <xf numFmtId="0" fontId="42" fillId="12" borderId="0" applyNumberFormat="0" applyBorder="0" applyAlignment="0" applyProtection="0"/>
    <xf numFmtId="0" fontId="11" fillId="7" borderId="0" applyNumberFormat="0" applyBorder="0" applyAlignment="0" applyProtection="0"/>
    <xf numFmtId="0" fontId="42" fillId="13" borderId="0" applyNumberFormat="0" applyBorder="0" applyAlignment="0" applyProtection="0"/>
    <xf numFmtId="0" fontId="11" fillId="11" borderId="0" applyNumberFormat="0" applyBorder="0" applyAlignment="0" applyProtection="0"/>
    <xf numFmtId="0" fontId="42" fillId="14" borderId="0" applyNumberFormat="0" applyBorder="0" applyAlignment="0" applyProtection="0"/>
    <xf numFmtId="0" fontId="11" fillId="5" borderId="0" applyNumberFormat="0" applyBorder="0" applyAlignment="0" applyProtection="0"/>
    <xf numFmtId="0" fontId="42" fillId="15" borderId="0" applyNumberFormat="0" applyBorder="0" applyAlignment="0" applyProtection="0"/>
    <xf numFmtId="0" fontId="11" fillId="16" borderId="0" applyNumberFormat="0" applyBorder="0" applyAlignment="0" applyProtection="0"/>
    <xf numFmtId="0" fontId="42" fillId="17" borderId="0" applyNumberFormat="0" applyBorder="0" applyAlignment="0" applyProtection="0"/>
    <xf numFmtId="0" fontId="11" fillId="18" borderId="0" applyNumberFormat="0" applyBorder="0" applyAlignment="0" applyProtection="0"/>
    <xf numFmtId="0" fontId="42" fillId="19" borderId="0" applyNumberFormat="0" applyBorder="0" applyAlignment="0" applyProtection="0"/>
    <xf numFmtId="0" fontId="11" fillId="11" borderId="0" applyNumberFormat="0" applyBorder="0" applyAlignment="0" applyProtection="0"/>
    <xf numFmtId="0" fontId="42" fillId="20" borderId="0" applyNumberFormat="0" applyBorder="0" applyAlignment="0" applyProtection="0"/>
    <xf numFmtId="0" fontId="11" fillId="7" borderId="0" applyNumberFormat="0" applyBorder="0" applyAlignment="0" applyProtection="0"/>
    <xf numFmtId="0" fontId="43" fillId="21" borderId="0" applyNumberFormat="0" applyBorder="0" applyAlignment="0" applyProtection="0"/>
    <xf numFmtId="0" fontId="16" fillId="11" borderId="0" applyNumberFormat="0" applyBorder="0" applyAlignment="0" applyProtection="0"/>
    <xf numFmtId="0" fontId="43" fillId="22" borderId="0" applyNumberFormat="0" applyBorder="0" applyAlignment="0" applyProtection="0"/>
    <xf numFmtId="0" fontId="16" fillId="23" borderId="0" applyNumberFormat="0" applyBorder="0" applyAlignment="0" applyProtection="0"/>
    <xf numFmtId="0" fontId="43" fillId="24" borderId="0" applyNumberFormat="0" applyBorder="0" applyAlignment="0" applyProtection="0"/>
    <xf numFmtId="0" fontId="16" fillId="25" borderId="0" applyNumberFormat="0" applyBorder="0" applyAlignment="0" applyProtection="0"/>
    <xf numFmtId="0" fontId="43" fillId="26" borderId="0" applyNumberFormat="0" applyBorder="0" applyAlignment="0" applyProtection="0"/>
    <xf numFmtId="0" fontId="16" fillId="18" borderId="0" applyNumberFormat="0" applyBorder="0" applyAlignment="0" applyProtection="0"/>
    <xf numFmtId="0" fontId="43" fillId="27" borderId="0" applyNumberFormat="0" applyBorder="0" applyAlignment="0" applyProtection="0"/>
    <xf numFmtId="0" fontId="16" fillId="11" borderId="0" applyNumberFormat="0" applyBorder="0" applyAlignment="0" applyProtection="0"/>
    <xf numFmtId="0" fontId="43" fillId="28" borderId="0" applyNumberFormat="0" applyBorder="0" applyAlignment="0" applyProtection="0"/>
    <xf numFmtId="0" fontId="16" fillId="5" borderId="0" applyNumberFormat="0" applyBorder="0" applyAlignment="0" applyProtection="0"/>
    <xf numFmtId="0" fontId="43" fillId="29" borderId="0" applyNumberFormat="0" applyBorder="0" applyAlignment="0" applyProtection="0"/>
    <xf numFmtId="0" fontId="16" fillId="30" borderId="0" applyNumberFormat="0" applyBorder="0" applyAlignment="0" applyProtection="0"/>
    <xf numFmtId="0" fontId="43" fillId="31" borderId="0" applyNumberFormat="0" applyBorder="0" applyAlignment="0" applyProtection="0"/>
    <xf numFmtId="0" fontId="16" fillId="23" borderId="0" applyNumberFormat="0" applyBorder="0" applyAlignment="0" applyProtection="0"/>
    <xf numFmtId="0" fontId="43" fillId="32" borderId="0" applyNumberFormat="0" applyBorder="0" applyAlignment="0" applyProtection="0"/>
    <xf numFmtId="0" fontId="16" fillId="25" borderId="0" applyNumberFormat="0" applyBorder="0" applyAlignment="0" applyProtection="0"/>
    <xf numFmtId="0" fontId="43" fillId="33" borderId="0" applyNumberFormat="0" applyBorder="0" applyAlignment="0" applyProtection="0"/>
    <xf numFmtId="0" fontId="16" fillId="34" borderId="0" applyNumberFormat="0" applyBorder="0" applyAlignment="0" applyProtection="0"/>
    <xf numFmtId="0" fontId="43" fillId="35" borderId="0" applyNumberFormat="0" applyBorder="0" applyAlignment="0" applyProtection="0"/>
    <xf numFmtId="0" fontId="16" fillId="36" borderId="0" applyNumberFormat="0" applyBorder="0" applyAlignment="0" applyProtection="0"/>
    <xf numFmtId="0" fontId="43" fillId="37" borderId="0" applyNumberFormat="0" applyBorder="0" applyAlignment="0" applyProtection="0"/>
    <xf numFmtId="0" fontId="16" fillId="38" borderId="0" applyNumberFormat="0" applyBorder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39" borderId="1" applyNumberFormat="0" applyAlignment="0" applyProtection="0"/>
    <xf numFmtId="0" fontId="18" fillId="40" borderId="2" applyNumberFormat="0" applyAlignment="0" applyProtection="0"/>
    <xf numFmtId="0" fontId="46" fillId="41" borderId="0" applyNumberFormat="0" applyBorder="0" applyAlignment="0" applyProtection="0"/>
    <xf numFmtId="0" fontId="19" fillId="1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0" fillId="7" borderId="4" applyNumberFormat="0" applyFont="0" applyAlignment="0" applyProtection="0"/>
    <xf numFmtId="0" fontId="0" fillId="7" borderId="4" applyNumberFormat="0" applyFont="0" applyAlignment="0" applyProtection="0"/>
    <xf numFmtId="0" fontId="0" fillId="7" borderId="4" applyNumberFormat="0" applyFont="0" applyAlignment="0" applyProtection="0"/>
    <xf numFmtId="0" fontId="0" fillId="7" borderId="4" applyNumberFormat="0" applyFont="0" applyAlignment="0" applyProtection="0"/>
    <xf numFmtId="0" fontId="0" fillId="7" borderId="4" applyNumberFormat="0" applyFont="0" applyAlignment="0" applyProtection="0"/>
    <xf numFmtId="0" fontId="0" fillId="7" borderId="4" applyNumberFormat="0" applyFont="0" applyAlignment="0" applyProtection="0"/>
    <xf numFmtId="0" fontId="47" fillId="0" borderId="5" applyNumberFormat="0" applyFill="0" applyAlignment="0" applyProtection="0"/>
    <xf numFmtId="0" fontId="20" fillId="0" borderId="6" applyNumberFormat="0" applyFill="0" applyAlignment="0" applyProtection="0"/>
    <xf numFmtId="0" fontId="48" fillId="43" borderId="0" applyNumberFormat="0" applyBorder="0" applyAlignment="0" applyProtection="0"/>
    <xf numFmtId="0" fontId="21" fillId="44" borderId="0" applyNumberFormat="0" applyBorder="0" applyAlignment="0" applyProtection="0"/>
    <xf numFmtId="0" fontId="49" fillId="45" borderId="7" applyNumberFormat="0" applyAlignment="0" applyProtection="0"/>
    <xf numFmtId="0" fontId="22" fillId="46" borderId="8" applyNumberFormat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23" fillId="0" borderId="10" applyNumberFormat="0" applyFill="0" applyAlignment="0" applyProtection="0"/>
    <xf numFmtId="0" fontId="52" fillId="0" borderId="11" applyNumberFormat="0" applyFill="0" applyAlignment="0" applyProtection="0"/>
    <xf numFmtId="0" fontId="24" fillId="0" borderId="12" applyNumberFormat="0" applyFill="0" applyAlignment="0" applyProtection="0"/>
    <xf numFmtId="0" fontId="53" fillId="0" borderId="13" applyNumberFormat="0" applyFill="0" applyAlignment="0" applyProtection="0"/>
    <xf numFmtId="0" fontId="25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15" applyNumberFormat="0" applyFill="0" applyAlignment="0" applyProtection="0"/>
    <xf numFmtId="0" fontId="26" fillId="0" borderId="16" applyNumberFormat="0" applyFill="0" applyAlignment="0" applyProtection="0"/>
    <xf numFmtId="0" fontId="55" fillId="45" borderId="17" applyNumberFormat="0" applyAlignment="0" applyProtection="0"/>
    <xf numFmtId="0" fontId="27" fillId="46" borderId="18" applyNumberFormat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47" borderId="7" applyNumberFormat="0" applyAlignment="0" applyProtection="0"/>
    <xf numFmtId="0" fontId="29" fillId="16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8" fillId="48" borderId="0" applyNumberFormat="0" applyBorder="0" applyAlignment="0" applyProtection="0"/>
    <xf numFmtId="0" fontId="30" fillId="11" borderId="0" applyNumberFormat="0" applyBorder="0" applyAlignment="0" applyProtection="0"/>
  </cellStyleXfs>
  <cellXfs count="506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9" fillId="0" borderId="19" xfId="0" applyFont="1" applyFill="1" applyBorder="1" applyAlignment="1">
      <alignment horizontal="distributed" vertical="center" wrapText="1"/>
    </xf>
    <xf numFmtId="0" fontId="9" fillId="0" borderId="20" xfId="0" applyFont="1" applyFill="1" applyBorder="1" applyAlignment="1">
      <alignment horizontal="distributed" vertical="center" wrapText="1"/>
    </xf>
    <xf numFmtId="0" fontId="9" fillId="0" borderId="21" xfId="0" applyFont="1" applyFill="1" applyBorder="1" applyAlignment="1">
      <alignment horizontal="distributed" vertical="center" wrapText="1"/>
    </xf>
    <xf numFmtId="0" fontId="9" fillId="0" borderId="22" xfId="0" applyFont="1" applyFill="1" applyBorder="1" applyAlignment="1">
      <alignment horizontal="distributed" vertical="center" wrapText="1"/>
    </xf>
    <xf numFmtId="0" fontId="0" fillId="0" borderId="0" xfId="0" applyFont="1" applyFill="1" applyAlignment="1">
      <alignment/>
    </xf>
    <xf numFmtId="0" fontId="8" fillId="0" borderId="23" xfId="0" applyFont="1" applyFill="1" applyBorder="1" applyAlignment="1">
      <alignment vertical="center"/>
    </xf>
    <xf numFmtId="0" fontId="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59" fillId="49" borderId="0" xfId="0" applyFont="1" applyFill="1" applyAlignment="1">
      <alignment/>
    </xf>
    <xf numFmtId="0" fontId="59" fillId="49" borderId="0" xfId="0" applyFont="1" applyFill="1" applyAlignment="1">
      <alignment horizontal="distributed"/>
    </xf>
    <xf numFmtId="0" fontId="59" fillId="49" borderId="0" xfId="0" applyFont="1" applyFill="1" applyAlignment="1">
      <alignment horizontal="right"/>
    </xf>
    <xf numFmtId="0" fontId="59" fillId="49" borderId="0" xfId="0" applyFont="1" applyFill="1" applyAlignment="1">
      <alignment/>
    </xf>
    <xf numFmtId="0" fontId="59" fillId="49" borderId="24" xfId="0" applyFont="1" applyFill="1" applyBorder="1" applyAlignment="1">
      <alignment horizontal="center" vertical="center"/>
    </xf>
    <xf numFmtId="0" fontId="59" fillId="49" borderId="24" xfId="0" applyFont="1" applyFill="1" applyBorder="1" applyAlignment="1">
      <alignment horizontal="center" vertical="center" wrapText="1"/>
    </xf>
    <xf numFmtId="0" fontId="59" fillId="49" borderId="25" xfId="0" applyFont="1" applyFill="1" applyBorder="1" applyAlignment="1">
      <alignment horizontal="center" vertical="center" wrapText="1"/>
    </xf>
    <xf numFmtId="0" fontId="59" fillId="49" borderId="0" xfId="0" applyFont="1" applyFill="1" applyAlignment="1">
      <alignment horizontal="center"/>
    </xf>
    <xf numFmtId="0" fontId="59" fillId="49" borderId="26" xfId="0" applyFont="1" applyFill="1" applyBorder="1" applyAlignment="1">
      <alignment horizontal="distributed"/>
    </xf>
    <xf numFmtId="196" fontId="59" fillId="49" borderId="27" xfId="0" applyNumberFormat="1" applyFont="1" applyFill="1" applyBorder="1" applyAlignment="1">
      <alignment vertical="center"/>
    </xf>
    <xf numFmtId="195" fontId="59" fillId="49" borderId="27" xfId="0" applyNumberFormat="1" applyFont="1" applyFill="1" applyBorder="1" applyAlignment="1">
      <alignment vertical="center"/>
    </xf>
    <xf numFmtId="0" fontId="60" fillId="49" borderId="28" xfId="0" applyFont="1" applyFill="1" applyBorder="1" applyAlignment="1">
      <alignment horizontal="right" vertical="center"/>
    </xf>
    <xf numFmtId="0" fontId="59" fillId="49" borderId="29" xfId="0" applyFont="1" applyFill="1" applyBorder="1" applyAlignment="1">
      <alignment horizontal="distributed"/>
    </xf>
    <xf numFmtId="0" fontId="59" fillId="49" borderId="30" xfId="0" applyFont="1" applyFill="1" applyBorder="1" applyAlignment="1">
      <alignment horizontal="distributed"/>
    </xf>
    <xf numFmtId="0" fontId="60" fillId="49" borderId="0" xfId="0" applyFont="1" applyFill="1" applyBorder="1" applyAlignment="1">
      <alignment horizontal="right" vertical="center"/>
    </xf>
    <xf numFmtId="0" fontId="59" fillId="49" borderId="31" xfId="0" applyFont="1" applyFill="1" applyBorder="1" applyAlignment="1">
      <alignment horizontal="distributed"/>
    </xf>
    <xf numFmtId="0" fontId="61" fillId="49" borderId="0" xfId="0" applyFont="1" applyFill="1" applyBorder="1" applyAlignment="1">
      <alignment horizontal="right" vertical="center"/>
    </xf>
    <xf numFmtId="0" fontId="62" fillId="49" borderId="0" xfId="0" applyFont="1" applyFill="1" applyAlignment="1">
      <alignment/>
    </xf>
    <xf numFmtId="0" fontId="59" fillId="49" borderId="32" xfId="0" applyFont="1" applyFill="1" applyBorder="1" applyAlignment="1">
      <alignment horizontal="distributed"/>
    </xf>
    <xf numFmtId="195" fontId="59" fillId="49" borderId="33" xfId="0" applyNumberFormat="1" applyFont="1" applyFill="1" applyBorder="1" applyAlignment="1">
      <alignment vertical="center"/>
    </xf>
    <xf numFmtId="195" fontId="59" fillId="49" borderId="34" xfId="0" applyNumberFormat="1" applyFont="1" applyFill="1" applyBorder="1" applyAlignment="1">
      <alignment vertical="center"/>
    </xf>
    <xf numFmtId="195" fontId="59" fillId="49" borderId="35" xfId="0" applyNumberFormat="1" applyFont="1" applyFill="1" applyBorder="1" applyAlignment="1">
      <alignment vertical="center"/>
    </xf>
    <xf numFmtId="0" fontId="59" fillId="49" borderId="0" xfId="0" applyFont="1" applyFill="1" applyBorder="1" applyAlignment="1">
      <alignment horizontal="distributed"/>
    </xf>
    <xf numFmtId="195" fontId="59" fillId="49" borderId="0" xfId="0" applyNumberFormat="1" applyFont="1" applyFill="1" applyBorder="1" applyAlignment="1">
      <alignment horizontal="right" vertical="center" wrapText="1"/>
    </xf>
    <xf numFmtId="195" fontId="59" fillId="49" borderId="0" xfId="0" applyNumberFormat="1" applyFont="1" applyFill="1" applyAlignment="1">
      <alignment horizontal="right"/>
    </xf>
    <xf numFmtId="195" fontId="59" fillId="49" borderId="0" xfId="0" applyNumberFormat="1" applyFont="1" applyFill="1" applyAlignment="1">
      <alignment/>
    </xf>
    <xf numFmtId="0" fontId="0" fillId="49" borderId="0" xfId="0" applyFont="1" applyFill="1" applyAlignment="1">
      <alignment/>
    </xf>
    <xf numFmtId="0" fontId="0" fillId="49" borderId="0" xfId="0" applyFont="1" applyFill="1" applyAlignment="1">
      <alignment/>
    </xf>
    <xf numFmtId="0" fontId="8" fillId="49" borderId="0" xfId="0" applyFont="1" applyFill="1" applyAlignment="1">
      <alignment/>
    </xf>
    <xf numFmtId="0" fontId="9" fillId="49" borderId="19" xfId="0" applyFont="1" applyFill="1" applyBorder="1" applyAlignment="1">
      <alignment horizontal="distributed" vertical="center" wrapText="1"/>
    </xf>
    <xf numFmtId="0" fontId="9" fillId="49" borderId="20" xfId="0" applyFont="1" applyFill="1" applyBorder="1" applyAlignment="1">
      <alignment horizontal="distributed" vertical="center" wrapText="1"/>
    </xf>
    <xf numFmtId="0" fontId="9" fillId="49" borderId="21" xfId="0" applyFont="1" applyFill="1" applyBorder="1" applyAlignment="1">
      <alignment horizontal="distributed" vertical="center" wrapText="1"/>
    </xf>
    <xf numFmtId="0" fontId="9" fillId="49" borderId="22" xfId="0" applyFont="1" applyFill="1" applyBorder="1" applyAlignment="1">
      <alignment horizontal="distributed" vertical="center" wrapText="1"/>
    </xf>
    <xf numFmtId="0" fontId="8" fillId="49" borderId="23" xfId="0" applyFont="1" applyFill="1" applyBorder="1" applyAlignment="1">
      <alignment vertical="center"/>
    </xf>
    <xf numFmtId="0" fontId="62" fillId="0" borderId="0" xfId="0" applyFont="1" applyFill="1" applyAlignment="1">
      <alignment vertical="center"/>
    </xf>
    <xf numFmtId="0" fontId="62" fillId="0" borderId="0" xfId="0" applyFont="1" applyFill="1" applyAlignment="1">
      <alignment/>
    </xf>
    <xf numFmtId="0" fontId="62" fillId="0" borderId="28" xfId="0" applyFont="1" applyFill="1" applyBorder="1" applyAlignment="1">
      <alignment vertical="center"/>
    </xf>
    <xf numFmtId="0" fontId="62" fillId="0" borderId="36" xfId="0" applyFont="1" applyFill="1" applyBorder="1" applyAlignment="1">
      <alignment vertical="center"/>
    </xf>
    <xf numFmtId="0" fontId="63" fillId="0" borderId="0" xfId="0" applyFont="1" applyFill="1" applyBorder="1" applyAlignment="1">
      <alignment horizontal="right" vertical="center"/>
    </xf>
    <xf numFmtId="0" fontId="59" fillId="0" borderId="37" xfId="0" applyFont="1" applyFill="1" applyBorder="1" applyAlignment="1">
      <alignment horizontal="center"/>
    </xf>
    <xf numFmtId="0" fontId="59" fillId="0" borderId="38" xfId="0" applyFont="1" applyFill="1" applyBorder="1" applyAlignment="1">
      <alignment horizontal="center"/>
    </xf>
    <xf numFmtId="0" fontId="59" fillId="0" borderId="39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59" fillId="0" borderId="40" xfId="0" applyFont="1" applyFill="1" applyBorder="1" applyAlignment="1">
      <alignment horizontal="center"/>
    </xf>
    <xf numFmtId="0" fontId="59" fillId="0" borderId="41" xfId="0" applyFont="1" applyFill="1" applyBorder="1" applyAlignment="1">
      <alignment horizontal="center"/>
    </xf>
    <xf numFmtId="0" fontId="59" fillId="0" borderId="42" xfId="0" applyFont="1" applyFill="1" applyBorder="1" applyAlignment="1">
      <alignment horizontal="center"/>
    </xf>
    <xf numFmtId="0" fontId="59" fillId="0" borderId="40" xfId="0" applyFont="1" applyFill="1" applyBorder="1" applyAlignment="1">
      <alignment horizontal="center" vertical="center"/>
    </xf>
    <xf numFmtId="0" fontId="59" fillId="0" borderId="42" xfId="0" applyFont="1" applyFill="1" applyBorder="1" applyAlignment="1">
      <alignment horizontal="center" vertical="center"/>
    </xf>
    <xf numFmtId="0" fontId="59" fillId="0" borderId="41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27" xfId="0" applyFont="1" applyFill="1" applyBorder="1" applyAlignment="1">
      <alignment horizontal="center"/>
    </xf>
    <xf numFmtId="0" fontId="59" fillId="0" borderId="27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/>
    </xf>
    <xf numFmtId="0" fontId="59" fillId="0" borderId="43" xfId="0" applyFont="1" applyFill="1" applyBorder="1" applyAlignment="1">
      <alignment horizontal="center"/>
    </xf>
    <xf numFmtId="0" fontId="59" fillId="0" borderId="30" xfId="0" applyFont="1" applyFill="1" applyBorder="1" applyAlignment="1">
      <alignment horizontal="center"/>
    </xf>
    <xf numFmtId="0" fontId="59" fillId="0" borderId="44" xfId="0" applyFont="1" applyFill="1" applyBorder="1" applyAlignment="1">
      <alignment horizontal="center"/>
    </xf>
    <xf numFmtId="0" fontId="59" fillId="0" borderId="45" xfId="0" applyFont="1" applyFill="1" applyBorder="1" applyAlignment="1">
      <alignment horizontal="center"/>
    </xf>
    <xf numFmtId="3" fontId="59" fillId="0" borderId="46" xfId="0" applyNumberFormat="1" applyFont="1" applyFill="1" applyBorder="1" applyAlignment="1">
      <alignment horizontal="right" vertical="center" wrapText="1"/>
    </xf>
    <xf numFmtId="3" fontId="59" fillId="0" borderId="25" xfId="0" applyNumberFormat="1" applyFont="1" applyFill="1" applyBorder="1" applyAlignment="1">
      <alignment horizontal="right" vertical="center" wrapText="1"/>
    </xf>
    <xf numFmtId="3" fontId="59" fillId="0" borderId="47" xfId="0" applyNumberFormat="1" applyFont="1" applyFill="1" applyBorder="1" applyAlignment="1">
      <alignment horizontal="right" vertical="center" wrapText="1"/>
    </xf>
    <xf numFmtId="3" fontId="59" fillId="0" borderId="48" xfId="0" applyNumberFormat="1" applyFont="1" applyFill="1" applyBorder="1" applyAlignment="1">
      <alignment horizontal="right" vertical="center" wrapText="1"/>
    </xf>
    <xf numFmtId="3" fontId="59" fillId="0" borderId="48" xfId="0" applyNumberFormat="1" applyFont="1" applyFill="1" applyBorder="1" applyAlignment="1">
      <alignment horizontal="center" vertical="center" wrapText="1"/>
    </xf>
    <xf numFmtId="3" fontId="59" fillId="0" borderId="49" xfId="0" applyNumberFormat="1" applyFont="1" applyFill="1" applyBorder="1" applyAlignment="1">
      <alignment horizontal="right" vertical="center" wrapText="1"/>
    </xf>
    <xf numFmtId="0" fontId="63" fillId="0" borderId="50" xfId="0" applyFont="1" applyFill="1" applyBorder="1" applyAlignment="1">
      <alignment horizontal="right" vertical="center"/>
    </xf>
    <xf numFmtId="0" fontId="59" fillId="0" borderId="30" xfId="0" applyFont="1" applyFill="1" applyBorder="1" applyAlignment="1">
      <alignment horizontal="center" vertical="center"/>
    </xf>
    <xf numFmtId="0" fontId="59" fillId="0" borderId="44" xfId="0" applyFont="1" applyFill="1" applyBorder="1" applyAlignment="1">
      <alignment horizontal="center" vertical="center"/>
    </xf>
    <xf numFmtId="0" fontId="59" fillId="0" borderId="45" xfId="0" applyFont="1" applyFill="1" applyBorder="1" applyAlignment="1">
      <alignment horizontal="center" vertical="center"/>
    </xf>
    <xf numFmtId="3" fontId="59" fillId="0" borderId="32" xfId="0" applyNumberFormat="1" applyFont="1" applyFill="1" applyBorder="1" applyAlignment="1">
      <alignment horizontal="right" vertical="center" wrapText="1"/>
    </xf>
    <xf numFmtId="3" fontId="59" fillId="0" borderId="51" xfId="0" applyNumberFormat="1" applyFont="1" applyFill="1" applyBorder="1" applyAlignment="1">
      <alignment horizontal="right" vertical="center" wrapText="1"/>
    </xf>
    <xf numFmtId="3" fontId="59" fillId="0" borderId="52" xfId="0" applyNumberFormat="1" applyFont="1" applyFill="1" applyBorder="1" applyAlignment="1">
      <alignment horizontal="right" vertical="center" wrapText="1"/>
    </xf>
    <xf numFmtId="3" fontId="59" fillId="0" borderId="0" xfId="0" applyNumberFormat="1" applyFont="1" applyFill="1" applyBorder="1" applyAlignment="1">
      <alignment horizontal="right" vertical="center" wrapText="1"/>
    </xf>
    <xf numFmtId="3" fontId="59" fillId="0" borderId="53" xfId="0" applyNumberFormat="1" applyFont="1" applyFill="1" applyBorder="1" applyAlignment="1">
      <alignment horizontal="right" vertical="center" wrapText="1"/>
    </xf>
    <xf numFmtId="3" fontId="59" fillId="0" borderId="54" xfId="0" applyNumberFormat="1" applyFont="1" applyFill="1" applyBorder="1" applyAlignment="1">
      <alignment horizontal="right" vertical="center" wrapText="1"/>
    </xf>
    <xf numFmtId="3" fontId="59" fillId="0" borderId="54" xfId="0" applyNumberFormat="1" applyFont="1" applyFill="1" applyBorder="1" applyAlignment="1">
      <alignment horizontal="center" vertical="center" wrapText="1"/>
    </xf>
    <xf numFmtId="3" fontId="59" fillId="0" borderId="55" xfId="0" applyNumberFormat="1" applyFont="1" applyFill="1" applyBorder="1" applyAlignment="1">
      <alignment horizontal="right" vertical="center" wrapText="1"/>
    </xf>
    <xf numFmtId="0" fontId="59" fillId="0" borderId="0" xfId="0" applyFont="1" applyFill="1" applyAlignment="1">
      <alignment/>
    </xf>
    <xf numFmtId="0" fontId="64" fillId="0" borderId="19" xfId="0" applyFont="1" applyFill="1" applyBorder="1" applyAlignment="1">
      <alignment horizontal="distributed" vertical="center" wrapText="1"/>
    </xf>
    <xf numFmtId="0" fontId="59" fillId="0" borderId="56" xfId="0" applyFont="1" applyFill="1" applyBorder="1" applyAlignment="1">
      <alignment horizontal="center"/>
    </xf>
    <xf numFmtId="0" fontId="59" fillId="0" borderId="0" xfId="0" applyFont="1" applyFill="1" applyBorder="1" applyAlignment="1">
      <alignment/>
    </xf>
    <xf numFmtId="0" fontId="59" fillId="0" borderId="57" xfId="0" applyFont="1" applyFill="1" applyBorder="1" applyAlignment="1">
      <alignment/>
    </xf>
    <xf numFmtId="0" fontId="59" fillId="0" borderId="56" xfId="0" applyFont="1" applyFill="1" applyBorder="1" applyAlignment="1">
      <alignment/>
    </xf>
    <xf numFmtId="0" fontId="59" fillId="0" borderId="58" xfId="0" applyFont="1" applyFill="1" applyBorder="1" applyAlignment="1">
      <alignment/>
    </xf>
    <xf numFmtId="0" fontId="64" fillId="0" borderId="20" xfId="0" applyFont="1" applyFill="1" applyBorder="1" applyAlignment="1">
      <alignment horizontal="distributed" vertical="center" wrapText="1"/>
    </xf>
    <xf numFmtId="0" fontId="59" fillId="0" borderId="59" xfId="0" applyFont="1" applyFill="1" applyBorder="1" applyAlignment="1">
      <alignment horizontal="center"/>
    </xf>
    <xf numFmtId="0" fontId="59" fillId="0" borderId="60" xfId="0" applyFont="1" applyFill="1" applyBorder="1" applyAlignment="1">
      <alignment/>
    </xf>
    <xf numFmtId="0" fontId="59" fillId="0" borderId="59" xfId="0" applyFont="1" applyFill="1" applyBorder="1" applyAlignment="1">
      <alignment/>
    </xf>
    <xf numFmtId="0" fontId="59" fillId="0" borderId="61" xfId="0" applyFont="1" applyFill="1" applyBorder="1" applyAlignment="1">
      <alignment horizontal="center"/>
    </xf>
    <xf numFmtId="0" fontId="59" fillId="0" borderId="62" xfId="0" applyFont="1" applyFill="1" applyBorder="1" applyAlignment="1">
      <alignment/>
    </xf>
    <xf numFmtId="0" fontId="59" fillId="0" borderId="61" xfId="0" applyFont="1" applyFill="1" applyBorder="1" applyAlignment="1">
      <alignment/>
    </xf>
    <xf numFmtId="0" fontId="64" fillId="0" borderId="63" xfId="0" applyFont="1" applyFill="1" applyBorder="1" applyAlignment="1">
      <alignment horizontal="distributed" vertical="center" wrapText="1"/>
    </xf>
    <xf numFmtId="0" fontId="64" fillId="0" borderId="21" xfId="0" applyFont="1" applyFill="1" applyBorder="1" applyAlignment="1">
      <alignment horizontal="distributed" vertical="center" wrapText="1"/>
    </xf>
    <xf numFmtId="0" fontId="59" fillId="0" borderId="46" xfId="0" applyFont="1" applyFill="1" applyBorder="1" applyAlignment="1">
      <alignment/>
    </xf>
    <xf numFmtId="0" fontId="59" fillId="0" borderId="64" xfId="0" applyFont="1" applyFill="1" applyBorder="1" applyAlignment="1">
      <alignment/>
    </xf>
    <xf numFmtId="0" fontId="59" fillId="0" borderId="25" xfId="0" applyFont="1" applyFill="1" applyBorder="1" applyAlignment="1">
      <alignment/>
    </xf>
    <xf numFmtId="0" fontId="59" fillId="0" borderId="0" xfId="0" applyFont="1" applyFill="1" applyBorder="1" applyAlignment="1">
      <alignment vertical="center"/>
    </xf>
    <xf numFmtId="0" fontId="59" fillId="49" borderId="42" xfId="0" applyFont="1" applyFill="1" applyBorder="1" applyAlignment="1">
      <alignment horizontal="center"/>
    </xf>
    <xf numFmtId="0" fontId="59" fillId="0" borderId="0" xfId="0" applyFont="1" applyFill="1" applyAlignment="1">
      <alignment vertical="center"/>
    </xf>
    <xf numFmtId="0" fontId="59" fillId="0" borderId="0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distributed"/>
    </xf>
    <xf numFmtId="0" fontId="59" fillId="0" borderId="20" xfId="0" applyFont="1" applyFill="1" applyBorder="1" applyAlignment="1">
      <alignment horizontal="distributed"/>
    </xf>
    <xf numFmtId="0" fontId="59" fillId="0" borderId="65" xfId="0" applyFont="1" applyFill="1" applyBorder="1" applyAlignment="1">
      <alignment horizontal="center"/>
    </xf>
    <xf numFmtId="0" fontId="59" fillId="46" borderId="40" xfId="0" applyFont="1" applyFill="1" applyBorder="1" applyAlignment="1">
      <alignment horizontal="center"/>
    </xf>
    <xf numFmtId="0" fontId="59" fillId="46" borderId="41" xfId="0" applyFont="1" applyFill="1" applyBorder="1" applyAlignment="1">
      <alignment horizontal="center"/>
    </xf>
    <xf numFmtId="0" fontId="59" fillId="46" borderId="42" xfId="0" applyFont="1" applyFill="1" applyBorder="1" applyAlignment="1">
      <alignment horizontal="center"/>
    </xf>
    <xf numFmtId="0" fontId="59" fillId="46" borderId="0" xfId="0" applyFont="1" applyFill="1" applyBorder="1" applyAlignment="1">
      <alignment horizontal="center"/>
    </xf>
    <xf numFmtId="0" fontId="59" fillId="0" borderId="63" xfId="0" applyFont="1" applyFill="1" applyBorder="1" applyAlignment="1">
      <alignment horizontal="distributed"/>
    </xf>
    <xf numFmtId="0" fontId="59" fillId="0" borderId="21" xfId="0" applyFont="1" applyFill="1" applyBorder="1" applyAlignment="1">
      <alignment horizontal="distributed"/>
    </xf>
    <xf numFmtId="0" fontId="59" fillId="0" borderId="66" xfId="0" applyFont="1" applyFill="1" applyBorder="1" applyAlignment="1">
      <alignment horizontal="distributed"/>
    </xf>
    <xf numFmtId="0" fontId="59" fillId="0" borderId="67" xfId="0" applyFont="1" applyFill="1" applyBorder="1" applyAlignment="1">
      <alignment horizontal="distributed"/>
    </xf>
    <xf numFmtId="0" fontId="59" fillId="0" borderId="64" xfId="0" applyFont="1" applyFill="1" applyBorder="1" applyAlignment="1">
      <alignment horizontal="center"/>
    </xf>
    <xf numFmtId="0" fontId="59" fillId="0" borderId="0" xfId="0" applyFont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Alignment="1">
      <alignment horizontal="center"/>
    </xf>
    <xf numFmtId="0" fontId="59" fillId="0" borderId="0" xfId="0" applyFont="1" applyAlignment="1">
      <alignment vertical="center"/>
    </xf>
    <xf numFmtId="0" fontId="65" fillId="0" borderId="0" xfId="0" applyFont="1" applyFill="1" applyAlignment="1">
      <alignment vertical="center"/>
    </xf>
    <xf numFmtId="0" fontId="59" fillId="0" borderId="30" xfId="0" applyFont="1" applyFill="1" applyBorder="1" applyAlignment="1">
      <alignment/>
    </xf>
    <xf numFmtId="0" fontId="59" fillId="0" borderId="68" xfId="0" applyFont="1" applyFill="1" applyBorder="1" applyAlignment="1">
      <alignment/>
    </xf>
    <xf numFmtId="0" fontId="59" fillId="0" borderId="44" xfId="0" applyFont="1" applyFill="1" applyBorder="1" applyAlignment="1">
      <alignment/>
    </xf>
    <xf numFmtId="0" fontId="59" fillId="0" borderId="69" xfId="0" applyFont="1" applyFill="1" applyBorder="1" applyAlignment="1">
      <alignment/>
    </xf>
    <xf numFmtId="0" fontId="59" fillId="0" borderId="70" xfId="0" applyFont="1" applyFill="1" applyBorder="1" applyAlignment="1">
      <alignment horizontal="center" vertical="center"/>
    </xf>
    <xf numFmtId="0" fontId="59" fillId="0" borderId="71" xfId="0" applyFont="1" applyFill="1" applyBorder="1" applyAlignment="1">
      <alignment horizontal="center" vertical="center"/>
    </xf>
    <xf numFmtId="0" fontId="64" fillId="0" borderId="72" xfId="0" applyFont="1" applyFill="1" applyBorder="1" applyAlignment="1">
      <alignment horizontal="distributed" vertical="center" wrapText="1"/>
    </xf>
    <xf numFmtId="0" fontId="59" fillId="0" borderId="24" xfId="0" applyFont="1" applyFill="1" applyBorder="1" applyAlignment="1">
      <alignment/>
    </xf>
    <xf numFmtId="0" fontId="59" fillId="0" borderId="73" xfId="0" applyFont="1" applyFill="1" applyBorder="1" applyAlignment="1">
      <alignment/>
    </xf>
    <xf numFmtId="3" fontId="59" fillId="0" borderId="50" xfId="0" applyNumberFormat="1" applyFont="1" applyFill="1" applyBorder="1" applyAlignment="1">
      <alignment horizontal="right" vertical="center" wrapText="1"/>
    </xf>
    <xf numFmtId="0" fontId="59" fillId="0" borderId="29" xfId="0" applyFont="1" applyFill="1" applyBorder="1" applyAlignment="1">
      <alignment horizontal="center"/>
    </xf>
    <xf numFmtId="0" fontId="59" fillId="0" borderId="74" xfId="0" applyFont="1" applyFill="1" applyBorder="1" applyAlignment="1">
      <alignment horizontal="center"/>
    </xf>
    <xf numFmtId="0" fontId="59" fillId="0" borderId="75" xfId="0" applyFont="1" applyFill="1" applyBorder="1" applyAlignment="1">
      <alignment horizontal="center"/>
    </xf>
    <xf numFmtId="0" fontId="59" fillId="0" borderId="35" xfId="0" applyFont="1" applyFill="1" applyBorder="1" applyAlignment="1">
      <alignment horizontal="center"/>
    </xf>
    <xf numFmtId="3" fontId="59" fillId="0" borderId="24" xfId="0" applyNumberFormat="1" applyFont="1" applyFill="1" applyBorder="1" applyAlignment="1">
      <alignment horizontal="right" vertical="center" wrapText="1"/>
    </xf>
    <xf numFmtId="0" fontId="59" fillId="0" borderId="76" xfId="0" applyFont="1" applyFill="1" applyBorder="1" applyAlignment="1">
      <alignment horizontal="center" vertical="center" wrapText="1"/>
    </xf>
    <xf numFmtId="0" fontId="59" fillId="0" borderId="77" xfId="0" applyFont="1" applyFill="1" applyBorder="1" applyAlignment="1">
      <alignment horizontal="center" vertical="center" wrapText="1"/>
    </xf>
    <xf numFmtId="0" fontId="59" fillId="0" borderId="78" xfId="0" applyFont="1" applyFill="1" applyBorder="1" applyAlignment="1">
      <alignment horizontal="center" vertical="center" wrapText="1"/>
    </xf>
    <xf numFmtId="195" fontId="59" fillId="49" borderId="27" xfId="86" applyNumberFormat="1" applyFont="1" applyFill="1" applyBorder="1" applyAlignment="1">
      <alignment vertical="center"/>
    </xf>
    <xf numFmtId="195" fontId="59" fillId="49" borderId="39" xfId="0" applyNumberFormat="1" applyFont="1" applyFill="1" applyBorder="1" applyAlignment="1">
      <alignment vertical="center"/>
    </xf>
    <xf numFmtId="195" fontId="59" fillId="49" borderId="79" xfId="0" applyNumberFormat="1" applyFont="1" applyFill="1" applyBorder="1" applyAlignment="1">
      <alignment vertical="center"/>
    </xf>
    <xf numFmtId="195" fontId="59" fillId="49" borderId="80" xfId="0" applyNumberFormat="1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66" fillId="0" borderId="0" xfId="0" applyFont="1" applyFill="1" applyAlignment="1">
      <alignment vertical="center"/>
    </xf>
    <xf numFmtId="0" fontId="66" fillId="49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49" borderId="0" xfId="0" applyFont="1" applyFill="1" applyAlignment="1">
      <alignment/>
    </xf>
    <xf numFmtId="0" fontId="8" fillId="0" borderId="28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60" fillId="0" borderId="0" xfId="0" applyFont="1" applyFill="1" applyBorder="1" applyAlignment="1">
      <alignment horizontal="right" vertical="center"/>
    </xf>
    <xf numFmtId="3" fontId="59" fillId="0" borderId="32" xfId="0" applyNumberFormat="1" applyFont="1" applyFill="1" applyBorder="1" applyAlignment="1">
      <alignment/>
    </xf>
    <xf numFmtId="3" fontId="59" fillId="0" borderId="51" xfId="0" applyNumberFormat="1" applyFont="1" applyFill="1" applyBorder="1" applyAlignment="1">
      <alignment/>
    </xf>
    <xf numFmtId="3" fontId="59" fillId="0" borderId="52" xfId="0" applyNumberFormat="1" applyFont="1" applyFill="1" applyBorder="1" applyAlignment="1">
      <alignment/>
    </xf>
    <xf numFmtId="3" fontId="59" fillId="0" borderId="0" xfId="0" applyNumberFormat="1" applyFont="1" applyFill="1" applyBorder="1" applyAlignment="1">
      <alignment/>
    </xf>
    <xf numFmtId="3" fontId="59" fillId="0" borderId="47" xfId="0" applyNumberFormat="1" applyFont="1" applyFill="1" applyBorder="1" applyAlignment="1">
      <alignment/>
    </xf>
    <xf numFmtId="3" fontId="59" fillId="0" borderId="48" xfId="0" applyNumberFormat="1" applyFont="1" applyFill="1" applyBorder="1" applyAlignment="1">
      <alignment/>
    </xf>
    <xf numFmtId="3" fontId="59" fillId="0" borderId="48" xfId="0" applyNumberFormat="1" applyFont="1" applyFill="1" applyBorder="1" applyAlignment="1">
      <alignment horizontal="center"/>
    </xf>
    <xf numFmtId="3" fontId="59" fillId="0" borderId="49" xfId="0" applyNumberFormat="1" applyFont="1" applyFill="1" applyBorder="1" applyAlignment="1">
      <alignment/>
    </xf>
    <xf numFmtId="3" fontId="59" fillId="0" borderId="81" xfId="0" applyNumberFormat="1" applyFont="1" applyFill="1" applyBorder="1" applyAlignment="1">
      <alignment/>
    </xf>
    <xf numFmtId="3" fontId="59" fillId="0" borderId="82" xfId="0" applyNumberFormat="1" applyFont="1" applyFill="1" applyBorder="1" applyAlignment="1">
      <alignment/>
    </xf>
    <xf numFmtId="3" fontId="59" fillId="0" borderId="83" xfId="0" applyNumberFormat="1" applyFont="1" applyFill="1" applyBorder="1" applyAlignment="1">
      <alignment/>
    </xf>
    <xf numFmtId="3" fontId="59" fillId="0" borderId="84" xfId="0" applyNumberFormat="1" applyFont="1" applyFill="1" applyBorder="1" applyAlignment="1">
      <alignment/>
    </xf>
    <xf numFmtId="3" fontId="59" fillId="0" borderId="85" xfId="0" applyNumberFormat="1" applyFont="1" applyFill="1" applyBorder="1" applyAlignment="1">
      <alignment/>
    </xf>
    <xf numFmtId="3" fontId="59" fillId="0" borderId="85" xfId="0" applyNumberFormat="1" applyFont="1" applyFill="1" applyBorder="1" applyAlignment="1">
      <alignment horizontal="center"/>
    </xf>
    <xf numFmtId="3" fontId="59" fillId="0" borderId="86" xfId="0" applyNumberFormat="1" applyFont="1" applyFill="1" applyBorder="1" applyAlignment="1">
      <alignment/>
    </xf>
    <xf numFmtId="0" fontId="8" fillId="49" borderId="76" xfId="0" applyFont="1" applyFill="1" applyBorder="1" applyAlignment="1">
      <alignment horizontal="center" vertical="center" wrapText="1"/>
    </xf>
    <xf numFmtId="0" fontId="8" fillId="49" borderId="77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vertical="center"/>
    </xf>
    <xf numFmtId="0" fontId="8" fillId="0" borderId="76" xfId="0" applyFont="1" applyFill="1" applyBorder="1" applyAlignment="1">
      <alignment horizontal="center" vertical="center" wrapText="1"/>
    </xf>
    <xf numFmtId="0" fontId="8" fillId="0" borderId="77" xfId="0" applyFont="1" applyFill="1" applyBorder="1" applyAlignment="1">
      <alignment horizontal="center" vertical="center" wrapText="1"/>
    </xf>
    <xf numFmtId="0" fontId="8" fillId="0" borderId="87" xfId="0" applyFont="1" applyFill="1" applyBorder="1" applyAlignment="1">
      <alignment horizontal="center" vertical="center" wrapText="1"/>
    </xf>
    <xf numFmtId="0" fontId="8" fillId="0" borderId="88" xfId="0" applyFont="1" applyFill="1" applyBorder="1" applyAlignment="1">
      <alignment horizontal="center" vertical="center" wrapText="1"/>
    </xf>
    <xf numFmtId="0" fontId="8" fillId="0" borderId="89" xfId="0" applyFont="1" applyFill="1" applyBorder="1" applyAlignment="1">
      <alignment horizontal="center" vertical="center" wrapText="1"/>
    </xf>
    <xf numFmtId="0" fontId="8" fillId="0" borderId="9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distributed"/>
    </xf>
    <xf numFmtId="0" fontId="8" fillId="0" borderId="20" xfId="0" applyFont="1" applyFill="1" applyBorder="1" applyAlignment="1">
      <alignment horizontal="distributed"/>
    </xf>
    <xf numFmtId="0" fontId="8" fillId="0" borderId="63" xfId="0" applyFont="1" applyFill="1" applyBorder="1" applyAlignment="1">
      <alignment horizontal="distributed"/>
    </xf>
    <xf numFmtId="0" fontId="8" fillId="0" borderId="91" xfId="0" applyFont="1" applyFill="1" applyBorder="1" applyAlignment="1">
      <alignment horizontal="distributed"/>
    </xf>
    <xf numFmtId="3" fontId="8" fillId="49" borderId="64" xfId="0" applyNumberFormat="1" applyFont="1" applyFill="1" applyBorder="1" applyAlignment="1">
      <alignment horizontal="right" vertical="center" wrapText="1"/>
    </xf>
    <xf numFmtId="3" fontId="8" fillId="49" borderId="46" xfId="0" applyNumberFormat="1" applyFont="1" applyFill="1" applyBorder="1" applyAlignment="1">
      <alignment horizontal="right" vertical="center" wrapText="1"/>
    </xf>
    <xf numFmtId="3" fontId="8" fillId="49" borderId="92" xfId="0" applyNumberFormat="1" applyFont="1" applyFill="1" applyBorder="1" applyAlignment="1">
      <alignment horizontal="right" vertical="center" wrapText="1"/>
    </xf>
    <xf numFmtId="0" fontId="8" fillId="0" borderId="93" xfId="0" applyFont="1" applyFill="1" applyBorder="1" applyAlignment="1">
      <alignment horizontal="distributed"/>
    </xf>
    <xf numFmtId="0" fontId="8" fillId="0" borderId="67" xfId="0" applyFont="1" applyFill="1" applyBorder="1" applyAlignment="1">
      <alignment horizontal="distributed"/>
    </xf>
    <xf numFmtId="3" fontId="8" fillId="49" borderId="32" xfId="0" applyNumberFormat="1" applyFont="1" applyFill="1" applyBorder="1" applyAlignment="1">
      <alignment horizontal="right" vertical="center" wrapText="1"/>
    </xf>
    <xf numFmtId="3" fontId="8" fillId="49" borderId="51" xfId="0" applyNumberFormat="1" applyFont="1" applyFill="1" applyBorder="1" applyAlignment="1">
      <alignment horizontal="right" vertical="center" wrapText="1"/>
    </xf>
    <xf numFmtId="3" fontId="8" fillId="49" borderId="50" xfId="0" applyNumberFormat="1" applyFont="1" applyFill="1" applyBorder="1" applyAlignment="1">
      <alignment horizontal="right" vertical="center" wrapText="1"/>
    </xf>
    <xf numFmtId="3" fontId="8" fillId="49" borderId="32" xfId="0" applyNumberFormat="1" applyFont="1" applyFill="1" applyBorder="1" applyAlignment="1">
      <alignment/>
    </xf>
    <xf numFmtId="3" fontId="8" fillId="49" borderId="51" xfId="0" applyNumberFormat="1" applyFont="1" applyFill="1" applyBorder="1" applyAlignment="1">
      <alignment/>
    </xf>
    <xf numFmtId="3" fontId="8" fillId="49" borderId="94" xfId="0" applyNumberFormat="1" applyFont="1" applyFill="1" applyBorder="1" applyAlignment="1">
      <alignment/>
    </xf>
    <xf numFmtId="3" fontId="8" fillId="49" borderId="31" xfId="0" applyNumberFormat="1" applyFont="1" applyFill="1" applyBorder="1" applyAlignment="1">
      <alignment/>
    </xf>
    <xf numFmtId="3" fontId="8" fillId="49" borderId="95" xfId="0" applyNumberFormat="1" applyFont="1" applyFill="1" applyBorder="1" applyAlignment="1">
      <alignment/>
    </xf>
    <xf numFmtId="3" fontId="8" fillId="49" borderId="96" xfId="0" applyNumberFormat="1" applyFont="1" applyFill="1" applyBorder="1" applyAlignment="1">
      <alignment/>
    </xf>
    <xf numFmtId="0" fontId="8" fillId="49" borderId="28" xfId="0" applyFont="1" applyFill="1" applyBorder="1" applyAlignment="1">
      <alignment vertical="center"/>
    </xf>
    <xf numFmtId="0" fontId="8" fillId="49" borderId="36" xfId="0" applyFont="1" applyFill="1" applyBorder="1" applyAlignment="1">
      <alignment vertical="center"/>
    </xf>
    <xf numFmtId="0" fontId="8" fillId="49" borderId="87" xfId="0" applyFont="1" applyFill="1" applyBorder="1" applyAlignment="1">
      <alignment horizontal="center" vertical="center" wrapText="1"/>
    </xf>
    <xf numFmtId="0" fontId="8" fillId="49" borderId="88" xfId="0" applyFont="1" applyFill="1" applyBorder="1" applyAlignment="1">
      <alignment horizontal="center" vertical="center" wrapText="1"/>
    </xf>
    <xf numFmtId="0" fontId="14" fillId="49" borderId="0" xfId="0" applyFont="1" applyFill="1" applyBorder="1" applyAlignment="1">
      <alignment horizontal="right" vertical="center"/>
    </xf>
    <xf numFmtId="0" fontId="8" fillId="49" borderId="19" xfId="0" applyFont="1" applyFill="1" applyBorder="1" applyAlignment="1">
      <alignment horizontal="distributed"/>
    </xf>
    <xf numFmtId="0" fontId="8" fillId="49" borderId="20" xfId="0" applyFont="1" applyFill="1" applyBorder="1" applyAlignment="1">
      <alignment horizontal="distributed"/>
    </xf>
    <xf numFmtId="0" fontId="8" fillId="49" borderId="63" xfId="0" applyFont="1" applyFill="1" applyBorder="1" applyAlignment="1">
      <alignment horizontal="distributed"/>
    </xf>
    <xf numFmtId="0" fontId="8" fillId="49" borderId="21" xfId="0" applyFont="1" applyFill="1" applyBorder="1" applyAlignment="1">
      <alignment horizontal="distributed"/>
    </xf>
    <xf numFmtId="3" fontId="8" fillId="49" borderId="97" xfId="0" applyNumberFormat="1" applyFont="1" applyFill="1" applyBorder="1" applyAlignment="1">
      <alignment horizontal="right" vertical="center" wrapText="1"/>
    </xf>
    <xf numFmtId="0" fontId="8" fillId="49" borderId="93" xfId="0" applyFont="1" applyFill="1" applyBorder="1" applyAlignment="1">
      <alignment horizontal="distributed"/>
    </xf>
    <xf numFmtId="0" fontId="8" fillId="49" borderId="67" xfId="0" applyFont="1" applyFill="1" applyBorder="1" applyAlignment="1">
      <alignment horizontal="distributed"/>
    </xf>
    <xf numFmtId="3" fontId="8" fillId="49" borderId="94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/>
    </xf>
    <xf numFmtId="0" fontId="8" fillId="0" borderId="21" xfId="0" applyFont="1" applyFill="1" applyBorder="1" applyAlignment="1">
      <alignment horizontal="distributed"/>
    </xf>
    <xf numFmtId="3" fontId="8" fillId="49" borderId="37" xfId="0" applyNumberFormat="1" applyFont="1" applyFill="1" applyBorder="1" applyAlignment="1">
      <alignment/>
    </xf>
    <xf numFmtId="3" fontId="8" fillId="49" borderId="38" xfId="0" applyNumberFormat="1" applyFont="1" applyFill="1" applyBorder="1" applyAlignment="1">
      <alignment/>
    </xf>
    <xf numFmtId="3" fontId="8" fillId="49" borderId="19" xfId="0" applyNumberFormat="1" applyFont="1" applyFill="1" applyBorder="1" applyAlignment="1">
      <alignment/>
    </xf>
    <xf numFmtId="3" fontId="8" fillId="49" borderId="39" xfId="0" applyNumberFormat="1" applyFont="1" applyFill="1" applyBorder="1" applyAlignment="1">
      <alignment/>
    </xf>
    <xf numFmtId="3" fontId="8" fillId="49" borderId="40" xfId="0" applyNumberFormat="1" applyFont="1" applyFill="1" applyBorder="1" applyAlignment="1">
      <alignment/>
    </xf>
    <xf numFmtId="3" fontId="8" fillId="49" borderId="41" xfId="0" applyNumberFormat="1" applyFont="1" applyFill="1" applyBorder="1" applyAlignment="1">
      <alignment/>
    </xf>
    <xf numFmtId="3" fontId="8" fillId="49" borderId="42" xfId="0" applyNumberFormat="1" applyFont="1" applyFill="1" applyBorder="1" applyAlignment="1">
      <alignment/>
    </xf>
    <xf numFmtId="3" fontId="8" fillId="49" borderId="30" xfId="0" applyNumberFormat="1" applyFont="1" applyFill="1" applyBorder="1" applyAlignment="1">
      <alignment/>
    </xf>
    <xf numFmtId="3" fontId="8" fillId="49" borderId="44" xfId="0" applyNumberFormat="1" applyFont="1" applyFill="1" applyBorder="1" applyAlignment="1">
      <alignment/>
    </xf>
    <xf numFmtId="3" fontId="8" fillId="49" borderId="45" xfId="0" applyNumberFormat="1" applyFont="1" applyFill="1" applyBorder="1" applyAlignment="1">
      <alignment/>
    </xf>
    <xf numFmtId="3" fontId="8" fillId="49" borderId="46" xfId="0" applyNumberFormat="1" applyFont="1" applyFill="1" applyBorder="1" applyAlignment="1">
      <alignment/>
    </xf>
    <xf numFmtId="3" fontId="8" fillId="49" borderId="25" xfId="0" applyNumberFormat="1" applyFont="1" applyFill="1" applyBorder="1" applyAlignment="1">
      <alignment/>
    </xf>
    <xf numFmtId="3" fontId="8" fillId="49" borderId="29" xfId="0" applyNumberFormat="1" applyFont="1" applyFill="1" applyBorder="1" applyAlignment="1">
      <alignment/>
    </xf>
    <xf numFmtId="3" fontId="8" fillId="49" borderId="74" xfId="0" applyNumberFormat="1" applyFont="1" applyFill="1" applyBorder="1" applyAlignment="1">
      <alignment/>
    </xf>
    <xf numFmtId="3" fontId="8" fillId="49" borderId="75" xfId="0" applyNumberFormat="1" applyFont="1" applyFill="1" applyBorder="1" applyAlignment="1">
      <alignment/>
    </xf>
    <xf numFmtId="3" fontId="8" fillId="49" borderId="21" xfId="0" applyNumberFormat="1" applyFont="1" applyFill="1" applyBorder="1" applyAlignment="1">
      <alignment/>
    </xf>
    <xf numFmtId="3" fontId="8" fillId="49" borderId="33" xfId="0" applyNumberFormat="1" applyFont="1" applyFill="1" applyBorder="1" applyAlignment="1">
      <alignment/>
    </xf>
    <xf numFmtId="3" fontId="8" fillId="49" borderId="27" xfId="0" applyNumberFormat="1" applyFont="1" applyFill="1" applyBorder="1" applyAlignment="1">
      <alignment/>
    </xf>
    <xf numFmtId="3" fontId="8" fillId="49" borderId="76" xfId="0" applyNumberFormat="1" applyFont="1" applyFill="1" applyBorder="1" applyAlignment="1">
      <alignment/>
    </xf>
    <xf numFmtId="3" fontId="8" fillId="49" borderId="64" xfId="0" applyNumberFormat="1" applyFont="1" applyFill="1" applyBorder="1" applyAlignment="1">
      <alignment/>
    </xf>
    <xf numFmtId="3" fontId="8" fillId="49" borderId="80" xfId="0" applyNumberFormat="1" applyFont="1" applyFill="1" applyBorder="1" applyAlignment="1">
      <alignment/>
    </xf>
    <xf numFmtId="3" fontId="8" fillId="49" borderId="98" xfId="0" applyNumberFormat="1" applyFont="1" applyFill="1" applyBorder="1" applyAlignment="1">
      <alignment/>
    </xf>
    <xf numFmtId="3" fontId="8" fillId="49" borderId="71" xfId="0" applyNumberFormat="1" applyFont="1" applyFill="1" applyBorder="1" applyAlignment="1">
      <alignment/>
    </xf>
    <xf numFmtId="3" fontId="8" fillId="49" borderId="99" xfId="0" applyNumberFormat="1" applyFont="1" applyFill="1" applyBorder="1" applyAlignment="1">
      <alignment/>
    </xf>
    <xf numFmtId="3" fontId="8" fillId="49" borderId="97" xfId="0" applyNumberFormat="1" applyFont="1" applyFill="1" applyBorder="1" applyAlignment="1">
      <alignment/>
    </xf>
    <xf numFmtId="3" fontId="8" fillId="49" borderId="93" xfId="0" applyNumberFormat="1" applyFont="1" applyFill="1" applyBorder="1" applyAlignment="1">
      <alignment/>
    </xf>
    <xf numFmtId="3" fontId="8" fillId="49" borderId="100" xfId="0" applyNumberFormat="1" applyFont="1" applyFill="1" applyBorder="1" applyAlignment="1">
      <alignment/>
    </xf>
    <xf numFmtId="3" fontId="8" fillId="49" borderId="20" xfId="0" applyNumberFormat="1" applyFont="1" applyFill="1" applyBorder="1" applyAlignment="1">
      <alignment/>
    </xf>
    <xf numFmtId="3" fontId="8" fillId="49" borderId="101" xfId="0" applyNumberFormat="1" applyFont="1" applyFill="1" applyBorder="1" applyAlignment="1">
      <alignment/>
    </xf>
    <xf numFmtId="3" fontId="8" fillId="49" borderId="102" xfId="0" applyNumberFormat="1" applyFont="1" applyFill="1" applyBorder="1" applyAlignment="1">
      <alignment/>
    </xf>
    <xf numFmtId="3" fontId="8" fillId="49" borderId="103" xfId="0" applyNumberFormat="1" applyFont="1" applyFill="1" applyBorder="1" applyAlignment="1">
      <alignment/>
    </xf>
    <xf numFmtId="3" fontId="8" fillId="49" borderId="104" xfId="0" applyNumberFormat="1" applyFont="1" applyFill="1" applyBorder="1" applyAlignment="1">
      <alignment/>
    </xf>
    <xf numFmtId="3" fontId="8" fillId="49" borderId="105" xfId="0" applyNumberFormat="1" applyFont="1" applyFill="1" applyBorder="1" applyAlignment="1">
      <alignment/>
    </xf>
    <xf numFmtId="3" fontId="8" fillId="49" borderId="106" xfId="0" applyNumberFormat="1" applyFont="1" applyFill="1" applyBorder="1" applyAlignment="1">
      <alignment/>
    </xf>
    <xf numFmtId="3" fontId="8" fillId="49" borderId="107" xfId="0" applyNumberFormat="1" applyFont="1" applyFill="1" applyBorder="1" applyAlignment="1">
      <alignment/>
    </xf>
    <xf numFmtId="3" fontId="15" fillId="0" borderId="27" xfId="0" applyNumberFormat="1" applyFont="1" applyFill="1" applyBorder="1" applyAlignment="1">
      <alignment vertical="center"/>
    </xf>
    <xf numFmtId="3" fontId="15" fillId="0" borderId="27" xfId="86" applyNumberFormat="1" applyFont="1" applyFill="1" applyBorder="1" applyAlignment="1">
      <alignment vertical="center"/>
    </xf>
    <xf numFmtId="3" fontId="15" fillId="0" borderId="41" xfId="86" applyNumberFormat="1" applyFont="1" applyFill="1" applyBorder="1" applyAlignment="1">
      <alignment vertical="center"/>
    </xf>
    <xf numFmtId="3" fontId="15" fillId="0" borderId="41" xfId="0" applyNumberFormat="1" applyFont="1" applyFill="1" applyBorder="1" applyAlignment="1">
      <alignment vertical="center"/>
    </xf>
    <xf numFmtId="3" fontId="8" fillId="49" borderId="88" xfId="0" applyNumberFormat="1" applyFont="1" applyFill="1" applyBorder="1" applyAlignment="1">
      <alignment/>
    </xf>
    <xf numFmtId="0" fontId="64" fillId="49" borderId="33" xfId="0" applyFont="1" applyFill="1" applyBorder="1" applyAlignment="1">
      <alignment horizontal="distributed" vertical="center"/>
    </xf>
    <xf numFmtId="0" fontId="64" fillId="49" borderId="27" xfId="0" applyFont="1" applyFill="1" applyBorder="1" applyAlignment="1">
      <alignment horizontal="distributed" vertical="center"/>
    </xf>
    <xf numFmtId="0" fontId="59" fillId="49" borderId="108" xfId="0" applyFont="1" applyFill="1" applyBorder="1" applyAlignment="1">
      <alignment horizontal="distributed"/>
    </xf>
    <xf numFmtId="0" fontId="59" fillId="49" borderId="93" xfId="0" applyFont="1" applyFill="1" applyBorder="1" applyAlignment="1">
      <alignment horizontal="distributed"/>
    </xf>
    <xf numFmtId="0" fontId="59" fillId="49" borderId="63" xfId="0" applyFont="1" applyFill="1" applyBorder="1" applyAlignment="1">
      <alignment horizontal="distributed"/>
    </xf>
    <xf numFmtId="195" fontId="59" fillId="49" borderId="41" xfId="0" applyNumberFormat="1" applyFont="1" applyFill="1" applyBorder="1" applyAlignment="1">
      <alignment vertical="center"/>
    </xf>
    <xf numFmtId="196" fontId="59" fillId="49" borderId="41" xfId="0" applyNumberFormat="1" applyFont="1" applyFill="1" applyBorder="1" applyAlignment="1">
      <alignment vertical="center"/>
    </xf>
    <xf numFmtId="0" fontId="64" fillId="49" borderId="109" xfId="0" applyFont="1" applyFill="1" applyBorder="1" applyAlignment="1">
      <alignment horizontal="distributed" vertical="center"/>
    </xf>
    <xf numFmtId="0" fontId="64" fillId="49" borderId="35" xfId="0" applyFont="1" applyFill="1" applyBorder="1" applyAlignment="1">
      <alignment horizontal="distributed" vertical="center"/>
    </xf>
    <xf numFmtId="0" fontId="59" fillId="49" borderId="23" xfId="0" applyFont="1" applyFill="1" applyBorder="1" applyAlignment="1">
      <alignment horizontal="distributed" vertical="center"/>
    </xf>
    <xf numFmtId="195" fontId="59" fillId="49" borderId="110" xfId="0" applyNumberFormat="1" applyFont="1" applyFill="1" applyBorder="1" applyAlignment="1">
      <alignment vertical="center"/>
    </xf>
    <xf numFmtId="0" fontId="64" fillId="49" borderId="34" xfId="0" applyFont="1" applyFill="1" applyBorder="1" applyAlignment="1">
      <alignment horizontal="distributed" vertical="center"/>
    </xf>
    <xf numFmtId="195" fontId="59" fillId="49" borderId="87" xfId="0" applyNumberFormat="1" applyFont="1" applyFill="1" applyBorder="1" applyAlignment="1">
      <alignment vertical="center"/>
    </xf>
    <xf numFmtId="0" fontId="59" fillId="0" borderId="38" xfId="0" applyFont="1" applyFill="1" applyBorder="1" applyAlignment="1">
      <alignment horizontal="center" vertical="center"/>
    </xf>
    <xf numFmtId="0" fontId="59" fillId="0" borderId="39" xfId="0" applyFont="1" applyFill="1" applyBorder="1" applyAlignment="1">
      <alignment horizontal="center" vertical="center"/>
    </xf>
    <xf numFmtId="0" fontId="59" fillId="0" borderId="37" xfId="0" applyFont="1" applyFill="1" applyBorder="1" applyAlignment="1">
      <alignment horizontal="center" vertical="center"/>
    </xf>
    <xf numFmtId="0" fontId="59" fillId="0" borderId="56" xfId="0" applyFont="1" applyFill="1" applyBorder="1" applyAlignment="1">
      <alignment horizontal="center" vertical="center"/>
    </xf>
    <xf numFmtId="0" fontId="59" fillId="46" borderId="38" xfId="0" applyFont="1" applyFill="1" applyBorder="1" applyAlignment="1">
      <alignment horizontal="center" vertical="center"/>
    </xf>
    <xf numFmtId="184" fontId="67" fillId="46" borderId="30" xfId="0" applyNumberFormat="1" applyFont="1" applyFill="1" applyBorder="1" applyAlignment="1">
      <alignment horizontal="right"/>
    </xf>
    <xf numFmtId="184" fontId="67" fillId="46" borderId="70" xfId="0" applyNumberFormat="1" applyFont="1" applyFill="1" applyBorder="1" applyAlignment="1">
      <alignment horizontal="right"/>
    </xf>
    <xf numFmtId="184" fontId="67" fillId="46" borderId="45" xfId="0" applyNumberFormat="1" applyFont="1" applyFill="1" applyBorder="1" applyAlignment="1">
      <alignment horizontal="right"/>
    </xf>
    <xf numFmtId="184" fontId="67" fillId="46" borderId="44" xfId="0" applyNumberFormat="1" applyFont="1" applyFill="1" applyBorder="1" applyAlignment="1">
      <alignment horizontal="right"/>
    </xf>
    <xf numFmtId="184" fontId="67" fillId="46" borderId="111" xfId="0" applyNumberFormat="1" applyFont="1" applyFill="1" applyBorder="1" applyAlignment="1">
      <alignment horizontal="right"/>
    </xf>
    <xf numFmtId="184" fontId="67" fillId="46" borderId="112" xfId="0" applyNumberFormat="1" applyFont="1" applyFill="1" applyBorder="1" applyAlignment="1">
      <alignment horizontal="right"/>
    </xf>
    <xf numFmtId="184" fontId="67" fillId="46" borderId="71" xfId="0" applyNumberFormat="1" applyFont="1" applyFill="1" applyBorder="1" applyAlignment="1">
      <alignment horizontal="right"/>
    </xf>
    <xf numFmtId="195" fontId="59" fillId="49" borderId="42" xfId="0" applyNumberFormat="1" applyFont="1" applyFill="1" applyBorder="1" applyAlignment="1">
      <alignment vertical="center"/>
    </xf>
    <xf numFmtId="195" fontId="59" fillId="49" borderId="78" xfId="0" applyNumberFormat="1" applyFont="1" applyFill="1" applyBorder="1" applyAlignment="1">
      <alignment vertical="center"/>
    </xf>
    <xf numFmtId="195" fontId="59" fillId="49" borderId="109" xfId="0" applyNumberFormat="1" applyFont="1" applyFill="1" applyBorder="1" applyAlignment="1">
      <alignment vertical="center"/>
    </xf>
    <xf numFmtId="195" fontId="59" fillId="49" borderId="45" xfId="0" applyNumberFormat="1" applyFont="1" applyFill="1" applyBorder="1" applyAlignment="1">
      <alignment vertical="center"/>
    </xf>
    <xf numFmtId="0" fontId="66" fillId="0" borderId="0" xfId="0" applyFont="1" applyFill="1" applyAlignment="1">
      <alignment/>
    </xf>
    <xf numFmtId="0" fontId="62" fillId="0" borderId="0" xfId="0" applyFont="1" applyFill="1" applyAlignment="1">
      <alignment horizontal="right"/>
    </xf>
    <xf numFmtId="0" fontId="62" fillId="0" borderId="0" xfId="0" applyFont="1" applyFill="1" applyAlignment="1">
      <alignment horizontal="center"/>
    </xf>
    <xf numFmtId="0" fontId="67" fillId="0" borderId="41" xfId="0" applyFont="1" applyFill="1" applyBorder="1" applyAlignment="1">
      <alignment/>
    </xf>
    <xf numFmtId="0" fontId="68" fillId="0" borderId="70" xfId="0" applyFont="1" applyFill="1" applyBorder="1" applyAlignment="1">
      <alignment vertical="center" wrapText="1"/>
    </xf>
    <xf numFmtId="0" fontId="63" fillId="0" borderId="66" xfId="0" applyFont="1" applyFill="1" applyBorder="1" applyAlignment="1">
      <alignment horizontal="distributed" vertical="center"/>
    </xf>
    <xf numFmtId="195" fontId="63" fillId="0" borderId="113" xfId="0" applyNumberFormat="1" applyFont="1" applyFill="1" applyBorder="1" applyAlignment="1">
      <alignment vertical="center"/>
    </xf>
    <xf numFmtId="195" fontId="63" fillId="0" borderId="37" xfId="0" applyNumberFormat="1" applyFont="1" applyFill="1" applyBorder="1" applyAlignment="1">
      <alignment vertical="center"/>
    </xf>
    <xf numFmtId="195" fontId="63" fillId="0" borderId="33" xfId="0" applyNumberFormat="1" applyFont="1" applyFill="1" applyBorder="1" applyAlignment="1">
      <alignment horizontal="right" vertical="center"/>
    </xf>
    <xf numFmtId="195" fontId="63" fillId="0" borderId="39" xfId="0" applyNumberFormat="1" applyFont="1" applyFill="1" applyBorder="1" applyAlignment="1">
      <alignment horizontal="right" vertical="center"/>
    </xf>
    <xf numFmtId="195" fontId="63" fillId="0" borderId="38" xfId="0" applyNumberFormat="1" applyFont="1" applyFill="1" applyBorder="1" applyAlignment="1">
      <alignment horizontal="right" vertical="center"/>
    </xf>
    <xf numFmtId="195" fontId="63" fillId="0" borderId="114" xfId="0" applyNumberFormat="1" applyFont="1" applyFill="1" applyBorder="1" applyAlignment="1">
      <alignment vertical="center"/>
    </xf>
    <xf numFmtId="195" fontId="63" fillId="0" borderId="66" xfId="0" applyNumberFormat="1" applyFont="1" applyFill="1" applyBorder="1" applyAlignment="1">
      <alignment vertical="center"/>
    </xf>
    <xf numFmtId="195" fontId="62" fillId="0" borderId="0" xfId="0" applyNumberFormat="1" applyFont="1" applyFill="1" applyAlignment="1">
      <alignment vertical="center"/>
    </xf>
    <xf numFmtId="0" fontId="63" fillId="0" borderId="115" xfId="0" applyFont="1" applyFill="1" applyBorder="1" applyAlignment="1">
      <alignment horizontal="distributed" vertical="center"/>
    </xf>
    <xf numFmtId="195" fontId="63" fillId="0" borderId="65" xfId="0" applyNumberFormat="1" applyFont="1" applyFill="1" applyBorder="1" applyAlignment="1">
      <alignment vertical="center"/>
    </xf>
    <xf numFmtId="195" fontId="63" fillId="0" borderId="40" xfId="0" applyNumberFormat="1" applyFont="1" applyFill="1" applyBorder="1" applyAlignment="1">
      <alignment vertical="center"/>
    </xf>
    <xf numFmtId="195" fontId="63" fillId="0" borderId="27" xfId="0" applyNumberFormat="1" applyFont="1" applyFill="1" applyBorder="1" applyAlignment="1">
      <alignment vertical="center"/>
    </xf>
    <xf numFmtId="195" fontId="63" fillId="0" borderId="42" xfId="0" applyNumberFormat="1" applyFont="1" applyFill="1" applyBorder="1" applyAlignment="1">
      <alignment vertical="center"/>
    </xf>
    <xf numFmtId="195" fontId="63" fillId="0" borderId="41" xfId="0" applyNumberFormat="1" applyFont="1" applyFill="1" applyBorder="1" applyAlignment="1">
      <alignment vertical="center"/>
    </xf>
    <xf numFmtId="195" fontId="63" fillId="0" borderId="27" xfId="0" applyNumberFormat="1" applyFont="1" applyFill="1" applyBorder="1" applyAlignment="1">
      <alignment horizontal="right" vertical="center"/>
    </xf>
    <xf numFmtId="195" fontId="63" fillId="0" borderId="116" xfId="0" applyNumberFormat="1" applyFont="1" applyFill="1" applyBorder="1" applyAlignment="1">
      <alignment vertical="center"/>
    </xf>
    <xf numFmtId="195" fontId="63" fillId="0" borderId="115" xfId="0" applyNumberFormat="1" applyFont="1" applyFill="1" applyBorder="1" applyAlignment="1">
      <alignment vertical="center"/>
    </xf>
    <xf numFmtId="195" fontId="63" fillId="50" borderId="41" xfId="125" applyNumberFormat="1" applyFont="1" applyFill="1" applyBorder="1" applyAlignment="1">
      <alignment vertical="center"/>
      <protection/>
    </xf>
    <xf numFmtId="195" fontId="63" fillId="50" borderId="27" xfId="125" applyNumberFormat="1" applyFont="1" applyFill="1" applyBorder="1" applyAlignment="1">
      <alignment vertical="center"/>
      <protection/>
    </xf>
    <xf numFmtId="0" fontId="63" fillId="0" borderId="117" xfId="0" applyFont="1" applyFill="1" applyBorder="1" applyAlignment="1">
      <alignment horizontal="right" vertical="center"/>
    </xf>
    <xf numFmtId="0" fontId="63" fillId="0" borderId="118" xfId="0" applyFont="1" applyFill="1" applyBorder="1" applyAlignment="1">
      <alignment horizontal="distributed" vertical="center"/>
    </xf>
    <xf numFmtId="195" fontId="63" fillId="0" borderId="87" xfId="0" applyNumberFormat="1" applyFont="1" applyFill="1" applyBorder="1" applyAlignment="1">
      <alignment vertical="center"/>
    </xf>
    <xf numFmtId="195" fontId="63" fillId="0" borderId="76" xfId="0" applyNumberFormat="1" applyFont="1" applyFill="1" applyBorder="1" applyAlignment="1">
      <alignment vertical="center"/>
    </xf>
    <xf numFmtId="195" fontId="63" fillId="0" borderId="34" xfId="0" applyNumberFormat="1" applyFont="1" applyFill="1" applyBorder="1" applyAlignment="1">
      <alignment vertical="center"/>
    </xf>
    <xf numFmtId="195" fontId="63" fillId="0" borderId="78" xfId="0" applyNumberFormat="1" applyFont="1" applyFill="1" applyBorder="1" applyAlignment="1">
      <alignment vertical="center"/>
    </xf>
    <xf numFmtId="195" fontId="63" fillId="0" borderId="77" xfId="0" applyNumberFormat="1" applyFont="1" applyFill="1" applyBorder="1" applyAlignment="1">
      <alignment vertical="center"/>
    </xf>
    <xf numFmtId="195" fontId="63" fillId="0" borderId="119" xfId="0" applyNumberFormat="1" applyFont="1" applyFill="1" applyBorder="1" applyAlignment="1">
      <alignment vertical="center"/>
    </xf>
    <xf numFmtId="195" fontId="63" fillId="0" borderId="118" xfId="0" applyNumberFormat="1" applyFont="1" applyFill="1" applyBorder="1" applyAlignment="1">
      <alignment vertical="center"/>
    </xf>
    <xf numFmtId="195" fontId="63" fillId="0" borderId="33" xfId="0" applyNumberFormat="1" applyFont="1" applyFill="1" applyBorder="1" applyAlignment="1">
      <alignment vertical="center"/>
    </xf>
    <xf numFmtId="195" fontId="63" fillId="0" borderId="39" xfId="0" applyNumberFormat="1" applyFont="1" applyFill="1" applyBorder="1" applyAlignment="1">
      <alignment vertical="center"/>
    </xf>
    <xf numFmtId="195" fontId="63" fillId="0" borderId="38" xfId="0" applyNumberFormat="1" applyFont="1" applyFill="1" applyBorder="1" applyAlignment="1">
      <alignment vertical="center"/>
    </xf>
    <xf numFmtId="0" fontId="63" fillId="0" borderId="120" xfId="0" applyFont="1" applyFill="1" applyBorder="1" applyAlignment="1">
      <alignment horizontal="distributed" vertical="center"/>
    </xf>
    <xf numFmtId="195" fontId="63" fillId="0" borderId="121" xfId="0" applyNumberFormat="1" applyFont="1" applyFill="1" applyBorder="1" applyAlignment="1">
      <alignment vertical="center"/>
    </xf>
    <xf numFmtId="195" fontId="63" fillId="0" borderId="29" xfId="0" applyNumberFormat="1" applyFont="1" applyFill="1" applyBorder="1" applyAlignment="1">
      <alignment vertical="center"/>
    </xf>
    <xf numFmtId="195" fontId="63" fillId="0" borderId="35" xfId="0" applyNumberFormat="1" applyFont="1" applyFill="1" applyBorder="1" applyAlignment="1">
      <alignment vertical="center"/>
    </xf>
    <xf numFmtId="195" fontId="63" fillId="0" borderId="75" xfId="0" applyNumberFormat="1" applyFont="1" applyFill="1" applyBorder="1" applyAlignment="1">
      <alignment vertical="center"/>
    </xf>
    <xf numFmtId="195" fontId="63" fillId="0" borderId="74" xfId="0" applyNumberFormat="1" applyFont="1" applyFill="1" applyBorder="1" applyAlignment="1">
      <alignment vertical="center"/>
    </xf>
    <xf numFmtId="195" fontId="63" fillId="0" borderId="36" xfId="0" applyNumberFormat="1" applyFont="1" applyFill="1" applyBorder="1" applyAlignment="1">
      <alignment vertical="center"/>
    </xf>
    <xf numFmtId="195" fontId="63" fillId="0" borderId="120" xfId="0" applyNumberFormat="1" applyFont="1" applyFill="1" applyBorder="1" applyAlignment="1">
      <alignment vertical="center"/>
    </xf>
    <xf numFmtId="0" fontId="63" fillId="0" borderId="122" xfId="0" applyFont="1" applyFill="1" applyBorder="1" applyAlignment="1">
      <alignment horizontal="distributed" vertical="center"/>
    </xf>
    <xf numFmtId="195" fontId="63" fillId="0" borderId="23" xfId="0" applyNumberFormat="1" applyFont="1" applyFill="1" applyBorder="1" applyAlignment="1">
      <alignment vertical="center"/>
    </xf>
    <xf numFmtId="195" fontId="63" fillId="0" borderId="32" xfId="0" applyNumberFormat="1" applyFont="1" applyFill="1" applyBorder="1" applyAlignment="1">
      <alignment vertical="center"/>
    </xf>
    <xf numFmtId="195" fontId="63" fillId="0" borderId="109" xfId="0" applyNumberFormat="1" applyFont="1" applyFill="1" applyBorder="1" applyAlignment="1">
      <alignment vertical="center"/>
    </xf>
    <xf numFmtId="195" fontId="63" fillId="0" borderId="52" xfId="0" applyNumberFormat="1" applyFont="1" applyFill="1" applyBorder="1" applyAlignment="1">
      <alignment vertical="center"/>
    </xf>
    <xf numFmtId="195" fontId="63" fillId="0" borderId="51" xfId="0" applyNumberFormat="1" applyFont="1" applyFill="1" applyBorder="1" applyAlignment="1">
      <alignment vertical="center"/>
    </xf>
    <xf numFmtId="195" fontId="63" fillId="0" borderId="123" xfId="0" applyNumberFormat="1" applyFont="1" applyFill="1" applyBorder="1" applyAlignment="1">
      <alignment vertical="center"/>
    </xf>
    <xf numFmtId="195" fontId="63" fillId="0" borderId="122" xfId="0" applyNumberFormat="1" applyFont="1" applyFill="1" applyBorder="1" applyAlignment="1">
      <alignment vertical="center"/>
    </xf>
    <xf numFmtId="0" fontId="63" fillId="0" borderId="124" xfId="0" applyFont="1" applyFill="1" applyBorder="1" applyAlignment="1">
      <alignment horizontal="distributed" vertical="center"/>
    </xf>
    <xf numFmtId="195" fontId="63" fillId="0" borderId="125" xfId="0" applyNumberFormat="1" applyFont="1" applyFill="1" applyBorder="1" applyAlignment="1">
      <alignment vertical="center"/>
    </xf>
    <xf numFmtId="195" fontId="63" fillId="0" borderId="31" xfId="0" applyNumberFormat="1" applyFont="1" applyFill="1" applyBorder="1" applyAlignment="1">
      <alignment vertical="center"/>
    </xf>
    <xf numFmtId="195" fontId="63" fillId="0" borderId="79" xfId="0" applyNumberFormat="1" applyFont="1" applyFill="1" applyBorder="1" applyAlignment="1">
      <alignment vertical="center"/>
    </xf>
    <xf numFmtId="195" fontId="63" fillId="0" borderId="80" xfId="0" applyNumberFormat="1" applyFont="1" applyFill="1" applyBorder="1" applyAlignment="1">
      <alignment vertical="center"/>
    </xf>
    <xf numFmtId="195" fontId="63" fillId="0" borderId="95" xfId="0" applyNumberFormat="1" applyFont="1" applyFill="1" applyBorder="1" applyAlignment="1">
      <alignment vertical="center"/>
    </xf>
    <xf numFmtId="195" fontId="63" fillId="0" borderId="126" xfId="0" applyNumberFormat="1" applyFont="1" applyFill="1" applyBorder="1" applyAlignment="1">
      <alignment vertical="center"/>
    </xf>
    <xf numFmtId="195" fontId="63" fillId="0" borderId="124" xfId="0" applyNumberFormat="1" applyFont="1" applyFill="1" applyBorder="1" applyAlignment="1">
      <alignment vertical="center"/>
    </xf>
    <xf numFmtId="195" fontId="63" fillId="0" borderId="22" xfId="0" applyNumberFormat="1" applyFont="1" applyFill="1" applyBorder="1" applyAlignment="1">
      <alignment vertical="center"/>
    </xf>
    <xf numFmtId="195" fontId="63" fillId="0" borderId="24" xfId="0" applyNumberFormat="1" applyFont="1" applyFill="1" applyBorder="1" applyAlignment="1">
      <alignment vertical="center"/>
    </xf>
    <xf numFmtId="195" fontId="63" fillId="0" borderId="73" xfId="0" applyNumberFormat="1" applyFont="1" applyFill="1" applyBorder="1" applyAlignment="1">
      <alignment vertical="center"/>
    </xf>
    <xf numFmtId="195" fontId="63" fillId="0" borderId="91" xfId="0" applyNumberFormat="1" applyFont="1" applyFill="1" applyBorder="1" applyAlignment="1">
      <alignment vertical="center"/>
    </xf>
    <xf numFmtId="0" fontId="62" fillId="49" borderId="0" xfId="0" applyFont="1" applyFill="1" applyAlignment="1">
      <alignment horizontal="right"/>
    </xf>
    <xf numFmtId="0" fontId="42" fillId="49" borderId="0" xfId="0" applyFont="1" applyFill="1" applyAlignment="1">
      <alignment horizontal="right"/>
    </xf>
    <xf numFmtId="0" fontId="59" fillId="49" borderId="76" xfId="0" applyFont="1" applyFill="1" applyBorder="1" applyAlignment="1">
      <alignment horizontal="center" vertical="center" wrapText="1"/>
    </xf>
    <xf numFmtId="0" fontId="59" fillId="49" borderId="34" xfId="0" applyFont="1" applyFill="1" applyBorder="1" applyAlignment="1">
      <alignment horizontal="center" vertical="center" wrapText="1"/>
    </xf>
    <xf numFmtId="0" fontId="59" fillId="49" borderId="78" xfId="0" applyFont="1" applyFill="1" applyBorder="1" applyAlignment="1">
      <alignment horizontal="center" vertical="center" wrapText="1"/>
    </xf>
    <xf numFmtId="0" fontId="59" fillId="49" borderId="77" xfId="0" applyFont="1" applyFill="1" applyBorder="1" applyAlignment="1">
      <alignment horizontal="center" vertical="center" wrapText="1"/>
    </xf>
    <xf numFmtId="0" fontId="59" fillId="49" borderId="119" xfId="0" applyFont="1" applyFill="1" applyBorder="1" applyAlignment="1">
      <alignment horizontal="center" vertical="center" wrapText="1"/>
    </xf>
    <xf numFmtId="0" fontId="59" fillId="49" borderId="0" xfId="0" applyFont="1" applyFill="1" applyBorder="1" applyAlignment="1">
      <alignment horizontal="center" vertical="center" wrapText="1"/>
    </xf>
    <xf numFmtId="0" fontId="63" fillId="49" borderId="0" xfId="0" applyFont="1" applyFill="1" applyBorder="1" applyAlignment="1">
      <alignment horizontal="right" vertical="center"/>
    </xf>
    <xf numFmtId="0" fontId="63" fillId="49" borderId="66" xfId="0" applyFont="1" applyFill="1" applyBorder="1" applyAlignment="1">
      <alignment/>
    </xf>
    <xf numFmtId="184" fontId="67" fillId="49" borderId="32" xfId="0" applyNumberFormat="1" applyFont="1" applyFill="1" applyBorder="1" applyAlignment="1">
      <alignment horizontal="right"/>
    </xf>
    <xf numFmtId="184" fontId="67" fillId="49" borderId="109" xfId="0" applyNumberFormat="1" applyFont="1" applyFill="1" applyBorder="1" applyAlignment="1">
      <alignment horizontal="right"/>
    </xf>
    <xf numFmtId="184" fontId="67" fillId="49" borderId="52" xfId="0" applyNumberFormat="1" applyFont="1" applyFill="1" applyBorder="1" applyAlignment="1">
      <alignment horizontal="right"/>
    </xf>
    <xf numFmtId="184" fontId="67" fillId="49" borderId="51" xfId="0" applyNumberFormat="1" applyFont="1" applyFill="1" applyBorder="1" applyAlignment="1">
      <alignment horizontal="right"/>
    </xf>
    <xf numFmtId="184" fontId="67" fillId="49" borderId="123" xfId="0" applyNumberFormat="1" applyFont="1" applyFill="1" applyBorder="1" applyAlignment="1">
      <alignment horizontal="right"/>
    </xf>
    <xf numFmtId="184" fontId="67" fillId="49" borderId="122" xfId="0" applyNumberFormat="1" applyFont="1" applyFill="1" applyBorder="1" applyAlignment="1">
      <alignment horizontal="right"/>
    </xf>
    <xf numFmtId="184" fontId="67" fillId="49" borderId="94" xfId="0" applyNumberFormat="1" applyFont="1" applyFill="1" applyBorder="1" applyAlignment="1">
      <alignment horizontal="right"/>
    </xf>
    <xf numFmtId="184" fontId="67" fillId="49" borderId="0" xfId="0" applyNumberFormat="1" applyFont="1" applyFill="1" applyBorder="1" applyAlignment="1">
      <alignment/>
    </xf>
    <xf numFmtId="0" fontId="63" fillId="49" borderId="115" xfId="0" applyFont="1" applyFill="1" applyBorder="1" applyAlignment="1">
      <alignment/>
    </xf>
    <xf numFmtId="184" fontId="67" fillId="49" borderId="30" xfId="0" applyNumberFormat="1" applyFont="1" applyFill="1" applyBorder="1" applyAlignment="1">
      <alignment horizontal="right"/>
    </xf>
    <xf numFmtId="184" fontId="67" fillId="49" borderId="70" xfId="0" applyNumberFormat="1" applyFont="1" applyFill="1" applyBorder="1" applyAlignment="1">
      <alignment horizontal="right"/>
    </xf>
    <xf numFmtId="184" fontId="67" fillId="49" borderId="45" xfId="0" applyNumberFormat="1" applyFont="1" applyFill="1" applyBorder="1" applyAlignment="1">
      <alignment horizontal="right"/>
    </xf>
    <xf numFmtId="184" fontId="67" fillId="49" borderId="44" xfId="0" applyNumberFormat="1" applyFont="1" applyFill="1" applyBorder="1" applyAlignment="1">
      <alignment horizontal="right"/>
    </xf>
    <xf numFmtId="184" fontId="67" fillId="49" borderId="111" xfId="0" applyNumberFormat="1" applyFont="1" applyFill="1" applyBorder="1" applyAlignment="1">
      <alignment horizontal="right"/>
    </xf>
    <xf numFmtId="184" fontId="67" fillId="49" borderId="112" xfId="0" applyNumberFormat="1" applyFont="1" applyFill="1" applyBorder="1" applyAlignment="1">
      <alignment horizontal="right"/>
    </xf>
    <xf numFmtId="184" fontId="67" fillId="49" borderId="71" xfId="0" applyNumberFormat="1" applyFont="1" applyFill="1" applyBorder="1" applyAlignment="1">
      <alignment horizontal="right"/>
    </xf>
    <xf numFmtId="0" fontId="63" fillId="49" borderId="112" xfId="0" applyFont="1" applyFill="1" applyBorder="1" applyAlignment="1">
      <alignment/>
    </xf>
    <xf numFmtId="184" fontId="67" fillId="49" borderId="76" xfId="0" applyNumberFormat="1" applyFont="1" applyFill="1" applyBorder="1" applyAlignment="1">
      <alignment horizontal="right"/>
    </xf>
    <xf numFmtId="184" fontId="67" fillId="49" borderId="34" xfId="0" applyNumberFormat="1" applyFont="1" applyFill="1" applyBorder="1" applyAlignment="1">
      <alignment horizontal="right"/>
    </xf>
    <xf numFmtId="184" fontId="67" fillId="49" borderId="78" xfId="0" applyNumberFormat="1" applyFont="1" applyFill="1" applyBorder="1" applyAlignment="1">
      <alignment horizontal="right"/>
    </xf>
    <xf numFmtId="184" fontId="67" fillId="49" borderId="77" xfId="0" applyNumberFormat="1" applyFont="1" applyFill="1" applyBorder="1" applyAlignment="1">
      <alignment horizontal="right"/>
    </xf>
    <xf numFmtId="184" fontId="67" fillId="49" borderId="119" xfId="0" applyNumberFormat="1" applyFont="1" applyFill="1" applyBorder="1" applyAlignment="1">
      <alignment horizontal="right"/>
    </xf>
    <xf numFmtId="184" fontId="67" fillId="49" borderId="118" xfId="0" applyNumberFormat="1" applyFont="1" applyFill="1" applyBorder="1" applyAlignment="1">
      <alignment horizontal="right"/>
    </xf>
    <xf numFmtId="184" fontId="67" fillId="49" borderId="88" xfId="0" applyNumberFormat="1" applyFont="1" applyFill="1" applyBorder="1" applyAlignment="1">
      <alignment horizontal="right"/>
    </xf>
    <xf numFmtId="0" fontId="63" fillId="49" borderId="21" xfId="0" applyFont="1" applyFill="1" applyBorder="1" applyAlignment="1">
      <alignment/>
    </xf>
    <xf numFmtId="184" fontId="67" fillId="49" borderId="46" xfId="0" applyNumberFormat="1" applyFont="1" applyFill="1" applyBorder="1" applyAlignment="1">
      <alignment horizontal="right"/>
    </xf>
    <xf numFmtId="184" fontId="67" fillId="49" borderId="24" xfId="0" applyNumberFormat="1" applyFont="1" applyFill="1" applyBorder="1" applyAlignment="1">
      <alignment horizontal="right"/>
    </xf>
    <xf numFmtId="184" fontId="67" fillId="49" borderId="25" xfId="0" applyNumberFormat="1" applyFont="1" applyFill="1" applyBorder="1" applyAlignment="1">
      <alignment horizontal="right"/>
    </xf>
    <xf numFmtId="184" fontId="67" fillId="49" borderId="64" xfId="0" applyNumberFormat="1" applyFont="1" applyFill="1" applyBorder="1" applyAlignment="1">
      <alignment horizontal="right"/>
    </xf>
    <xf numFmtId="184" fontId="67" fillId="49" borderId="73" xfId="0" applyNumberFormat="1" applyFont="1" applyFill="1" applyBorder="1" applyAlignment="1">
      <alignment horizontal="right"/>
    </xf>
    <xf numFmtId="184" fontId="67" fillId="49" borderId="91" xfId="0" applyNumberFormat="1" applyFont="1" applyFill="1" applyBorder="1" applyAlignment="1">
      <alignment horizontal="right"/>
    </xf>
    <xf numFmtId="184" fontId="67" fillId="49" borderId="97" xfId="0" applyNumberFormat="1" applyFont="1" applyFill="1" applyBorder="1" applyAlignment="1">
      <alignment horizontal="right"/>
    </xf>
    <xf numFmtId="0" fontId="63" fillId="49" borderId="19" xfId="0" applyFont="1" applyFill="1" applyBorder="1" applyAlignment="1">
      <alignment/>
    </xf>
    <xf numFmtId="0" fontId="63" fillId="49" borderId="20" xfId="0" applyFont="1" applyFill="1" applyBorder="1" applyAlignment="1">
      <alignment/>
    </xf>
    <xf numFmtId="0" fontId="63" fillId="49" borderId="127" xfId="0" applyFont="1" applyFill="1" applyBorder="1" applyAlignment="1">
      <alignment/>
    </xf>
    <xf numFmtId="184" fontId="67" fillId="49" borderId="31" xfId="0" applyNumberFormat="1" applyFont="1" applyFill="1" applyBorder="1" applyAlignment="1">
      <alignment horizontal="right"/>
    </xf>
    <xf numFmtId="184" fontId="67" fillId="49" borderId="79" xfId="0" applyNumberFormat="1" applyFont="1" applyFill="1" applyBorder="1" applyAlignment="1">
      <alignment horizontal="right"/>
    </xf>
    <xf numFmtId="184" fontId="67" fillId="49" borderId="80" xfId="0" applyNumberFormat="1" applyFont="1" applyFill="1" applyBorder="1" applyAlignment="1">
      <alignment horizontal="right"/>
    </xf>
    <xf numFmtId="184" fontId="67" fillId="49" borderId="95" xfId="0" applyNumberFormat="1" applyFont="1" applyFill="1" applyBorder="1" applyAlignment="1">
      <alignment horizontal="right"/>
    </xf>
    <xf numFmtId="184" fontId="67" fillId="49" borderId="126" xfId="0" applyNumberFormat="1" applyFont="1" applyFill="1" applyBorder="1" applyAlignment="1">
      <alignment horizontal="right"/>
    </xf>
    <xf numFmtId="184" fontId="67" fillId="49" borderId="124" xfId="0" applyNumberFormat="1" applyFont="1" applyFill="1" applyBorder="1" applyAlignment="1">
      <alignment horizontal="right"/>
    </xf>
    <xf numFmtId="184" fontId="67" fillId="49" borderId="96" xfId="0" applyNumberFormat="1" applyFont="1" applyFill="1" applyBorder="1" applyAlignment="1">
      <alignment horizontal="right"/>
    </xf>
    <xf numFmtId="0" fontId="63" fillId="49" borderId="22" xfId="0" applyFont="1" applyFill="1" applyBorder="1" applyAlignment="1">
      <alignment/>
    </xf>
    <xf numFmtId="3" fontId="62" fillId="49" borderId="0" xfId="0" applyNumberFormat="1" applyFont="1" applyFill="1" applyAlignment="1">
      <alignment/>
    </xf>
    <xf numFmtId="0" fontId="59" fillId="49" borderId="0" xfId="0" applyFont="1" applyFill="1" applyAlignment="1">
      <alignment horizontal="left"/>
    </xf>
    <xf numFmtId="0" fontId="62" fillId="0" borderId="128" xfId="0" applyFont="1" applyFill="1" applyBorder="1" applyAlignment="1">
      <alignment vertical="center"/>
    </xf>
    <xf numFmtId="0" fontId="59" fillId="49" borderId="128" xfId="0" applyFont="1" applyFill="1" applyBorder="1" applyAlignment="1">
      <alignment vertical="center"/>
    </xf>
    <xf numFmtId="0" fontId="59" fillId="49" borderId="64" xfId="0" applyFont="1" applyFill="1" applyBorder="1" applyAlignment="1">
      <alignment horizontal="center" vertical="center"/>
    </xf>
    <xf numFmtId="0" fontId="59" fillId="49" borderId="51" xfId="0" applyFont="1" applyFill="1" applyBorder="1" applyAlignment="1">
      <alignment horizontal="distributed"/>
    </xf>
    <xf numFmtId="0" fontId="59" fillId="49" borderId="121" xfId="0" applyFont="1" applyFill="1" applyBorder="1" applyAlignment="1">
      <alignment horizontal="distributed"/>
    </xf>
    <xf numFmtId="0" fontId="59" fillId="49" borderId="117" xfId="0" applyFont="1" applyFill="1" applyBorder="1" applyAlignment="1">
      <alignment horizontal="distributed"/>
    </xf>
    <xf numFmtId="0" fontId="59" fillId="49" borderId="0" xfId="0" applyFont="1" applyFill="1" applyBorder="1" applyAlignment="1">
      <alignment horizontal="center" vertical="center"/>
    </xf>
    <xf numFmtId="0" fontId="60" fillId="49" borderId="50" xfId="0" applyFont="1" applyFill="1" applyBorder="1" applyAlignment="1">
      <alignment horizontal="right" vertical="center"/>
    </xf>
    <xf numFmtId="0" fontId="60" fillId="49" borderId="128" xfId="0" applyFont="1" applyFill="1" applyBorder="1" applyAlignment="1">
      <alignment horizontal="right" vertical="center"/>
    </xf>
    <xf numFmtId="0" fontId="8" fillId="0" borderId="28" xfId="0" applyFont="1" applyFill="1" applyBorder="1" applyAlignment="1">
      <alignment vertical="center" wrapText="1"/>
    </xf>
    <xf numFmtId="0" fontId="8" fillId="49" borderId="128" xfId="0" applyFont="1" applyFill="1" applyBorder="1" applyAlignment="1">
      <alignment vertical="center" wrapText="1"/>
    </xf>
    <xf numFmtId="0" fontId="8" fillId="0" borderId="128" xfId="0" applyFont="1" applyFill="1" applyBorder="1" applyAlignment="1">
      <alignment vertical="center" wrapText="1"/>
    </xf>
    <xf numFmtId="0" fontId="42" fillId="0" borderId="125" xfId="0" applyFont="1" applyFill="1" applyBorder="1" applyAlignment="1">
      <alignment horizontal="right"/>
    </xf>
    <xf numFmtId="0" fontId="67" fillId="0" borderId="116" xfId="0" applyFont="1" applyFill="1" applyBorder="1" applyAlignment="1">
      <alignment horizontal="center" vertical="center" wrapText="1"/>
    </xf>
    <xf numFmtId="0" fontId="67" fillId="0" borderId="70" xfId="0" applyFont="1" applyFill="1" applyBorder="1" applyAlignment="1">
      <alignment horizontal="center" vertical="center" wrapText="1"/>
    </xf>
    <xf numFmtId="0" fontId="67" fillId="0" borderId="111" xfId="0" applyFont="1" applyFill="1" applyBorder="1" applyAlignment="1">
      <alignment horizontal="center" vertical="center" wrapText="1"/>
    </xf>
    <xf numFmtId="0" fontId="67" fillId="0" borderId="66" xfId="0" applyFont="1" applyFill="1" applyBorder="1" applyAlignment="1">
      <alignment horizontal="distributed" vertical="center"/>
    </xf>
    <xf numFmtId="0" fontId="67" fillId="0" borderId="115" xfId="0" applyFont="1" applyFill="1" applyBorder="1" applyAlignment="1">
      <alignment horizontal="distributed" vertical="center"/>
    </xf>
    <xf numFmtId="0" fontId="67" fillId="0" borderId="112" xfId="0" applyFont="1" applyFill="1" applyBorder="1" applyAlignment="1">
      <alignment horizontal="distributed" vertical="center"/>
    </xf>
    <xf numFmtId="0" fontId="67" fillId="0" borderId="66" xfId="0" applyFont="1" applyFill="1" applyBorder="1" applyAlignment="1">
      <alignment horizontal="center" vertical="center" wrapText="1"/>
    </xf>
    <xf numFmtId="0" fontId="67" fillId="0" borderId="115" xfId="0" applyFont="1" applyFill="1" applyBorder="1" applyAlignment="1">
      <alignment horizontal="center" vertical="center" wrapText="1"/>
    </xf>
    <xf numFmtId="0" fontId="67" fillId="0" borderId="112" xfId="0" applyFont="1" applyFill="1" applyBorder="1" applyAlignment="1">
      <alignment horizontal="center" vertical="center" wrapText="1"/>
    </xf>
    <xf numFmtId="0" fontId="67" fillId="0" borderId="40" xfId="0" applyFont="1" applyFill="1" applyBorder="1" applyAlignment="1">
      <alignment horizontal="center" vertical="center" wrapText="1"/>
    </xf>
    <xf numFmtId="0" fontId="67" fillId="0" borderId="30" xfId="0" applyFont="1" applyFill="1" applyBorder="1" applyAlignment="1">
      <alignment horizontal="center" vertical="center" wrapText="1"/>
    </xf>
    <xf numFmtId="0" fontId="67" fillId="0" borderId="27" xfId="0" applyFont="1" applyFill="1" applyBorder="1" applyAlignment="1">
      <alignment horizontal="center" vertical="center" wrapText="1"/>
    </xf>
    <xf numFmtId="0" fontId="67" fillId="0" borderId="42" xfId="0" applyFont="1" applyFill="1" applyBorder="1" applyAlignment="1">
      <alignment horizontal="center" vertical="center" wrapText="1"/>
    </xf>
    <xf numFmtId="0" fontId="67" fillId="0" borderId="45" xfId="0" applyFont="1" applyFill="1" applyBorder="1" applyAlignment="1">
      <alignment horizontal="center" vertical="center" wrapText="1"/>
    </xf>
    <xf numFmtId="0" fontId="67" fillId="0" borderId="113" xfId="0" applyFont="1" applyFill="1" applyBorder="1" applyAlignment="1">
      <alignment horizontal="center" vertical="center" wrapText="1"/>
    </xf>
    <xf numFmtId="0" fontId="67" fillId="0" borderId="65" xfId="0" applyFont="1" applyFill="1" applyBorder="1" applyAlignment="1">
      <alignment horizontal="center" vertical="center" wrapText="1"/>
    </xf>
    <xf numFmtId="0" fontId="67" fillId="0" borderId="117" xfId="0" applyFont="1" applyFill="1" applyBorder="1" applyAlignment="1">
      <alignment horizontal="center" vertical="center" wrapText="1"/>
    </xf>
    <xf numFmtId="0" fontId="63" fillId="0" borderId="38" xfId="0" applyFont="1" applyFill="1" applyBorder="1" applyAlignment="1">
      <alignment horizontal="center" vertical="center" wrapText="1"/>
    </xf>
    <xf numFmtId="0" fontId="63" fillId="0" borderId="33" xfId="0" applyFont="1" applyFill="1" applyBorder="1" applyAlignment="1">
      <alignment horizontal="center" vertical="center" wrapText="1"/>
    </xf>
    <xf numFmtId="0" fontId="63" fillId="0" borderId="114" xfId="0" applyFont="1" applyFill="1" applyBorder="1" applyAlignment="1">
      <alignment horizontal="center" vertical="center" wrapText="1"/>
    </xf>
    <xf numFmtId="0" fontId="63" fillId="0" borderId="37" xfId="0" applyFont="1" applyFill="1" applyBorder="1" applyAlignment="1">
      <alignment horizontal="center" vertical="center" wrapText="1"/>
    </xf>
    <xf numFmtId="0" fontId="63" fillId="0" borderId="39" xfId="0" applyFont="1" applyFill="1" applyBorder="1" applyAlignment="1">
      <alignment horizontal="center" vertical="center" wrapText="1"/>
    </xf>
    <xf numFmtId="0" fontId="67" fillId="0" borderId="41" xfId="0" applyFont="1" applyFill="1" applyBorder="1" applyAlignment="1">
      <alignment horizontal="center" vertical="center" wrapText="1"/>
    </xf>
    <xf numFmtId="0" fontId="67" fillId="0" borderId="44" xfId="0" applyFont="1" applyFill="1" applyBorder="1" applyAlignment="1">
      <alignment horizontal="center" vertical="center" wrapText="1"/>
    </xf>
    <xf numFmtId="0" fontId="59" fillId="0" borderId="70" xfId="0" applyFont="1" applyFill="1" applyBorder="1" applyAlignment="1">
      <alignment horizontal="center" vertical="center" wrapText="1"/>
    </xf>
    <xf numFmtId="0" fontId="59" fillId="0" borderId="79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9" fillId="0" borderId="113" xfId="0" applyFont="1" applyFill="1" applyBorder="1" applyAlignment="1">
      <alignment horizontal="center" vertical="center" wrapText="1"/>
    </xf>
    <xf numFmtId="0" fontId="59" fillId="0" borderId="129" xfId="0" applyFont="1" applyFill="1" applyBorder="1" applyAlignment="1">
      <alignment horizontal="center" vertical="center" wrapText="1"/>
    </xf>
    <xf numFmtId="0" fontId="59" fillId="0" borderId="45" xfId="0" applyFont="1" applyFill="1" applyBorder="1" applyAlignment="1">
      <alignment horizontal="center" vertical="center" wrapText="1"/>
    </xf>
    <xf numFmtId="0" fontId="59" fillId="0" borderId="80" xfId="0" applyFont="1" applyFill="1" applyBorder="1" applyAlignment="1">
      <alignment horizontal="center" vertical="center" wrapText="1"/>
    </xf>
    <xf numFmtId="0" fontId="59" fillId="0" borderId="30" xfId="0" applyFont="1" applyFill="1" applyBorder="1" applyAlignment="1">
      <alignment horizontal="center" vertical="center" textRotation="255"/>
    </xf>
    <xf numFmtId="0" fontId="59" fillId="0" borderId="31" xfId="0" applyFont="1" applyFill="1" applyBorder="1" applyAlignment="1">
      <alignment horizontal="center" vertical="center" textRotation="255"/>
    </xf>
    <xf numFmtId="0" fontId="59" fillId="0" borderId="70" xfId="0" applyFont="1" applyFill="1" applyBorder="1" applyAlignment="1">
      <alignment horizontal="center" vertical="center" textRotation="255"/>
    </xf>
    <xf numFmtId="0" fontId="59" fillId="0" borderId="79" xfId="0" applyFont="1" applyFill="1" applyBorder="1" applyAlignment="1">
      <alignment horizontal="center" vertical="center" textRotation="255"/>
    </xf>
    <xf numFmtId="0" fontId="59" fillId="0" borderId="122" xfId="0" applyFont="1" applyFill="1" applyBorder="1" applyAlignment="1">
      <alignment horizontal="center" vertical="center" wrapText="1"/>
    </xf>
    <xf numFmtId="0" fontId="59" fillId="0" borderId="43" xfId="0" applyFont="1" applyFill="1" applyBorder="1" applyAlignment="1">
      <alignment horizontal="center" vertical="center" wrapText="1"/>
    </xf>
    <xf numFmtId="0" fontId="59" fillId="0" borderId="124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 wrapText="1"/>
    </xf>
    <xf numFmtId="0" fontId="59" fillId="0" borderId="130" xfId="0" applyFont="1" applyFill="1" applyBorder="1" applyAlignment="1">
      <alignment horizontal="center" vertical="center" wrapText="1"/>
    </xf>
    <xf numFmtId="0" fontId="59" fillId="0" borderId="97" xfId="0" applyFont="1" applyFill="1" applyBorder="1" applyAlignment="1">
      <alignment horizontal="center" vertical="center" wrapText="1"/>
    </xf>
    <xf numFmtId="0" fontId="69" fillId="49" borderId="0" xfId="0" applyFont="1" applyFill="1" applyBorder="1" applyAlignment="1">
      <alignment horizontal="right"/>
    </xf>
    <xf numFmtId="0" fontId="59" fillId="49" borderId="122" xfId="0" applyFont="1" applyFill="1" applyBorder="1" applyAlignment="1">
      <alignment horizontal="center" vertical="center"/>
    </xf>
    <xf numFmtId="0" fontId="59" fillId="49" borderId="124" xfId="0" applyFont="1" applyFill="1" applyBorder="1" applyAlignment="1">
      <alignment horizontal="center" vertical="center"/>
    </xf>
    <xf numFmtId="0" fontId="59" fillId="49" borderId="19" xfId="0" applyFont="1" applyFill="1" applyBorder="1" applyAlignment="1">
      <alignment horizontal="center" vertical="center" wrapText="1"/>
    </xf>
    <xf numFmtId="0" fontId="59" fillId="49" borderId="113" xfId="0" applyFont="1" applyFill="1" applyBorder="1" applyAlignment="1">
      <alignment horizontal="center" vertical="center" wrapText="1"/>
    </xf>
    <xf numFmtId="0" fontId="59" fillId="49" borderId="129" xfId="0" applyFont="1" applyFill="1" applyBorder="1" applyAlignment="1">
      <alignment horizontal="center" vertical="center" wrapText="1"/>
    </xf>
    <xf numFmtId="0" fontId="59" fillId="49" borderId="122" xfId="0" applyFont="1" applyFill="1" applyBorder="1" applyAlignment="1">
      <alignment horizontal="center" vertical="center" wrapText="1"/>
    </xf>
    <xf numFmtId="0" fontId="59" fillId="49" borderId="124" xfId="0" applyFont="1" applyFill="1" applyBorder="1" applyAlignment="1">
      <alignment horizontal="center" vertical="center" wrapText="1"/>
    </xf>
    <xf numFmtId="0" fontId="59" fillId="49" borderId="94" xfId="0" applyFont="1" applyFill="1" applyBorder="1" applyAlignment="1">
      <alignment horizontal="center" vertical="center" wrapText="1"/>
    </xf>
    <xf numFmtId="0" fontId="59" fillId="49" borderId="96" xfId="0" applyFont="1" applyFill="1" applyBorder="1" applyAlignment="1">
      <alignment horizontal="center" vertical="center" wrapText="1"/>
    </xf>
    <xf numFmtId="0" fontId="60" fillId="49" borderId="113" xfId="0" applyFont="1" applyFill="1" applyBorder="1" applyAlignment="1">
      <alignment horizontal="center" vertical="center" wrapText="1"/>
    </xf>
    <xf numFmtId="0" fontId="60" fillId="49" borderId="19" xfId="0" applyFont="1" applyFill="1" applyBorder="1" applyAlignment="1">
      <alignment horizontal="center" vertical="center" wrapText="1"/>
    </xf>
    <xf numFmtId="0" fontId="60" fillId="49" borderId="129" xfId="0" applyFont="1" applyFill="1" applyBorder="1" applyAlignment="1">
      <alignment horizontal="center" vertical="center" wrapText="1"/>
    </xf>
    <xf numFmtId="195" fontId="70" fillId="49" borderId="23" xfId="0" applyNumberFormat="1" applyFont="1" applyFill="1" applyBorder="1" applyAlignment="1">
      <alignment horizontal="right" vertical="center" wrapText="1"/>
    </xf>
    <xf numFmtId="195" fontId="67" fillId="49" borderId="23" xfId="0" applyNumberFormat="1" applyFont="1" applyFill="1" applyBorder="1" applyAlignment="1">
      <alignment horizontal="right" vertical="center" wrapText="1"/>
    </xf>
    <xf numFmtId="0" fontId="8" fillId="0" borderId="67" xfId="0" applyFont="1" applyFill="1" applyBorder="1" applyAlignment="1">
      <alignment horizontal="center" vertical="center" wrapText="1"/>
    </xf>
    <xf numFmtId="0" fontId="8" fillId="0" borderId="94" xfId="0" applyFont="1" applyFill="1" applyBorder="1" applyAlignment="1">
      <alignment horizontal="center" vertical="center" wrapText="1"/>
    </xf>
    <xf numFmtId="0" fontId="8" fillId="0" borderId="108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93" xfId="0" applyFont="1" applyFill="1" applyBorder="1" applyAlignment="1">
      <alignment horizontal="center" vertical="center" wrapText="1"/>
    </xf>
    <xf numFmtId="0" fontId="8" fillId="0" borderId="99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108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13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116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21" xfId="0" applyFont="1" applyFill="1" applyBorder="1" applyAlignment="1">
      <alignment horizontal="center" vertical="center" wrapText="1"/>
    </xf>
    <xf numFmtId="0" fontId="8" fillId="49" borderId="67" xfId="0" applyFont="1" applyFill="1" applyBorder="1" applyAlignment="1">
      <alignment horizontal="center" vertical="center" wrapText="1"/>
    </xf>
    <xf numFmtId="0" fontId="8" fillId="49" borderId="94" xfId="0" applyFont="1" applyFill="1" applyBorder="1" applyAlignment="1">
      <alignment horizontal="center" vertical="center" wrapText="1"/>
    </xf>
    <xf numFmtId="0" fontId="8" fillId="49" borderId="108" xfId="0" applyFont="1" applyFill="1" applyBorder="1" applyAlignment="1">
      <alignment horizontal="center" vertical="center" wrapText="1"/>
    </xf>
    <xf numFmtId="0" fontId="8" fillId="49" borderId="50" xfId="0" applyFont="1" applyFill="1" applyBorder="1" applyAlignment="1">
      <alignment horizontal="center" vertical="center" wrapText="1"/>
    </xf>
    <xf numFmtId="0" fontId="8" fillId="49" borderId="93" xfId="0" applyFont="1" applyFill="1" applyBorder="1" applyAlignment="1">
      <alignment horizontal="center" vertical="center" wrapText="1"/>
    </xf>
    <xf numFmtId="0" fontId="8" fillId="49" borderId="99" xfId="0" applyFont="1" applyFill="1" applyBorder="1" applyAlignment="1">
      <alignment horizontal="center" vertical="center" wrapText="1"/>
    </xf>
    <xf numFmtId="0" fontId="8" fillId="49" borderId="37" xfId="0" applyFont="1" applyFill="1" applyBorder="1" applyAlignment="1">
      <alignment horizontal="center" vertical="center" wrapText="1"/>
    </xf>
    <xf numFmtId="0" fontId="8" fillId="49" borderId="38" xfId="0" applyFont="1" applyFill="1" applyBorder="1" applyAlignment="1">
      <alignment horizontal="center" vertical="center" wrapText="1"/>
    </xf>
    <xf numFmtId="0" fontId="8" fillId="49" borderId="108" xfId="0" applyFont="1" applyFill="1" applyBorder="1" applyAlignment="1">
      <alignment horizontal="center" vertical="center"/>
    </xf>
    <xf numFmtId="0" fontId="8" fillId="49" borderId="22" xfId="0" applyFont="1" applyFill="1" applyBorder="1" applyAlignment="1">
      <alignment horizontal="center" vertical="center"/>
    </xf>
    <xf numFmtId="0" fontId="8" fillId="49" borderId="21" xfId="0" applyFont="1" applyFill="1" applyBorder="1" applyAlignment="1">
      <alignment horizontal="center" vertical="center" wrapText="1"/>
    </xf>
    <xf numFmtId="0" fontId="8" fillId="49" borderId="130" xfId="0" applyFont="1" applyFill="1" applyBorder="1" applyAlignment="1">
      <alignment horizontal="center" vertical="center" wrapText="1"/>
    </xf>
    <xf numFmtId="0" fontId="8" fillId="49" borderId="20" xfId="0" applyFont="1" applyFill="1" applyBorder="1" applyAlignment="1">
      <alignment horizontal="center" vertical="center" wrapText="1"/>
    </xf>
    <xf numFmtId="0" fontId="8" fillId="49" borderId="41" xfId="0" applyFont="1" applyFill="1" applyBorder="1" applyAlignment="1">
      <alignment horizontal="center" vertical="center" wrapText="1"/>
    </xf>
    <xf numFmtId="0" fontId="8" fillId="49" borderId="116" xfId="0" applyFont="1" applyFill="1" applyBorder="1" applyAlignment="1">
      <alignment horizontal="center" vertical="center" wrapText="1"/>
    </xf>
    <xf numFmtId="0" fontId="8" fillId="49" borderId="23" xfId="0" applyFont="1" applyFill="1" applyBorder="1" applyAlignment="1">
      <alignment horizontal="center" vertical="center" wrapText="1"/>
    </xf>
    <xf numFmtId="0" fontId="8" fillId="49" borderId="121" xfId="0" applyFont="1" applyFill="1" applyBorder="1" applyAlignment="1">
      <alignment horizontal="center" vertical="center" wrapText="1"/>
    </xf>
  </cellXfs>
  <cellStyles count="11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メモ 2 2" xfId="73"/>
    <cellStyle name="メモ 2 2 2" xfId="74"/>
    <cellStyle name="メモ 2 2 3" xfId="75"/>
    <cellStyle name="メモ 2 3" xfId="76"/>
    <cellStyle name="メモ 2 4" xfId="77"/>
    <cellStyle name="リンク セル" xfId="78"/>
    <cellStyle name="リンク セル 2" xfId="79"/>
    <cellStyle name="悪い" xfId="80"/>
    <cellStyle name="悪い 2" xfId="81"/>
    <cellStyle name="計算" xfId="82"/>
    <cellStyle name="計算 2" xfId="83"/>
    <cellStyle name="警告文" xfId="84"/>
    <cellStyle name="警告文 2" xfId="85"/>
    <cellStyle name="Comma [0]" xfId="86"/>
    <cellStyle name="Comma" xfId="87"/>
    <cellStyle name="桁区切り 2" xfId="88"/>
    <cellStyle name="桁区切り 2 2" xfId="89"/>
    <cellStyle name="桁区切り 2 2 2" xfId="90"/>
    <cellStyle name="桁区切り 2 2 3" xfId="91"/>
    <cellStyle name="桁区切り 2 3" xfId="92"/>
    <cellStyle name="桁区切り 2 4" xfId="93"/>
    <cellStyle name="桁区切り 3" xfId="94"/>
    <cellStyle name="桁区切り 4" xfId="95"/>
    <cellStyle name="桁区切り 5" xfId="96"/>
    <cellStyle name="見出し 1" xfId="97"/>
    <cellStyle name="見出し 1 2" xfId="98"/>
    <cellStyle name="見出し 2" xfId="99"/>
    <cellStyle name="見出し 2 2" xfId="100"/>
    <cellStyle name="見出し 3" xfId="101"/>
    <cellStyle name="見出し 3 2" xfId="102"/>
    <cellStyle name="見出し 4" xfId="103"/>
    <cellStyle name="見出し 4 2" xfId="104"/>
    <cellStyle name="集計" xfId="105"/>
    <cellStyle name="集計 2" xfId="106"/>
    <cellStyle name="出力" xfId="107"/>
    <cellStyle name="出力 2" xfId="108"/>
    <cellStyle name="説明文" xfId="109"/>
    <cellStyle name="説明文 2" xfId="110"/>
    <cellStyle name="Currency [0]" xfId="111"/>
    <cellStyle name="Currency" xfId="112"/>
    <cellStyle name="入力" xfId="113"/>
    <cellStyle name="入力 2" xfId="114"/>
    <cellStyle name="標準 2" xfId="115"/>
    <cellStyle name="標準 2 2" xfId="116"/>
    <cellStyle name="標準 2 2 2" xfId="117"/>
    <cellStyle name="標準 2 2 3" xfId="118"/>
    <cellStyle name="標準 2 3" xfId="119"/>
    <cellStyle name="標準 2 4" xfId="120"/>
    <cellStyle name="標準 2 5" xfId="121"/>
    <cellStyle name="標準 3" xfId="122"/>
    <cellStyle name="標準 4" xfId="123"/>
    <cellStyle name="標準 5" xfId="124"/>
    <cellStyle name="標準_環生第134号（【○○市町村・○○事務組合】冊子「平成岸２１年度　大阪府の一般廃棄物」（し尿分）に係る調査） " xfId="125"/>
    <cellStyle name="Followed Hyperlink" xfId="126"/>
    <cellStyle name="良い" xfId="127"/>
    <cellStyle name="良い 2" xfId="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52"/>
  <sheetViews>
    <sheetView showGridLines="0" tabSelected="1" view="pageBreakPreview" zoomScale="55" zoomScaleNormal="85" zoomScaleSheetLayoutView="55" zoomScalePageLayoutView="0" workbookViewId="0" topLeftCell="A1">
      <selection activeCell="P12" sqref="P12"/>
    </sheetView>
  </sheetViews>
  <sheetFormatPr defaultColWidth="8.796875" defaultRowHeight="14.25"/>
  <cols>
    <col min="1" max="1" width="11.5" style="6" customWidth="1"/>
    <col min="2" max="2" width="11.59765625" style="6" bestFit="1" customWidth="1"/>
    <col min="3" max="3" width="12.8984375" style="6" customWidth="1"/>
    <col min="4" max="5" width="11" style="9" customWidth="1"/>
    <col min="6" max="9" width="11" style="6" customWidth="1"/>
    <col min="10" max="10" width="11.19921875" style="6" customWidth="1"/>
    <col min="11" max="11" width="12.5" style="6" customWidth="1"/>
    <col min="12" max="12" width="15.69921875" style="6" customWidth="1"/>
    <col min="13" max="16384" width="9" style="6" customWidth="1"/>
  </cols>
  <sheetData>
    <row r="1" spans="6:12" ht="18" customHeight="1">
      <c r="F1" s="8"/>
      <c r="G1" s="8"/>
      <c r="H1" s="8"/>
      <c r="L1" s="10"/>
    </row>
    <row r="2" spans="1:13" ht="23.25" customHeight="1">
      <c r="A2" s="47"/>
      <c r="B2" s="283" t="s">
        <v>109</v>
      </c>
      <c r="C2" s="47"/>
      <c r="D2" s="47"/>
      <c r="E2" s="47"/>
      <c r="F2" s="284"/>
      <c r="G2" s="284"/>
      <c r="H2" s="284"/>
      <c r="I2" s="47"/>
      <c r="J2" s="47"/>
      <c r="K2" s="47"/>
      <c r="L2" s="285"/>
      <c r="M2" s="47"/>
    </row>
    <row r="3" spans="1:13" ht="20.25" customHeight="1" thickBot="1">
      <c r="A3" s="47"/>
      <c r="B3" s="283" t="s">
        <v>108</v>
      </c>
      <c r="C3" s="47"/>
      <c r="D3" s="47"/>
      <c r="E3" s="47"/>
      <c r="F3" s="284"/>
      <c r="G3" s="284"/>
      <c r="H3" s="284"/>
      <c r="I3" s="47"/>
      <c r="J3" s="47"/>
      <c r="K3" s="415" t="s">
        <v>141</v>
      </c>
      <c r="L3" s="415"/>
      <c r="M3" s="47"/>
    </row>
    <row r="4" spans="1:13" ht="19.5" customHeight="1">
      <c r="A4" s="47"/>
      <c r="B4" s="419" t="s">
        <v>4</v>
      </c>
      <c r="C4" s="430" t="s">
        <v>1</v>
      </c>
      <c r="D4" s="436" t="s">
        <v>68</v>
      </c>
      <c r="E4" s="434"/>
      <c r="F4" s="437"/>
      <c r="G4" s="433" t="s">
        <v>69</v>
      </c>
      <c r="H4" s="434"/>
      <c r="I4" s="434"/>
      <c r="J4" s="434"/>
      <c r="K4" s="435"/>
      <c r="L4" s="422" t="s">
        <v>2</v>
      </c>
      <c r="M4" s="47"/>
    </row>
    <row r="5" spans="1:13" ht="12" customHeight="1">
      <c r="A5" s="47"/>
      <c r="B5" s="420"/>
      <c r="C5" s="431"/>
      <c r="D5" s="425" t="s">
        <v>97</v>
      </c>
      <c r="E5" s="427" t="s">
        <v>73</v>
      </c>
      <c r="F5" s="428" t="s">
        <v>49</v>
      </c>
      <c r="G5" s="438" t="s">
        <v>74</v>
      </c>
      <c r="H5" s="427" t="s">
        <v>70</v>
      </c>
      <c r="I5" s="416" t="s">
        <v>71</v>
      </c>
      <c r="J5" s="286"/>
      <c r="K5" s="416" t="s">
        <v>49</v>
      </c>
      <c r="L5" s="423"/>
      <c r="M5" s="47"/>
    </row>
    <row r="6" spans="1:13" ht="39.75" customHeight="1" thickBot="1">
      <c r="A6" s="48"/>
      <c r="B6" s="421"/>
      <c r="C6" s="432"/>
      <c r="D6" s="426"/>
      <c r="E6" s="417"/>
      <c r="F6" s="429"/>
      <c r="G6" s="439"/>
      <c r="H6" s="417"/>
      <c r="I6" s="417"/>
      <c r="J6" s="287" t="s">
        <v>72</v>
      </c>
      <c r="K6" s="418"/>
      <c r="L6" s="424"/>
      <c r="M6" s="47"/>
    </row>
    <row r="7" spans="1:13" s="11" customFormat="1" ht="41.25" customHeight="1">
      <c r="A7" s="50"/>
      <c r="B7" s="288" t="s">
        <v>5</v>
      </c>
      <c r="C7" s="289">
        <v>2733988</v>
      </c>
      <c r="D7" s="290">
        <v>68</v>
      </c>
      <c r="E7" s="291">
        <v>0</v>
      </c>
      <c r="F7" s="292">
        <v>68</v>
      </c>
      <c r="G7" s="293">
        <v>2733920</v>
      </c>
      <c r="H7" s="291">
        <v>0</v>
      </c>
      <c r="I7" s="291">
        <v>0</v>
      </c>
      <c r="J7" s="291">
        <v>0</v>
      </c>
      <c r="K7" s="294">
        <v>2733920</v>
      </c>
      <c r="L7" s="295">
        <v>2733988</v>
      </c>
      <c r="M7" s="296">
        <f aca="true" t="shared" si="0" ref="M7:M51">IF(C7-L7=0,"","ｴﾗｰ")</f>
      </c>
    </row>
    <row r="8" spans="1:13" s="11" customFormat="1" ht="41.25" customHeight="1">
      <c r="A8" s="50"/>
      <c r="B8" s="297" t="s">
        <v>6</v>
      </c>
      <c r="C8" s="298">
        <v>833559</v>
      </c>
      <c r="D8" s="299">
        <v>7153</v>
      </c>
      <c r="E8" s="300">
        <v>0</v>
      </c>
      <c r="F8" s="301">
        <v>7153</v>
      </c>
      <c r="G8" s="302">
        <v>783116</v>
      </c>
      <c r="H8" s="300">
        <v>0</v>
      </c>
      <c r="I8" s="300">
        <v>43290</v>
      </c>
      <c r="J8" s="303">
        <v>14607</v>
      </c>
      <c r="K8" s="304">
        <v>826406</v>
      </c>
      <c r="L8" s="305">
        <v>833559</v>
      </c>
      <c r="M8" s="296">
        <f t="shared" si="0"/>
      </c>
    </row>
    <row r="9" spans="1:13" s="11" customFormat="1" ht="41.25" customHeight="1">
      <c r="A9" s="50"/>
      <c r="B9" s="297" t="s">
        <v>7</v>
      </c>
      <c r="C9" s="298">
        <v>193615</v>
      </c>
      <c r="D9" s="299">
        <v>6362</v>
      </c>
      <c r="E9" s="300">
        <v>0</v>
      </c>
      <c r="F9" s="301">
        <v>6362</v>
      </c>
      <c r="G9" s="306">
        <v>171584</v>
      </c>
      <c r="H9" s="307">
        <v>0</v>
      </c>
      <c r="I9" s="307">
        <v>15669</v>
      </c>
      <c r="J9" s="307">
        <v>2400</v>
      </c>
      <c r="K9" s="304">
        <v>187253</v>
      </c>
      <c r="L9" s="305">
        <v>193615</v>
      </c>
      <c r="M9" s="296">
        <f t="shared" si="0"/>
      </c>
    </row>
    <row r="10" spans="1:13" s="11" customFormat="1" ht="41.25" customHeight="1">
      <c r="A10" s="50"/>
      <c r="B10" s="297" t="s">
        <v>8</v>
      </c>
      <c r="C10" s="298">
        <v>408518</v>
      </c>
      <c r="D10" s="299">
        <v>58</v>
      </c>
      <c r="E10" s="300">
        <v>0</v>
      </c>
      <c r="F10" s="301">
        <v>58</v>
      </c>
      <c r="G10" s="302">
        <v>407933</v>
      </c>
      <c r="H10" s="307">
        <v>0</v>
      </c>
      <c r="I10" s="300">
        <v>527</v>
      </c>
      <c r="J10" s="300">
        <v>0</v>
      </c>
      <c r="K10" s="304">
        <v>408460</v>
      </c>
      <c r="L10" s="305">
        <v>408518</v>
      </c>
      <c r="M10" s="296">
        <f t="shared" si="0"/>
      </c>
    </row>
    <row r="11" spans="1:13" s="11" customFormat="1" ht="41.25" customHeight="1">
      <c r="A11" s="50"/>
      <c r="B11" s="297" t="s">
        <v>9</v>
      </c>
      <c r="C11" s="298">
        <v>103600</v>
      </c>
      <c r="D11" s="299">
        <v>105</v>
      </c>
      <c r="E11" s="300">
        <v>0</v>
      </c>
      <c r="F11" s="301">
        <v>105</v>
      </c>
      <c r="G11" s="302">
        <v>103459</v>
      </c>
      <c r="H11" s="307">
        <v>0</v>
      </c>
      <c r="I11" s="300">
        <v>36</v>
      </c>
      <c r="J11" s="300">
        <v>14</v>
      </c>
      <c r="K11" s="304">
        <v>103495</v>
      </c>
      <c r="L11" s="305">
        <v>103600</v>
      </c>
      <c r="M11" s="296">
        <f t="shared" si="0"/>
      </c>
    </row>
    <row r="12" spans="1:13" s="11" customFormat="1" ht="41.25" customHeight="1">
      <c r="A12" s="50"/>
      <c r="B12" s="297" t="s">
        <v>10</v>
      </c>
      <c r="C12" s="298">
        <v>373978</v>
      </c>
      <c r="D12" s="299">
        <v>657</v>
      </c>
      <c r="E12" s="300">
        <v>0</v>
      </c>
      <c r="F12" s="301">
        <v>657</v>
      </c>
      <c r="G12" s="302">
        <v>372019</v>
      </c>
      <c r="H12" s="307">
        <v>0</v>
      </c>
      <c r="I12" s="300">
        <v>1302</v>
      </c>
      <c r="J12" s="300">
        <v>58</v>
      </c>
      <c r="K12" s="304">
        <v>373321</v>
      </c>
      <c r="L12" s="305">
        <v>373978</v>
      </c>
      <c r="M12" s="296">
        <f t="shared" si="0"/>
      </c>
    </row>
    <row r="13" spans="1:13" s="11" customFormat="1" ht="41.25" customHeight="1">
      <c r="A13" s="50"/>
      <c r="B13" s="297" t="s">
        <v>11</v>
      </c>
      <c r="C13" s="298">
        <v>74421</v>
      </c>
      <c r="D13" s="299">
        <v>1086</v>
      </c>
      <c r="E13" s="300">
        <v>0</v>
      </c>
      <c r="F13" s="301">
        <v>1086</v>
      </c>
      <c r="G13" s="302">
        <v>64615</v>
      </c>
      <c r="H13" s="307">
        <v>0</v>
      </c>
      <c r="I13" s="300">
        <v>8720</v>
      </c>
      <c r="J13" s="300">
        <v>1235</v>
      </c>
      <c r="K13" s="304">
        <v>73335</v>
      </c>
      <c r="L13" s="305">
        <v>74421</v>
      </c>
      <c r="M13" s="296">
        <f t="shared" si="0"/>
      </c>
    </row>
    <row r="14" spans="1:13" s="11" customFormat="1" ht="41.25" customHeight="1">
      <c r="A14" s="50"/>
      <c r="B14" s="297" t="s">
        <v>12</v>
      </c>
      <c r="C14" s="298">
        <v>351019</v>
      </c>
      <c r="D14" s="299">
        <v>4197</v>
      </c>
      <c r="E14" s="300">
        <v>0</v>
      </c>
      <c r="F14" s="301">
        <v>4197</v>
      </c>
      <c r="G14" s="302">
        <v>342305</v>
      </c>
      <c r="H14" s="300">
        <v>0</v>
      </c>
      <c r="I14" s="300">
        <v>4517</v>
      </c>
      <c r="J14" s="300">
        <v>1319</v>
      </c>
      <c r="K14" s="304">
        <v>346822</v>
      </c>
      <c r="L14" s="305">
        <v>351019</v>
      </c>
      <c r="M14" s="296">
        <f t="shared" si="0"/>
      </c>
    </row>
    <row r="15" spans="1:13" s="11" customFormat="1" ht="41.25" customHeight="1">
      <c r="A15" s="50"/>
      <c r="B15" s="297" t="s">
        <v>13</v>
      </c>
      <c r="C15" s="298">
        <v>85900</v>
      </c>
      <c r="D15" s="299">
        <v>9249</v>
      </c>
      <c r="E15" s="300">
        <v>0</v>
      </c>
      <c r="F15" s="301">
        <v>9249</v>
      </c>
      <c r="G15" s="302">
        <v>48204</v>
      </c>
      <c r="H15" s="300">
        <v>0</v>
      </c>
      <c r="I15" s="300">
        <v>28447</v>
      </c>
      <c r="J15" s="300">
        <v>22732</v>
      </c>
      <c r="K15" s="304">
        <v>76651</v>
      </c>
      <c r="L15" s="305">
        <v>85900</v>
      </c>
      <c r="M15" s="296">
        <f t="shared" si="0"/>
      </c>
    </row>
    <row r="16" spans="1:13" s="11" customFormat="1" ht="41.25" customHeight="1">
      <c r="A16" s="50"/>
      <c r="B16" s="297" t="s">
        <v>14</v>
      </c>
      <c r="C16" s="298">
        <v>143785</v>
      </c>
      <c r="D16" s="299">
        <v>10</v>
      </c>
      <c r="E16" s="300">
        <v>0</v>
      </c>
      <c r="F16" s="301">
        <v>10</v>
      </c>
      <c r="G16" s="302">
        <v>143775</v>
      </c>
      <c r="H16" s="300">
        <v>0</v>
      </c>
      <c r="I16" s="300">
        <v>0</v>
      </c>
      <c r="J16" s="300">
        <v>0</v>
      </c>
      <c r="K16" s="304">
        <v>143775</v>
      </c>
      <c r="L16" s="305">
        <v>143785</v>
      </c>
      <c r="M16" s="296">
        <f t="shared" si="0"/>
      </c>
    </row>
    <row r="17" spans="1:13" s="11" customFormat="1" ht="41.25" customHeight="1">
      <c r="A17" s="50"/>
      <c r="B17" s="297" t="s">
        <v>15</v>
      </c>
      <c r="C17" s="298">
        <v>399953</v>
      </c>
      <c r="D17" s="299">
        <v>1858</v>
      </c>
      <c r="E17" s="300">
        <v>0</v>
      </c>
      <c r="F17" s="301">
        <v>1858</v>
      </c>
      <c r="G17" s="302">
        <v>376179</v>
      </c>
      <c r="H17" s="300">
        <v>0</v>
      </c>
      <c r="I17" s="300">
        <v>21916</v>
      </c>
      <c r="J17" s="300">
        <v>15800</v>
      </c>
      <c r="K17" s="304">
        <v>398095</v>
      </c>
      <c r="L17" s="305">
        <v>399953</v>
      </c>
      <c r="M17" s="296">
        <f t="shared" si="0"/>
      </c>
    </row>
    <row r="18" spans="1:13" s="11" customFormat="1" ht="41.25" customHeight="1">
      <c r="A18" s="50"/>
      <c r="B18" s="297" t="s">
        <v>16</v>
      </c>
      <c r="C18" s="298">
        <v>282705</v>
      </c>
      <c r="D18" s="299">
        <v>1211</v>
      </c>
      <c r="E18" s="300">
        <v>0</v>
      </c>
      <c r="F18" s="301">
        <v>1211</v>
      </c>
      <c r="G18" s="302">
        <v>278025</v>
      </c>
      <c r="H18" s="300">
        <v>0</v>
      </c>
      <c r="I18" s="300">
        <v>3469</v>
      </c>
      <c r="J18" s="300">
        <v>1238</v>
      </c>
      <c r="K18" s="304">
        <v>281494</v>
      </c>
      <c r="L18" s="305">
        <v>282705</v>
      </c>
      <c r="M18" s="296">
        <f t="shared" si="0"/>
      </c>
    </row>
    <row r="19" spans="1:13" s="11" customFormat="1" ht="41.25" customHeight="1">
      <c r="A19" s="50"/>
      <c r="B19" s="297" t="s">
        <v>17</v>
      </c>
      <c r="C19" s="298">
        <v>265908</v>
      </c>
      <c r="D19" s="299">
        <v>7990</v>
      </c>
      <c r="E19" s="300">
        <v>0</v>
      </c>
      <c r="F19" s="301">
        <v>7990</v>
      </c>
      <c r="G19" s="302">
        <v>217984</v>
      </c>
      <c r="H19" s="300">
        <v>0</v>
      </c>
      <c r="I19" s="300">
        <v>39934</v>
      </c>
      <c r="J19" s="303">
        <v>12818</v>
      </c>
      <c r="K19" s="304">
        <v>257918</v>
      </c>
      <c r="L19" s="305">
        <v>265908</v>
      </c>
      <c r="M19" s="296">
        <f t="shared" si="0"/>
      </c>
    </row>
    <row r="20" spans="1:13" s="11" customFormat="1" ht="41.25" customHeight="1">
      <c r="A20" s="50"/>
      <c r="B20" s="297" t="s">
        <v>18</v>
      </c>
      <c r="C20" s="298">
        <v>100287</v>
      </c>
      <c r="D20" s="299">
        <v>16277</v>
      </c>
      <c r="E20" s="300">
        <v>0</v>
      </c>
      <c r="F20" s="301">
        <v>16277</v>
      </c>
      <c r="G20" s="302">
        <v>37166</v>
      </c>
      <c r="H20" s="300">
        <v>0</v>
      </c>
      <c r="I20" s="300">
        <v>46844</v>
      </c>
      <c r="J20" s="300">
        <v>40533</v>
      </c>
      <c r="K20" s="304">
        <v>84010</v>
      </c>
      <c r="L20" s="305">
        <v>100287</v>
      </c>
      <c r="M20" s="296">
        <f t="shared" si="0"/>
      </c>
    </row>
    <row r="21" spans="1:13" s="11" customFormat="1" ht="41.25" customHeight="1">
      <c r="A21" s="50"/>
      <c r="B21" s="297" t="s">
        <v>19</v>
      </c>
      <c r="C21" s="298">
        <v>110698</v>
      </c>
      <c r="D21" s="299">
        <v>2509</v>
      </c>
      <c r="E21" s="300">
        <v>0</v>
      </c>
      <c r="F21" s="301">
        <v>2509</v>
      </c>
      <c r="G21" s="302">
        <v>95811</v>
      </c>
      <c r="H21" s="300">
        <v>0</v>
      </c>
      <c r="I21" s="300">
        <v>12378</v>
      </c>
      <c r="J21" s="300">
        <v>7571</v>
      </c>
      <c r="K21" s="304">
        <v>108189</v>
      </c>
      <c r="L21" s="305">
        <v>110698</v>
      </c>
      <c r="M21" s="296">
        <f t="shared" si="0"/>
      </c>
    </row>
    <row r="22" spans="1:13" s="11" customFormat="1" ht="41.25" customHeight="1">
      <c r="A22" s="50"/>
      <c r="B22" s="297" t="s">
        <v>20</v>
      </c>
      <c r="C22" s="298">
        <v>231189</v>
      </c>
      <c r="D22" s="299">
        <v>624</v>
      </c>
      <c r="E22" s="300">
        <v>0</v>
      </c>
      <c r="F22" s="301">
        <v>624</v>
      </c>
      <c r="G22" s="302">
        <v>227096</v>
      </c>
      <c r="H22" s="300">
        <v>0</v>
      </c>
      <c r="I22" s="300">
        <v>3469</v>
      </c>
      <c r="J22" s="300">
        <v>1921</v>
      </c>
      <c r="K22" s="304">
        <v>230565</v>
      </c>
      <c r="L22" s="305">
        <v>231189</v>
      </c>
      <c r="M22" s="296">
        <f t="shared" si="0"/>
      </c>
    </row>
    <row r="23" spans="1:13" s="11" customFormat="1" ht="41.25" customHeight="1">
      <c r="A23" s="50"/>
      <c r="B23" s="297" t="s">
        <v>21</v>
      </c>
      <c r="C23" s="298">
        <v>104031</v>
      </c>
      <c r="D23" s="299">
        <v>3112</v>
      </c>
      <c r="E23" s="300">
        <v>11</v>
      </c>
      <c r="F23" s="301">
        <v>3123</v>
      </c>
      <c r="G23" s="302">
        <v>93237</v>
      </c>
      <c r="H23" s="300">
        <v>0</v>
      </c>
      <c r="I23" s="300">
        <v>7671</v>
      </c>
      <c r="J23" s="300">
        <v>5046</v>
      </c>
      <c r="K23" s="304">
        <v>100908</v>
      </c>
      <c r="L23" s="305">
        <v>104031</v>
      </c>
      <c r="M23" s="296">
        <f t="shared" si="0"/>
      </c>
    </row>
    <row r="24" spans="1:13" s="11" customFormat="1" ht="41.25" customHeight="1">
      <c r="A24" s="50"/>
      <c r="B24" s="297" t="s">
        <v>22</v>
      </c>
      <c r="C24" s="298">
        <v>119225</v>
      </c>
      <c r="D24" s="299">
        <v>3216</v>
      </c>
      <c r="E24" s="300">
        <v>0</v>
      </c>
      <c r="F24" s="301">
        <v>3216</v>
      </c>
      <c r="G24" s="302">
        <v>107390</v>
      </c>
      <c r="H24" s="300">
        <v>0</v>
      </c>
      <c r="I24" s="300">
        <v>8619</v>
      </c>
      <c r="J24" s="300">
        <v>2149</v>
      </c>
      <c r="K24" s="304">
        <v>116009</v>
      </c>
      <c r="L24" s="305">
        <v>119225</v>
      </c>
      <c r="M24" s="296">
        <f t="shared" si="0"/>
      </c>
    </row>
    <row r="25" spans="1:13" s="11" customFormat="1" ht="41.25" customHeight="1">
      <c r="A25" s="50"/>
      <c r="B25" s="297" t="s">
        <v>23</v>
      </c>
      <c r="C25" s="298">
        <v>120138</v>
      </c>
      <c r="D25" s="299">
        <v>666</v>
      </c>
      <c r="E25" s="300">
        <v>0</v>
      </c>
      <c r="F25" s="301">
        <v>666</v>
      </c>
      <c r="G25" s="302">
        <v>116017</v>
      </c>
      <c r="H25" s="300">
        <v>0</v>
      </c>
      <c r="I25" s="300">
        <v>3455</v>
      </c>
      <c r="J25" s="300">
        <v>1776</v>
      </c>
      <c r="K25" s="304">
        <v>119472</v>
      </c>
      <c r="L25" s="305">
        <v>120138</v>
      </c>
      <c r="M25" s="296">
        <f t="shared" si="0"/>
      </c>
    </row>
    <row r="26" spans="1:13" s="11" customFormat="1" ht="41.25" customHeight="1">
      <c r="A26" s="50"/>
      <c r="B26" s="297" t="s">
        <v>24</v>
      </c>
      <c r="C26" s="298">
        <v>185790</v>
      </c>
      <c r="D26" s="299">
        <v>9108</v>
      </c>
      <c r="E26" s="300">
        <v>0</v>
      </c>
      <c r="F26" s="301">
        <v>9108</v>
      </c>
      <c r="G26" s="302">
        <v>148185</v>
      </c>
      <c r="H26" s="300">
        <v>0</v>
      </c>
      <c r="I26" s="300">
        <v>28497</v>
      </c>
      <c r="J26" s="300">
        <v>13577</v>
      </c>
      <c r="K26" s="304">
        <v>176682</v>
      </c>
      <c r="L26" s="305">
        <v>185790</v>
      </c>
      <c r="M26" s="296">
        <f t="shared" si="0"/>
      </c>
    </row>
    <row r="27" spans="1:13" s="11" customFormat="1" ht="41.25" customHeight="1">
      <c r="A27" s="308"/>
      <c r="B27" s="297" t="s">
        <v>25</v>
      </c>
      <c r="C27" s="298">
        <v>138373</v>
      </c>
      <c r="D27" s="299">
        <v>23</v>
      </c>
      <c r="E27" s="300">
        <v>0</v>
      </c>
      <c r="F27" s="301">
        <v>23</v>
      </c>
      <c r="G27" s="302">
        <v>138304</v>
      </c>
      <c r="H27" s="300">
        <v>0</v>
      </c>
      <c r="I27" s="300">
        <v>46</v>
      </c>
      <c r="J27" s="300">
        <v>20</v>
      </c>
      <c r="K27" s="304">
        <v>138350</v>
      </c>
      <c r="L27" s="305">
        <v>138373</v>
      </c>
      <c r="M27" s="296">
        <f t="shared" si="0"/>
      </c>
    </row>
    <row r="28" spans="1:13" s="11" customFormat="1" ht="41.25" customHeight="1">
      <c r="A28" s="50"/>
      <c r="B28" s="297" t="s">
        <v>26</v>
      </c>
      <c r="C28" s="298">
        <v>68644</v>
      </c>
      <c r="D28" s="299">
        <v>2772</v>
      </c>
      <c r="E28" s="300">
        <v>0</v>
      </c>
      <c r="F28" s="301">
        <v>2772</v>
      </c>
      <c r="G28" s="302">
        <v>54370</v>
      </c>
      <c r="H28" s="300">
        <v>0</v>
      </c>
      <c r="I28" s="300">
        <v>11502</v>
      </c>
      <c r="J28" s="300">
        <v>8060</v>
      </c>
      <c r="K28" s="304">
        <v>65872</v>
      </c>
      <c r="L28" s="305">
        <v>68644</v>
      </c>
      <c r="M28" s="296">
        <f t="shared" si="0"/>
      </c>
    </row>
    <row r="29" spans="1:13" s="11" customFormat="1" ht="41.25" customHeight="1">
      <c r="A29" s="50"/>
      <c r="B29" s="297" t="s">
        <v>27</v>
      </c>
      <c r="C29" s="298">
        <v>110742</v>
      </c>
      <c r="D29" s="299">
        <v>4551</v>
      </c>
      <c r="E29" s="300">
        <v>0</v>
      </c>
      <c r="F29" s="301">
        <v>4551</v>
      </c>
      <c r="G29" s="302">
        <v>82420</v>
      </c>
      <c r="H29" s="300">
        <v>0</v>
      </c>
      <c r="I29" s="300">
        <v>23771</v>
      </c>
      <c r="J29" s="300">
        <v>5741</v>
      </c>
      <c r="K29" s="304">
        <v>106191</v>
      </c>
      <c r="L29" s="305">
        <v>110742</v>
      </c>
      <c r="M29" s="296">
        <f t="shared" si="0"/>
      </c>
    </row>
    <row r="30" spans="1:13" s="11" customFormat="1" ht="41.25" customHeight="1">
      <c r="A30" s="50"/>
      <c r="B30" s="297" t="s">
        <v>28</v>
      </c>
      <c r="C30" s="298">
        <v>121321</v>
      </c>
      <c r="D30" s="299">
        <v>1089</v>
      </c>
      <c r="E30" s="300">
        <v>0</v>
      </c>
      <c r="F30" s="301">
        <v>1089</v>
      </c>
      <c r="G30" s="302">
        <v>115596</v>
      </c>
      <c r="H30" s="300">
        <v>0</v>
      </c>
      <c r="I30" s="300">
        <v>4636</v>
      </c>
      <c r="J30" s="300">
        <v>1775</v>
      </c>
      <c r="K30" s="304">
        <v>120232</v>
      </c>
      <c r="L30" s="305">
        <v>121321</v>
      </c>
      <c r="M30" s="296">
        <f t="shared" si="0"/>
      </c>
    </row>
    <row r="31" spans="1:13" s="11" customFormat="1" ht="41.25" customHeight="1" thickBot="1">
      <c r="A31" s="50"/>
      <c r="B31" s="309" t="s">
        <v>29</v>
      </c>
      <c r="C31" s="310">
        <v>86584</v>
      </c>
      <c r="D31" s="311">
        <v>384</v>
      </c>
      <c r="E31" s="312">
        <v>0</v>
      </c>
      <c r="F31" s="313">
        <v>384</v>
      </c>
      <c r="G31" s="314">
        <v>82301</v>
      </c>
      <c r="H31" s="312">
        <v>0</v>
      </c>
      <c r="I31" s="312">
        <v>3899</v>
      </c>
      <c r="J31" s="312">
        <v>417</v>
      </c>
      <c r="K31" s="315">
        <v>86200</v>
      </c>
      <c r="L31" s="316">
        <v>86584</v>
      </c>
      <c r="M31" s="296">
        <f t="shared" si="0"/>
      </c>
    </row>
    <row r="32" spans="1:13" s="11" customFormat="1" ht="41.25" customHeight="1">
      <c r="A32" s="50"/>
      <c r="B32" s="288" t="s">
        <v>30</v>
      </c>
      <c r="C32" s="289">
        <v>57617</v>
      </c>
      <c r="D32" s="290">
        <v>790</v>
      </c>
      <c r="E32" s="317">
        <v>0</v>
      </c>
      <c r="F32" s="318">
        <v>790</v>
      </c>
      <c r="G32" s="319">
        <v>49558</v>
      </c>
      <c r="H32" s="317">
        <v>0</v>
      </c>
      <c r="I32" s="317">
        <v>7269</v>
      </c>
      <c r="J32" s="317">
        <v>955</v>
      </c>
      <c r="K32" s="294">
        <v>56827</v>
      </c>
      <c r="L32" s="295">
        <v>57617</v>
      </c>
      <c r="M32" s="296">
        <f t="shared" si="0"/>
      </c>
    </row>
    <row r="33" spans="1:13" s="11" customFormat="1" ht="41.25" customHeight="1">
      <c r="A33" s="50"/>
      <c r="B33" s="320" t="s">
        <v>31</v>
      </c>
      <c r="C33" s="321">
        <v>64384</v>
      </c>
      <c r="D33" s="322">
        <v>1561</v>
      </c>
      <c r="E33" s="323">
        <v>0</v>
      </c>
      <c r="F33" s="324">
        <v>1561</v>
      </c>
      <c r="G33" s="325">
        <v>46509</v>
      </c>
      <c r="H33" s="323">
        <v>0</v>
      </c>
      <c r="I33" s="323">
        <v>16314</v>
      </c>
      <c r="J33" s="323">
        <v>11791</v>
      </c>
      <c r="K33" s="326">
        <v>62823</v>
      </c>
      <c r="L33" s="327">
        <v>64384</v>
      </c>
      <c r="M33" s="296">
        <f t="shared" si="0"/>
      </c>
    </row>
    <row r="34" spans="1:13" s="11" customFormat="1" ht="41.25" customHeight="1">
      <c r="A34" s="50"/>
      <c r="B34" s="297" t="s">
        <v>32</v>
      </c>
      <c r="C34" s="298">
        <v>487772</v>
      </c>
      <c r="D34" s="299">
        <v>2616</v>
      </c>
      <c r="E34" s="300">
        <v>36</v>
      </c>
      <c r="F34" s="301">
        <v>2652</v>
      </c>
      <c r="G34" s="302">
        <v>468217</v>
      </c>
      <c r="H34" s="300">
        <v>0</v>
      </c>
      <c r="I34" s="300">
        <v>16903</v>
      </c>
      <c r="J34" s="300">
        <v>1028</v>
      </c>
      <c r="K34" s="304">
        <v>485120</v>
      </c>
      <c r="L34" s="305">
        <v>487772</v>
      </c>
      <c r="M34" s="296">
        <f t="shared" si="0"/>
      </c>
    </row>
    <row r="35" spans="1:13" s="11" customFormat="1" ht="41.25" customHeight="1">
      <c r="A35" s="50"/>
      <c r="B35" s="297" t="s">
        <v>33</v>
      </c>
      <c r="C35" s="298">
        <v>61457</v>
      </c>
      <c r="D35" s="299">
        <v>6029</v>
      </c>
      <c r="E35" s="300">
        <v>0</v>
      </c>
      <c r="F35" s="301">
        <v>6029</v>
      </c>
      <c r="G35" s="302">
        <v>33688</v>
      </c>
      <c r="H35" s="300">
        <v>0</v>
      </c>
      <c r="I35" s="300">
        <v>21740</v>
      </c>
      <c r="J35" s="300">
        <v>17318</v>
      </c>
      <c r="K35" s="304">
        <v>55428</v>
      </c>
      <c r="L35" s="305">
        <v>61457</v>
      </c>
      <c r="M35" s="296">
        <f t="shared" si="0"/>
      </c>
    </row>
    <row r="36" spans="1:13" s="11" customFormat="1" ht="41.25" customHeight="1">
      <c r="A36" s="50"/>
      <c r="B36" s="297" t="s">
        <v>34</v>
      </c>
      <c r="C36" s="298">
        <v>55637</v>
      </c>
      <c r="D36" s="299">
        <v>144</v>
      </c>
      <c r="E36" s="300">
        <v>0</v>
      </c>
      <c r="F36" s="301">
        <v>144</v>
      </c>
      <c r="G36" s="302">
        <v>54945</v>
      </c>
      <c r="H36" s="300">
        <v>0</v>
      </c>
      <c r="I36" s="300">
        <v>548</v>
      </c>
      <c r="J36" s="300">
        <v>100</v>
      </c>
      <c r="K36" s="304">
        <v>55493</v>
      </c>
      <c r="L36" s="305">
        <v>55637</v>
      </c>
      <c r="M36" s="296">
        <f t="shared" si="0"/>
      </c>
    </row>
    <row r="37" spans="1:13" s="11" customFormat="1" ht="41.25" customHeight="1">
      <c r="A37" s="50"/>
      <c r="B37" s="297" t="s">
        <v>35</v>
      </c>
      <c r="C37" s="298">
        <v>77588</v>
      </c>
      <c r="D37" s="299">
        <v>772</v>
      </c>
      <c r="E37" s="300">
        <v>0</v>
      </c>
      <c r="F37" s="301">
        <v>772</v>
      </c>
      <c r="G37" s="302">
        <v>73118</v>
      </c>
      <c r="H37" s="300">
        <v>0</v>
      </c>
      <c r="I37" s="300">
        <v>3698</v>
      </c>
      <c r="J37" s="300">
        <v>1843</v>
      </c>
      <c r="K37" s="304">
        <v>76816</v>
      </c>
      <c r="L37" s="305">
        <v>77588</v>
      </c>
      <c r="M37" s="296">
        <f t="shared" si="0"/>
      </c>
    </row>
    <row r="38" spans="1:13" s="11" customFormat="1" ht="41.25" customHeight="1">
      <c r="A38" s="50"/>
      <c r="B38" s="297" t="s">
        <v>36</v>
      </c>
      <c r="C38" s="298">
        <v>58691</v>
      </c>
      <c r="D38" s="299">
        <v>94</v>
      </c>
      <c r="E38" s="300">
        <v>0</v>
      </c>
      <c r="F38" s="301">
        <v>94</v>
      </c>
      <c r="G38" s="302">
        <v>56997</v>
      </c>
      <c r="H38" s="300">
        <v>0</v>
      </c>
      <c r="I38" s="300">
        <v>1600</v>
      </c>
      <c r="J38" s="300">
        <v>636</v>
      </c>
      <c r="K38" s="304">
        <v>58597</v>
      </c>
      <c r="L38" s="305">
        <v>58691</v>
      </c>
      <c r="M38" s="296">
        <f t="shared" si="0"/>
      </c>
    </row>
    <row r="39" spans="1:13" s="11" customFormat="1" ht="41.25" customHeight="1" thickBot="1">
      <c r="A39" s="50"/>
      <c r="B39" s="309" t="s">
        <v>37</v>
      </c>
      <c r="C39" s="310">
        <v>53600</v>
      </c>
      <c r="D39" s="311">
        <v>7702</v>
      </c>
      <c r="E39" s="312">
        <v>0</v>
      </c>
      <c r="F39" s="313">
        <v>7702</v>
      </c>
      <c r="G39" s="314">
        <v>24411</v>
      </c>
      <c r="H39" s="312">
        <v>0</v>
      </c>
      <c r="I39" s="312">
        <v>21487</v>
      </c>
      <c r="J39" s="312">
        <v>9852</v>
      </c>
      <c r="K39" s="315">
        <v>45898</v>
      </c>
      <c r="L39" s="316">
        <v>53600</v>
      </c>
      <c r="M39" s="296">
        <f t="shared" si="0"/>
      </c>
    </row>
    <row r="40" spans="1:13" s="11" customFormat="1" ht="41.25" customHeight="1" thickBot="1">
      <c r="A40" s="50"/>
      <c r="B40" s="328" t="s">
        <v>110</v>
      </c>
      <c r="C40" s="329">
        <f aca="true" t="shared" si="1" ref="C40:H40">SUM(C7:C39)</f>
        <v>8664717</v>
      </c>
      <c r="D40" s="330">
        <f t="shared" si="1"/>
        <v>104043</v>
      </c>
      <c r="E40" s="331">
        <f t="shared" si="1"/>
        <v>47</v>
      </c>
      <c r="F40" s="332">
        <f t="shared" si="1"/>
        <v>104090</v>
      </c>
      <c r="G40" s="333">
        <f t="shared" si="1"/>
        <v>8148454</v>
      </c>
      <c r="H40" s="331">
        <f t="shared" si="1"/>
        <v>0</v>
      </c>
      <c r="I40" s="331">
        <f>SUM(I7:I39)</f>
        <v>412173</v>
      </c>
      <c r="J40" s="331">
        <f>SUM(J7:J39)</f>
        <v>204330</v>
      </c>
      <c r="K40" s="334">
        <f>SUM(K7:K39)</f>
        <v>8560627</v>
      </c>
      <c r="L40" s="335">
        <f>SUM(L7:L39)</f>
        <v>8664717</v>
      </c>
      <c r="M40" s="296">
        <f t="shared" si="0"/>
      </c>
    </row>
    <row r="41" spans="1:13" s="11" customFormat="1" ht="41.25" customHeight="1">
      <c r="A41" s="50"/>
      <c r="B41" s="288" t="s">
        <v>38</v>
      </c>
      <c r="C41" s="289">
        <v>31774</v>
      </c>
      <c r="D41" s="290">
        <v>346</v>
      </c>
      <c r="E41" s="317">
        <v>0</v>
      </c>
      <c r="F41" s="318">
        <v>346</v>
      </c>
      <c r="G41" s="319">
        <v>30048</v>
      </c>
      <c r="H41" s="317">
        <v>0</v>
      </c>
      <c r="I41" s="317">
        <v>1380</v>
      </c>
      <c r="J41" s="317">
        <v>484</v>
      </c>
      <c r="K41" s="294">
        <v>31428</v>
      </c>
      <c r="L41" s="335">
        <v>31774</v>
      </c>
      <c r="M41" s="296">
        <f t="shared" si="0"/>
      </c>
    </row>
    <row r="42" spans="1:13" s="11" customFormat="1" ht="41.25" customHeight="1">
      <c r="A42" s="50"/>
      <c r="B42" s="297" t="s">
        <v>39</v>
      </c>
      <c r="C42" s="298">
        <v>19227</v>
      </c>
      <c r="D42" s="299">
        <v>43</v>
      </c>
      <c r="E42" s="300">
        <v>0</v>
      </c>
      <c r="F42" s="301">
        <v>43</v>
      </c>
      <c r="G42" s="302">
        <v>18950</v>
      </c>
      <c r="H42" s="300">
        <v>0</v>
      </c>
      <c r="I42" s="300">
        <v>234</v>
      </c>
      <c r="J42" s="300">
        <v>234</v>
      </c>
      <c r="K42" s="304">
        <v>19184</v>
      </c>
      <c r="L42" s="305">
        <v>19227</v>
      </c>
      <c r="M42" s="296">
        <f t="shared" si="0"/>
      </c>
    </row>
    <row r="43" spans="1:13" s="11" customFormat="1" ht="41.25" customHeight="1">
      <c r="A43" s="50"/>
      <c r="B43" s="297" t="s">
        <v>40</v>
      </c>
      <c r="C43" s="298">
        <v>9814</v>
      </c>
      <c r="D43" s="299">
        <v>1776</v>
      </c>
      <c r="E43" s="300">
        <v>56</v>
      </c>
      <c r="F43" s="301">
        <v>1832</v>
      </c>
      <c r="G43" s="302">
        <v>2109</v>
      </c>
      <c r="H43" s="300">
        <v>0</v>
      </c>
      <c r="I43" s="300">
        <v>5873</v>
      </c>
      <c r="J43" s="300">
        <v>5216</v>
      </c>
      <c r="K43" s="304">
        <v>7982</v>
      </c>
      <c r="L43" s="305">
        <v>9814</v>
      </c>
      <c r="M43" s="296">
        <f t="shared" si="0"/>
      </c>
    </row>
    <row r="44" spans="1:13" s="11" customFormat="1" ht="41.25" customHeight="1">
      <c r="A44" s="50"/>
      <c r="B44" s="297" t="s">
        <v>41</v>
      </c>
      <c r="C44" s="298">
        <v>17066</v>
      </c>
      <c r="D44" s="299">
        <v>1054</v>
      </c>
      <c r="E44" s="300">
        <v>0</v>
      </c>
      <c r="F44" s="301">
        <v>1054</v>
      </c>
      <c r="G44" s="302">
        <v>14944</v>
      </c>
      <c r="H44" s="300">
        <v>0</v>
      </c>
      <c r="I44" s="300">
        <v>1068</v>
      </c>
      <c r="J44" s="300">
        <v>34</v>
      </c>
      <c r="K44" s="304">
        <v>16012</v>
      </c>
      <c r="L44" s="305">
        <v>17066</v>
      </c>
      <c r="M44" s="296">
        <f t="shared" si="0"/>
      </c>
    </row>
    <row r="45" spans="1:13" s="11" customFormat="1" ht="41.25" customHeight="1">
      <c r="A45" s="50"/>
      <c r="B45" s="297" t="s">
        <v>42</v>
      </c>
      <c r="C45" s="298">
        <v>43589</v>
      </c>
      <c r="D45" s="299">
        <v>3796</v>
      </c>
      <c r="E45" s="300">
        <v>0</v>
      </c>
      <c r="F45" s="301">
        <v>3796</v>
      </c>
      <c r="G45" s="302">
        <v>33673</v>
      </c>
      <c r="H45" s="300">
        <v>0</v>
      </c>
      <c r="I45" s="300">
        <v>6120</v>
      </c>
      <c r="J45" s="300">
        <v>4128</v>
      </c>
      <c r="K45" s="304">
        <v>39793</v>
      </c>
      <c r="L45" s="305">
        <v>43589</v>
      </c>
      <c r="M45" s="296">
        <f t="shared" si="0"/>
      </c>
    </row>
    <row r="46" spans="1:13" s="11" customFormat="1" ht="41.25" customHeight="1">
      <c r="A46" s="50"/>
      <c r="B46" s="297" t="s">
        <v>43</v>
      </c>
      <c r="C46" s="298">
        <v>8479</v>
      </c>
      <c r="D46" s="299">
        <v>986</v>
      </c>
      <c r="E46" s="300">
        <v>0</v>
      </c>
      <c r="F46" s="301">
        <v>986</v>
      </c>
      <c r="G46" s="302">
        <v>7255</v>
      </c>
      <c r="H46" s="300">
        <v>0</v>
      </c>
      <c r="I46" s="300">
        <v>238</v>
      </c>
      <c r="J46" s="300">
        <v>160</v>
      </c>
      <c r="K46" s="304">
        <v>7493</v>
      </c>
      <c r="L46" s="305">
        <v>8479</v>
      </c>
      <c r="M46" s="296">
        <f t="shared" si="0"/>
      </c>
    </row>
    <row r="47" spans="1:13" s="11" customFormat="1" ht="41.25" customHeight="1">
      <c r="A47" s="50"/>
      <c r="B47" s="297" t="s">
        <v>44</v>
      </c>
      <c r="C47" s="298">
        <v>15506</v>
      </c>
      <c r="D47" s="299">
        <v>3902</v>
      </c>
      <c r="E47" s="300">
        <v>0</v>
      </c>
      <c r="F47" s="301">
        <v>3902</v>
      </c>
      <c r="G47" s="302">
        <v>10108</v>
      </c>
      <c r="H47" s="300">
        <v>0</v>
      </c>
      <c r="I47" s="300">
        <v>1496</v>
      </c>
      <c r="J47" s="300">
        <v>1150</v>
      </c>
      <c r="K47" s="304">
        <v>11604</v>
      </c>
      <c r="L47" s="305">
        <v>15506</v>
      </c>
      <c r="M47" s="296">
        <f t="shared" si="0"/>
      </c>
    </row>
    <row r="48" spans="1:13" s="11" customFormat="1" ht="41.25" customHeight="1">
      <c r="A48" s="50"/>
      <c r="B48" s="297" t="s">
        <v>45</v>
      </c>
      <c r="C48" s="298">
        <v>13276</v>
      </c>
      <c r="D48" s="299">
        <v>206</v>
      </c>
      <c r="E48" s="300">
        <v>16</v>
      </c>
      <c r="F48" s="301">
        <v>222</v>
      </c>
      <c r="G48" s="302">
        <v>11176</v>
      </c>
      <c r="H48" s="300">
        <v>0</v>
      </c>
      <c r="I48" s="300">
        <v>1878</v>
      </c>
      <c r="J48" s="300">
        <v>374</v>
      </c>
      <c r="K48" s="304">
        <v>13054</v>
      </c>
      <c r="L48" s="305">
        <v>13276</v>
      </c>
      <c r="M48" s="296">
        <f t="shared" si="0"/>
      </c>
    </row>
    <row r="49" spans="1:13" s="11" customFormat="1" ht="41.25" customHeight="1">
      <c r="A49" s="50"/>
      <c r="B49" s="297" t="s">
        <v>46</v>
      </c>
      <c r="C49" s="298">
        <v>15484</v>
      </c>
      <c r="D49" s="299">
        <v>535</v>
      </c>
      <c r="E49" s="300">
        <v>5</v>
      </c>
      <c r="F49" s="301">
        <v>540</v>
      </c>
      <c r="G49" s="302">
        <v>13820</v>
      </c>
      <c r="H49" s="300">
        <v>0</v>
      </c>
      <c r="I49" s="300">
        <v>1124</v>
      </c>
      <c r="J49" s="300">
        <v>617</v>
      </c>
      <c r="K49" s="304">
        <v>14944</v>
      </c>
      <c r="L49" s="305">
        <v>15484</v>
      </c>
      <c r="M49" s="296">
        <f t="shared" si="0"/>
      </c>
    </row>
    <row r="50" spans="1:13" s="11" customFormat="1" ht="41.25" customHeight="1" thickBot="1">
      <c r="A50" s="50"/>
      <c r="B50" s="309" t="s">
        <v>47</v>
      </c>
      <c r="C50" s="310">
        <v>5140</v>
      </c>
      <c r="D50" s="311">
        <v>350</v>
      </c>
      <c r="E50" s="312">
        <v>3</v>
      </c>
      <c r="F50" s="313">
        <v>353</v>
      </c>
      <c r="G50" s="314">
        <v>3434</v>
      </c>
      <c r="H50" s="312">
        <v>0</v>
      </c>
      <c r="I50" s="312">
        <v>1353</v>
      </c>
      <c r="J50" s="312">
        <v>450</v>
      </c>
      <c r="K50" s="315">
        <v>4787</v>
      </c>
      <c r="L50" s="316">
        <v>5140</v>
      </c>
      <c r="M50" s="296">
        <f t="shared" si="0"/>
      </c>
    </row>
    <row r="51" spans="1:13" s="11" customFormat="1" ht="41.25" customHeight="1" thickBot="1">
      <c r="A51" s="50"/>
      <c r="B51" s="336" t="s">
        <v>111</v>
      </c>
      <c r="C51" s="337">
        <f aca="true" t="shared" si="2" ref="C51:L51">SUM(C41:C50)</f>
        <v>179355</v>
      </c>
      <c r="D51" s="338">
        <f t="shared" si="2"/>
        <v>12994</v>
      </c>
      <c r="E51" s="339">
        <f t="shared" si="2"/>
        <v>80</v>
      </c>
      <c r="F51" s="340">
        <f t="shared" si="2"/>
        <v>13074</v>
      </c>
      <c r="G51" s="341">
        <f t="shared" si="2"/>
        <v>145517</v>
      </c>
      <c r="H51" s="339">
        <f t="shared" si="2"/>
        <v>0</v>
      </c>
      <c r="I51" s="339">
        <f t="shared" si="2"/>
        <v>20764</v>
      </c>
      <c r="J51" s="339">
        <f t="shared" si="2"/>
        <v>12847</v>
      </c>
      <c r="K51" s="342">
        <f t="shared" si="2"/>
        <v>166281</v>
      </c>
      <c r="L51" s="343">
        <f t="shared" si="2"/>
        <v>179355</v>
      </c>
      <c r="M51" s="296">
        <f t="shared" si="0"/>
      </c>
    </row>
    <row r="52" spans="1:13" s="11" customFormat="1" ht="41.25" customHeight="1" thickBot="1">
      <c r="A52" s="46"/>
      <c r="B52" s="336" t="s">
        <v>112</v>
      </c>
      <c r="C52" s="337">
        <f>SUM(C40,C51)</f>
        <v>8844072</v>
      </c>
      <c r="D52" s="344">
        <f aca="true" t="shared" si="3" ref="D52:L52">SUM(D51,D40)</f>
        <v>117037</v>
      </c>
      <c r="E52" s="345">
        <f t="shared" si="3"/>
        <v>127</v>
      </c>
      <c r="F52" s="341">
        <f t="shared" si="3"/>
        <v>117164</v>
      </c>
      <c r="G52" s="344">
        <f t="shared" si="3"/>
        <v>8293971</v>
      </c>
      <c r="H52" s="346">
        <f t="shared" si="3"/>
        <v>0</v>
      </c>
      <c r="I52" s="346">
        <f t="shared" si="3"/>
        <v>432937</v>
      </c>
      <c r="J52" s="345">
        <f t="shared" si="3"/>
        <v>217177</v>
      </c>
      <c r="K52" s="341">
        <f t="shared" si="3"/>
        <v>8726908</v>
      </c>
      <c r="L52" s="347">
        <f t="shared" si="3"/>
        <v>8844072</v>
      </c>
      <c r="M52" s="46"/>
    </row>
  </sheetData>
  <sheetProtection/>
  <mergeCells count="13">
    <mergeCell ref="D4:F4"/>
    <mergeCell ref="G5:G6"/>
    <mergeCell ref="H5:H6"/>
    <mergeCell ref="K3:L3"/>
    <mergeCell ref="I5:I6"/>
    <mergeCell ref="K5:K6"/>
    <mergeCell ref="B4:B6"/>
    <mergeCell ref="L4:L6"/>
    <mergeCell ref="D5:D6"/>
    <mergeCell ref="E5:E6"/>
    <mergeCell ref="F5:F6"/>
    <mergeCell ref="C4:C6"/>
    <mergeCell ref="G4:K4"/>
  </mergeCells>
  <printOptions/>
  <pageMargins left="0.7874015748031497" right="0.3937007874015748" top="0.7874015748031497" bottom="0.5905511811023623" header="0.5118110236220472" footer="0.5118110236220472"/>
  <pageSetup fitToHeight="2" horizontalDpi="600" verticalDpi="600" orientation="portrait" paperSize="9" scale="65" r:id="rId1"/>
  <rowBreaks count="1" manualBreakCount="1">
    <brk id="31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3:AE65"/>
  <sheetViews>
    <sheetView showGridLines="0" view="pageBreakPreview" zoomScale="75" zoomScaleSheetLayoutView="75" zoomScalePageLayoutView="0" workbookViewId="0" topLeftCell="A1">
      <pane xSplit="2" ySplit="6" topLeftCell="C25" activePane="bottomRight" state="frozen"/>
      <selection pane="topLeft" activeCell="P12" sqref="P12"/>
      <selection pane="topRight" activeCell="P12" sqref="P12"/>
      <selection pane="bottomLeft" activeCell="P12" sqref="P12"/>
      <selection pane="bottomRight" activeCell="A6" sqref="A6"/>
    </sheetView>
  </sheetViews>
  <sheetFormatPr defaultColWidth="8.796875" defaultRowHeight="14.25"/>
  <cols>
    <col min="1" max="1" width="11.5" style="46" customWidth="1"/>
    <col min="2" max="2" width="13.69921875" style="46" customWidth="1"/>
    <col min="3" max="22" width="5.09765625" style="46" customWidth="1"/>
    <col min="23" max="23" width="3" style="46" customWidth="1"/>
    <col min="24" max="31" width="5.09765625" style="46" customWidth="1"/>
    <col min="32" max="16384" width="9" style="46" customWidth="1"/>
  </cols>
  <sheetData>
    <row r="3" spans="2:28" ht="18" thickBot="1">
      <c r="B3" s="150" t="s">
        <v>102</v>
      </c>
      <c r="AB3" s="46" t="s">
        <v>143</v>
      </c>
    </row>
    <row r="4" spans="1:31" s="47" customFormat="1" ht="18.75" customHeight="1" thickBot="1">
      <c r="A4" s="403"/>
      <c r="B4" s="451" t="s">
        <v>66</v>
      </c>
      <c r="C4" s="454" t="s">
        <v>81</v>
      </c>
      <c r="D4" s="455"/>
      <c r="E4" s="455"/>
      <c r="F4" s="455"/>
      <c r="G4" s="455"/>
      <c r="H4" s="455"/>
      <c r="I4" s="455"/>
      <c r="J4" s="455"/>
      <c r="K4" s="455"/>
      <c r="L4" s="456"/>
      <c r="M4" s="454" t="s">
        <v>84</v>
      </c>
      <c r="N4" s="455"/>
      <c r="O4" s="455"/>
      <c r="P4" s="455"/>
      <c r="Q4" s="455"/>
      <c r="R4" s="455"/>
      <c r="S4" s="455"/>
      <c r="T4" s="455"/>
      <c r="U4" s="455"/>
      <c r="V4" s="456"/>
      <c r="W4" s="109"/>
      <c r="X4" s="442" t="s">
        <v>133</v>
      </c>
      <c r="Y4" s="443"/>
      <c r="Z4" s="443"/>
      <c r="AA4" s="444"/>
      <c r="AB4" s="442" t="s">
        <v>0</v>
      </c>
      <c r="AC4" s="443"/>
      <c r="AD4" s="443"/>
      <c r="AE4" s="444"/>
    </row>
    <row r="5" spans="1:31" s="47" customFormat="1" ht="31.5" customHeight="1">
      <c r="A5" s="48"/>
      <c r="B5" s="452"/>
      <c r="C5" s="442" t="s">
        <v>75</v>
      </c>
      <c r="D5" s="443"/>
      <c r="E5" s="443"/>
      <c r="F5" s="443"/>
      <c r="G5" s="444"/>
      <c r="H5" s="442" t="s">
        <v>53</v>
      </c>
      <c r="I5" s="443"/>
      <c r="J5" s="443"/>
      <c r="K5" s="443"/>
      <c r="L5" s="444"/>
      <c r="M5" s="442" t="s">
        <v>75</v>
      </c>
      <c r="N5" s="443"/>
      <c r="O5" s="443"/>
      <c r="P5" s="443"/>
      <c r="Q5" s="444"/>
      <c r="R5" s="442" t="s">
        <v>99</v>
      </c>
      <c r="S5" s="443"/>
      <c r="T5" s="443"/>
      <c r="U5" s="443"/>
      <c r="V5" s="444"/>
      <c r="W5" s="109"/>
      <c r="X5" s="447" t="s">
        <v>82</v>
      </c>
      <c r="Y5" s="449" t="s">
        <v>83</v>
      </c>
      <c r="Z5" s="440" t="s">
        <v>147</v>
      </c>
      <c r="AA5" s="445" t="s">
        <v>148</v>
      </c>
      <c r="AB5" s="447" t="s">
        <v>82</v>
      </c>
      <c r="AC5" s="449" t="s">
        <v>83</v>
      </c>
      <c r="AD5" s="440" t="s">
        <v>147</v>
      </c>
      <c r="AE5" s="445" t="s">
        <v>148</v>
      </c>
    </row>
    <row r="6" spans="1:31" s="47" customFormat="1" ht="26.25" customHeight="1" thickBot="1">
      <c r="A6" s="49"/>
      <c r="B6" s="453"/>
      <c r="C6" s="142" t="s">
        <v>76</v>
      </c>
      <c r="D6" s="143" t="s">
        <v>77</v>
      </c>
      <c r="E6" s="143" t="s">
        <v>78</v>
      </c>
      <c r="F6" s="143" t="s">
        <v>79</v>
      </c>
      <c r="G6" s="144" t="s">
        <v>80</v>
      </c>
      <c r="H6" s="142" t="s">
        <v>76</v>
      </c>
      <c r="I6" s="143" t="s">
        <v>77</v>
      </c>
      <c r="J6" s="143" t="s">
        <v>78</v>
      </c>
      <c r="K6" s="143" t="s">
        <v>79</v>
      </c>
      <c r="L6" s="144" t="s">
        <v>80</v>
      </c>
      <c r="M6" s="142" t="s">
        <v>76</v>
      </c>
      <c r="N6" s="143" t="s">
        <v>77</v>
      </c>
      <c r="O6" s="143" t="s">
        <v>78</v>
      </c>
      <c r="P6" s="143" t="s">
        <v>79</v>
      </c>
      <c r="Q6" s="144" t="s">
        <v>80</v>
      </c>
      <c r="R6" s="142" t="s">
        <v>76</v>
      </c>
      <c r="S6" s="143" t="s">
        <v>77</v>
      </c>
      <c r="T6" s="143" t="s">
        <v>78</v>
      </c>
      <c r="U6" s="143" t="s">
        <v>79</v>
      </c>
      <c r="V6" s="144" t="s">
        <v>80</v>
      </c>
      <c r="W6" s="109"/>
      <c r="X6" s="448"/>
      <c r="Y6" s="450"/>
      <c r="Z6" s="441"/>
      <c r="AA6" s="446"/>
      <c r="AB6" s="448"/>
      <c r="AC6" s="450"/>
      <c r="AD6" s="441"/>
      <c r="AE6" s="446"/>
    </row>
    <row r="7" spans="1:31" s="47" customFormat="1" ht="15.75" customHeight="1">
      <c r="A7" s="50"/>
      <c r="B7" s="110" t="s">
        <v>5</v>
      </c>
      <c r="C7" s="51"/>
      <c r="D7" s="52"/>
      <c r="E7" s="52" t="s">
        <v>98</v>
      </c>
      <c r="F7" s="62" t="s">
        <v>98</v>
      </c>
      <c r="G7" s="53"/>
      <c r="H7" s="51" t="s">
        <v>98</v>
      </c>
      <c r="I7" s="52"/>
      <c r="J7" s="52"/>
      <c r="K7" s="52"/>
      <c r="L7" s="52"/>
      <c r="M7" s="51"/>
      <c r="N7" s="52"/>
      <c r="O7" s="52"/>
      <c r="P7" s="52" t="s">
        <v>98</v>
      </c>
      <c r="Q7" s="53"/>
      <c r="R7" s="51"/>
      <c r="S7" s="52"/>
      <c r="T7" s="52"/>
      <c r="U7" s="52"/>
      <c r="V7" s="53" t="s">
        <v>98</v>
      </c>
      <c r="W7" s="54"/>
      <c r="X7" s="51"/>
      <c r="Y7" s="52"/>
      <c r="Z7" s="52"/>
      <c r="AA7" s="56" t="s">
        <v>138</v>
      </c>
      <c r="AB7" s="51"/>
      <c r="AC7" s="52"/>
      <c r="AD7" s="52"/>
      <c r="AE7" s="53" t="s">
        <v>98</v>
      </c>
    </row>
    <row r="8" spans="1:31" s="47" customFormat="1" ht="15.75" customHeight="1">
      <c r="A8" s="50"/>
      <c r="B8" s="111" t="s">
        <v>6</v>
      </c>
      <c r="C8" s="55"/>
      <c r="D8" s="56"/>
      <c r="E8" s="56" t="s">
        <v>98</v>
      </c>
      <c r="F8" s="56"/>
      <c r="G8" s="57"/>
      <c r="H8" s="55" t="s">
        <v>98</v>
      </c>
      <c r="I8" s="56"/>
      <c r="J8" s="62"/>
      <c r="K8" s="56"/>
      <c r="L8" s="57"/>
      <c r="M8" s="55"/>
      <c r="N8" s="56"/>
      <c r="O8" s="56" t="s">
        <v>98</v>
      </c>
      <c r="P8" s="56" t="s">
        <v>98</v>
      </c>
      <c r="Q8" s="57"/>
      <c r="R8" s="55" t="s">
        <v>98</v>
      </c>
      <c r="S8" s="56"/>
      <c r="T8" s="62"/>
      <c r="U8" s="56"/>
      <c r="V8" s="57"/>
      <c r="W8" s="54"/>
      <c r="X8" s="55"/>
      <c r="Y8" s="56"/>
      <c r="Z8" s="56" t="s">
        <v>138</v>
      </c>
      <c r="AA8" s="57"/>
      <c r="AB8" s="55"/>
      <c r="AC8" s="56"/>
      <c r="AD8" s="56"/>
      <c r="AE8" s="57" t="s">
        <v>98</v>
      </c>
    </row>
    <row r="9" spans="1:31" s="47" customFormat="1" ht="15.75" customHeight="1">
      <c r="A9" s="50"/>
      <c r="B9" s="111" t="s">
        <v>7</v>
      </c>
      <c r="C9" s="55"/>
      <c r="D9" s="56"/>
      <c r="E9" s="56"/>
      <c r="F9" s="56" t="s">
        <v>98</v>
      </c>
      <c r="G9" s="57"/>
      <c r="H9" s="56" t="s">
        <v>98</v>
      </c>
      <c r="I9" s="56"/>
      <c r="J9" s="56"/>
      <c r="K9" s="56"/>
      <c r="L9" s="57"/>
      <c r="M9" s="55"/>
      <c r="N9" s="56"/>
      <c r="O9" s="56"/>
      <c r="P9" s="56" t="s">
        <v>98</v>
      </c>
      <c r="Q9" s="57"/>
      <c r="R9" s="56" t="s">
        <v>98</v>
      </c>
      <c r="S9" s="56"/>
      <c r="T9" s="56"/>
      <c r="U9" s="56"/>
      <c r="V9" s="57"/>
      <c r="W9" s="54"/>
      <c r="X9" s="55"/>
      <c r="Y9" s="56"/>
      <c r="Z9" s="56"/>
      <c r="AA9" s="57" t="s">
        <v>138</v>
      </c>
      <c r="AB9" s="55"/>
      <c r="AC9" s="56"/>
      <c r="AD9" s="56"/>
      <c r="AE9" s="57" t="s">
        <v>98</v>
      </c>
    </row>
    <row r="10" spans="1:31" s="47" customFormat="1" ht="15.75" customHeight="1">
      <c r="A10" s="50"/>
      <c r="B10" s="111" t="s">
        <v>8</v>
      </c>
      <c r="C10" s="55"/>
      <c r="D10" s="56"/>
      <c r="E10" s="56" t="s">
        <v>98</v>
      </c>
      <c r="F10" s="56"/>
      <c r="G10" s="57"/>
      <c r="H10" s="55"/>
      <c r="I10" s="56"/>
      <c r="J10" s="56" t="s">
        <v>98</v>
      </c>
      <c r="K10" s="56"/>
      <c r="L10" s="57"/>
      <c r="M10" s="55"/>
      <c r="N10" s="56"/>
      <c r="O10" s="56"/>
      <c r="P10" s="56" t="s">
        <v>98</v>
      </c>
      <c r="Q10" s="57"/>
      <c r="R10" s="55"/>
      <c r="S10" s="56"/>
      <c r="T10" s="56" t="s">
        <v>98</v>
      </c>
      <c r="U10" s="56"/>
      <c r="V10" s="57"/>
      <c r="W10" s="54"/>
      <c r="X10" s="55"/>
      <c r="Y10" s="56"/>
      <c r="Z10" s="56" t="s">
        <v>138</v>
      </c>
      <c r="AA10" s="57"/>
      <c r="AB10" s="55"/>
      <c r="AC10" s="56"/>
      <c r="AD10" s="56"/>
      <c r="AE10" s="57" t="s">
        <v>98</v>
      </c>
    </row>
    <row r="11" spans="1:31" s="47" customFormat="1" ht="15.75" customHeight="1">
      <c r="A11" s="50"/>
      <c r="B11" s="111" t="s">
        <v>9</v>
      </c>
      <c r="C11" s="58" t="s">
        <v>98</v>
      </c>
      <c r="D11" s="56"/>
      <c r="E11" s="56"/>
      <c r="F11" s="56"/>
      <c r="G11" s="57"/>
      <c r="H11" s="55"/>
      <c r="I11" s="56"/>
      <c r="J11" s="56"/>
      <c r="K11" s="56"/>
      <c r="L11" s="59" t="s">
        <v>98</v>
      </c>
      <c r="M11" s="58" t="s">
        <v>98</v>
      </c>
      <c r="N11" s="56"/>
      <c r="O11" s="56"/>
      <c r="P11" s="56"/>
      <c r="Q11" s="59"/>
      <c r="R11" s="55"/>
      <c r="S11" s="56"/>
      <c r="T11" s="56"/>
      <c r="U11" s="56"/>
      <c r="V11" s="59" t="s">
        <v>98</v>
      </c>
      <c r="W11" s="54"/>
      <c r="X11" s="55" t="s">
        <v>139</v>
      </c>
      <c r="Y11" s="56"/>
      <c r="Z11" s="56" t="s">
        <v>140</v>
      </c>
      <c r="AA11" s="57"/>
      <c r="AB11" s="58" t="s">
        <v>98</v>
      </c>
      <c r="AC11" s="56"/>
      <c r="AD11" s="60"/>
      <c r="AE11" s="57"/>
    </row>
    <row r="12" spans="1:31" s="47" customFormat="1" ht="15.75" customHeight="1">
      <c r="A12" s="50"/>
      <c r="B12" s="111" t="s">
        <v>10</v>
      </c>
      <c r="C12" s="55"/>
      <c r="D12" s="56"/>
      <c r="E12" s="56" t="s">
        <v>98</v>
      </c>
      <c r="F12" s="56"/>
      <c r="G12" s="57"/>
      <c r="H12" s="55"/>
      <c r="I12" s="56"/>
      <c r="J12" s="56"/>
      <c r="K12" s="56"/>
      <c r="L12" s="57" t="s">
        <v>98</v>
      </c>
      <c r="M12" s="55"/>
      <c r="N12" s="56"/>
      <c r="O12" s="56"/>
      <c r="P12" s="56" t="s">
        <v>98</v>
      </c>
      <c r="Q12" s="57"/>
      <c r="R12" s="55"/>
      <c r="S12" s="56"/>
      <c r="T12" s="56"/>
      <c r="U12" s="56"/>
      <c r="V12" s="57" t="s">
        <v>98</v>
      </c>
      <c r="W12" s="54"/>
      <c r="X12" s="55" t="s">
        <v>138</v>
      </c>
      <c r="Y12" s="56"/>
      <c r="Z12" s="56"/>
      <c r="AA12" s="57"/>
      <c r="AB12" s="55"/>
      <c r="AC12" s="56"/>
      <c r="AD12" s="56"/>
      <c r="AE12" s="57" t="s">
        <v>98</v>
      </c>
    </row>
    <row r="13" spans="1:31" s="47" customFormat="1" ht="15.75" customHeight="1">
      <c r="A13" s="50"/>
      <c r="B13" s="111" t="s">
        <v>11</v>
      </c>
      <c r="C13" s="55"/>
      <c r="D13" s="56"/>
      <c r="E13" s="56"/>
      <c r="F13" s="60" t="s">
        <v>98</v>
      </c>
      <c r="G13" s="59"/>
      <c r="H13" s="58"/>
      <c r="I13" s="60" t="s">
        <v>98</v>
      </c>
      <c r="J13" s="60"/>
      <c r="K13" s="60"/>
      <c r="L13" s="59"/>
      <c r="M13" s="55"/>
      <c r="N13" s="56"/>
      <c r="O13" s="56"/>
      <c r="P13" s="60" t="s">
        <v>98</v>
      </c>
      <c r="Q13" s="59"/>
      <c r="R13" s="58"/>
      <c r="S13" s="60" t="s">
        <v>98</v>
      </c>
      <c r="T13" s="60"/>
      <c r="U13" s="60"/>
      <c r="V13" s="59"/>
      <c r="W13" s="54"/>
      <c r="X13" s="55"/>
      <c r="Y13" s="60"/>
      <c r="Z13" s="56"/>
      <c r="AA13" s="57" t="s">
        <v>138</v>
      </c>
      <c r="AB13" s="58"/>
      <c r="AC13" s="60"/>
      <c r="AD13" s="56"/>
      <c r="AE13" s="57" t="s">
        <v>98</v>
      </c>
    </row>
    <row r="14" spans="1:31" s="47" customFormat="1" ht="15.75" customHeight="1">
      <c r="A14" s="50"/>
      <c r="B14" s="111" t="s">
        <v>12</v>
      </c>
      <c r="C14" s="55"/>
      <c r="D14" s="56"/>
      <c r="E14" s="56" t="s">
        <v>98</v>
      </c>
      <c r="F14" s="56"/>
      <c r="G14" s="57"/>
      <c r="H14" s="55" t="s">
        <v>98</v>
      </c>
      <c r="I14" s="56"/>
      <c r="J14" s="56"/>
      <c r="K14" s="56"/>
      <c r="L14" s="57"/>
      <c r="M14" s="55"/>
      <c r="N14" s="56"/>
      <c r="O14" s="56"/>
      <c r="P14" s="56" t="s">
        <v>98</v>
      </c>
      <c r="Q14" s="57"/>
      <c r="R14" s="55" t="s">
        <v>98</v>
      </c>
      <c r="S14" s="56"/>
      <c r="T14" s="56"/>
      <c r="U14" s="56"/>
      <c r="V14" s="57"/>
      <c r="W14" s="54"/>
      <c r="X14" s="55" t="s">
        <v>100</v>
      </c>
      <c r="Y14" s="56"/>
      <c r="Z14" s="56" t="s">
        <v>103</v>
      </c>
      <c r="AA14" s="57"/>
      <c r="AB14" s="55"/>
      <c r="AC14" s="56"/>
      <c r="AD14" s="62"/>
      <c r="AE14" s="57" t="s">
        <v>98</v>
      </c>
    </row>
    <row r="15" spans="1:31" s="47" customFormat="1" ht="15.75" customHeight="1">
      <c r="A15" s="50"/>
      <c r="B15" s="111" t="s">
        <v>13</v>
      </c>
      <c r="C15" s="58"/>
      <c r="D15" s="60"/>
      <c r="E15" s="60"/>
      <c r="F15" s="60" t="s">
        <v>98</v>
      </c>
      <c r="G15" s="59"/>
      <c r="H15" s="60" t="s">
        <v>98</v>
      </c>
      <c r="I15" s="60"/>
      <c r="J15" s="60"/>
      <c r="K15" s="60"/>
      <c r="L15" s="59"/>
      <c r="M15" s="58"/>
      <c r="N15" s="60"/>
      <c r="O15" s="60"/>
      <c r="P15" s="63" t="s">
        <v>98</v>
      </c>
      <c r="Q15" s="59"/>
      <c r="R15" s="60" t="s">
        <v>98</v>
      </c>
      <c r="S15" s="60"/>
      <c r="T15" s="60"/>
      <c r="U15" s="60"/>
      <c r="V15" s="59"/>
      <c r="W15" s="61"/>
      <c r="X15" s="58"/>
      <c r="Y15" s="60"/>
      <c r="Z15" s="60"/>
      <c r="AA15" s="59" t="s">
        <v>138</v>
      </c>
      <c r="AB15" s="58"/>
      <c r="AC15" s="60"/>
      <c r="AD15" s="60"/>
      <c r="AE15" s="59" t="s">
        <v>98</v>
      </c>
    </row>
    <row r="16" spans="1:31" s="47" customFormat="1" ht="15.75" customHeight="1">
      <c r="A16" s="50"/>
      <c r="B16" s="111" t="s">
        <v>14</v>
      </c>
      <c r="C16" s="55"/>
      <c r="D16" s="56"/>
      <c r="E16" s="56"/>
      <c r="F16" s="56" t="s">
        <v>98</v>
      </c>
      <c r="G16" s="57"/>
      <c r="H16" s="55" t="s">
        <v>98</v>
      </c>
      <c r="I16" s="56"/>
      <c r="J16" s="56"/>
      <c r="K16" s="56"/>
      <c r="L16" s="57"/>
      <c r="M16" s="55"/>
      <c r="N16" s="56"/>
      <c r="O16" s="56"/>
      <c r="P16" s="56" t="s">
        <v>98</v>
      </c>
      <c r="Q16" s="57"/>
      <c r="R16" s="55" t="s">
        <v>98</v>
      </c>
      <c r="S16" s="56"/>
      <c r="T16" s="56"/>
      <c r="U16" s="56"/>
      <c r="V16" s="57"/>
      <c r="W16" s="54"/>
      <c r="X16" s="55"/>
      <c r="Y16" s="56"/>
      <c r="Z16" s="56"/>
      <c r="AA16" s="57" t="s">
        <v>138</v>
      </c>
      <c r="AB16" s="55"/>
      <c r="AC16" s="56"/>
      <c r="AD16" s="56"/>
      <c r="AE16" s="57" t="s">
        <v>98</v>
      </c>
    </row>
    <row r="17" spans="1:31" s="47" customFormat="1" ht="15.75" customHeight="1">
      <c r="A17" s="50"/>
      <c r="B17" s="111" t="s">
        <v>15</v>
      </c>
      <c r="C17" s="58" t="s">
        <v>98</v>
      </c>
      <c r="D17" s="56"/>
      <c r="E17" s="56"/>
      <c r="F17" s="56" t="s">
        <v>98</v>
      </c>
      <c r="G17" s="57"/>
      <c r="H17" s="58" t="s">
        <v>98</v>
      </c>
      <c r="I17" s="56"/>
      <c r="J17" s="56"/>
      <c r="K17" s="56"/>
      <c r="L17" s="57"/>
      <c r="M17" s="55"/>
      <c r="N17" s="56"/>
      <c r="O17" s="62"/>
      <c r="P17" s="60" t="s">
        <v>98</v>
      </c>
      <c r="Q17" s="57"/>
      <c r="R17" s="58" t="s">
        <v>98</v>
      </c>
      <c r="S17" s="56"/>
      <c r="T17" s="56"/>
      <c r="U17" s="56"/>
      <c r="V17" s="57"/>
      <c r="W17" s="54"/>
      <c r="X17" s="58"/>
      <c r="Y17" s="63"/>
      <c r="Z17" s="60" t="s">
        <v>100</v>
      </c>
      <c r="AA17" s="57"/>
      <c r="AB17" s="58"/>
      <c r="AC17" s="56"/>
      <c r="AD17" s="64"/>
      <c r="AE17" s="57" t="s">
        <v>98</v>
      </c>
    </row>
    <row r="18" spans="1:31" s="47" customFormat="1" ht="15.75" customHeight="1">
      <c r="A18" s="50"/>
      <c r="B18" s="111" t="s">
        <v>16</v>
      </c>
      <c r="C18" s="55" t="s">
        <v>98</v>
      </c>
      <c r="D18" s="56"/>
      <c r="E18" s="56"/>
      <c r="F18" s="56"/>
      <c r="G18" s="57"/>
      <c r="H18" s="55" t="s">
        <v>98</v>
      </c>
      <c r="I18" s="56"/>
      <c r="J18" s="56"/>
      <c r="K18" s="56"/>
      <c r="L18" s="57"/>
      <c r="M18" s="55"/>
      <c r="N18" s="56"/>
      <c r="O18" s="56"/>
      <c r="P18" s="56" t="s">
        <v>98</v>
      </c>
      <c r="Q18" s="57"/>
      <c r="R18" s="55" t="s">
        <v>98</v>
      </c>
      <c r="S18" s="56"/>
      <c r="T18" s="56"/>
      <c r="U18" s="56"/>
      <c r="V18" s="57"/>
      <c r="W18" s="54"/>
      <c r="X18" s="58"/>
      <c r="Y18" s="56"/>
      <c r="Z18" s="60" t="s">
        <v>138</v>
      </c>
      <c r="AA18" s="57"/>
      <c r="AB18" s="55"/>
      <c r="AC18" s="56"/>
      <c r="AD18" s="56"/>
      <c r="AE18" s="57" t="s">
        <v>98</v>
      </c>
    </row>
    <row r="19" spans="1:31" s="47" customFormat="1" ht="15.75" customHeight="1">
      <c r="A19" s="50"/>
      <c r="B19" s="111" t="s">
        <v>17</v>
      </c>
      <c r="C19" s="55" t="s">
        <v>98</v>
      </c>
      <c r="D19" s="56"/>
      <c r="E19" s="56"/>
      <c r="F19" s="56"/>
      <c r="G19" s="57"/>
      <c r="H19" s="55" t="s">
        <v>98</v>
      </c>
      <c r="I19" s="56"/>
      <c r="J19" s="56"/>
      <c r="K19" s="56"/>
      <c r="L19" s="57"/>
      <c r="M19" s="55"/>
      <c r="N19" s="56"/>
      <c r="O19" s="56"/>
      <c r="P19" s="56" t="s">
        <v>98</v>
      </c>
      <c r="Q19" s="57"/>
      <c r="R19" s="55" t="s">
        <v>98</v>
      </c>
      <c r="S19" s="56"/>
      <c r="T19" s="56"/>
      <c r="U19" s="56"/>
      <c r="V19" s="57"/>
      <c r="W19" s="54"/>
      <c r="X19" s="55" t="s">
        <v>139</v>
      </c>
      <c r="Y19" s="56"/>
      <c r="Z19" s="56" t="s">
        <v>140</v>
      </c>
      <c r="AA19" s="57"/>
      <c r="AB19" s="55"/>
      <c r="AC19" s="56"/>
      <c r="AD19" s="56"/>
      <c r="AE19" s="57" t="s">
        <v>98</v>
      </c>
    </row>
    <row r="20" spans="1:31" s="47" customFormat="1" ht="15.75" customHeight="1">
      <c r="A20" s="50"/>
      <c r="B20" s="111" t="s">
        <v>18</v>
      </c>
      <c r="C20" s="58"/>
      <c r="D20" s="60"/>
      <c r="E20" s="60"/>
      <c r="F20" s="60" t="s">
        <v>98</v>
      </c>
      <c r="G20" s="59"/>
      <c r="H20" s="58"/>
      <c r="I20" s="60" t="s">
        <v>98</v>
      </c>
      <c r="J20" s="60"/>
      <c r="K20" s="60"/>
      <c r="L20" s="59"/>
      <c r="M20" s="58"/>
      <c r="N20" s="60"/>
      <c r="O20" s="60"/>
      <c r="P20" s="60" t="s">
        <v>98</v>
      </c>
      <c r="Q20" s="59"/>
      <c r="R20" s="58"/>
      <c r="S20" s="60" t="s">
        <v>98</v>
      </c>
      <c r="T20" s="60"/>
      <c r="U20" s="60"/>
      <c r="V20" s="59"/>
      <c r="W20" s="61"/>
      <c r="X20" s="58"/>
      <c r="Y20" s="60"/>
      <c r="Z20" s="60"/>
      <c r="AA20" s="59" t="s">
        <v>138</v>
      </c>
      <c r="AB20" s="58"/>
      <c r="AC20" s="60"/>
      <c r="AD20" s="60"/>
      <c r="AE20" s="59" t="s">
        <v>98</v>
      </c>
    </row>
    <row r="21" spans="1:31" s="47" customFormat="1" ht="15.75" customHeight="1">
      <c r="A21" s="50"/>
      <c r="B21" s="111" t="s">
        <v>19</v>
      </c>
      <c r="C21" s="55"/>
      <c r="D21" s="56"/>
      <c r="E21" s="56" t="s">
        <v>98</v>
      </c>
      <c r="F21" s="56"/>
      <c r="G21" s="57"/>
      <c r="H21" s="55"/>
      <c r="I21" s="56" t="s">
        <v>98</v>
      </c>
      <c r="J21" s="56"/>
      <c r="K21" s="56"/>
      <c r="L21" s="57"/>
      <c r="M21" s="55"/>
      <c r="N21" s="56"/>
      <c r="O21" s="56"/>
      <c r="P21" s="56" t="s">
        <v>98</v>
      </c>
      <c r="Q21" s="57"/>
      <c r="R21" s="55"/>
      <c r="S21" s="56" t="s">
        <v>98</v>
      </c>
      <c r="T21" s="56"/>
      <c r="U21" s="56"/>
      <c r="V21" s="57"/>
      <c r="W21" s="54"/>
      <c r="X21" s="55"/>
      <c r="Y21" s="56"/>
      <c r="Z21" s="56" t="s">
        <v>138</v>
      </c>
      <c r="AA21" s="57"/>
      <c r="AB21" s="55"/>
      <c r="AC21" s="56"/>
      <c r="AD21" s="62"/>
      <c r="AE21" s="57" t="s">
        <v>98</v>
      </c>
    </row>
    <row r="22" spans="1:31" s="47" customFormat="1" ht="15.75" customHeight="1">
      <c r="A22" s="50"/>
      <c r="B22" s="111" t="s">
        <v>20</v>
      </c>
      <c r="C22" s="55"/>
      <c r="D22" s="56"/>
      <c r="E22" s="56" t="s">
        <v>98</v>
      </c>
      <c r="F22" s="56"/>
      <c r="G22" s="57"/>
      <c r="H22" s="55" t="s">
        <v>98</v>
      </c>
      <c r="I22" s="56"/>
      <c r="J22" s="56"/>
      <c r="K22" s="56"/>
      <c r="L22" s="57"/>
      <c r="M22" s="55"/>
      <c r="N22" s="56"/>
      <c r="O22" s="56"/>
      <c r="P22" s="56" t="s">
        <v>98</v>
      </c>
      <c r="Q22" s="57"/>
      <c r="R22" s="55" t="s">
        <v>98</v>
      </c>
      <c r="S22" s="56"/>
      <c r="T22" s="56"/>
      <c r="U22" s="56"/>
      <c r="V22" s="57"/>
      <c r="W22" s="54"/>
      <c r="X22" s="55" t="s">
        <v>139</v>
      </c>
      <c r="Y22" s="56"/>
      <c r="Z22" s="56" t="s">
        <v>140</v>
      </c>
      <c r="AA22" s="57"/>
      <c r="AB22" s="55"/>
      <c r="AC22" s="56"/>
      <c r="AD22" s="56"/>
      <c r="AE22" s="57" t="s">
        <v>98</v>
      </c>
    </row>
    <row r="23" spans="1:31" s="47" customFormat="1" ht="15.75" customHeight="1">
      <c r="A23" s="50"/>
      <c r="B23" s="111" t="s">
        <v>21</v>
      </c>
      <c r="C23" s="55"/>
      <c r="D23" s="56"/>
      <c r="E23" s="56" t="s">
        <v>98</v>
      </c>
      <c r="F23" s="56"/>
      <c r="G23" s="57"/>
      <c r="H23" s="55" t="s">
        <v>98</v>
      </c>
      <c r="I23" s="56"/>
      <c r="J23" s="56"/>
      <c r="K23" s="56"/>
      <c r="L23" s="57"/>
      <c r="M23" s="55"/>
      <c r="N23" s="56"/>
      <c r="O23" s="56"/>
      <c r="P23" s="56" t="s">
        <v>98</v>
      </c>
      <c r="Q23" s="57"/>
      <c r="R23" s="55" t="s">
        <v>98</v>
      </c>
      <c r="S23" s="56"/>
      <c r="T23" s="56"/>
      <c r="U23" s="56"/>
      <c r="V23" s="57"/>
      <c r="W23" s="54"/>
      <c r="X23" s="58"/>
      <c r="Y23" s="56"/>
      <c r="Z23" s="60" t="s">
        <v>138</v>
      </c>
      <c r="AA23" s="57"/>
      <c r="AB23" s="55"/>
      <c r="AC23" s="56"/>
      <c r="AD23" s="56"/>
      <c r="AE23" s="57" t="s">
        <v>98</v>
      </c>
    </row>
    <row r="24" spans="1:31" s="47" customFormat="1" ht="15.75" customHeight="1">
      <c r="A24" s="50"/>
      <c r="B24" s="111" t="s">
        <v>22</v>
      </c>
      <c r="C24" s="55"/>
      <c r="D24" s="56"/>
      <c r="E24" s="56"/>
      <c r="F24" s="60" t="s">
        <v>98</v>
      </c>
      <c r="G24" s="57"/>
      <c r="H24" s="60" t="s">
        <v>98</v>
      </c>
      <c r="I24" s="56"/>
      <c r="J24" s="60"/>
      <c r="K24" s="56"/>
      <c r="L24" s="57"/>
      <c r="M24" s="55"/>
      <c r="N24" s="56"/>
      <c r="O24" s="60"/>
      <c r="P24" s="60" t="s">
        <v>98</v>
      </c>
      <c r="Q24" s="57"/>
      <c r="R24" s="60" t="s">
        <v>98</v>
      </c>
      <c r="S24" s="56"/>
      <c r="T24" s="60"/>
      <c r="U24" s="56"/>
      <c r="V24" s="57"/>
      <c r="W24" s="65"/>
      <c r="X24" s="60"/>
      <c r="Y24" s="56"/>
      <c r="Z24" s="60"/>
      <c r="AA24" s="57" t="s">
        <v>138</v>
      </c>
      <c r="AB24" s="60"/>
      <c r="AC24" s="56"/>
      <c r="AD24" s="56"/>
      <c r="AE24" s="57" t="s">
        <v>98</v>
      </c>
    </row>
    <row r="25" spans="1:31" s="47" customFormat="1" ht="15.75" customHeight="1">
      <c r="A25" s="50"/>
      <c r="B25" s="111" t="s">
        <v>23</v>
      </c>
      <c r="C25" s="55"/>
      <c r="D25" s="56"/>
      <c r="E25" s="56" t="s">
        <v>98</v>
      </c>
      <c r="F25" s="56"/>
      <c r="G25" s="57"/>
      <c r="H25" s="56" t="s">
        <v>98</v>
      </c>
      <c r="I25" s="56"/>
      <c r="J25" s="56"/>
      <c r="K25" s="56"/>
      <c r="L25" s="57"/>
      <c r="M25" s="55"/>
      <c r="N25" s="56"/>
      <c r="O25" s="56"/>
      <c r="P25" s="56" t="s">
        <v>98</v>
      </c>
      <c r="Q25" s="57"/>
      <c r="R25" s="56" t="s">
        <v>98</v>
      </c>
      <c r="S25" s="56"/>
      <c r="T25" s="56"/>
      <c r="U25" s="56"/>
      <c r="V25" s="57"/>
      <c r="W25" s="54"/>
      <c r="X25" s="55"/>
      <c r="Y25" s="56"/>
      <c r="Z25" s="56" t="s">
        <v>138</v>
      </c>
      <c r="AA25" s="57"/>
      <c r="AB25" s="55"/>
      <c r="AC25" s="56"/>
      <c r="AD25" s="56"/>
      <c r="AE25" s="57" t="s">
        <v>98</v>
      </c>
    </row>
    <row r="26" spans="1:31" s="47" customFormat="1" ht="15.75" customHeight="1">
      <c r="A26" s="50"/>
      <c r="B26" s="111" t="s">
        <v>24</v>
      </c>
      <c r="C26" s="55"/>
      <c r="D26" s="56"/>
      <c r="E26" s="56"/>
      <c r="F26" s="56" t="s">
        <v>98</v>
      </c>
      <c r="G26" s="57"/>
      <c r="H26" s="55"/>
      <c r="I26" s="56" t="s">
        <v>98</v>
      </c>
      <c r="J26" s="56"/>
      <c r="K26" s="56"/>
      <c r="L26" s="57"/>
      <c r="M26" s="55"/>
      <c r="N26" s="56"/>
      <c r="O26" s="56"/>
      <c r="P26" s="56" t="s">
        <v>98</v>
      </c>
      <c r="Q26" s="57"/>
      <c r="R26" s="55"/>
      <c r="S26" s="56" t="s">
        <v>98</v>
      </c>
      <c r="T26" s="56"/>
      <c r="U26" s="56"/>
      <c r="V26" s="57"/>
      <c r="W26" s="54"/>
      <c r="X26" s="55"/>
      <c r="Y26" s="56"/>
      <c r="Z26" s="56"/>
      <c r="AA26" s="57" t="s">
        <v>138</v>
      </c>
      <c r="AB26" s="55"/>
      <c r="AC26" s="56"/>
      <c r="AD26" s="56"/>
      <c r="AE26" s="57" t="s">
        <v>98</v>
      </c>
    </row>
    <row r="27" spans="1:31" s="47" customFormat="1" ht="15.75" customHeight="1">
      <c r="A27" s="50"/>
      <c r="B27" s="111" t="s">
        <v>25</v>
      </c>
      <c r="C27" s="55" t="s">
        <v>98</v>
      </c>
      <c r="D27" s="56"/>
      <c r="E27" s="56"/>
      <c r="F27" s="56"/>
      <c r="G27" s="57"/>
      <c r="H27" s="55" t="s">
        <v>98</v>
      </c>
      <c r="I27" s="56"/>
      <c r="J27" s="56"/>
      <c r="K27" s="56"/>
      <c r="L27" s="57"/>
      <c r="M27" s="55"/>
      <c r="N27" s="56"/>
      <c r="O27" s="56"/>
      <c r="P27" s="56" t="s">
        <v>98</v>
      </c>
      <c r="Q27" s="57"/>
      <c r="R27" s="55" t="s">
        <v>98</v>
      </c>
      <c r="S27" s="56"/>
      <c r="T27" s="56"/>
      <c r="U27" s="56"/>
      <c r="V27" s="57"/>
      <c r="W27" s="54"/>
      <c r="X27" s="55"/>
      <c r="Y27" s="56"/>
      <c r="Z27" s="56" t="s">
        <v>142</v>
      </c>
      <c r="AA27" s="57"/>
      <c r="AB27" s="55"/>
      <c r="AC27" s="56"/>
      <c r="AD27" s="56"/>
      <c r="AE27" s="57" t="s">
        <v>98</v>
      </c>
    </row>
    <row r="28" spans="1:31" s="47" customFormat="1" ht="15.75" customHeight="1">
      <c r="A28" s="50"/>
      <c r="B28" s="111" t="s">
        <v>26</v>
      </c>
      <c r="C28" s="55"/>
      <c r="D28" s="56"/>
      <c r="E28" s="56" t="s">
        <v>98</v>
      </c>
      <c r="F28" s="56"/>
      <c r="G28" s="57"/>
      <c r="H28" s="55"/>
      <c r="I28" s="56" t="s">
        <v>98</v>
      </c>
      <c r="J28" s="56"/>
      <c r="K28" s="56"/>
      <c r="L28" s="57"/>
      <c r="M28" s="55"/>
      <c r="N28" s="56"/>
      <c r="O28" s="56"/>
      <c r="P28" s="56" t="s">
        <v>98</v>
      </c>
      <c r="Q28" s="57"/>
      <c r="R28" s="55"/>
      <c r="S28" s="56" t="s">
        <v>98</v>
      </c>
      <c r="T28" s="56"/>
      <c r="U28" s="56"/>
      <c r="V28" s="57"/>
      <c r="W28" s="54"/>
      <c r="X28" s="55"/>
      <c r="Y28" s="56"/>
      <c r="Z28" s="60" t="s">
        <v>100</v>
      </c>
      <c r="AA28" s="57"/>
      <c r="AB28" s="55"/>
      <c r="AC28" s="56"/>
      <c r="AD28" s="56"/>
      <c r="AE28" s="57" t="s">
        <v>98</v>
      </c>
    </row>
    <row r="29" spans="1:31" s="47" customFormat="1" ht="15.75" customHeight="1">
      <c r="A29" s="50"/>
      <c r="B29" s="111" t="s">
        <v>27</v>
      </c>
      <c r="C29" s="55"/>
      <c r="D29" s="56"/>
      <c r="E29" s="56"/>
      <c r="F29" s="56" t="s">
        <v>98</v>
      </c>
      <c r="G29" s="57"/>
      <c r="H29" s="55"/>
      <c r="I29" s="56" t="s">
        <v>98</v>
      </c>
      <c r="J29" s="56"/>
      <c r="K29" s="56"/>
      <c r="L29" s="57"/>
      <c r="M29" s="55"/>
      <c r="N29" s="56"/>
      <c r="O29" s="56"/>
      <c r="P29" s="56" t="s">
        <v>98</v>
      </c>
      <c r="Q29" s="57"/>
      <c r="R29" s="55"/>
      <c r="S29" s="56" t="s">
        <v>98</v>
      </c>
      <c r="T29" s="56"/>
      <c r="U29" s="56"/>
      <c r="V29" s="57"/>
      <c r="W29" s="54"/>
      <c r="X29" s="55"/>
      <c r="Y29" s="56"/>
      <c r="Z29" s="56" t="s">
        <v>138</v>
      </c>
      <c r="AA29" s="57"/>
      <c r="AB29" s="55"/>
      <c r="AC29" s="56"/>
      <c r="AD29" s="56"/>
      <c r="AE29" s="57" t="s">
        <v>98</v>
      </c>
    </row>
    <row r="30" spans="1:31" s="47" customFormat="1" ht="15.75" customHeight="1">
      <c r="A30" s="50"/>
      <c r="B30" s="111" t="s">
        <v>28</v>
      </c>
      <c r="C30" s="55"/>
      <c r="D30" s="56"/>
      <c r="E30" s="56" t="s">
        <v>98</v>
      </c>
      <c r="F30" s="56"/>
      <c r="G30" s="57"/>
      <c r="H30" s="55"/>
      <c r="I30" s="56"/>
      <c r="J30" s="56"/>
      <c r="K30" s="56"/>
      <c r="L30" s="57" t="s">
        <v>98</v>
      </c>
      <c r="M30" s="55"/>
      <c r="N30" s="56"/>
      <c r="O30" s="56"/>
      <c r="P30" s="56" t="s">
        <v>98</v>
      </c>
      <c r="Q30" s="57"/>
      <c r="R30" s="55"/>
      <c r="S30" s="56"/>
      <c r="T30" s="56"/>
      <c r="U30" s="56"/>
      <c r="V30" s="57" t="s">
        <v>98</v>
      </c>
      <c r="W30" s="54"/>
      <c r="X30" s="55"/>
      <c r="Y30" s="56"/>
      <c r="Z30" s="56" t="s">
        <v>100</v>
      </c>
      <c r="AA30" s="57"/>
      <c r="AB30" s="55"/>
      <c r="AC30" s="56"/>
      <c r="AD30" s="56"/>
      <c r="AE30" s="57" t="s">
        <v>98</v>
      </c>
    </row>
    <row r="31" spans="1:31" s="47" customFormat="1" ht="15.75" customHeight="1">
      <c r="A31" s="50"/>
      <c r="B31" s="111" t="s">
        <v>29</v>
      </c>
      <c r="C31" s="55"/>
      <c r="D31" s="56"/>
      <c r="E31" s="56" t="s">
        <v>98</v>
      </c>
      <c r="F31" s="56"/>
      <c r="G31" s="57"/>
      <c r="H31" s="55"/>
      <c r="I31" s="56"/>
      <c r="J31" s="56" t="s">
        <v>98</v>
      </c>
      <c r="K31" s="56"/>
      <c r="L31" s="56"/>
      <c r="M31" s="55"/>
      <c r="N31" s="56"/>
      <c r="O31" s="56"/>
      <c r="P31" s="56" t="s">
        <v>98</v>
      </c>
      <c r="Q31" s="57"/>
      <c r="R31" s="55"/>
      <c r="S31" s="56"/>
      <c r="T31" s="56" t="s">
        <v>98</v>
      </c>
      <c r="U31" s="56"/>
      <c r="V31" s="57"/>
      <c r="W31" s="54"/>
      <c r="X31" s="55"/>
      <c r="Y31" s="56"/>
      <c r="Z31" s="56" t="s">
        <v>138</v>
      </c>
      <c r="AA31" s="57"/>
      <c r="AB31" s="55"/>
      <c r="AC31" s="56"/>
      <c r="AD31" s="56"/>
      <c r="AE31" s="57" t="s">
        <v>98</v>
      </c>
    </row>
    <row r="32" spans="1:31" s="47" customFormat="1" ht="15.75" customHeight="1">
      <c r="A32" s="50"/>
      <c r="B32" s="111" t="s">
        <v>30</v>
      </c>
      <c r="C32" s="55"/>
      <c r="D32" s="56"/>
      <c r="E32" s="56" t="s">
        <v>98</v>
      </c>
      <c r="F32" s="56"/>
      <c r="G32" s="57"/>
      <c r="H32" s="55"/>
      <c r="I32" s="56" t="s">
        <v>98</v>
      </c>
      <c r="J32" s="56"/>
      <c r="K32" s="56"/>
      <c r="L32" s="57"/>
      <c r="M32" s="55"/>
      <c r="N32" s="56"/>
      <c r="O32" s="56"/>
      <c r="P32" s="56" t="s">
        <v>98</v>
      </c>
      <c r="Q32" s="57"/>
      <c r="R32" s="55"/>
      <c r="S32" s="56" t="s">
        <v>98</v>
      </c>
      <c r="T32" s="56"/>
      <c r="U32" s="56"/>
      <c r="V32" s="57"/>
      <c r="W32" s="54"/>
      <c r="X32" s="55"/>
      <c r="Y32" s="56"/>
      <c r="Z32" s="56" t="s">
        <v>138</v>
      </c>
      <c r="AA32" s="57"/>
      <c r="AB32" s="55"/>
      <c r="AC32" s="56"/>
      <c r="AD32" s="56"/>
      <c r="AE32" s="57" t="s">
        <v>98</v>
      </c>
    </row>
    <row r="33" spans="1:31" s="47" customFormat="1" ht="15.75" customHeight="1">
      <c r="A33" s="50"/>
      <c r="B33" s="111" t="s">
        <v>31</v>
      </c>
      <c r="C33" s="55"/>
      <c r="D33" s="56"/>
      <c r="E33" s="56"/>
      <c r="F33" s="60" t="s">
        <v>98</v>
      </c>
      <c r="G33" s="57"/>
      <c r="H33" s="55"/>
      <c r="I33" s="60" t="s">
        <v>98</v>
      </c>
      <c r="J33" s="56"/>
      <c r="K33" s="56"/>
      <c r="L33" s="57"/>
      <c r="M33" s="55"/>
      <c r="N33" s="56"/>
      <c r="O33" s="56"/>
      <c r="P33" s="60" t="s">
        <v>98</v>
      </c>
      <c r="Q33" s="57"/>
      <c r="R33" s="55"/>
      <c r="S33" s="60" t="s">
        <v>98</v>
      </c>
      <c r="T33" s="56"/>
      <c r="U33" s="56"/>
      <c r="V33" s="57"/>
      <c r="W33" s="54"/>
      <c r="X33" s="55"/>
      <c r="Y33" s="56"/>
      <c r="Z33" s="60"/>
      <c r="AA33" s="57" t="s">
        <v>138</v>
      </c>
      <c r="AB33" s="58"/>
      <c r="AC33" s="56"/>
      <c r="AD33" s="56"/>
      <c r="AE33" s="57" t="s">
        <v>98</v>
      </c>
    </row>
    <row r="34" spans="1:31" s="47" customFormat="1" ht="15.75" customHeight="1">
      <c r="A34" s="50"/>
      <c r="B34" s="111" t="s">
        <v>32</v>
      </c>
      <c r="C34" s="55"/>
      <c r="D34" s="56"/>
      <c r="E34" s="60" t="s">
        <v>98</v>
      </c>
      <c r="F34" s="56"/>
      <c r="G34" s="57"/>
      <c r="H34" s="55" t="s">
        <v>98</v>
      </c>
      <c r="I34" s="62"/>
      <c r="J34" s="56"/>
      <c r="K34" s="56"/>
      <c r="L34" s="57"/>
      <c r="M34" s="55"/>
      <c r="N34" s="56"/>
      <c r="O34" s="56"/>
      <c r="P34" s="60" t="s">
        <v>98</v>
      </c>
      <c r="Q34" s="57"/>
      <c r="R34" s="55" t="s">
        <v>98</v>
      </c>
      <c r="S34" s="62"/>
      <c r="T34" s="56"/>
      <c r="U34" s="56"/>
      <c r="V34" s="57"/>
      <c r="W34" s="54"/>
      <c r="X34" s="58"/>
      <c r="Y34" s="60"/>
      <c r="Z34" s="56" t="s">
        <v>138</v>
      </c>
      <c r="AA34" s="57"/>
      <c r="AB34" s="55"/>
      <c r="AC34" s="56"/>
      <c r="AD34" s="56"/>
      <c r="AE34" s="59" t="s">
        <v>98</v>
      </c>
    </row>
    <row r="35" spans="1:31" s="47" customFormat="1" ht="15.75" customHeight="1">
      <c r="A35" s="50"/>
      <c r="B35" s="111" t="s">
        <v>33</v>
      </c>
      <c r="C35" s="55"/>
      <c r="D35" s="56"/>
      <c r="E35" s="56" t="s">
        <v>98</v>
      </c>
      <c r="F35" s="62"/>
      <c r="G35" s="57"/>
      <c r="H35" s="55" t="s">
        <v>146</v>
      </c>
      <c r="I35" s="112"/>
      <c r="J35" s="62"/>
      <c r="K35" s="56"/>
      <c r="L35" s="57"/>
      <c r="M35" s="55"/>
      <c r="N35" s="56"/>
      <c r="O35" s="62"/>
      <c r="P35" s="60" t="s">
        <v>98</v>
      </c>
      <c r="Q35" s="57"/>
      <c r="R35" s="55" t="s">
        <v>146</v>
      </c>
      <c r="S35" s="112"/>
      <c r="T35" s="62"/>
      <c r="U35" s="56"/>
      <c r="V35" s="57"/>
      <c r="W35" s="54"/>
      <c r="X35" s="55"/>
      <c r="Y35" s="56"/>
      <c r="Z35" s="56" t="s">
        <v>138</v>
      </c>
      <c r="AA35" s="57"/>
      <c r="AB35" s="55"/>
      <c r="AC35" s="56"/>
      <c r="AD35" s="56"/>
      <c r="AE35" s="57" t="s">
        <v>98</v>
      </c>
    </row>
    <row r="36" spans="1:31" s="47" customFormat="1" ht="15.75" customHeight="1">
      <c r="A36" s="50"/>
      <c r="B36" s="111" t="s">
        <v>34</v>
      </c>
      <c r="C36" s="55"/>
      <c r="D36" s="56"/>
      <c r="E36" s="56" t="s">
        <v>98</v>
      </c>
      <c r="F36" s="56"/>
      <c r="G36" s="57"/>
      <c r="H36" s="55" t="s">
        <v>98</v>
      </c>
      <c r="I36" s="56"/>
      <c r="J36" s="56"/>
      <c r="K36" s="56"/>
      <c r="L36" s="57"/>
      <c r="M36" s="55"/>
      <c r="N36" s="56"/>
      <c r="O36" s="56"/>
      <c r="P36" s="56" t="s">
        <v>98</v>
      </c>
      <c r="Q36" s="57"/>
      <c r="R36" s="55" t="s">
        <v>98</v>
      </c>
      <c r="S36" s="56"/>
      <c r="T36" s="56"/>
      <c r="U36" s="56"/>
      <c r="V36" s="107"/>
      <c r="W36" s="54"/>
      <c r="X36" s="55"/>
      <c r="Y36" s="62"/>
      <c r="Z36" s="62" t="s">
        <v>138</v>
      </c>
      <c r="AA36" s="57"/>
      <c r="AB36" s="55"/>
      <c r="AC36" s="56"/>
      <c r="AD36" s="56"/>
      <c r="AE36" s="57" t="s">
        <v>98</v>
      </c>
    </row>
    <row r="37" spans="1:31" s="47" customFormat="1" ht="15.75" customHeight="1">
      <c r="A37" s="50"/>
      <c r="B37" s="111" t="s">
        <v>35</v>
      </c>
      <c r="C37" s="113"/>
      <c r="D37" s="114"/>
      <c r="E37" s="114" t="s">
        <v>98</v>
      </c>
      <c r="F37" s="114"/>
      <c r="G37" s="115"/>
      <c r="H37" s="113" t="s">
        <v>98</v>
      </c>
      <c r="I37" s="114"/>
      <c r="J37" s="114" t="s">
        <v>98</v>
      </c>
      <c r="K37" s="114"/>
      <c r="L37" s="115"/>
      <c r="M37" s="113"/>
      <c r="N37" s="114"/>
      <c r="O37" s="114"/>
      <c r="P37" s="114" t="s">
        <v>98</v>
      </c>
      <c r="Q37" s="115"/>
      <c r="R37" s="113" t="s">
        <v>98</v>
      </c>
      <c r="S37" s="114"/>
      <c r="T37" s="114" t="s">
        <v>98</v>
      </c>
      <c r="U37" s="114"/>
      <c r="V37" s="115"/>
      <c r="W37" s="116"/>
      <c r="X37" s="113"/>
      <c r="Y37" s="114"/>
      <c r="Z37" s="114" t="s">
        <v>100</v>
      </c>
      <c r="AA37" s="115"/>
      <c r="AB37" s="113"/>
      <c r="AC37" s="114"/>
      <c r="AD37" s="114"/>
      <c r="AE37" s="115" t="s">
        <v>98</v>
      </c>
    </row>
    <row r="38" spans="1:31" s="47" customFormat="1" ht="15.75" customHeight="1">
      <c r="A38" s="50"/>
      <c r="B38" s="111" t="s">
        <v>36</v>
      </c>
      <c r="C38" s="55"/>
      <c r="D38" s="56"/>
      <c r="E38" s="56" t="s">
        <v>98</v>
      </c>
      <c r="F38" s="56"/>
      <c r="G38" s="57"/>
      <c r="H38" s="55"/>
      <c r="I38" s="56" t="s">
        <v>98</v>
      </c>
      <c r="J38" s="56"/>
      <c r="K38" s="56"/>
      <c r="L38" s="57"/>
      <c r="M38" s="55"/>
      <c r="N38" s="56"/>
      <c r="O38" s="56"/>
      <c r="P38" s="56" t="s">
        <v>98</v>
      </c>
      <c r="Q38" s="57"/>
      <c r="R38" s="55"/>
      <c r="S38" s="56" t="s">
        <v>98</v>
      </c>
      <c r="T38" s="56"/>
      <c r="U38" s="56"/>
      <c r="V38" s="57"/>
      <c r="W38" s="54"/>
      <c r="X38" s="55"/>
      <c r="Y38" s="56"/>
      <c r="Z38" s="56" t="s">
        <v>138</v>
      </c>
      <c r="AA38" s="57"/>
      <c r="AB38" s="55"/>
      <c r="AC38" s="56"/>
      <c r="AD38" s="56"/>
      <c r="AE38" s="57" t="s">
        <v>98</v>
      </c>
    </row>
    <row r="39" spans="1:31" s="47" customFormat="1" ht="15.75" customHeight="1" thickBot="1">
      <c r="A39" s="50"/>
      <c r="B39" s="117" t="s">
        <v>37</v>
      </c>
      <c r="C39" s="66"/>
      <c r="D39" s="67"/>
      <c r="E39" s="67"/>
      <c r="F39" s="67" t="s">
        <v>98</v>
      </c>
      <c r="G39" s="68"/>
      <c r="H39" s="66" t="s">
        <v>98</v>
      </c>
      <c r="I39" s="67"/>
      <c r="J39" s="67"/>
      <c r="K39" s="67"/>
      <c r="L39" s="68"/>
      <c r="M39" s="66"/>
      <c r="N39" s="67"/>
      <c r="O39" s="67"/>
      <c r="P39" s="67" t="s">
        <v>98</v>
      </c>
      <c r="Q39" s="68"/>
      <c r="R39" s="66" t="s">
        <v>98</v>
      </c>
      <c r="S39" s="67"/>
      <c r="T39" s="67"/>
      <c r="U39" s="67"/>
      <c r="V39" s="68"/>
      <c r="W39" s="54"/>
      <c r="X39" s="66"/>
      <c r="Y39" s="67"/>
      <c r="Z39" s="67"/>
      <c r="AA39" s="68" t="s">
        <v>138</v>
      </c>
      <c r="AB39" s="66"/>
      <c r="AC39" s="67"/>
      <c r="AD39" s="67"/>
      <c r="AE39" s="68" t="s">
        <v>98</v>
      </c>
    </row>
    <row r="40" spans="1:31" s="47" customFormat="1" ht="15.75" customHeight="1" thickBot="1">
      <c r="A40" s="50"/>
      <c r="B40" s="118" t="s">
        <v>51</v>
      </c>
      <c r="C40" s="69">
        <v>5</v>
      </c>
      <c r="D40" s="141">
        <v>0</v>
      </c>
      <c r="E40" s="141">
        <v>18</v>
      </c>
      <c r="F40" s="141">
        <v>12</v>
      </c>
      <c r="G40" s="70">
        <v>0</v>
      </c>
      <c r="H40" s="69">
        <v>19</v>
      </c>
      <c r="I40" s="141">
        <v>9</v>
      </c>
      <c r="J40" s="141">
        <v>3</v>
      </c>
      <c r="K40" s="141">
        <v>0</v>
      </c>
      <c r="L40" s="70">
        <v>3</v>
      </c>
      <c r="M40" s="69">
        <v>1</v>
      </c>
      <c r="N40" s="141">
        <v>0</v>
      </c>
      <c r="O40" s="141">
        <v>1</v>
      </c>
      <c r="P40" s="141">
        <v>32</v>
      </c>
      <c r="Q40" s="70">
        <v>0</v>
      </c>
      <c r="R40" s="69">
        <v>18</v>
      </c>
      <c r="S40" s="141">
        <v>9</v>
      </c>
      <c r="T40" s="141">
        <v>3</v>
      </c>
      <c r="U40" s="141">
        <v>0</v>
      </c>
      <c r="V40" s="70">
        <v>4</v>
      </c>
      <c r="W40" s="136"/>
      <c r="X40" s="71"/>
      <c r="Y40" s="72"/>
      <c r="Z40" s="73"/>
      <c r="AA40" s="74"/>
      <c r="AB40" s="71"/>
      <c r="AC40" s="72"/>
      <c r="AD40" s="72"/>
      <c r="AE40" s="74"/>
    </row>
    <row r="41" spans="1:31" s="47" customFormat="1" ht="15.75" customHeight="1">
      <c r="A41" s="75"/>
      <c r="B41" s="119" t="s">
        <v>38</v>
      </c>
      <c r="C41" s="137"/>
      <c r="D41" s="138"/>
      <c r="E41" s="138" t="s">
        <v>98</v>
      </c>
      <c r="F41" s="138"/>
      <c r="G41" s="139"/>
      <c r="H41" s="137"/>
      <c r="I41" s="138"/>
      <c r="J41" s="140" t="s">
        <v>98</v>
      </c>
      <c r="K41" s="138"/>
      <c r="L41" s="139"/>
      <c r="M41" s="137"/>
      <c r="N41" s="138"/>
      <c r="O41" s="138"/>
      <c r="P41" s="138" t="s">
        <v>98</v>
      </c>
      <c r="Q41" s="139"/>
      <c r="R41" s="137"/>
      <c r="S41" s="138"/>
      <c r="T41" s="140" t="s">
        <v>98</v>
      </c>
      <c r="U41" s="138"/>
      <c r="V41" s="139"/>
      <c r="W41" s="54"/>
      <c r="X41" s="51" t="s">
        <v>139</v>
      </c>
      <c r="Y41" s="52"/>
      <c r="Z41" s="52" t="s">
        <v>140</v>
      </c>
      <c r="AA41" s="53"/>
      <c r="AB41" s="51"/>
      <c r="AC41" s="52"/>
      <c r="AD41" s="52"/>
      <c r="AE41" s="53" t="s">
        <v>98</v>
      </c>
    </row>
    <row r="42" spans="1:31" s="47" customFormat="1" ht="15.75" customHeight="1">
      <c r="A42" s="50"/>
      <c r="B42" s="111" t="s">
        <v>39</v>
      </c>
      <c r="C42" s="55" t="s">
        <v>98</v>
      </c>
      <c r="D42" s="56"/>
      <c r="E42" s="56"/>
      <c r="F42" s="56"/>
      <c r="G42" s="57"/>
      <c r="H42" s="55" t="s">
        <v>98</v>
      </c>
      <c r="I42" s="62"/>
      <c r="J42" s="56"/>
      <c r="K42" s="56"/>
      <c r="L42" s="57"/>
      <c r="M42" s="55"/>
      <c r="N42" s="56"/>
      <c r="O42" s="62"/>
      <c r="P42" s="62" t="s">
        <v>98</v>
      </c>
      <c r="Q42" s="57"/>
      <c r="R42" s="55" t="s">
        <v>98</v>
      </c>
      <c r="S42" s="62"/>
      <c r="T42" s="56"/>
      <c r="U42" s="56"/>
      <c r="V42" s="57"/>
      <c r="W42" s="54"/>
      <c r="X42" s="55"/>
      <c r="Y42" s="56"/>
      <c r="Z42" s="56" t="s">
        <v>138</v>
      </c>
      <c r="AA42" s="57"/>
      <c r="AB42" s="55"/>
      <c r="AC42" s="56"/>
      <c r="AD42" s="56"/>
      <c r="AE42" s="57" t="s">
        <v>98</v>
      </c>
    </row>
    <row r="43" spans="1:31" s="47" customFormat="1" ht="15.75" customHeight="1">
      <c r="A43" s="50"/>
      <c r="B43" s="111" t="s">
        <v>40</v>
      </c>
      <c r="C43" s="55"/>
      <c r="D43" s="56"/>
      <c r="E43" s="56" t="s">
        <v>98</v>
      </c>
      <c r="F43" s="56"/>
      <c r="G43" s="57"/>
      <c r="H43" s="55" t="s">
        <v>146</v>
      </c>
      <c r="I43" s="56"/>
      <c r="J43" s="56"/>
      <c r="K43" s="56"/>
      <c r="L43" s="57"/>
      <c r="M43" s="55"/>
      <c r="N43" s="56"/>
      <c r="O43" s="56"/>
      <c r="P43" s="56" t="s">
        <v>98</v>
      </c>
      <c r="Q43" s="57"/>
      <c r="R43" s="55" t="s">
        <v>98</v>
      </c>
      <c r="S43" s="56"/>
      <c r="T43" s="56"/>
      <c r="U43" s="56"/>
      <c r="V43" s="57"/>
      <c r="W43" s="54"/>
      <c r="X43" s="55"/>
      <c r="Y43" s="56"/>
      <c r="Z43" s="56" t="s">
        <v>138</v>
      </c>
      <c r="AA43" s="57"/>
      <c r="AB43" s="55"/>
      <c r="AC43" s="56"/>
      <c r="AD43" s="56"/>
      <c r="AE43" s="57" t="s">
        <v>98</v>
      </c>
    </row>
    <row r="44" spans="1:31" s="47" customFormat="1" ht="15.75" customHeight="1">
      <c r="A44" s="50"/>
      <c r="B44" s="111" t="s">
        <v>41</v>
      </c>
      <c r="C44" s="55"/>
      <c r="D44" s="56"/>
      <c r="E44" s="56"/>
      <c r="F44" s="56" t="s">
        <v>98</v>
      </c>
      <c r="G44" s="57"/>
      <c r="H44" s="55"/>
      <c r="I44" s="56"/>
      <c r="J44" s="62"/>
      <c r="K44" s="56"/>
      <c r="L44" s="57" t="s">
        <v>146</v>
      </c>
      <c r="M44" s="55"/>
      <c r="N44" s="56"/>
      <c r="O44" s="56"/>
      <c r="P44" s="56" t="s">
        <v>98</v>
      </c>
      <c r="Q44" s="57"/>
      <c r="R44" s="55"/>
      <c r="S44" s="56"/>
      <c r="T44" s="62"/>
      <c r="U44" s="56"/>
      <c r="V44" s="57" t="s">
        <v>146</v>
      </c>
      <c r="W44" s="54"/>
      <c r="X44" s="55"/>
      <c r="Y44" s="56"/>
      <c r="Z44" s="56"/>
      <c r="AA44" s="57" t="s">
        <v>138</v>
      </c>
      <c r="AB44" s="55"/>
      <c r="AC44" s="56"/>
      <c r="AD44" s="56"/>
      <c r="AE44" s="57" t="s">
        <v>98</v>
      </c>
    </row>
    <row r="45" spans="1:31" s="47" customFormat="1" ht="15.75" customHeight="1">
      <c r="A45" s="50"/>
      <c r="B45" s="111" t="s">
        <v>42</v>
      </c>
      <c r="C45" s="55"/>
      <c r="D45" s="56"/>
      <c r="E45" s="56" t="s">
        <v>98</v>
      </c>
      <c r="F45" s="56" t="s">
        <v>98</v>
      </c>
      <c r="G45" s="57"/>
      <c r="H45" s="55" t="s">
        <v>98</v>
      </c>
      <c r="I45" s="56"/>
      <c r="J45" s="62"/>
      <c r="K45" s="56"/>
      <c r="L45" s="57"/>
      <c r="M45" s="55"/>
      <c r="N45" s="56"/>
      <c r="O45" s="56"/>
      <c r="P45" s="56" t="s">
        <v>98</v>
      </c>
      <c r="Q45" s="57"/>
      <c r="R45" s="55" t="s">
        <v>98</v>
      </c>
      <c r="S45" s="56"/>
      <c r="T45" s="62"/>
      <c r="U45" s="56"/>
      <c r="V45" s="57"/>
      <c r="W45" s="54"/>
      <c r="X45" s="55"/>
      <c r="Y45" s="56"/>
      <c r="Z45" s="56" t="s">
        <v>138</v>
      </c>
      <c r="AA45" s="57"/>
      <c r="AB45" s="55"/>
      <c r="AC45" s="56"/>
      <c r="AD45" s="56"/>
      <c r="AE45" s="57" t="s">
        <v>98</v>
      </c>
    </row>
    <row r="46" spans="1:31" s="47" customFormat="1" ht="15.75" customHeight="1">
      <c r="A46" s="50"/>
      <c r="B46" s="111" t="s">
        <v>43</v>
      </c>
      <c r="C46" s="55"/>
      <c r="D46" s="56"/>
      <c r="E46" s="56"/>
      <c r="F46" s="56" t="s">
        <v>98</v>
      </c>
      <c r="G46" s="57"/>
      <c r="H46" s="55"/>
      <c r="I46" s="56" t="s">
        <v>98</v>
      </c>
      <c r="J46" s="56"/>
      <c r="K46" s="56"/>
      <c r="L46" s="57"/>
      <c r="M46" s="55"/>
      <c r="N46" s="56"/>
      <c r="O46" s="56"/>
      <c r="P46" s="56" t="s">
        <v>98</v>
      </c>
      <c r="Q46" s="57"/>
      <c r="R46" s="55"/>
      <c r="S46" s="56" t="s">
        <v>98</v>
      </c>
      <c r="T46" s="56"/>
      <c r="U46" s="56"/>
      <c r="V46" s="57"/>
      <c r="W46" s="54"/>
      <c r="X46" s="55"/>
      <c r="Y46" s="56"/>
      <c r="Z46" s="56"/>
      <c r="AA46" s="57" t="s">
        <v>138</v>
      </c>
      <c r="AB46" s="55"/>
      <c r="AC46" s="56"/>
      <c r="AD46" s="56"/>
      <c r="AE46" s="57" t="s">
        <v>98</v>
      </c>
    </row>
    <row r="47" spans="1:31" s="47" customFormat="1" ht="15.75" customHeight="1">
      <c r="A47" s="50"/>
      <c r="B47" s="111" t="s">
        <v>44</v>
      </c>
      <c r="C47" s="55"/>
      <c r="D47" s="56"/>
      <c r="E47" s="56"/>
      <c r="F47" s="56" t="s">
        <v>98</v>
      </c>
      <c r="G47" s="57"/>
      <c r="H47" s="55" t="s">
        <v>98</v>
      </c>
      <c r="I47" s="56"/>
      <c r="J47" s="56"/>
      <c r="K47" s="56"/>
      <c r="L47" s="57"/>
      <c r="M47" s="55"/>
      <c r="N47" s="56"/>
      <c r="O47" s="56"/>
      <c r="P47" s="56" t="s">
        <v>98</v>
      </c>
      <c r="Q47" s="57"/>
      <c r="R47" s="55" t="s">
        <v>98</v>
      </c>
      <c r="S47" s="56"/>
      <c r="T47" s="56"/>
      <c r="U47" s="56"/>
      <c r="V47" s="57"/>
      <c r="W47" s="54"/>
      <c r="X47" s="55"/>
      <c r="Y47" s="62"/>
      <c r="Z47" s="62"/>
      <c r="AA47" s="57" t="s">
        <v>138</v>
      </c>
      <c r="AB47" s="55"/>
      <c r="AC47" s="56"/>
      <c r="AD47" s="56"/>
      <c r="AE47" s="57" t="s">
        <v>98</v>
      </c>
    </row>
    <row r="48" spans="1:31" s="47" customFormat="1" ht="15.75" customHeight="1">
      <c r="A48" s="50"/>
      <c r="B48" s="111" t="s">
        <v>45</v>
      </c>
      <c r="C48" s="55"/>
      <c r="D48" s="56"/>
      <c r="E48" s="60" t="s">
        <v>98</v>
      </c>
      <c r="F48" s="56"/>
      <c r="G48" s="57"/>
      <c r="H48" s="55"/>
      <c r="I48" s="60" t="s">
        <v>98</v>
      </c>
      <c r="J48" s="56"/>
      <c r="K48" s="56"/>
      <c r="L48" s="57"/>
      <c r="M48" s="55"/>
      <c r="N48" s="56"/>
      <c r="O48" s="56"/>
      <c r="P48" s="60" t="s">
        <v>98</v>
      </c>
      <c r="Q48" s="57"/>
      <c r="R48" s="55"/>
      <c r="S48" s="60" t="s">
        <v>98</v>
      </c>
      <c r="T48" s="56"/>
      <c r="U48" s="56"/>
      <c r="V48" s="57"/>
      <c r="W48" s="54"/>
      <c r="X48" s="55"/>
      <c r="Y48" s="56"/>
      <c r="Z48" s="60" t="s">
        <v>138</v>
      </c>
      <c r="AA48" s="57"/>
      <c r="AB48" s="55"/>
      <c r="AC48" s="56"/>
      <c r="AD48" s="60"/>
      <c r="AE48" s="57" t="s">
        <v>98</v>
      </c>
    </row>
    <row r="49" spans="1:31" s="47" customFormat="1" ht="15.75" customHeight="1">
      <c r="A49" s="50"/>
      <c r="B49" s="111" t="s">
        <v>46</v>
      </c>
      <c r="C49" s="55"/>
      <c r="D49" s="56"/>
      <c r="E49" s="56" t="s">
        <v>98</v>
      </c>
      <c r="F49" s="56"/>
      <c r="G49" s="57"/>
      <c r="H49" s="55"/>
      <c r="I49" s="56" t="s">
        <v>98</v>
      </c>
      <c r="J49" s="56"/>
      <c r="K49" s="56"/>
      <c r="L49" s="57"/>
      <c r="M49" s="55"/>
      <c r="N49" s="56"/>
      <c r="O49" s="56"/>
      <c r="P49" s="56" t="s">
        <v>98</v>
      </c>
      <c r="Q49" s="57"/>
      <c r="R49" s="55"/>
      <c r="S49" s="56" t="s">
        <v>98</v>
      </c>
      <c r="T49" s="56"/>
      <c r="U49" s="56"/>
      <c r="V49" s="57"/>
      <c r="W49" s="54"/>
      <c r="X49" s="55"/>
      <c r="Y49" s="56"/>
      <c r="Z49" s="56" t="s">
        <v>138</v>
      </c>
      <c r="AA49" s="57"/>
      <c r="AB49" s="55"/>
      <c r="AC49" s="56"/>
      <c r="AD49" s="56"/>
      <c r="AE49" s="57" t="s">
        <v>98</v>
      </c>
    </row>
    <row r="50" spans="1:31" s="47" customFormat="1" ht="15.75" customHeight="1" thickBot="1">
      <c r="A50" s="50"/>
      <c r="B50" s="117" t="s">
        <v>47</v>
      </c>
      <c r="C50" s="76"/>
      <c r="D50" s="77"/>
      <c r="E50" s="77" t="s">
        <v>98</v>
      </c>
      <c r="F50" s="77"/>
      <c r="G50" s="78"/>
      <c r="H50" s="76"/>
      <c r="I50" s="77" t="s">
        <v>98</v>
      </c>
      <c r="J50" s="77"/>
      <c r="K50" s="77"/>
      <c r="L50" s="78"/>
      <c r="M50" s="76"/>
      <c r="N50" s="77"/>
      <c r="O50" s="77"/>
      <c r="P50" s="77" t="s">
        <v>98</v>
      </c>
      <c r="Q50" s="78"/>
      <c r="R50" s="76"/>
      <c r="S50" s="77" t="s">
        <v>98</v>
      </c>
      <c r="T50" s="77"/>
      <c r="U50" s="77"/>
      <c r="V50" s="78"/>
      <c r="W50" s="61"/>
      <c r="X50" s="76"/>
      <c r="Y50" s="77"/>
      <c r="Z50" s="77" t="s">
        <v>138</v>
      </c>
      <c r="AA50" s="78"/>
      <c r="AB50" s="76"/>
      <c r="AC50" s="77"/>
      <c r="AD50" s="77"/>
      <c r="AE50" s="78" t="s">
        <v>98</v>
      </c>
    </row>
    <row r="51" spans="1:31" s="87" customFormat="1" ht="15.75" customHeight="1" thickBot="1">
      <c r="A51" s="156"/>
      <c r="B51" s="120" t="s">
        <v>52</v>
      </c>
      <c r="C51" s="79">
        <v>1</v>
      </c>
      <c r="D51" s="80">
        <v>0</v>
      </c>
      <c r="E51" s="80">
        <v>6</v>
      </c>
      <c r="F51" s="80">
        <v>4</v>
      </c>
      <c r="G51" s="81">
        <v>0</v>
      </c>
      <c r="H51" s="79">
        <v>4</v>
      </c>
      <c r="I51" s="80">
        <v>4</v>
      </c>
      <c r="J51" s="80">
        <v>1</v>
      </c>
      <c r="K51" s="80">
        <v>0</v>
      </c>
      <c r="L51" s="81">
        <v>1</v>
      </c>
      <c r="M51" s="79">
        <v>0</v>
      </c>
      <c r="N51" s="80">
        <v>0</v>
      </c>
      <c r="O51" s="80">
        <v>0</v>
      </c>
      <c r="P51" s="80">
        <v>10</v>
      </c>
      <c r="Q51" s="81">
        <v>0</v>
      </c>
      <c r="R51" s="79">
        <v>4</v>
      </c>
      <c r="S51" s="80">
        <v>4</v>
      </c>
      <c r="T51" s="80">
        <v>1</v>
      </c>
      <c r="U51" s="80">
        <v>0</v>
      </c>
      <c r="V51" s="81">
        <v>1</v>
      </c>
      <c r="W51" s="82"/>
      <c r="X51" s="83"/>
      <c r="Y51" s="84"/>
      <c r="Z51" s="85"/>
      <c r="AA51" s="86"/>
      <c r="AB51" s="83"/>
      <c r="AC51" s="84"/>
      <c r="AD51" s="84"/>
      <c r="AE51" s="86"/>
    </row>
    <row r="52" spans="2:31" s="87" customFormat="1" ht="15.75" customHeight="1" thickBot="1">
      <c r="B52" s="120" t="s">
        <v>49</v>
      </c>
      <c r="C52" s="157">
        <v>6</v>
      </c>
      <c r="D52" s="158">
        <v>0</v>
      </c>
      <c r="E52" s="158">
        <v>24</v>
      </c>
      <c r="F52" s="158">
        <v>16</v>
      </c>
      <c r="G52" s="159">
        <v>0</v>
      </c>
      <c r="H52" s="157">
        <v>23</v>
      </c>
      <c r="I52" s="158">
        <v>13</v>
      </c>
      <c r="J52" s="158">
        <v>4</v>
      </c>
      <c r="K52" s="158">
        <v>0</v>
      </c>
      <c r="L52" s="159">
        <v>4</v>
      </c>
      <c r="M52" s="157">
        <v>1</v>
      </c>
      <c r="N52" s="158">
        <v>0</v>
      </c>
      <c r="O52" s="158">
        <v>1</v>
      </c>
      <c r="P52" s="158">
        <v>42</v>
      </c>
      <c r="Q52" s="159">
        <v>0</v>
      </c>
      <c r="R52" s="157">
        <v>22</v>
      </c>
      <c r="S52" s="158">
        <v>13</v>
      </c>
      <c r="T52" s="158">
        <v>4</v>
      </c>
      <c r="U52" s="158">
        <v>0</v>
      </c>
      <c r="V52" s="159">
        <v>5</v>
      </c>
      <c r="W52" s="160"/>
      <c r="X52" s="161"/>
      <c r="Y52" s="162"/>
      <c r="Z52" s="163"/>
      <c r="AA52" s="164"/>
      <c r="AB52" s="161"/>
      <c r="AC52" s="162"/>
      <c r="AD52" s="162"/>
      <c r="AE52" s="164"/>
    </row>
    <row r="53" spans="1:31" s="47" customFormat="1" ht="23.25" customHeight="1">
      <c r="A53" s="87"/>
      <c r="B53" s="88" t="s">
        <v>113</v>
      </c>
      <c r="C53" s="51"/>
      <c r="D53" s="89"/>
      <c r="E53" s="52"/>
      <c r="F53" s="267"/>
      <c r="G53" s="268" t="s">
        <v>98</v>
      </c>
      <c r="H53" s="269" t="s">
        <v>98</v>
      </c>
      <c r="I53" s="270"/>
      <c r="J53" s="271"/>
      <c r="K53" s="267"/>
      <c r="L53" s="268"/>
      <c r="M53" s="269"/>
      <c r="N53" s="270"/>
      <c r="O53" s="267"/>
      <c r="P53" s="267"/>
      <c r="Q53" s="268" t="s">
        <v>98</v>
      </c>
      <c r="R53" s="269" t="s">
        <v>98</v>
      </c>
      <c r="S53" s="270"/>
      <c r="T53" s="271"/>
      <c r="U53" s="52"/>
      <c r="V53" s="53"/>
      <c r="W53" s="90"/>
      <c r="X53" s="91"/>
      <c r="Y53" s="92"/>
      <c r="Z53" s="92"/>
      <c r="AA53" s="93"/>
      <c r="AB53" s="91"/>
      <c r="AC53" s="92"/>
      <c r="AD53" s="92"/>
      <c r="AE53" s="93"/>
    </row>
    <row r="54" spans="1:31" s="47" customFormat="1" ht="23.25" customHeight="1">
      <c r="A54" s="87"/>
      <c r="B54" s="94" t="s">
        <v>114</v>
      </c>
      <c r="C54" s="55"/>
      <c r="D54" s="95"/>
      <c r="E54" s="56"/>
      <c r="F54" s="56"/>
      <c r="G54" s="59" t="s">
        <v>98</v>
      </c>
      <c r="H54" s="58" t="s">
        <v>98</v>
      </c>
      <c r="I54" s="95"/>
      <c r="J54" s="56"/>
      <c r="K54" s="56"/>
      <c r="L54" s="57"/>
      <c r="M54" s="55"/>
      <c r="N54" s="95"/>
      <c r="O54" s="56"/>
      <c r="P54" s="56"/>
      <c r="Q54" s="59" t="s">
        <v>98</v>
      </c>
      <c r="R54" s="58" t="s">
        <v>98</v>
      </c>
      <c r="S54" s="95"/>
      <c r="T54" s="56"/>
      <c r="U54" s="56"/>
      <c r="V54" s="57"/>
      <c r="W54" s="90"/>
      <c r="X54" s="96"/>
      <c r="Y54" s="97"/>
      <c r="Z54" s="98"/>
      <c r="AA54" s="99"/>
      <c r="AB54" s="96"/>
      <c r="AC54" s="97"/>
      <c r="AD54" s="100"/>
      <c r="AE54" s="99"/>
    </row>
    <row r="55" spans="1:31" s="47" customFormat="1" ht="23.25" customHeight="1">
      <c r="A55" s="87"/>
      <c r="B55" s="94" t="s">
        <v>115</v>
      </c>
      <c r="C55" s="55"/>
      <c r="D55" s="95"/>
      <c r="E55" s="56"/>
      <c r="F55" s="56"/>
      <c r="G55" s="59" t="s">
        <v>98</v>
      </c>
      <c r="H55" s="58" t="s">
        <v>98</v>
      </c>
      <c r="I55" s="95"/>
      <c r="J55" s="56"/>
      <c r="K55" s="56"/>
      <c r="L55" s="57"/>
      <c r="M55" s="55"/>
      <c r="N55" s="95"/>
      <c r="O55" s="56"/>
      <c r="P55" s="56"/>
      <c r="Q55" s="59" t="s">
        <v>98</v>
      </c>
      <c r="R55" s="58" t="s">
        <v>98</v>
      </c>
      <c r="S55" s="95"/>
      <c r="T55" s="56"/>
      <c r="U55" s="56"/>
      <c r="V55" s="57"/>
      <c r="W55" s="90"/>
      <c r="X55" s="96"/>
      <c r="Y55" s="97"/>
      <c r="Z55" s="98"/>
      <c r="AA55" s="99"/>
      <c r="AB55" s="96"/>
      <c r="AC55" s="97"/>
      <c r="AD55" s="100"/>
      <c r="AE55" s="99"/>
    </row>
    <row r="56" spans="1:31" s="47" customFormat="1" ht="23.25" customHeight="1" thickBot="1">
      <c r="A56" s="87"/>
      <c r="B56" s="101" t="s">
        <v>116</v>
      </c>
      <c r="C56" s="127"/>
      <c r="D56" s="128"/>
      <c r="E56" s="129"/>
      <c r="F56" s="129"/>
      <c r="G56" s="78" t="s">
        <v>98</v>
      </c>
      <c r="H56" s="76" t="s">
        <v>98</v>
      </c>
      <c r="I56" s="130"/>
      <c r="J56" s="129"/>
      <c r="K56" s="129"/>
      <c r="L56" s="78"/>
      <c r="M56" s="127"/>
      <c r="N56" s="128"/>
      <c r="O56" s="129"/>
      <c r="P56" s="131"/>
      <c r="Q56" s="132" t="s">
        <v>98</v>
      </c>
      <c r="R56" s="76" t="s">
        <v>98</v>
      </c>
      <c r="S56" s="128"/>
      <c r="T56" s="129"/>
      <c r="U56" s="129"/>
      <c r="V56" s="78"/>
      <c r="W56" s="90"/>
      <c r="X56" s="96"/>
      <c r="Y56" s="97"/>
      <c r="Z56" s="98"/>
      <c r="AA56" s="99"/>
      <c r="AB56" s="96"/>
      <c r="AC56" s="97"/>
      <c r="AD56" s="100"/>
      <c r="AE56" s="99"/>
    </row>
    <row r="57" spans="2:31" s="87" customFormat="1" ht="23.25" customHeight="1" thickBot="1">
      <c r="B57" s="102" t="s">
        <v>65</v>
      </c>
      <c r="C57" s="103">
        <v>0</v>
      </c>
      <c r="D57" s="134">
        <v>0</v>
      </c>
      <c r="E57" s="134">
        <v>0</v>
      </c>
      <c r="F57" s="134">
        <v>0</v>
      </c>
      <c r="G57" s="105">
        <v>4</v>
      </c>
      <c r="H57" s="104">
        <v>4</v>
      </c>
      <c r="I57" s="134">
        <v>0</v>
      </c>
      <c r="J57" s="134">
        <v>0</v>
      </c>
      <c r="K57" s="134">
        <v>0</v>
      </c>
      <c r="L57" s="135">
        <v>0</v>
      </c>
      <c r="M57" s="103">
        <v>0</v>
      </c>
      <c r="N57" s="134">
        <v>0</v>
      </c>
      <c r="O57" s="134">
        <v>0</v>
      </c>
      <c r="P57" s="134">
        <v>0</v>
      </c>
      <c r="Q57" s="105">
        <v>4</v>
      </c>
      <c r="R57" s="104">
        <v>4</v>
      </c>
      <c r="S57" s="134">
        <v>0</v>
      </c>
      <c r="T57" s="134">
        <v>0</v>
      </c>
      <c r="U57" s="134">
        <v>0</v>
      </c>
      <c r="V57" s="105">
        <v>0</v>
      </c>
      <c r="W57" s="90"/>
      <c r="X57" s="103"/>
      <c r="Y57" s="104"/>
      <c r="Z57" s="121"/>
      <c r="AA57" s="105"/>
      <c r="AB57" s="103"/>
      <c r="AC57" s="104"/>
      <c r="AD57" s="104"/>
      <c r="AE57" s="105"/>
    </row>
    <row r="58" spans="2:31" s="87" customFormat="1" ht="23.25" customHeight="1" thickBot="1">
      <c r="B58" s="133" t="s">
        <v>57</v>
      </c>
      <c r="C58" s="165">
        <v>6</v>
      </c>
      <c r="D58" s="166">
        <v>0</v>
      </c>
      <c r="E58" s="166">
        <v>24</v>
      </c>
      <c r="F58" s="166">
        <v>16</v>
      </c>
      <c r="G58" s="167">
        <v>4</v>
      </c>
      <c r="H58" s="165">
        <v>27</v>
      </c>
      <c r="I58" s="166">
        <v>13</v>
      </c>
      <c r="J58" s="166">
        <v>4</v>
      </c>
      <c r="K58" s="166">
        <v>0</v>
      </c>
      <c r="L58" s="167">
        <v>4</v>
      </c>
      <c r="M58" s="165">
        <v>1</v>
      </c>
      <c r="N58" s="166">
        <v>0</v>
      </c>
      <c r="O58" s="166">
        <v>1</v>
      </c>
      <c r="P58" s="166">
        <v>42</v>
      </c>
      <c r="Q58" s="167">
        <v>4</v>
      </c>
      <c r="R58" s="165">
        <v>26</v>
      </c>
      <c r="S58" s="166">
        <v>13</v>
      </c>
      <c r="T58" s="166">
        <v>4</v>
      </c>
      <c r="U58" s="166">
        <v>0</v>
      </c>
      <c r="V58" s="167">
        <v>5</v>
      </c>
      <c r="W58" s="160"/>
      <c r="X58" s="168"/>
      <c r="Y58" s="169"/>
      <c r="Z58" s="170"/>
      <c r="AA58" s="171"/>
      <c r="AB58" s="168"/>
      <c r="AC58" s="169"/>
      <c r="AD58" s="169"/>
      <c r="AE58" s="171"/>
    </row>
    <row r="59" spans="1:31" s="47" customFormat="1" ht="23.25" customHeight="1" thickTop="1">
      <c r="A59" s="87"/>
      <c r="B59" s="106" t="s">
        <v>85</v>
      </c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3"/>
      <c r="X59" s="122" t="s">
        <v>149</v>
      </c>
      <c r="Y59" s="122"/>
      <c r="Z59" s="124"/>
      <c r="AA59" s="122"/>
      <c r="AB59" s="122"/>
      <c r="AC59" s="122"/>
      <c r="AD59" s="122"/>
      <c r="AE59" s="122"/>
    </row>
    <row r="60" spans="2:31" s="47" customFormat="1" ht="15.75">
      <c r="B60" s="122" t="s">
        <v>124</v>
      </c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3"/>
      <c r="X60" s="122" t="s">
        <v>150</v>
      </c>
      <c r="Y60" s="122"/>
      <c r="Z60" s="124"/>
      <c r="AA60" s="122"/>
      <c r="AB60" s="122"/>
      <c r="AC60" s="122"/>
      <c r="AD60" s="122"/>
      <c r="AE60" s="122"/>
    </row>
    <row r="61" spans="2:31" s="47" customFormat="1" ht="13.5">
      <c r="B61" s="106" t="s">
        <v>125</v>
      </c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3"/>
      <c r="X61" s="122" t="s">
        <v>134</v>
      </c>
      <c r="Y61" s="122"/>
      <c r="Z61" s="124"/>
      <c r="AA61" s="122"/>
      <c r="AB61" s="122"/>
      <c r="AC61" s="122"/>
      <c r="AD61" s="122"/>
      <c r="AE61" s="122"/>
    </row>
    <row r="62" spans="2:31" s="47" customFormat="1" ht="13.5"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3"/>
      <c r="X62" s="122" t="s">
        <v>132</v>
      </c>
      <c r="Y62" s="122"/>
      <c r="Z62" s="124"/>
      <c r="AA62" s="122"/>
      <c r="AB62" s="122"/>
      <c r="AC62" s="122"/>
      <c r="AD62" s="122"/>
      <c r="AE62" s="122"/>
    </row>
    <row r="63" spans="3:31" s="47" customFormat="1" ht="13.5"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 t="s">
        <v>135</v>
      </c>
      <c r="Y63" s="108"/>
      <c r="Z63" s="108"/>
      <c r="AA63" s="108"/>
      <c r="AB63" s="108"/>
      <c r="AC63" s="108"/>
      <c r="AD63" s="108"/>
      <c r="AE63" s="125"/>
    </row>
    <row r="64" spans="2:31" ht="13.5"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26" t="s">
        <v>104</v>
      </c>
      <c r="Y64" s="108"/>
      <c r="Z64" s="108"/>
      <c r="AA64" s="108"/>
      <c r="AB64" s="108"/>
      <c r="AC64" s="108"/>
      <c r="AD64" s="108"/>
      <c r="AE64" s="125"/>
    </row>
    <row r="65" spans="2:31" ht="13.5"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25"/>
    </row>
  </sheetData>
  <sheetProtection/>
  <mergeCells count="17">
    <mergeCell ref="B4:B6"/>
    <mergeCell ref="H5:L5"/>
    <mergeCell ref="C4:L4"/>
    <mergeCell ref="X4:AA4"/>
    <mergeCell ref="Z5:Z6"/>
    <mergeCell ref="R5:V5"/>
    <mergeCell ref="M5:Q5"/>
    <mergeCell ref="AA5:AA6"/>
    <mergeCell ref="C5:G5"/>
    <mergeCell ref="M4:V4"/>
    <mergeCell ref="AD5:AD6"/>
    <mergeCell ref="AB4:AE4"/>
    <mergeCell ref="AE5:AE6"/>
    <mergeCell ref="X5:X6"/>
    <mergeCell ref="Y5:Y6"/>
    <mergeCell ref="AB5:AB6"/>
    <mergeCell ref="AC5:AC6"/>
  </mergeCells>
  <printOptions/>
  <pageMargins left="0.5905511811023623" right="0.5905511811023623" top="0.7086614173228347" bottom="0.5905511811023623" header="0.5118110236220472" footer="0.3937007874015748"/>
  <pageSetup horizontalDpi="600" verticalDpi="600" orientation="landscape" paperSize="9" scale="85" r:id="rId1"/>
  <rowBreaks count="1" manualBreakCount="1">
    <brk id="40" min="1" max="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2:V53"/>
  <sheetViews>
    <sheetView showGridLines="0" view="pageBreakPreview" zoomScaleNormal="85" zoomScaleSheetLayoutView="100" zoomScalePageLayoutView="0" workbookViewId="0" topLeftCell="A1">
      <pane xSplit="2" ySplit="5" topLeftCell="L18" activePane="bottomRight" state="frozen"/>
      <selection pane="topLeft" activeCell="P12" sqref="P12"/>
      <selection pane="topRight" activeCell="P12" sqref="P12"/>
      <selection pane="bottomLeft" activeCell="P12" sqref="P12"/>
      <selection pane="bottomRight" activeCell="W10" sqref="W10"/>
    </sheetView>
  </sheetViews>
  <sheetFormatPr defaultColWidth="8.796875" defaultRowHeight="14.25"/>
  <cols>
    <col min="1" max="1" width="6.59765625" style="39" customWidth="1"/>
    <col min="2" max="2" width="14.5" style="39" customWidth="1"/>
    <col min="3" max="17" width="8.5" style="39" customWidth="1"/>
    <col min="18" max="18" width="8.69921875" style="39" customWidth="1"/>
    <col min="19" max="16384" width="9" style="39" customWidth="1"/>
  </cols>
  <sheetData>
    <row r="2" spans="1:22" s="38" customFormat="1" ht="17.25">
      <c r="A2" s="29"/>
      <c r="B2" s="151" t="s">
        <v>120</v>
      </c>
      <c r="C2" s="29"/>
      <c r="D2" s="29"/>
      <c r="E2" s="29"/>
      <c r="F2" s="348"/>
      <c r="G2" s="348"/>
      <c r="H2" s="348"/>
      <c r="I2" s="348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2" s="38" customFormat="1" ht="18" customHeight="1" thickBot="1">
      <c r="A3" s="29"/>
      <c r="B3" s="29"/>
      <c r="C3" s="29"/>
      <c r="D3" s="29"/>
      <c r="E3" s="29"/>
      <c r="F3" s="348"/>
      <c r="G3" s="348"/>
      <c r="H3" s="348"/>
      <c r="I3" s="348"/>
      <c r="J3" s="29"/>
      <c r="K3" s="29"/>
      <c r="L3" s="29"/>
      <c r="M3" s="29"/>
      <c r="N3" s="29"/>
      <c r="O3" s="29" t="s">
        <v>145</v>
      </c>
      <c r="P3" s="29"/>
      <c r="Q3" s="29"/>
      <c r="R3" s="349" t="s">
        <v>136</v>
      </c>
      <c r="S3" s="29"/>
      <c r="T3" s="29"/>
      <c r="U3" s="29"/>
      <c r="V3" s="29"/>
    </row>
    <row r="4" spans="1:22" s="40" customFormat="1" ht="17.25" customHeight="1">
      <c r="A4" s="12"/>
      <c r="B4" s="458" t="s">
        <v>4</v>
      </c>
      <c r="C4" s="468" t="s">
        <v>126</v>
      </c>
      <c r="D4" s="467"/>
      <c r="E4" s="467"/>
      <c r="F4" s="467"/>
      <c r="G4" s="469"/>
      <c r="H4" s="467" t="s">
        <v>127</v>
      </c>
      <c r="I4" s="467"/>
      <c r="J4" s="467"/>
      <c r="K4" s="467"/>
      <c r="L4" s="467"/>
      <c r="M4" s="460" t="s">
        <v>2</v>
      </c>
      <c r="N4" s="461"/>
      <c r="O4" s="461"/>
      <c r="P4" s="462"/>
      <c r="Q4" s="463" t="s">
        <v>67</v>
      </c>
      <c r="R4" s="465" t="s">
        <v>86</v>
      </c>
      <c r="S4" s="12"/>
      <c r="T4" s="12"/>
      <c r="U4" s="12"/>
      <c r="V4" s="12"/>
    </row>
    <row r="5" spans="1:22" s="40" customFormat="1" ht="26.25" customHeight="1" thickBot="1">
      <c r="A5" s="404"/>
      <c r="B5" s="459"/>
      <c r="C5" s="350" t="s">
        <v>58</v>
      </c>
      <c r="D5" s="351" t="s">
        <v>54</v>
      </c>
      <c r="E5" s="351" t="s">
        <v>55</v>
      </c>
      <c r="F5" s="351" t="s">
        <v>49</v>
      </c>
      <c r="G5" s="352" t="s">
        <v>67</v>
      </c>
      <c r="H5" s="353" t="s">
        <v>58</v>
      </c>
      <c r="I5" s="351" t="s">
        <v>54</v>
      </c>
      <c r="J5" s="351" t="s">
        <v>55</v>
      </c>
      <c r="K5" s="351" t="s">
        <v>49</v>
      </c>
      <c r="L5" s="354" t="s">
        <v>67</v>
      </c>
      <c r="M5" s="350" t="s">
        <v>58</v>
      </c>
      <c r="N5" s="351" t="s">
        <v>54</v>
      </c>
      <c r="O5" s="351" t="s">
        <v>55</v>
      </c>
      <c r="P5" s="352" t="s">
        <v>49</v>
      </c>
      <c r="Q5" s="464"/>
      <c r="R5" s="466"/>
      <c r="S5" s="355"/>
      <c r="T5" s="12"/>
      <c r="U5" s="12"/>
      <c r="V5" s="12"/>
    </row>
    <row r="6" spans="1:22" ht="14.25">
      <c r="A6" s="356"/>
      <c r="B6" s="357" t="s">
        <v>5</v>
      </c>
      <c r="C6" s="358">
        <v>0</v>
      </c>
      <c r="D6" s="359">
        <v>102</v>
      </c>
      <c r="E6" s="359">
        <v>2050</v>
      </c>
      <c r="F6" s="359">
        <f>SUM(C6:E6)</f>
        <v>2152</v>
      </c>
      <c r="G6" s="360">
        <v>0</v>
      </c>
      <c r="H6" s="361">
        <v>0</v>
      </c>
      <c r="I6" s="359">
        <v>0</v>
      </c>
      <c r="J6" s="359">
        <v>5560</v>
      </c>
      <c r="K6" s="359">
        <f>SUM(H6:J6)</f>
        <v>5560</v>
      </c>
      <c r="L6" s="362">
        <v>0</v>
      </c>
      <c r="M6" s="358">
        <f>C6+H6</f>
        <v>0</v>
      </c>
      <c r="N6" s="359">
        <f>D6+I6</f>
        <v>102</v>
      </c>
      <c r="O6" s="359">
        <f>E6+J6</f>
        <v>7610</v>
      </c>
      <c r="P6" s="360">
        <f>SUM(M6:O6)</f>
        <v>7712</v>
      </c>
      <c r="Q6" s="363">
        <f>G6+L6</f>
        <v>0</v>
      </c>
      <c r="R6" s="364">
        <f>SUM(P6:Q6)</f>
        <v>7712</v>
      </c>
      <c r="S6" s="365"/>
      <c r="T6" s="29"/>
      <c r="U6" s="29"/>
      <c r="V6" s="29"/>
    </row>
    <row r="7" spans="1:22" ht="14.25">
      <c r="A7" s="356"/>
      <c r="B7" s="366" t="s">
        <v>6</v>
      </c>
      <c r="C7" s="367">
        <v>0</v>
      </c>
      <c r="D7" s="368">
        <v>22732</v>
      </c>
      <c r="E7" s="368">
        <v>0</v>
      </c>
      <c r="F7" s="368">
        <f aca="true" t="shared" si="0" ref="F7:F39">SUM(C7:E7)</f>
        <v>22732</v>
      </c>
      <c r="G7" s="369">
        <v>0</v>
      </c>
      <c r="H7" s="370">
        <v>0</v>
      </c>
      <c r="I7" s="368">
        <v>75</v>
      </c>
      <c r="J7" s="368">
        <v>19632</v>
      </c>
      <c r="K7" s="368">
        <f>SUM(H7:J7)</f>
        <v>19707</v>
      </c>
      <c r="L7" s="371">
        <v>0</v>
      </c>
      <c r="M7" s="367">
        <f aca="true" t="shared" si="1" ref="M7:M51">C7+H7</f>
        <v>0</v>
      </c>
      <c r="N7" s="368">
        <f aca="true" t="shared" si="2" ref="N7:N51">D7+I7</f>
        <v>22807</v>
      </c>
      <c r="O7" s="368">
        <f aca="true" t="shared" si="3" ref="O7:O46">E7+J7</f>
        <v>19632</v>
      </c>
      <c r="P7" s="369">
        <f aca="true" t="shared" si="4" ref="P7:P51">SUM(M7:O7)</f>
        <v>42439</v>
      </c>
      <c r="Q7" s="372">
        <f aca="true" t="shared" si="5" ref="Q7:Q38">G7+L7</f>
        <v>0</v>
      </c>
      <c r="R7" s="373">
        <f aca="true" t="shared" si="6" ref="R7:R51">SUM(P7:Q7)</f>
        <v>42439</v>
      </c>
      <c r="S7" s="365"/>
      <c r="T7" s="29"/>
      <c r="U7" s="29"/>
      <c r="V7" s="29"/>
    </row>
    <row r="8" spans="1:22" ht="14.25">
      <c r="A8" s="356"/>
      <c r="B8" s="366" t="s">
        <v>7</v>
      </c>
      <c r="C8" s="367">
        <v>0</v>
      </c>
      <c r="D8" s="368">
        <v>0</v>
      </c>
      <c r="E8" s="368">
        <v>15397</v>
      </c>
      <c r="F8" s="368">
        <f t="shared" si="0"/>
        <v>15397</v>
      </c>
      <c r="G8" s="369">
        <v>0</v>
      </c>
      <c r="H8" s="370">
        <v>0</v>
      </c>
      <c r="I8" s="368">
        <v>0</v>
      </c>
      <c r="J8" s="368">
        <v>5639</v>
      </c>
      <c r="K8" s="368">
        <f aca="true" t="shared" si="7" ref="K8:K51">SUM(H8:J8)</f>
        <v>5639</v>
      </c>
      <c r="L8" s="371">
        <v>0</v>
      </c>
      <c r="M8" s="367">
        <f t="shared" si="1"/>
        <v>0</v>
      </c>
      <c r="N8" s="368">
        <f>D8+I8</f>
        <v>0</v>
      </c>
      <c r="O8" s="368">
        <f t="shared" si="3"/>
        <v>21036</v>
      </c>
      <c r="P8" s="369">
        <f t="shared" si="4"/>
        <v>21036</v>
      </c>
      <c r="Q8" s="372">
        <f t="shared" si="5"/>
        <v>0</v>
      </c>
      <c r="R8" s="373">
        <f t="shared" si="6"/>
        <v>21036</v>
      </c>
      <c r="S8" s="365"/>
      <c r="T8" s="29"/>
      <c r="U8" s="29"/>
      <c r="V8" s="29"/>
    </row>
    <row r="9" spans="1:22" ht="14.25">
      <c r="A9" s="356"/>
      <c r="B9" s="366" t="s">
        <v>8</v>
      </c>
      <c r="C9" s="367">
        <v>0</v>
      </c>
      <c r="D9" s="368">
        <v>339</v>
      </c>
      <c r="E9" s="368">
        <v>0</v>
      </c>
      <c r="F9" s="368">
        <f t="shared" si="0"/>
        <v>339</v>
      </c>
      <c r="G9" s="369">
        <v>0</v>
      </c>
      <c r="H9" s="370">
        <v>0</v>
      </c>
      <c r="I9" s="368">
        <v>0</v>
      </c>
      <c r="J9" s="368">
        <v>198</v>
      </c>
      <c r="K9" s="368">
        <f t="shared" si="7"/>
        <v>198</v>
      </c>
      <c r="L9" s="371">
        <v>0</v>
      </c>
      <c r="M9" s="367">
        <f t="shared" si="1"/>
        <v>0</v>
      </c>
      <c r="N9" s="368">
        <f t="shared" si="2"/>
        <v>339</v>
      </c>
      <c r="O9" s="368">
        <f t="shared" si="3"/>
        <v>198</v>
      </c>
      <c r="P9" s="369">
        <f t="shared" si="4"/>
        <v>537</v>
      </c>
      <c r="Q9" s="372">
        <f t="shared" si="5"/>
        <v>0</v>
      </c>
      <c r="R9" s="373">
        <f>SUM(P9:Q9)</f>
        <v>537</v>
      </c>
      <c r="S9" s="365"/>
      <c r="T9" s="29"/>
      <c r="U9" s="29"/>
      <c r="V9" s="29"/>
    </row>
    <row r="10" spans="1:22" ht="14.25">
      <c r="A10" s="356"/>
      <c r="B10" s="366" t="s">
        <v>9</v>
      </c>
      <c r="C10" s="272">
        <v>409</v>
      </c>
      <c r="D10" s="273">
        <v>0</v>
      </c>
      <c r="E10" s="273">
        <v>0</v>
      </c>
      <c r="F10" s="273">
        <f t="shared" si="0"/>
        <v>409</v>
      </c>
      <c r="G10" s="274">
        <v>0</v>
      </c>
      <c r="H10" s="275">
        <v>127</v>
      </c>
      <c r="I10" s="273">
        <v>0</v>
      </c>
      <c r="J10" s="273">
        <v>0</v>
      </c>
      <c r="K10" s="273">
        <f t="shared" si="7"/>
        <v>127</v>
      </c>
      <c r="L10" s="276">
        <v>0</v>
      </c>
      <c r="M10" s="272">
        <f t="shared" si="1"/>
        <v>536</v>
      </c>
      <c r="N10" s="273">
        <f t="shared" si="2"/>
        <v>0</v>
      </c>
      <c r="O10" s="273">
        <f t="shared" si="3"/>
        <v>0</v>
      </c>
      <c r="P10" s="274">
        <f t="shared" si="4"/>
        <v>536</v>
      </c>
      <c r="Q10" s="277">
        <f t="shared" si="5"/>
        <v>0</v>
      </c>
      <c r="R10" s="278">
        <f>SUM(P10:Q10)</f>
        <v>536</v>
      </c>
      <c r="S10" s="365"/>
      <c r="T10" s="29"/>
      <c r="U10" s="29"/>
      <c r="V10" s="29"/>
    </row>
    <row r="11" spans="1:22" ht="14.25">
      <c r="A11" s="356"/>
      <c r="B11" s="366" t="s">
        <v>10</v>
      </c>
      <c r="C11" s="367">
        <v>0</v>
      </c>
      <c r="D11" s="368">
        <v>603</v>
      </c>
      <c r="E11" s="368">
        <v>0</v>
      </c>
      <c r="F11" s="368">
        <f t="shared" si="0"/>
        <v>603</v>
      </c>
      <c r="G11" s="369">
        <v>0</v>
      </c>
      <c r="H11" s="370">
        <v>0</v>
      </c>
      <c r="I11" s="368">
        <v>0</v>
      </c>
      <c r="J11" s="368">
        <v>1349</v>
      </c>
      <c r="K11" s="368">
        <f t="shared" si="7"/>
        <v>1349</v>
      </c>
      <c r="L11" s="371">
        <v>0</v>
      </c>
      <c r="M11" s="367">
        <f t="shared" si="1"/>
        <v>0</v>
      </c>
      <c r="N11" s="368">
        <f t="shared" si="2"/>
        <v>603</v>
      </c>
      <c r="O11" s="368">
        <f t="shared" si="3"/>
        <v>1349</v>
      </c>
      <c r="P11" s="369">
        <f t="shared" si="4"/>
        <v>1952</v>
      </c>
      <c r="Q11" s="372">
        <f t="shared" si="5"/>
        <v>0</v>
      </c>
      <c r="R11" s="373">
        <f t="shared" si="6"/>
        <v>1952</v>
      </c>
      <c r="S11" s="365"/>
      <c r="T11" s="29"/>
      <c r="U11" s="29"/>
      <c r="V11" s="29"/>
    </row>
    <row r="12" spans="1:22" ht="14.25">
      <c r="A12" s="356"/>
      <c r="B12" s="366" t="s">
        <v>11</v>
      </c>
      <c r="C12" s="367">
        <v>0</v>
      </c>
      <c r="D12" s="368">
        <v>0</v>
      </c>
      <c r="E12" s="368">
        <v>2184</v>
      </c>
      <c r="F12" s="368">
        <f t="shared" si="0"/>
        <v>2184</v>
      </c>
      <c r="G12" s="369">
        <v>0</v>
      </c>
      <c r="H12" s="370">
        <v>0</v>
      </c>
      <c r="I12" s="368">
        <v>0</v>
      </c>
      <c r="J12" s="368">
        <v>5110</v>
      </c>
      <c r="K12" s="368">
        <f t="shared" si="7"/>
        <v>5110</v>
      </c>
      <c r="L12" s="371">
        <v>0</v>
      </c>
      <c r="M12" s="367">
        <f t="shared" si="1"/>
        <v>0</v>
      </c>
      <c r="N12" s="368">
        <f t="shared" si="2"/>
        <v>0</v>
      </c>
      <c r="O12" s="368">
        <f t="shared" si="3"/>
        <v>7294</v>
      </c>
      <c r="P12" s="369">
        <f t="shared" si="4"/>
        <v>7294</v>
      </c>
      <c r="Q12" s="372">
        <f t="shared" si="5"/>
        <v>0</v>
      </c>
      <c r="R12" s="373">
        <f t="shared" si="6"/>
        <v>7294</v>
      </c>
      <c r="S12" s="365"/>
      <c r="T12" s="29"/>
      <c r="U12" s="29"/>
      <c r="V12" s="29"/>
    </row>
    <row r="13" spans="1:22" ht="14.25">
      <c r="A13" s="356"/>
      <c r="B13" s="366" t="s">
        <v>12</v>
      </c>
      <c r="C13" s="367">
        <v>0</v>
      </c>
      <c r="D13" s="368">
        <v>5024</v>
      </c>
      <c r="E13" s="368">
        <v>0</v>
      </c>
      <c r="F13" s="368">
        <f t="shared" si="0"/>
        <v>5024</v>
      </c>
      <c r="G13" s="369">
        <v>0</v>
      </c>
      <c r="H13" s="370">
        <v>0</v>
      </c>
      <c r="I13" s="368">
        <v>0</v>
      </c>
      <c r="J13" s="368">
        <v>4292</v>
      </c>
      <c r="K13" s="368">
        <f t="shared" si="7"/>
        <v>4292</v>
      </c>
      <c r="L13" s="371">
        <v>0</v>
      </c>
      <c r="M13" s="367">
        <f t="shared" si="1"/>
        <v>0</v>
      </c>
      <c r="N13" s="368">
        <f t="shared" si="2"/>
        <v>5024</v>
      </c>
      <c r="O13" s="368">
        <f t="shared" si="3"/>
        <v>4292</v>
      </c>
      <c r="P13" s="369">
        <f t="shared" si="4"/>
        <v>9316</v>
      </c>
      <c r="Q13" s="372">
        <f t="shared" si="5"/>
        <v>0</v>
      </c>
      <c r="R13" s="373">
        <f t="shared" si="6"/>
        <v>9316</v>
      </c>
      <c r="S13" s="365"/>
      <c r="T13" s="29"/>
      <c r="U13" s="29"/>
      <c r="V13" s="29"/>
    </row>
    <row r="14" spans="1:22" ht="14.25">
      <c r="A14" s="356"/>
      <c r="B14" s="366" t="s">
        <v>13</v>
      </c>
      <c r="C14" s="367">
        <v>0</v>
      </c>
      <c r="D14" s="368">
        <v>0</v>
      </c>
      <c r="E14" s="368">
        <v>19707</v>
      </c>
      <c r="F14" s="368">
        <f t="shared" si="0"/>
        <v>19707</v>
      </c>
      <c r="G14" s="369">
        <v>0</v>
      </c>
      <c r="H14" s="370">
        <v>0</v>
      </c>
      <c r="I14" s="368">
        <v>0</v>
      </c>
      <c r="J14" s="368">
        <v>13036</v>
      </c>
      <c r="K14" s="368">
        <f t="shared" si="7"/>
        <v>13036</v>
      </c>
      <c r="L14" s="371">
        <v>0</v>
      </c>
      <c r="M14" s="367">
        <f t="shared" si="1"/>
        <v>0</v>
      </c>
      <c r="N14" s="368">
        <f t="shared" si="2"/>
        <v>0</v>
      </c>
      <c r="O14" s="368">
        <f t="shared" si="3"/>
        <v>32743</v>
      </c>
      <c r="P14" s="369">
        <f t="shared" si="4"/>
        <v>32743</v>
      </c>
      <c r="Q14" s="372">
        <f t="shared" si="5"/>
        <v>0</v>
      </c>
      <c r="R14" s="373">
        <f t="shared" si="6"/>
        <v>32743</v>
      </c>
      <c r="S14" s="365"/>
      <c r="T14" s="29"/>
      <c r="U14" s="29"/>
      <c r="V14" s="29"/>
    </row>
    <row r="15" spans="1:22" ht="14.25">
      <c r="A15" s="356"/>
      <c r="B15" s="366" t="s">
        <v>14</v>
      </c>
      <c r="C15" s="367">
        <v>0</v>
      </c>
      <c r="D15" s="368">
        <v>0</v>
      </c>
      <c r="E15" s="368">
        <v>198</v>
      </c>
      <c r="F15" s="368">
        <f t="shared" si="0"/>
        <v>198</v>
      </c>
      <c r="G15" s="369">
        <v>0</v>
      </c>
      <c r="H15" s="370">
        <v>0</v>
      </c>
      <c r="I15" s="368">
        <v>0</v>
      </c>
      <c r="J15" s="368">
        <v>63</v>
      </c>
      <c r="K15" s="368">
        <f t="shared" si="7"/>
        <v>63</v>
      </c>
      <c r="L15" s="371">
        <v>0</v>
      </c>
      <c r="M15" s="367">
        <f t="shared" si="1"/>
        <v>0</v>
      </c>
      <c r="N15" s="368">
        <f t="shared" si="2"/>
        <v>0</v>
      </c>
      <c r="O15" s="368">
        <f t="shared" si="3"/>
        <v>261</v>
      </c>
      <c r="P15" s="369">
        <f t="shared" si="4"/>
        <v>261</v>
      </c>
      <c r="Q15" s="372">
        <f t="shared" si="5"/>
        <v>0</v>
      </c>
      <c r="R15" s="373">
        <f t="shared" si="6"/>
        <v>261</v>
      </c>
      <c r="S15" s="365"/>
      <c r="T15" s="29"/>
      <c r="U15" s="29"/>
      <c r="V15" s="29"/>
    </row>
    <row r="16" spans="1:22" ht="14.25">
      <c r="A16" s="356"/>
      <c r="B16" s="366" t="s">
        <v>15</v>
      </c>
      <c r="C16" s="367">
        <v>1718</v>
      </c>
      <c r="D16" s="368">
        <v>0</v>
      </c>
      <c r="E16" s="368">
        <v>721</v>
      </c>
      <c r="F16" s="368">
        <f t="shared" si="0"/>
        <v>2439</v>
      </c>
      <c r="G16" s="369">
        <v>0</v>
      </c>
      <c r="H16" s="370">
        <v>0</v>
      </c>
      <c r="I16" s="368">
        <v>0</v>
      </c>
      <c r="J16" s="368">
        <v>11278</v>
      </c>
      <c r="K16" s="368">
        <f t="shared" si="7"/>
        <v>11278</v>
      </c>
      <c r="L16" s="371">
        <v>0</v>
      </c>
      <c r="M16" s="367">
        <f t="shared" si="1"/>
        <v>1718</v>
      </c>
      <c r="N16" s="368">
        <f t="shared" si="2"/>
        <v>0</v>
      </c>
      <c r="O16" s="368">
        <f t="shared" si="3"/>
        <v>11999</v>
      </c>
      <c r="P16" s="369">
        <f t="shared" si="4"/>
        <v>13717</v>
      </c>
      <c r="Q16" s="372">
        <f t="shared" si="5"/>
        <v>0</v>
      </c>
      <c r="R16" s="373">
        <f t="shared" si="6"/>
        <v>13717</v>
      </c>
      <c r="S16" s="365"/>
      <c r="T16" s="29"/>
      <c r="U16" s="29"/>
      <c r="V16" s="29"/>
    </row>
    <row r="17" spans="1:22" ht="14.25">
      <c r="A17" s="356"/>
      <c r="B17" s="366" t="s">
        <v>16</v>
      </c>
      <c r="C17" s="367">
        <v>2768</v>
      </c>
      <c r="D17" s="368">
        <v>0</v>
      </c>
      <c r="E17" s="368">
        <v>0</v>
      </c>
      <c r="F17" s="368">
        <f t="shared" si="0"/>
        <v>2768</v>
      </c>
      <c r="G17" s="369">
        <v>0</v>
      </c>
      <c r="H17" s="370">
        <v>0</v>
      </c>
      <c r="I17" s="368">
        <v>0</v>
      </c>
      <c r="J17" s="368">
        <v>1488</v>
      </c>
      <c r="K17" s="368">
        <f t="shared" si="7"/>
        <v>1488</v>
      </c>
      <c r="L17" s="371">
        <v>0</v>
      </c>
      <c r="M17" s="367">
        <f t="shared" si="1"/>
        <v>2768</v>
      </c>
      <c r="N17" s="368">
        <f t="shared" si="2"/>
        <v>0</v>
      </c>
      <c r="O17" s="368">
        <f t="shared" si="3"/>
        <v>1488</v>
      </c>
      <c r="P17" s="369">
        <f t="shared" si="4"/>
        <v>4256</v>
      </c>
      <c r="Q17" s="372">
        <f t="shared" si="5"/>
        <v>0</v>
      </c>
      <c r="R17" s="373">
        <f t="shared" si="6"/>
        <v>4256</v>
      </c>
      <c r="S17" s="365"/>
      <c r="T17" s="29"/>
      <c r="U17" s="29"/>
      <c r="V17" s="29"/>
    </row>
    <row r="18" spans="1:22" ht="14.25">
      <c r="A18" s="356"/>
      <c r="B18" s="366" t="s">
        <v>17</v>
      </c>
      <c r="C18" s="367">
        <v>13990</v>
      </c>
      <c r="D18" s="368">
        <v>0</v>
      </c>
      <c r="E18" s="368">
        <v>0</v>
      </c>
      <c r="F18" s="368">
        <f t="shared" si="0"/>
        <v>13990</v>
      </c>
      <c r="G18" s="369">
        <v>0</v>
      </c>
      <c r="H18" s="370">
        <v>0</v>
      </c>
      <c r="I18" s="368">
        <v>0</v>
      </c>
      <c r="J18" s="368">
        <v>14475</v>
      </c>
      <c r="K18" s="368">
        <f t="shared" si="7"/>
        <v>14475</v>
      </c>
      <c r="L18" s="371">
        <v>0</v>
      </c>
      <c r="M18" s="367">
        <f t="shared" si="1"/>
        <v>13990</v>
      </c>
      <c r="N18" s="368">
        <f t="shared" si="2"/>
        <v>0</v>
      </c>
      <c r="O18" s="368">
        <f t="shared" si="3"/>
        <v>14475</v>
      </c>
      <c r="P18" s="369">
        <f t="shared" si="4"/>
        <v>28465</v>
      </c>
      <c r="Q18" s="372">
        <f t="shared" si="5"/>
        <v>0</v>
      </c>
      <c r="R18" s="373">
        <f t="shared" si="6"/>
        <v>28465</v>
      </c>
      <c r="S18" s="365"/>
      <c r="T18" s="29"/>
      <c r="U18" s="29"/>
      <c r="V18" s="29"/>
    </row>
    <row r="19" spans="1:22" ht="14.25">
      <c r="A19" s="356"/>
      <c r="B19" s="366" t="s">
        <v>18</v>
      </c>
      <c r="C19" s="367">
        <v>0</v>
      </c>
      <c r="D19" s="368">
        <v>0</v>
      </c>
      <c r="E19" s="368">
        <v>38819</v>
      </c>
      <c r="F19" s="368">
        <f t="shared" si="0"/>
        <v>38819</v>
      </c>
      <c r="G19" s="369">
        <v>0</v>
      </c>
      <c r="H19" s="370">
        <v>0</v>
      </c>
      <c r="I19" s="368">
        <v>0</v>
      </c>
      <c r="J19" s="368">
        <v>38000</v>
      </c>
      <c r="K19" s="368">
        <f t="shared" si="7"/>
        <v>38000</v>
      </c>
      <c r="L19" s="371">
        <v>0</v>
      </c>
      <c r="M19" s="367">
        <f t="shared" si="1"/>
        <v>0</v>
      </c>
      <c r="N19" s="368">
        <f t="shared" si="2"/>
        <v>0</v>
      </c>
      <c r="O19" s="368">
        <f t="shared" si="3"/>
        <v>76819</v>
      </c>
      <c r="P19" s="369">
        <f t="shared" si="4"/>
        <v>76819</v>
      </c>
      <c r="Q19" s="372">
        <f t="shared" si="5"/>
        <v>0</v>
      </c>
      <c r="R19" s="373">
        <f t="shared" si="6"/>
        <v>76819</v>
      </c>
      <c r="S19" s="365"/>
      <c r="T19" s="29"/>
      <c r="U19" s="29"/>
      <c r="V19" s="29"/>
    </row>
    <row r="20" spans="1:22" ht="14.25">
      <c r="A20" s="356"/>
      <c r="B20" s="366" t="s">
        <v>19</v>
      </c>
      <c r="C20" s="367">
        <v>0</v>
      </c>
      <c r="D20" s="368">
        <v>8066</v>
      </c>
      <c r="E20" s="368">
        <v>0</v>
      </c>
      <c r="F20" s="368">
        <f t="shared" si="0"/>
        <v>8066</v>
      </c>
      <c r="G20" s="369">
        <v>0</v>
      </c>
      <c r="H20" s="370">
        <v>0</v>
      </c>
      <c r="I20" s="368">
        <v>0</v>
      </c>
      <c r="J20" s="368">
        <v>9861</v>
      </c>
      <c r="K20" s="368">
        <f t="shared" si="7"/>
        <v>9861</v>
      </c>
      <c r="L20" s="371">
        <v>0</v>
      </c>
      <c r="M20" s="367">
        <f t="shared" si="1"/>
        <v>0</v>
      </c>
      <c r="N20" s="368">
        <f t="shared" si="2"/>
        <v>8066</v>
      </c>
      <c r="O20" s="368">
        <f t="shared" si="3"/>
        <v>9861</v>
      </c>
      <c r="P20" s="369">
        <f t="shared" si="4"/>
        <v>17927</v>
      </c>
      <c r="Q20" s="372">
        <f t="shared" si="5"/>
        <v>0</v>
      </c>
      <c r="R20" s="373">
        <f t="shared" si="6"/>
        <v>17927</v>
      </c>
      <c r="S20" s="365"/>
      <c r="T20" s="29"/>
      <c r="U20" s="29"/>
      <c r="V20" s="29"/>
    </row>
    <row r="21" spans="1:22" ht="14.25">
      <c r="A21" s="356"/>
      <c r="B21" s="366" t="s">
        <v>20</v>
      </c>
      <c r="C21" s="367">
        <v>0</v>
      </c>
      <c r="D21" s="368">
        <v>878</v>
      </c>
      <c r="E21" s="368">
        <v>0</v>
      </c>
      <c r="F21" s="368">
        <f t="shared" si="0"/>
        <v>878</v>
      </c>
      <c r="G21" s="369">
        <v>0</v>
      </c>
      <c r="H21" s="370">
        <v>0</v>
      </c>
      <c r="I21" s="368">
        <v>0</v>
      </c>
      <c r="J21" s="368">
        <v>1328</v>
      </c>
      <c r="K21" s="368">
        <f t="shared" si="7"/>
        <v>1328</v>
      </c>
      <c r="L21" s="371">
        <v>0</v>
      </c>
      <c r="M21" s="367">
        <f t="shared" si="1"/>
        <v>0</v>
      </c>
      <c r="N21" s="368">
        <f t="shared" si="2"/>
        <v>878</v>
      </c>
      <c r="O21" s="368">
        <f t="shared" si="3"/>
        <v>1328</v>
      </c>
      <c r="P21" s="369">
        <f t="shared" si="4"/>
        <v>2206</v>
      </c>
      <c r="Q21" s="372">
        <f t="shared" si="5"/>
        <v>0</v>
      </c>
      <c r="R21" s="373">
        <f t="shared" si="6"/>
        <v>2206</v>
      </c>
      <c r="S21" s="365"/>
      <c r="T21" s="29"/>
      <c r="U21" s="29"/>
      <c r="V21" s="29"/>
    </row>
    <row r="22" spans="1:22" ht="14.25">
      <c r="A22" s="356"/>
      <c r="B22" s="366" t="s">
        <v>21</v>
      </c>
      <c r="C22" s="367">
        <v>0</v>
      </c>
      <c r="D22" s="368">
        <v>5760</v>
      </c>
      <c r="E22" s="368">
        <v>0</v>
      </c>
      <c r="F22" s="368">
        <f t="shared" si="0"/>
        <v>5760</v>
      </c>
      <c r="G22" s="369">
        <v>16</v>
      </c>
      <c r="H22" s="370">
        <v>0</v>
      </c>
      <c r="I22" s="368">
        <v>0</v>
      </c>
      <c r="J22" s="368">
        <v>3422</v>
      </c>
      <c r="K22" s="368">
        <f t="shared" si="7"/>
        <v>3422</v>
      </c>
      <c r="L22" s="371">
        <v>0</v>
      </c>
      <c r="M22" s="367">
        <f t="shared" si="1"/>
        <v>0</v>
      </c>
      <c r="N22" s="368">
        <f t="shared" si="2"/>
        <v>5760</v>
      </c>
      <c r="O22" s="368">
        <f t="shared" si="3"/>
        <v>3422</v>
      </c>
      <c r="P22" s="369">
        <f t="shared" si="4"/>
        <v>9182</v>
      </c>
      <c r="Q22" s="372">
        <f t="shared" si="5"/>
        <v>16</v>
      </c>
      <c r="R22" s="373">
        <f>SUM(P22:Q22)</f>
        <v>9198</v>
      </c>
      <c r="S22" s="365"/>
      <c r="T22" s="29"/>
      <c r="U22" s="29"/>
      <c r="V22" s="29"/>
    </row>
    <row r="23" spans="1:22" ht="14.25">
      <c r="A23" s="356"/>
      <c r="B23" s="366" t="s">
        <v>22</v>
      </c>
      <c r="C23" s="367">
        <v>0</v>
      </c>
      <c r="D23" s="368">
        <v>0</v>
      </c>
      <c r="E23" s="368">
        <v>6703</v>
      </c>
      <c r="F23" s="368">
        <f t="shared" si="0"/>
        <v>6703</v>
      </c>
      <c r="G23" s="369">
        <v>0</v>
      </c>
      <c r="H23" s="370">
        <v>0</v>
      </c>
      <c r="I23" s="368">
        <v>0</v>
      </c>
      <c r="J23" s="368">
        <v>9012</v>
      </c>
      <c r="K23" s="368">
        <f t="shared" si="7"/>
        <v>9012</v>
      </c>
      <c r="L23" s="371">
        <v>0</v>
      </c>
      <c r="M23" s="367">
        <f t="shared" si="1"/>
        <v>0</v>
      </c>
      <c r="N23" s="368">
        <f t="shared" si="2"/>
        <v>0</v>
      </c>
      <c r="O23" s="368">
        <f t="shared" si="3"/>
        <v>15715</v>
      </c>
      <c r="P23" s="369">
        <f t="shared" si="4"/>
        <v>15715</v>
      </c>
      <c r="Q23" s="372">
        <f t="shared" si="5"/>
        <v>0</v>
      </c>
      <c r="R23" s="373">
        <f t="shared" si="6"/>
        <v>15715</v>
      </c>
      <c r="S23" s="365"/>
      <c r="T23" s="29"/>
      <c r="U23" s="29"/>
      <c r="V23" s="29"/>
    </row>
    <row r="24" spans="1:22" ht="14.25">
      <c r="A24" s="356"/>
      <c r="B24" s="366" t="s">
        <v>23</v>
      </c>
      <c r="C24" s="367">
        <v>0</v>
      </c>
      <c r="D24" s="368">
        <v>1396</v>
      </c>
      <c r="E24" s="368">
        <v>0</v>
      </c>
      <c r="F24" s="368">
        <f t="shared" si="0"/>
        <v>1396</v>
      </c>
      <c r="G24" s="369">
        <v>0</v>
      </c>
      <c r="H24" s="370">
        <v>0</v>
      </c>
      <c r="I24" s="368">
        <v>0</v>
      </c>
      <c r="J24" s="368">
        <v>1628</v>
      </c>
      <c r="K24" s="368">
        <f t="shared" si="7"/>
        <v>1628</v>
      </c>
      <c r="L24" s="371">
        <v>0</v>
      </c>
      <c r="M24" s="367">
        <f t="shared" si="1"/>
        <v>0</v>
      </c>
      <c r="N24" s="368">
        <f t="shared" si="2"/>
        <v>1396</v>
      </c>
      <c r="O24" s="368">
        <f t="shared" si="3"/>
        <v>1628</v>
      </c>
      <c r="P24" s="369">
        <f t="shared" si="4"/>
        <v>3024</v>
      </c>
      <c r="Q24" s="372">
        <f t="shared" si="5"/>
        <v>0</v>
      </c>
      <c r="R24" s="373">
        <f t="shared" si="6"/>
        <v>3024</v>
      </c>
      <c r="S24" s="365"/>
      <c r="T24" s="29"/>
      <c r="U24" s="29"/>
      <c r="V24" s="29"/>
    </row>
    <row r="25" spans="1:22" ht="14.25">
      <c r="A25" s="356"/>
      <c r="B25" s="366" t="s">
        <v>24</v>
      </c>
      <c r="C25" s="367">
        <v>0</v>
      </c>
      <c r="D25" s="368">
        <v>0</v>
      </c>
      <c r="E25" s="368">
        <v>20309</v>
      </c>
      <c r="F25" s="368">
        <f t="shared" si="0"/>
        <v>20309</v>
      </c>
      <c r="G25" s="369">
        <v>0</v>
      </c>
      <c r="H25" s="370">
        <v>0</v>
      </c>
      <c r="I25" s="368">
        <v>0</v>
      </c>
      <c r="J25" s="368">
        <v>4964</v>
      </c>
      <c r="K25" s="368">
        <f t="shared" si="7"/>
        <v>4964</v>
      </c>
      <c r="L25" s="371">
        <v>0</v>
      </c>
      <c r="M25" s="367">
        <f t="shared" si="1"/>
        <v>0</v>
      </c>
      <c r="N25" s="368">
        <f t="shared" si="2"/>
        <v>0</v>
      </c>
      <c r="O25" s="368">
        <f t="shared" si="3"/>
        <v>25273</v>
      </c>
      <c r="P25" s="369">
        <f t="shared" si="4"/>
        <v>25273</v>
      </c>
      <c r="Q25" s="372">
        <f t="shared" si="5"/>
        <v>0</v>
      </c>
      <c r="R25" s="373">
        <f t="shared" si="6"/>
        <v>25273</v>
      </c>
      <c r="S25" s="365"/>
      <c r="T25" s="29"/>
      <c r="U25" s="29"/>
      <c r="V25" s="29"/>
    </row>
    <row r="26" spans="1:22" ht="14.25">
      <c r="A26" s="356"/>
      <c r="B26" s="366" t="s">
        <v>25</v>
      </c>
      <c r="C26" s="367">
        <v>420</v>
      </c>
      <c r="D26" s="368">
        <v>0</v>
      </c>
      <c r="E26" s="368">
        <v>0</v>
      </c>
      <c r="F26" s="368">
        <f t="shared" si="0"/>
        <v>420</v>
      </c>
      <c r="G26" s="369">
        <v>0</v>
      </c>
      <c r="H26" s="370">
        <v>0</v>
      </c>
      <c r="I26" s="368">
        <v>0</v>
      </c>
      <c r="J26" s="368">
        <v>61</v>
      </c>
      <c r="K26" s="368">
        <f t="shared" si="7"/>
        <v>61</v>
      </c>
      <c r="L26" s="371">
        <v>0</v>
      </c>
      <c r="M26" s="367">
        <f t="shared" si="1"/>
        <v>420</v>
      </c>
      <c r="N26" s="368">
        <f t="shared" si="2"/>
        <v>0</v>
      </c>
      <c r="O26" s="368">
        <f t="shared" si="3"/>
        <v>61</v>
      </c>
      <c r="P26" s="369">
        <f t="shared" si="4"/>
        <v>481</v>
      </c>
      <c r="Q26" s="372">
        <f t="shared" si="5"/>
        <v>0</v>
      </c>
      <c r="R26" s="373">
        <f t="shared" si="6"/>
        <v>481</v>
      </c>
      <c r="S26" s="365"/>
      <c r="T26" s="29"/>
      <c r="U26" s="29"/>
      <c r="V26" s="29"/>
    </row>
    <row r="27" spans="1:22" ht="14.25">
      <c r="A27" s="356"/>
      <c r="B27" s="366" t="s">
        <v>26</v>
      </c>
      <c r="C27" s="367">
        <v>0</v>
      </c>
      <c r="D27" s="368">
        <v>4469</v>
      </c>
      <c r="E27" s="368">
        <v>0</v>
      </c>
      <c r="F27" s="368">
        <f t="shared" si="0"/>
        <v>4469</v>
      </c>
      <c r="G27" s="369">
        <v>0</v>
      </c>
      <c r="H27" s="370">
        <v>0</v>
      </c>
      <c r="I27" s="368">
        <v>0</v>
      </c>
      <c r="J27" s="368">
        <v>9741</v>
      </c>
      <c r="K27" s="368">
        <f t="shared" si="7"/>
        <v>9741</v>
      </c>
      <c r="L27" s="371">
        <v>0</v>
      </c>
      <c r="M27" s="367">
        <f t="shared" si="1"/>
        <v>0</v>
      </c>
      <c r="N27" s="368">
        <f t="shared" si="2"/>
        <v>4469</v>
      </c>
      <c r="O27" s="368">
        <f t="shared" si="3"/>
        <v>9741</v>
      </c>
      <c r="P27" s="369">
        <f t="shared" si="4"/>
        <v>14210</v>
      </c>
      <c r="Q27" s="372">
        <f t="shared" si="5"/>
        <v>0</v>
      </c>
      <c r="R27" s="373">
        <f t="shared" si="6"/>
        <v>14210</v>
      </c>
      <c r="S27" s="365"/>
      <c r="T27" s="29"/>
      <c r="U27" s="29"/>
      <c r="V27" s="29"/>
    </row>
    <row r="28" spans="1:22" ht="14.25">
      <c r="A28" s="356"/>
      <c r="B28" s="366" t="s">
        <v>27</v>
      </c>
      <c r="C28" s="367">
        <v>0</v>
      </c>
      <c r="D28" s="368">
        <v>0</v>
      </c>
      <c r="E28" s="368">
        <v>8135</v>
      </c>
      <c r="F28" s="368">
        <f t="shared" si="0"/>
        <v>8135</v>
      </c>
      <c r="G28" s="369">
        <v>0</v>
      </c>
      <c r="H28" s="370">
        <v>0</v>
      </c>
      <c r="I28" s="368">
        <v>0</v>
      </c>
      <c r="J28" s="368">
        <v>15598</v>
      </c>
      <c r="K28" s="368">
        <f t="shared" si="7"/>
        <v>15598</v>
      </c>
      <c r="L28" s="371">
        <v>0</v>
      </c>
      <c r="M28" s="367">
        <f t="shared" si="1"/>
        <v>0</v>
      </c>
      <c r="N28" s="368">
        <f t="shared" si="2"/>
        <v>0</v>
      </c>
      <c r="O28" s="368">
        <f t="shared" si="3"/>
        <v>23733</v>
      </c>
      <c r="P28" s="369">
        <f t="shared" si="4"/>
        <v>23733</v>
      </c>
      <c r="Q28" s="372">
        <f t="shared" si="5"/>
        <v>0</v>
      </c>
      <c r="R28" s="373">
        <f t="shared" si="6"/>
        <v>23733</v>
      </c>
      <c r="S28" s="365"/>
      <c r="T28" s="29"/>
      <c r="U28" s="29"/>
      <c r="V28" s="29"/>
    </row>
    <row r="29" spans="1:22" ht="14.25">
      <c r="A29" s="356"/>
      <c r="B29" s="366" t="s">
        <v>28</v>
      </c>
      <c r="C29" s="367">
        <v>0</v>
      </c>
      <c r="D29" s="368">
        <v>1853</v>
      </c>
      <c r="E29" s="368">
        <v>0</v>
      </c>
      <c r="F29" s="368">
        <f t="shared" si="0"/>
        <v>1853</v>
      </c>
      <c r="G29" s="369">
        <v>0</v>
      </c>
      <c r="H29" s="370">
        <v>0</v>
      </c>
      <c r="I29" s="368">
        <v>0</v>
      </c>
      <c r="J29" s="368">
        <v>5199</v>
      </c>
      <c r="K29" s="368">
        <f t="shared" si="7"/>
        <v>5199</v>
      </c>
      <c r="L29" s="371">
        <v>0</v>
      </c>
      <c r="M29" s="367">
        <f t="shared" si="1"/>
        <v>0</v>
      </c>
      <c r="N29" s="368">
        <f t="shared" si="2"/>
        <v>1853</v>
      </c>
      <c r="O29" s="368">
        <f t="shared" si="3"/>
        <v>5199</v>
      </c>
      <c r="P29" s="369">
        <f t="shared" si="4"/>
        <v>7052</v>
      </c>
      <c r="Q29" s="372">
        <f t="shared" si="5"/>
        <v>0</v>
      </c>
      <c r="R29" s="373">
        <f t="shared" si="6"/>
        <v>7052</v>
      </c>
      <c r="S29" s="365"/>
      <c r="T29" s="29"/>
      <c r="U29" s="29"/>
      <c r="V29" s="29"/>
    </row>
    <row r="30" spans="1:22" ht="14.25">
      <c r="A30" s="356"/>
      <c r="B30" s="366" t="s">
        <v>29</v>
      </c>
      <c r="C30" s="367">
        <v>0</v>
      </c>
      <c r="D30" s="368">
        <v>789</v>
      </c>
      <c r="E30" s="368">
        <v>0</v>
      </c>
      <c r="F30" s="368">
        <f t="shared" si="0"/>
        <v>789</v>
      </c>
      <c r="G30" s="369">
        <v>0</v>
      </c>
      <c r="H30" s="370">
        <v>0</v>
      </c>
      <c r="I30" s="368">
        <v>0</v>
      </c>
      <c r="J30" s="368">
        <v>1754</v>
      </c>
      <c r="K30" s="368">
        <f t="shared" si="7"/>
        <v>1754</v>
      </c>
      <c r="L30" s="371">
        <v>0</v>
      </c>
      <c r="M30" s="367">
        <f t="shared" si="1"/>
        <v>0</v>
      </c>
      <c r="N30" s="368">
        <f t="shared" si="2"/>
        <v>789</v>
      </c>
      <c r="O30" s="368">
        <f t="shared" si="3"/>
        <v>1754</v>
      </c>
      <c r="P30" s="369">
        <f t="shared" si="4"/>
        <v>2543</v>
      </c>
      <c r="Q30" s="372">
        <f t="shared" si="5"/>
        <v>0</v>
      </c>
      <c r="R30" s="373">
        <f>SUM(P30:Q30)</f>
        <v>2543</v>
      </c>
      <c r="S30" s="365"/>
      <c r="T30" s="29"/>
      <c r="U30" s="29"/>
      <c r="V30" s="29"/>
    </row>
    <row r="31" spans="1:22" ht="14.25">
      <c r="A31" s="356"/>
      <c r="B31" s="366" t="s">
        <v>30</v>
      </c>
      <c r="C31" s="367">
        <v>0</v>
      </c>
      <c r="D31" s="368">
        <v>2455</v>
      </c>
      <c r="E31" s="368">
        <v>0</v>
      </c>
      <c r="F31" s="368">
        <f t="shared" si="0"/>
        <v>2455</v>
      </c>
      <c r="G31" s="369">
        <v>0</v>
      </c>
      <c r="H31" s="370">
        <v>0</v>
      </c>
      <c r="I31" s="368">
        <v>0</v>
      </c>
      <c r="J31" s="368">
        <v>3646</v>
      </c>
      <c r="K31" s="368">
        <f t="shared" si="7"/>
        <v>3646</v>
      </c>
      <c r="L31" s="371">
        <v>0</v>
      </c>
      <c r="M31" s="367">
        <f t="shared" si="1"/>
        <v>0</v>
      </c>
      <c r="N31" s="368">
        <f t="shared" si="2"/>
        <v>2455</v>
      </c>
      <c r="O31" s="368">
        <f t="shared" si="3"/>
        <v>3646</v>
      </c>
      <c r="P31" s="369">
        <f t="shared" si="4"/>
        <v>6101</v>
      </c>
      <c r="Q31" s="372">
        <f t="shared" si="5"/>
        <v>0</v>
      </c>
      <c r="R31" s="373">
        <f t="shared" si="6"/>
        <v>6101</v>
      </c>
      <c r="S31" s="365"/>
      <c r="T31" s="29"/>
      <c r="U31" s="29"/>
      <c r="V31" s="29"/>
    </row>
    <row r="32" spans="1:22" ht="14.25">
      <c r="A32" s="356"/>
      <c r="B32" s="366" t="s">
        <v>31</v>
      </c>
      <c r="C32" s="367">
        <v>0</v>
      </c>
      <c r="D32" s="368">
        <v>0</v>
      </c>
      <c r="E32" s="368">
        <v>3590</v>
      </c>
      <c r="F32" s="368">
        <f t="shared" si="0"/>
        <v>3590</v>
      </c>
      <c r="G32" s="369">
        <v>0</v>
      </c>
      <c r="H32" s="370">
        <v>0</v>
      </c>
      <c r="I32" s="368">
        <v>0</v>
      </c>
      <c r="J32" s="368">
        <v>4709</v>
      </c>
      <c r="K32" s="368">
        <f t="shared" si="7"/>
        <v>4709</v>
      </c>
      <c r="L32" s="371">
        <v>0</v>
      </c>
      <c r="M32" s="367">
        <f t="shared" si="1"/>
        <v>0</v>
      </c>
      <c r="N32" s="368">
        <f t="shared" si="2"/>
        <v>0</v>
      </c>
      <c r="O32" s="368">
        <f t="shared" si="3"/>
        <v>8299</v>
      </c>
      <c r="P32" s="369">
        <f t="shared" si="4"/>
        <v>8299</v>
      </c>
      <c r="Q32" s="372">
        <f t="shared" si="5"/>
        <v>0</v>
      </c>
      <c r="R32" s="373">
        <f t="shared" si="6"/>
        <v>8299</v>
      </c>
      <c r="S32" s="365"/>
      <c r="T32" s="29"/>
      <c r="U32" s="29"/>
      <c r="V32" s="29"/>
    </row>
    <row r="33" spans="1:22" ht="14.25">
      <c r="A33" s="356"/>
      <c r="B33" s="366" t="s">
        <v>32</v>
      </c>
      <c r="C33" s="367">
        <v>0</v>
      </c>
      <c r="D33" s="368">
        <v>3951</v>
      </c>
      <c r="E33" s="368">
        <v>0</v>
      </c>
      <c r="F33" s="368">
        <f t="shared" si="0"/>
        <v>3951</v>
      </c>
      <c r="G33" s="369">
        <v>23</v>
      </c>
      <c r="H33" s="370">
        <v>0</v>
      </c>
      <c r="I33" s="368">
        <v>0</v>
      </c>
      <c r="J33" s="368">
        <v>5384</v>
      </c>
      <c r="K33" s="368">
        <f t="shared" si="7"/>
        <v>5384</v>
      </c>
      <c r="L33" s="371">
        <v>0</v>
      </c>
      <c r="M33" s="367">
        <f t="shared" si="1"/>
        <v>0</v>
      </c>
      <c r="N33" s="368">
        <f t="shared" si="2"/>
        <v>3951</v>
      </c>
      <c r="O33" s="368">
        <f t="shared" si="3"/>
        <v>5384</v>
      </c>
      <c r="P33" s="369">
        <f t="shared" si="4"/>
        <v>9335</v>
      </c>
      <c r="Q33" s="372">
        <f t="shared" si="5"/>
        <v>23</v>
      </c>
      <c r="R33" s="373">
        <f t="shared" si="6"/>
        <v>9358</v>
      </c>
      <c r="S33" s="365"/>
      <c r="T33" s="29"/>
      <c r="U33" s="29"/>
      <c r="V33" s="29"/>
    </row>
    <row r="34" spans="1:22" ht="14.25">
      <c r="A34" s="356"/>
      <c r="B34" s="366" t="s">
        <v>33</v>
      </c>
      <c r="C34" s="367">
        <v>0</v>
      </c>
      <c r="D34" s="368">
        <v>16529</v>
      </c>
      <c r="E34" s="368">
        <v>0</v>
      </c>
      <c r="F34" s="368">
        <f t="shared" si="0"/>
        <v>16529</v>
      </c>
      <c r="G34" s="369">
        <v>0</v>
      </c>
      <c r="H34" s="370">
        <v>0</v>
      </c>
      <c r="I34" s="368">
        <v>0</v>
      </c>
      <c r="J34" s="368">
        <v>7901</v>
      </c>
      <c r="K34" s="368">
        <f t="shared" si="7"/>
        <v>7901</v>
      </c>
      <c r="L34" s="371">
        <v>0</v>
      </c>
      <c r="M34" s="367">
        <f t="shared" si="1"/>
        <v>0</v>
      </c>
      <c r="N34" s="368">
        <f t="shared" si="2"/>
        <v>16529</v>
      </c>
      <c r="O34" s="368">
        <f t="shared" si="3"/>
        <v>7901</v>
      </c>
      <c r="P34" s="369">
        <f t="shared" si="4"/>
        <v>24430</v>
      </c>
      <c r="Q34" s="372">
        <f t="shared" si="5"/>
        <v>0</v>
      </c>
      <c r="R34" s="373">
        <f t="shared" si="6"/>
        <v>24430</v>
      </c>
      <c r="S34" s="365"/>
      <c r="T34" s="29"/>
      <c r="U34" s="29"/>
      <c r="V34" s="29"/>
    </row>
    <row r="35" spans="1:22" ht="14.25">
      <c r="A35" s="356"/>
      <c r="B35" s="366" t="s">
        <v>34</v>
      </c>
      <c r="C35" s="367">
        <v>0</v>
      </c>
      <c r="D35" s="368">
        <v>328</v>
      </c>
      <c r="E35" s="368">
        <v>0</v>
      </c>
      <c r="F35" s="368">
        <f t="shared" si="0"/>
        <v>328</v>
      </c>
      <c r="G35" s="369">
        <v>0</v>
      </c>
      <c r="H35" s="370">
        <v>0</v>
      </c>
      <c r="I35" s="368">
        <v>0</v>
      </c>
      <c r="J35" s="368">
        <v>794</v>
      </c>
      <c r="K35" s="368">
        <f t="shared" si="7"/>
        <v>794</v>
      </c>
      <c r="L35" s="371">
        <v>0</v>
      </c>
      <c r="M35" s="367">
        <f t="shared" si="1"/>
        <v>0</v>
      </c>
      <c r="N35" s="368">
        <f t="shared" si="2"/>
        <v>328</v>
      </c>
      <c r="O35" s="368">
        <f t="shared" si="3"/>
        <v>794</v>
      </c>
      <c r="P35" s="369">
        <f t="shared" si="4"/>
        <v>1122</v>
      </c>
      <c r="Q35" s="372">
        <f t="shared" si="5"/>
        <v>0</v>
      </c>
      <c r="R35" s="373">
        <f t="shared" si="6"/>
        <v>1122</v>
      </c>
      <c r="S35" s="365"/>
      <c r="T35" s="29"/>
      <c r="U35" s="29"/>
      <c r="V35" s="29"/>
    </row>
    <row r="36" spans="1:22" ht="14.25">
      <c r="A36" s="356"/>
      <c r="B36" s="366" t="s">
        <v>35</v>
      </c>
      <c r="C36" s="367">
        <v>0</v>
      </c>
      <c r="D36" s="368">
        <v>3360</v>
      </c>
      <c r="E36" s="368">
        <v>0</v>
      </c>
      <c r="F36" s="368">
        <f t="shared" si="0"/>
        <v>3360</v>
      </c>
      <c r="G36" s="369">
        <v>0</v>
      </c>
      <c r="H36" s="370">
        <v>0</v>
      </c>
      <c r="I36" s="368">
        <v>0</v>
      </c>
      <c r="J36" s="368">
        <v>2655</v>
      </c>
      <c r="K36" s="368">
        <f t="shared" si="7"/>
        <v>2655</v>
      </c>
      <c r="L36" s="371">
        <v>0</v>
      </c>
      <c r="M36" s="367">
        <f t="shared" si="1"/>
        <v>0</v>
      </c>
      <c r="N36" s="368">
        <f t="shared" si="2"/>
        <v>3360</v>
      </c>
      <c r="O36" s="368">
        <f t="shared" si="3"/>
        <v>2655</v>
      </c>
      <c r="P36" s="369">
        <f t="shared" si="4"/>
        <v>6015</v>
      </c>
      <c r="Q36" s="372">
        <f t="shared" si="5"/>
        <v>0</v>
      </c>
      <c r="R36" s="373">
        <f t="shared" si="6"/>
        <v>6015</v>
      </c>
      <c r="S36" s="365"/>
      <c r="T36" s="29"/>
      <c r="U36" s="29"/>
      <c r="V36" s="29"/>
    </row>
    <row r="37" spans="1:22" ht="14.25">
      <c r="A37" s="356"/>
      <c r="B37" s="366" t="s">
        <v>36</v>
      </c>
      <c r="C37" s="367">
        <v>0</v>
      </c>
      <c r="D37" s="368">
        <v>324</v>
      </c>
      <c r="E37" s="368">
        <v>0</v>
      </c>
      <c r="F37" s="368">
        <f t="shared" si="0"/>
        <v>324</v>
      </c>
      <c r="G37" s="369">
        <v>0</v>
      </c>
      <c r="H37" s="370">
        <v>0</v>
      </c>
      <c r="I37" s="368">
        <v>0</v>
      </c>
      <c r="J37" s="368">
        <v>113</v>
      </c>
      <c r="K37" s="368">
        <f t="shared" si="7"/>
        <v>113</v>
      </c>
      <c r="L37" s="371">
        <v>0</v>
      </c>
      <c r="M37" s="367">
        <f t="shared" si="1"/>
        <v>0</v>
      </c>
      <c r="N37" s="368">
        <f t="shared" si="2"/>
        <v>324</v>
      </c>
      <c r="O37" s="368">
        <f t="shared" si="3"/>
        <v>113</v>
      </c>
      <c r="P37" s="369">
        <f t="shared" si="4"/>
        <v>437</v>
      </c>
      <c r="Q37" s="372">
        <f t="shared" si="5"/>
        <v>0</v>
      </c>
      <c r="R37" s="373">
        <f t="shared" si="6"/>
        <v>437</v>
      </c>
      <c r="S37" s="365"/>
      <c r="T37" s="29"/>
      <c r="U37" s="29"/>
      <c r="V37" s="29"/>
    </row>
    <row r="38" spans="1:22" ht="15" thickBot="1">
      <c r="A38" s="356"/>
      <c r="B38" s="374" t="s">
        <v>37</v>
      </c>
      <c r="C38" s="375">
        <v>0</v>
      </c>
      <c r="D38" s="376">
        <v>0</v>
      </c>
      <c r="E38" s="376">
        <v>9008</v>
      </c>
      <c r="F38" s="376">
        <f t="shared" si="0"/>
        <v>9008</v>
      </c>
      <c r="G38" s="377">
        <v>0</v>
      </c>
      <c r="H38" s="378">
        <v>0</v>
      </c>
      <c r="I38" s="376">
        <v>0</v>
      </c>
      <c r="J38" s="376">
        <v>15099</v>
      </c>
      <c r="K38" s="376">
        <f t="shared" si="7"/>
        <v>15099</v>
      </c>
      <c r="L38" s="379">
        <v>0</v>
      </c>
      <c r="M38" s="375">
        <f t="shared" si="1"/>
        <v>0</v>
      </c>
      <c r="N38" s="376">
        <f t="shared" si="2"/>
        <v>0</v>
      </c>
      <c r="O38" s="376">
        <f t="shared" si="3"/>
        <v>24107</v>
      </c>
      <c r="P38" s="377">
        <f t="shared" si="4"/>
        <v>24107</v>
      </c>
      <c r="Q38" s="380">
        <f t="shared" si="5"/>
        <v>0</v>
      </c>
      <c r="R38" s="381">
        <f t="shared" si="6"/>
        <v>24107</v>
      </c>
      <c r="S38" s="365"/>
      <c r="T38" s="29"/>
      <c r="U38" s="29"/>
      <c r="V38" s="29"/>
    </row>
    <row r="39" spans="1:22" ht="15" thickBot="1">
      <c r="A39" s="356"/>
      <c r="B39" s="382" t="s">
        <v>51</v>
      </c>
      <c r="C39" s="383">
        <f>SUM(C6:C38)</f>
        <v>19305</v>
      </c>
      <c r="D39" s="384">
        <f aca="true" t="shared" si="8" ref="D39:L39">SUM(D6:D38)</f>
        <v>78958</v>
      </c>
      <c r="E39" s="384">
        <f t="shared" si="8"/>
        <v>126821</v>
      </c>
      <c r="F39" s="384">
        <f t="shared" si="0"/>
        <v>225084</v>
      </c>
      <c r="G39" s="385">
        <f t="shared" si="8"/>
        <v>39</v>
      </c>
      <c r="H39" s="386">
        <f t="shared" si="8"/>
        <v>127</v>
      </c>
      <c r="I39" s="384">
        <f t="shared" si="8"/>
        <v>75</v>
      </c>
      <c r="J39" s="384">
        <f t="shared" si="8"/>
        <v>222989</v>
      </c>
      <c r="K39" s="384">
        <f t="shared" si="7"/>
        <v>223191</v>
      </c>
      <c r="L39" s="387">
        <f t="shared" si="8"/>
        <v>0</v>
      </c>
      <c r="M39" s="383">
        <f aca="true" t="shared" si="9" ref="M39:M49">C39+H39</f>
        <v>19432</v>
      </c>
      <c r="N39" s="384">
        <f t="shared" si="2"/>
        <v>79033</v>
      </c>
      <c r="O39" s="384">
        <f t="shared" si="3"/>
        <v>349810</v>
      </c>
      <c r="P39" s="385">
        <f t="shared" si="4"/>
        <v>448275</v>
      </c>
      <c r="Q39" s="388">
        <f>G39+L39</f>
        <v>39</v>
      </c>
      <c r="R39" s="389">
        <f t="shared" si="6"/>
        <v>448314</v>
      </c>
      <c r="S39" s="29"/>
      <c r="T39" s="29"/>
      <c r="U39" s="29"/>
      <c r="V39" s="29"/>
    </row>
    <row r="40" spans="1:22" ht="14.25">
      <c r="A40" s="356"/>
      <c r="B40" s="390" t="s">
        <v>38</v>
      </c>
      <c r="C40" s="358">
        <v>0</v>
      </c>
      <c r="D40" s="359">
        <v>604</v>
      </c>
      <c r="E40" s="359">
        <v>0</v>
      </c>
      <c r="F40" s="359">
        <f aca="true" t="shared" si="10" ref="F40:F49">SUM(C40:E40)</f>
        <v>604</v>
      </c>
      <c r="G40" s="360">
        <v>0</v>
      </c>
      <c r="H40" s="361">
        <v>0</v>
      </c>
      <c r="I40" s="359">
        <v>0</v>
      </c>
      <c r="J40" s="359">
        <v>1219</v>
      </c>
      <c r="K40" s="359">
        <f t="shared" si="7"/>
        <v>1219</v>
      </c>
      <c r="L40" s="362">
        <v>0</v>
      </c>
      <c r="M40" s="358">
        <f t="shared" si="9"/>
        <v>0</v>
      </c>
      <c r="N40" s="359">
        <f t="shared" si="2"/>
        <v>604</v>
      </c>
      <c r="O40" s="359">
        <f t="shared" si="3"/>
        <v>1219</v>
      </c>
      <c r="P40" s="360">
        <f t="shared" si="4"/>
        <v>1823</v>
      </c>
      <c r="Q40" s="363">
        <f aca="true" t="shared" si="11" ref="Q40:Q51">G40+L40</f>
        <v>0</v>
      </c>
      <c r="R40" s="364">
        <f t="shared" si="6"/>
        <v>1823</v>
      </c>
      <c r="S40" s="365"/>
      <c r="T40" s="29"/>
      <c r="U40" s="29"/>
      <c r="V40" s="29"/>
    </row>
    <row r="41" spans="1:22" ht="14.25">
      <c r="A41" s="356"/>
      <c r="B41" s="391" t="s">
        <v>39</v>
      </c>
      <c r="C41" s="367">
        <v>158</v>
      </c>
      <c r="D41" s="368">
        <v>0</v>
      </c>
      <c r="E41" s="368">
        <v>0</v>
      </c>
      <c r="F41" s="368">
        <f t="shared" si="10"/>
        <v>158</v>
      </c>
      <c r="G41" s="369">
        <v>0</v>
      </c>
      <c r="H41" s="370">
        <v>0</v>
      </c>
      <c r="I41" s="368">
        <v>0</v>
      </c>
      <c r="J41" s="368">
        <v>168</v>
      </c>
      <c r="K41" s="368">
        <f t="shared" si="7"/>
        <v>168</v>
      </c>
      <c r="L41" s="371">
        <v>0</v>
      </c>
      <c r="M41" s="367">
        <f t="shared" si="9"/>
        <v>158</v>
      </c>
      <c r="N41" s="368">
        <f t="shared" si="2"/>
        <v>0</v>
      </c>
      <c r="O41" s="368">
        <f t="shared" si="3"/>
        <v>168</v>
      </c>
      <c r="P41" s="369">
        <f t="shared" si="4"/>
        <v>326</v>
      </c>
      <c r="Q41" s="372">
        <f t="shared" si="11"/>
        <v>0</v>
      </c>
      <c r="R41" s="373">
        <f t="shared" si="6"/>
        <v>326</v>
      </c>
      <c r="S41" s="365"/>
      <c r="T41" s="29"/>
      <c r="U41" s="29"/>
      <c r="V41" s="29"/>
    </row>
    <row r="42" spans="1:22" ht="14.25">
      <c r="A42" s="356"/>
      <c r="B42" s="391" t="s">
        <v>40</v>
      </c>
      <c r="C42" s="367">
        <v>0</v>
      </c>
      <c r="D42" s="368">
        <v>2610</v>
      </c>
      <c r="E42" s="368">
        <v>0</v>
      </c>
      <c r="F42" s="368">
        <f t="shared" si="10"/>
        <v>2610</v>
      </c>
      <c r="G42" s="369">
        <v>29</v>
      </c>
      <c r="H42" s="370">
        <v>0</v>
      </c>
      <c r="I42" s="368">
        <v>0</v>
      </c>
      <c r="J42" s="368">
        <v>3700</v>
      </c>
      <c r="K42" s="368">
        <f t="shared" si="7"/>
        <v>3700</v>
      </c>
      <c r="L42" s="371">
        <v>0</v>
      </c>
      <c r="M42" s="367">
        <f t="shared" si="9"/>
        <v>0</v>
      </c>
      <c r="N42" s="368">
        <f t="shared" si="2"/>
        <v>2610</v>
      </c>
      <c r="O42" s="368">
        <f t="shared" si="3"/>
        <v>3700</v>
      </c>
      <c r="P42" s="369">
        <f t="shared" si="4"/>
        <v>6310</v>
      </c>
      <c r="Q42" s="372">
        <f t="shared" si="11"/>
        <v>29</v>
      </c>
      <c r="R42" s="373">
        <f t="shared" si="6"/>
        <v>6339</v>
      </c>
      <c r="S42" s="365"/>
      <c r="T42" s="29"/>
      <c r="U42" s="29"/>
      <c r="V42" s="29"/>
    </row>
    <row r="43" spans="1:22" ht="14.25">
      <c r="A43" s="356"/>
      <c r="B43" s="391" t="s">
        <v>41</v>
      </c>
      <c r="C43" s="367">
        <v>0</v>
      </c>
      <c r="D43" s="368">
        <v>0</v>
      </c>
      <c r="E43" s="368">
        <v>1124</v>
      </c>
      <c r="F43" s="368">
        <f t="shared" si="10"/>
        <v>1124</v>
      </c>
      <c r="G43" s="369">
        <v>0</v>
      </c>
      <c r="H43" s="370">
        <v>0</v>
      </c>
      <c r="I43" s="368">
        <v>0</v>
      </c>
      <c r="J43" s="368">
        <v>445</v>
      </c>
      <c r="K43" s="368">
        <f t="shared" si="7"/>
        <v>445</v>
      </c>
      <c r="L43" s="371">
        <v>0</v>
      </c>
      <c r="M43" s="367">
        <f t="shared" si="9"/>
        <v>0</v>
      </c>
      <c r="N43" s="368">
        <f t="shared" si="2"/>
        <v>0</v>
      </c>
      <c r="O43" s="368">
        <f t="shared" si="3"/>
        <v>1569</v>
      </c>
      <c r="P43" s="369">
        <f t="shared" si="4"/>
        <v>1569</v>
      </c>
      <c r="Q43" s="372">
        <f t="shared" si="11"/>
        <v>0</v>
      </c>
      <c r="R43" s="373">
        <f t="shared" si="6"/>
        <v>1569</v>
      </c>
      <c r="S43" s="365"/>
      <c r="T43" s="29"/>
      <c r="U43" s="29"/>
      <c r="V43" s="29"/>
    </row>
    <row r="44" spans="1:22" ht="14.25">
      <c r="A44" s="356"/>
      <c r="B44" s="391" t="s">
        <v>42</v>
      </c>
      <c r="C44" s="367">
        <v>0</v>
      </c>
      <c r="D44" s="368">
        <v>7893</v>
      </c>
      <c r="E44" s="368">
        <v>712</v>
      </c>
      <c r="F44" s="368">
        <f t="shared" si="10"/>
        <v>8605</v>
      </c>
      <c r="G44" s="369">
        <v>0</v>
      </c>
      <c r="H44" s="370">
        <v>0</v>
      </c>
      <c r="I44" s="368">
        <v>0</v>
      </c>
      <c r="J44" s="368">
        <v>5309</v>
      </c>
      <c r="K44" s="368">
        <f t="shared" si="7"/>
        <v>5309</v>
      </c>
      <c r="L44" s="371">
        <v>0</v>
      </c>
      <c r="M44" s="367">
        <f t="shared" si="9"/>
        <v>0</v>
      </c>
      <c r="N44" s="368">
        <f t="shared" si="2"/>
        <v>7893</v>
      </c>
      <c r="O44" s="368">
        <f t="shared" si="3"/>
        <v>6021</v>
      </c>
      <c r="P44" s="369">
        <f t="shared" si="4"/>
        <v>13914</v>
      </c>
      <c r="Q44" s="372">
        <f t="shared" si="11"/>
        <v>0</v>
      </c>
      <c r="R44" s="373">
        <f t="shared" si="6"/>
        <v>13914</v>
      </c>
      <c r="S44" s="365"/>
      <c r="T44" s="29"/>
      <c r="U44" s="29"/>
      <c r="V44" s="29"/>
    </row>
    <row r="45" spans="1:22" ht="14.25">
      <c r="A45" s="356"/>
      <c r="B45" s="391" t="s">
        <v>43</v>
      </c>
      <c r="C45" s="367">
        <v>0</v>
      </c>
      <c r="D45" s="368">
        <v>0</v>
      </c>
      <c r="E45" s="368">
        <v>519</v>
      </c>
      <c r="F45" s="368">
        <f t="shared" si="10"/>
        <v>519</v>
      </c>
      <c r="G45" s="369">
        <v>0</v>
      </c>
      <c r="H45" s="370">
        <v>0</v>
      </c>
      <c r="I45" s="368">
        <v>0</v>
      </c>
      <c r="J45" s="368">
        <v>483</v>
      </c>
      <c r="K45" s="368">
        <f t="shared" si="7"/>
        <v>483</v>
      </c>
      <c r="L45" s="371">
        <v>0</v>
      </c>
      <c r="M45" s="367">
        <f t="shared" si="9"/>
        <v>0</v>
      </c>
      <c r="N45" s="368">
        <f t="shared" si="2"/>
        <v>0</v>
      </c>
      <c r="O45" s="368">
        <f t="shared" si="3"/>
        <v>1002</v>
      </c>
      <c r="P45" s="369">
        <f t="shared" si="4"/>
        <v>1002</v>
      </c>
      <c r="Q45" s="372">
        <f t="shared" si="11"/>
        <v>0</v>
      </c>
      <c r="R45" s="373">
        <f t="shared" si="6"/>
        <v>1002</v>
      </c>
      <c r="S45" s="365"/>
      <c r="T45" s="29"/>
      <c r="U45" s="29"/>
      <c r="V45" s="29"/>
    </row>
    <row r="46" spans="1:22" ht="14.25">
      <c r="A46" s="356"/>
      <c r="B46" s="391" t="s">
        <v>44</v>
      </c>
      <c r="C46" s="367">
        <v>0</v>
      </c>
      <c r="D46" s="368">
        <v>0</v>
      </c>
      <c r="E46" s="368">
        <v>6943</v>
      </c>
      <c r="F46" s="368">
        <f t="shared" si="10"/>
        <v>6943</v>
      </c>
      <c r="G46" s="369">
        <v>0</v>
      </c>
      <c r="H46" s="370">
        <v>0</v>
      </c>
      <c r="I46" s="368">
        <v>0</v>
      </c>
      <c r="J46" s="368">
        <v>981</v>
      </c>
      <c r="K46" s="368">
        <f t="shared" si="7"/>
        <v>981</v>
      </c>
      <c r="L46" s="371">
        <v>0</v>
      </c>
      <c r="M46" s="367">
        <f t="shared" si="9"/>
        <v>0</v>
      </c>
      <c r="N46" s="368">
        <f t="shared" si="2"/>
        <v>0</v>
      </c>
      <c r="O46" s="368">
        <f t="shared" si="3"/>
        <v>7924</v>
      </c>
      <c r="P46" s="369">
        <f t="shared" si="4"/>
        <v>7924</v>
      </c>
      <c r="Q46" s="372">
        <f t="shared" si="11"/>
        <v>0</v>
      </c>
      <c r="R46" s="373">
        <f t="shared" si="6"/>
        <v>7924</v>
      </c>
      <c r="S46" s="365"/>
      <c r="T46" s="29"/>
      <c r="U46" s="29"/>
      <c r="V46" s="29"/>
    </row>
    <row r="47" spans="1:22" ht="14.25">
      <c r="A47" s="356"/>
      <c r="B47" s="391" t="s">
        <v>45</v>
      </c>
      <c r="C47" s="367">
        <v>0</v>
      </c>
      <c r="D47" s="368">
        <v>340</v>
      </c>
      <c r="E47" s="368">
        <v>0</v>
      </c>
      <c r="F47" s="368">
        <v>340</v>
      </c>
      <c r="G47" s="369">
        <v>26</v>
      </c>
      <c r="H47" s="370">
        <v>0</v>
      </c>
      <c r="I47" s="368">
        <v>1418</v>
      </c>
      <c r="J47" s="368">
        <v>0</v>
      </c>
      <c r="K47" s="368">
        <v>1418</v>
      </c>
      <c r="L47" s="371">
        <v>0</v>
      </c>
      <c r="M47" s="367">
        <v>0</v>
      </c>
      <c r="N47" s="368">
        <v>1758</v>
      </c>
      <c r="O47" s="368">
        <v>0</v>
      </c>
      <c r="P47" s="369">
        <v>1758</v>
      </c>
      <c r="Q47" s="372">
        <v>26</v>
      </c>
      <c r="R47" s="373">
        <v>1784</v>
      </c>
      <c r="S47" s="365"/>
      <c r="T47" s="29"/>
      <c r="U47" s="29"/>
      <c r="V47" s="29"/>
    </row>
    <row r="48" spans="1:22" ht="14.25">
      <c r="A48" s="356"/>
      <c r="B48" s="391" t="s">
        <v>46</v>
      </c>
      <c r="C48" s="367">
        <v>0</v>
      </c>
      <c r="D48" s="368">
        <v>891</v>
      </c>
      <c r="E48" s="368">
        <v>0</v>
      </c>
      <c r="F48" s="368">
        <f t="shared" si="10"/>
        <v>891</v>
      </c>
      <c r="G48" s="369">
        <v>8</v>
      </c>
      <c r="H48" s="370">
        <v>0</v>
      </c>
      <c r="I48" s="368">
        <v>0</v>
      </c>
      <c r="J48" s="368">
        <v>1348</v>
      </c>
      <c r="K48" s="368">
        <f t="shared" si="7"/>
        <v>1348</v>
      </c>
      <c r="L48" s="371">
        <v>0</v>
      </c>
      <c r="M48" s="367">
        <f t="shared" si="9"/>
        <v>0</v>
      </c>
      <c r="N48" s="368">
        <f t="shared" si="2"/>
        <v>891</v>
      </c>
      <c r="O48" s="368">
        <f>E48+J48</f>
        <v>1348</v>
      </c>
      <c r="P48" s="369">
        <f t="shared" si="4"/>
        <v>2239</v>
      </c>
      <c r="Q48" s="372">
        <f t="shared" si="11"/>
        <v>8</v>
      </c>
      <c r="R48" s="373">
        <f t="shared" si="6"/>
        <v>2247</v>
      </c>
      <c r="S48" s="365"/>
      <c r="T48" s="29"/>
      <c r="U48" s="29"/>
      <c r="V48" s="29"/>
    </row>
    <row r="49" spans="1:22" ht="15" thickBot="1">
      <c r="A49" s="356"/>
      <c r="B49" s="392" t="s">
        <v>47</v>
      </c>
      <c r="C49" s="375">
        <v>0</v>
      </c>
      <c r="D49" s="376">
        <v>608</v>
      </c>
      <c r="E49" s="376">
        <v>0</v>
      </c>
      <c r="F49" s="376">
        <f t="shared" si="10"/>
        <v>608</v>
      </c>
      <c r="G49" s="377">
        <v>5</v>
      </c>
      <c r="H49" s="378">
        <v>0</v>
      </c>
      <c r="I49" s="376">
        <v>0</v>
      </c>
      <c r="J49" s="376">
        <v>1212</v>
      </c>
      <c r="K49" s="376">
        <f t="shared" si="7"/>
        <v>1212</v>
      </c>
      <c r="L49" s="379">
        <v>0</v>
      </c>
      <c r="M49" s="375">
        <f t="shared" si="9"/>
        <v>0</v>
      </c>
      <c r="N49" s="376">
        <f t="shared" si="2"/>
        <v>608</v>
      </c>
      <c r="O49" s="376">
        <f>E49+J49</f>
        <v>1212</v>
      </c>
      <c r="P49" s="377">
        <f t="shared" si="4"/>
        <v>1820</v>
      </c>
      <c r="Q49" s="380">
        <f t="shared" si="11"/>
        <v>5</v>
      </c>
      <c r="R49" s="381">
        <f t="shared" si="6"/>
        <v>1825</v>
      </c>
      <c r="S49" s="365"/>
      <c r="T49" s="29"/>
      <c r="U49" s="29"/>
      <c r="V49" s="29"/>
    </row>
    <row r="50" spans="1:22" ht="15" thickBot="1">
      <c r="A50" s="356"/>
      <c r="B50" s="382" t="s">
        <v>52</v>
      </c>
      <c r="C50" s="393">
        <f>SUM(C40:C49)</f>
        <v>158</v>
      </c>
      <c r="D50" s="394">
        <f aca="true" t="shared" si="12" ref="D50:L50">SUM(D40:D49)</f>
        <v>12946</v>
      </c>
      <c r="E50" s="394">
        <f t="shared" si="12"/>
        <v>9298</v>
      </c>
      <c r="F50" s="394">
        <f t="shared" si="12"/>
        <v>22402</v>
      </c>
      <c r="G50" s="395">
        <f t="shared" si="12"/>
        <v>68</v>
      </c>
      <c r="H50" s="396">
        <f t="shared" si="12"/>
        <v>0</v>
      </c>
      <c r="I50" s="394">
        <f t="shared" si="12"/>
        <v>1418</v>
      </c>
      <c r="J50" s="394">
        <f t="shared" si="12"/>
        <v>14865</v>
      </c>
      <c r="K50" s="394">
        <f t="shared" si="7"/>
        <v>16283</v>
      </c>
      <c r="L50" s="397">
        <f t="shared" si="12"/>
        <v>0</v>
      </c>
      <c r="M50" s="393">
        <f t="shared" si="1"/>
        <v>158</v>
      </c>
      <c r="N50" s="394">
        <f t="shared" si="2"/>
        <v>14364</v>
      </c>
      <c r="O50" s="394">
        <f>E50+J50</f>
        <v>24163</v>
      </c>
      <c r="P50" s="395">
        <f t="shared" si="4"/>
        <v>38685</v>
      </c>
      <c r="Q50" s="398">
        <f t="shared" si="11"/>
        <v>68</v>
      </c>
      <c r="R50" s="399">
        <f t="shared" si="6"/>
        <v>38753</v>
      </c>
      <c r="S50" s="365"/>
      <c r="T50" s="29"/>
      <c r="U50" s="29"/>
      <c r="V50" s="29"/>
    </row>
    <row r="51" spans="1:22" ht="15" thickBot="1">
      <c r="A51" s="29"/>
      <c r="B51" s="400" t="s">
        <v>57</v>
      </c>
      <c r="C51" s="393">
        <f>C39+C50</f>
        <v>19463</v>
      </c>
      <c r="D51" s="394">
        <f aca="true" t="shared" si="13" ref="D51:L51">D39+D50</f>
        <v>91904</v>
      </c>
      <c r="E51" s="394">
        <f t="shared" si="13"/>
        <v>136119</v>
      </c>
      <c r="F51" s="394">
        <f t="shared" si="13"/>
        <v>247486</v>
      </c>
      <c r="G51" s="395">
        <f t="shared" si="13"/>
        <v>107</v>
      </c>
      <c r="H51" s="396">
        <f t="shared" si="13"/>
        <v>127</v>
      </c>
      <c r="I51" s="394">
        <f t="shared" si="13"/>
        <v>1493</v>
      </c>
      <c r="J51" s="394">
        <f t="shared" si="13"/>
        <v>237854</v>
      </c>
      <c r="K51" s="394">
        <f t="shared" si="7"/>
        <v>239474</v>
      </c>
      <c r="L51" s="397">
        <f t="shared" si="13"/>
        <v>0</v>
      </c>
      <c r="M51" s="393">
        <f t="shared" si="1"/>
        <v>19590</v>
      </c>
      <c r="N51" s="394">
        <f t="shared" si="2"/>
        <v>93397</v>
      </c>
      <c r="O51" s="394">
        <f>E51+J51</f>
        <v>373973</v>
      </c>
      <c r="P51" s="395">
        <f t="shared" si="4"/>
        <v>486960</v>
      </c>
      <c r="Q51" s="398">
        <f t="shared" si="11"/>
        <v>107</v>
      </c>
      <c r="R51" s="399">
        <f t="shared" si="6"/>
        <v>487067</v>
      </c>
      <c r="S51" s="365"/>
      <c r="T51" s="29"/>
      <c r="U51" s="29"/>
      <c r="V51" s="29"/>
    </row>
    <row r="52" spans="1:22" ht="13.5">
      <c r="A52" s="29"/>
      <c r="B52" s="29"/>
      <c r="C52" s="29"/>
      <c r="D52" s="29"/>
      <c r="E52" s="29"/>
      <c r="F52" s="401"/>
      <c r="G52" s="29"/>
      <c r="H52" s="29"/>
      <c r="I52" s="29"/>
      <c r="J52" s="457"/>
      <c r="K52" s="457"/>
      <c r="L52" s="457"/>
      <c r="M52" s="457"/>
      <c r="N52" s="457"/>
      <c r="O52" s="457"/>
      <c r="P52" s="457"/>
      <c r="Q52" s="457"/>
      <c r="R52" s="457"/>
      <c r="S52" s="29"/>
      <c r="T52" s="29"/>
      <c r="U52" s="29"/>
      <c r="V52" s="29"/>
    </row>
    <row r="53" spans="1:22" ht="13.5">
      <c r="A53" s="29"/>
      <c r="B53" s="29"/>
      <c r="C53" s="29"/>
      <c r="D53" s="29"/>
      <c r="E53" s="29"/>
      <c r="F53" s="401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</row>
  </sheetData>
  <sheetProtection/>
  <mergeCells count="7">
    <mergeCell ref="J52:R52"/>
    <mergeCell ref="B4:B5"/>
    <mergeCell ref="M4:P4"/>
    <mergeCell ref="Q4:Q5"/>
    <mergeCell ref="R4:R5"/>
    <mergeCell ref="H4:L4"/>
    <mergeCell ref="C4:G4"/>
  </mergeCells>
  <printOptions horizontalCentered="1"/>
  <pageMargins left="0.5905511811023623" right="0.5905511811023623" top="0.7480314960629921" bottom="0.5905511811023623" header="0.5118110236220472" footer="0.5118110236220472"/>
  <pageSetup horizontalDpi="600" verticalDpi="600" orientation="landscape" paperSize="9" scale="85" r:id="rId1"/>
  <rowBreaks count="1" manualBreakCount="1">
    <brk id="39" min="1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J143"/>
  <sheetViews>
    <sheetView view="pageBreakPreview" zoomScale="80" zoomScaleSheetLayoutView="80" zoomScalePageLayoutView="0" workbookViewId="0" topLeftCell="A1">
      <pane xSplit="3" ySplit="3" topLeftCell="D124" activePane="bottomRight" state="frozen"/>
      <selection pane="topLeft" activeCell="P12" sqref="P12"/>
      <selection pane="topRight" activeCell="P12" sqref="P12"/>
      <selection pane="bottomLeft" activeCell="P12" sqref="P12"/>
      <selection pane="bottomRight" activeCell="G72" sqref="G72"/>
    </sheetView>
  </sheetViews>
  <sheetFormatPr defaultColWidth="8.796875" defaultRowHeight="14.25"/>
  <cols>
    <col min="1" max="1" width="7.8984375" style="12" customWidth="1"/>
    <col min="2" max="2" width="12.3984375" style="13" customWidth="1"/>
    <col min="3" max="3" width="10.69921875" style="13" customWidth="1"/>
    <col min="4" max="5" width="11.59765625" style="14" customWidth="1"/>
    <col min="6" max="10" width="11.59765625" style="12" customWidth="1"/>
    <col min="11" max="16384" width="9" style="12" customWidth="1"/>
  </cols>
  <sheetData>
    <row r="1" ht="17.25">
      <c r="B1" s="151" t="s">
        <v>101</v>
      </c>
    </row>
    <row r="2" spans="2:10" ht="14.25" thickBot="1">
      <c r="B2" s="15"/>
      <c r="F2" s="14"/>
      <c r="G2" s="14"/>
      <c r="H2" s="402" t="s">
        <v>144</v>
      </c>
      <c r="J2" s="14" t="s">
        <v>137</v>
      </c>
    </row>
    <row r="3" spans="1:10" s="19" customFormat="1" ht="32.25" customHeight="1" thickBot="1">
      <c r="A3" s="409"/>
      <c r="B3" s="405" t="s">
        <v>4</v>
      </c>
      <c r="C3" s="16" t="s">
        <v>56</v>
      </c>
      <c r="D3" s="17" t="s">
        <v>61</v>
      </c>
      <c r="E3" s="17" t="s">
        <v>59</v>
      </c>
      <c r="F3" s="17" t="s">
        <v>60</v>
      </c>
      <c r="G3" s="17" t="s">
        <v>48</v>
      </c>
      <c r="H3" s="17" t="s">
        <v>3</v>
      </c>
      <c r="I3" s="17" t="s">
        <v>62</v>
      </c>
      <c r="J3" s="18" t="s">
        <v>128</v>
      </c>
    </row>
    <row r="4" spans="1:10" ht="16.5" customHeight="1">
      <c r="A4" s="26"/>
      <c r="B4" s="406" t="s">
        <v>5</v>
      </c>
      <c r="C4" s="261" t="s">
        <v>129</v>
      </c>
      <c r="D4" s="22">
        <v>0</v>
      </c>
      <c r="E4" s="31">
        <v>2152</v>
      </c>
      <c r="F4" s="22">
        <v>0</v>
      </c>
      <c r="G4" s="22">
        <v>0</v>
      </c>
      <c r="H4" s="281">
        <f>SUM(D4:G4)</f>
        <v>2152</v>
      </c>
      <c r="I4" s="22">
        <v>0</v>
      </c>
      <c r="J4" s="146">
        <f>SUM(H4:I4)</f>
        <v>2152</v>
      </c>
    </row>
    <row r="5" spans="1:10" ht="16.5" customHeight="1">
      <c r="A5" s="26"/>
      <c r="B5" s="34"/>
      <c r="C5" s="255" t="s">
        <v>130</v>
      </c>
      <c r="D5" s="22">
        <v>0</v>
      </c>
      <c r="E5" s="22">
        <v>5560</v>
      </c>
      <c r="F5" s="22">
        <v>0</v>
      </c>
      <c r="G5" s="22">
        <v>0</v>
      </c>
      <c r="H5" s="22">
        <f>SUM(D5:G5)</f>
        <v>5560</v>
      </c>
      <c r="I5" s="22">
        <v>0</v>
      </c>
      <c r="J5" s="279">
        <f>SUM(H5:I5)</f>
        <v>5560</v>
      </c>
    </row>
    <row r="6" spans="1:10" ht="16.5" customHeight="1">
      <c r="A6" s="26"/>
      <c r="B6" s="407"/>
      <c r="C6" s="255" t="s">
        <v>117</v>
      </c>
      <c r="D6" s="22">
        <f aca="true" t="shared" si="0" ref="D6:J6">SUM(D4:D5)</f>
        <v>0</v>
      </c>
      <c r="E6" s="22">
        <f t="shared" si="0"/>
        <v>7712</v>
      </c>
      <c r="F6" s="22">
        <f t="shared" si="0"/>
        <v>0</v>
      </c>
      <c r="G6" s="22">
        <f t="shared" si="0"/>
        <v>0</v>
      </c>
      <c r="H6" s="22">
        <f t="shared" si="0"/>
        <v>7712</v>
      </c>
      <c r="I6" s="22">
        <f t="shared" si="0"/>
        <v>0</v>
      </c>
      <c r="J6" s="279">
        <f t="shared" si="0"/>
        <v>7712</v>
      </c>
    </row>
    <row r="7" spans="1:10" ht="16.5" customHeight="1">
      <c r="A7" s="26"/>
      <c r="B7" s="408" t="s">
        <v>6</v>
      </c>
      <c r="C7" s="255" t="s">
        <v>129</v>
      </c>
      <c r="D7" s="22">
        <v>0</v>
      </c>
      <c r="E7" s="22">
        <v>22707</v>
      </c>
      <c r="F7" s="22">
        <v>0</v>
      </c>
      <c r="G7" s="21">
        <v>25</v>
      </c>
      <c r="H7" s="22">
        <f>SUM(D7:G7)</f>
        <v>22732</v>
      </c>
      <c r="I7" s="22">
        <v>0</v>
      </c>
      <c r="J7" s="279">
        <f>SUM(H7:I7)</f>
        <v>22732</v>
      </c>
    </row>
    <row r="8" spans="1:10" ht="16.5" customHeight="1">
      <c r="A8" s="26"/>
      <c r="B8" s="34"/>
      <c r="C8" s="255" t="s">
        <v>130</v>
      </c>
      <c r="D8" s="22">
        <v>0</v>
      </c>
      <c r="E8" s="22">
        <v>19690</v>
      </c>
      <c r="F8" s="22">
        <v>0</v>
      </c>
      <c r="G8" s="21">
        <v>17</v>
      </c>
      <c r="H8" s="22">
        <f>SUM(D8:G8)</f>
        <v>19707</v>
      </c>
      <c r="I8" s="22">
        <v>0</v>
      </c>
      <c r="J8" s="279">
        <f>SUM(H8:I8)</f>
        <v>19707</v>
      </c>
    </row>
    <row r="9" spans="1:10" ht="16.5" customHeight="1">
      <c r="A9" s="26"/>
      <c r="B9" s="407"/>
      <c r="C9" s="255" t="s">
        <v>117</v>
      </c>
      <c r="D9" s="22">
        <f aca="true" t="shared" si="1" ref="D9:J9">SUM(D7:D8)</f>
        <v>0</v>
      </c>
      <c r="E9" s="22">
        <f t="shared" si="1"/>
        <v>42397</v>
      </c>
      <c r="F9" s="22">
        <f t="shared" si="1"/>
        <v>0</v>
      </c>
      <c r="G9" s="22">
        <f t="shared" si="1"/>
        <v>42</v>
      </c>
      <c r="H9" s="22">
        <f t="shared" si="1"/>
        <v>42439</v>
      </c>
      <c r="I9" s="22">
        <f t="shared" si="1"/>
        <v>0</v>
      </c>
      <c r="J9" s="279">
        <f t="shared" si="1"/>
        <v>42439</v>
      </c>
    </row>
    <row r="10" spans="1:10" ht="16.5" customHeight="1">
      <c r="A10" s="26"/>
      <c r="B10" s="408" t="s">
        <v>7</v>
      </c>
      <c r="C10" s="255" t="s">
        <v>129</v>
      </c>
      <c r="D10" s="259">
        <v>15397</v>
      </c>
      <c r="E10" s="22">
        <v>0</v>
      </c>
      <c r="F10" s="22">
        <v>0</v>
      </c>
      <c r="G10" s="22">
        <v>0</v>
      </c>
      <c r="H10" s="22">
        <f>SUM(D10:G10)</f>
        <v>15397</v>
      </c>
      <c r="I10" s="22">
        <v>0</v>
      </c>
      <c r="J10" s="279">
        <f>SUM(H10:I10)</f>
        <v>15397</v>
      </c>
    </row>
    <row r="11" spans="1:10" ht="16.5" customHeight="1">
      <c r="A11" s="26"/>
      <c r="B11" s="34"/>
      <c r="C11" s="255" t="s">
        <v>130</v>
      </c>
      <c r="D11" s="259">
        <v>5639</v>
      </c>
      <c r="E11" s="22">
        <v>0</v>
      </c>
      <c r="F11" s="22">
        <v>0</v>
      </c>
      <c r="G11" s="22">
        <v>0</v>
      </c>
      <c r="H11" s="22">
        <f>SUM(D11:G11)</f>
        <v>5639</v>
      </c>
      <c r="I11" s="22">
        <v>0</v>
      </c>
      <c r="J11" s="279">
        <f>SUM(H11:I11)</f>
        <v>5639</v>
      </c>
    </row>
    <row r="12" spans="1:10" ht="16.5" customHeight="1">
      <c r="A12" s="26"/>
      <c r="B12" s="407"/>
      <c r="C12" s="255" t="s">
        <v>117</v>
      </c>
      <c r="D12" s="22">
        <f aca="true" t="shared" si="2" ref="D12:J12">SUM(D10:D11)</f>
        <v>21036</v>
      </c>
      <c r="E12" s="22">
        <f t="shared" si="2"/>
        <v>0</v>
      </c>
      <c r="F12" s="22">
        <f t="shared" si="2"/>
        <v>0</v>
      </c>
      <c r="G12" s="22">
        <f t="shared" si="2"/>
        <v>0</v>
      </c>
      <c r="H12" s="22">
        <f t="shared" si="2"/>
        <v>21036</v>
      </c>
      <c r="I12" s="22">
        <f t="shared" si="2"/>
        <v>0</v>
      </c>
      <c r="J12" s="279">
        <f t="shared" si="2"/>
        <v>21036</v>
      </c>
    </row>
    <row r="13" spans="1:10" ht="16.5" customHeight="1">
      <c r="A13" s="26"/>
      <c r="B13" s="408" t="s">
        <v>8</v>
      </c>
      <c r="C13" s="255" t="s">
        <v>129</v>
      </c>
      <c r="D13" s="22">
        <v>0</v>
      </c>
      <c r="E13" s="22">
        <v>339</v>
      </c>
      <c r="F13" s="22">
        <v>0</v>
      </c>
      <c r="G13" s="22">
        <v>0</v>
      </c>
      <c r="H13" s="22">
        <f>SUM(D13:G13)</f>
        <v>339</v>
      </c>
      <c r="I13" s="22">
        <v>0</v>
      </c>
      <c r="J13" s="279">
        <f>SUM(H13:I13)</f>
        <v>339</v>
      </c>
    </row>
    <row r="14" spans="1:10" ht="16.5" customHeight="1">
      <c r="A14" s="26"/>
      <c r="B14" s="34"/>
      <c r="C14" s="255" t="s">
        <v>130</v>
      </c>
      <c r="D14" s="22">
        <v>0</v>
      </c>
      <c r="E14" s="22">
        <v>198</v>
      </c>
      <c r="F14" s="22">
        <v>0</v>
      </c>
      <c r="G14" s="22">
        <v>0</v>
      </c>
      <c r="H14" s="22">
        <f>SUM(D14:G14)</f>
        <v>198</v>
      </c>
      <c r="I14" s="22">
        <v>0</v>
      </c>
      <c r="J14" s="279">
        <f>SUM(H14:I14)</f>
        <v>198</v>
      </c>
    </row>
    <row r="15" spans="1:10" ht="16.5" customHeight="1">
      <c r="A15" s="26"/>
      <c r="B15" s="407"/>
      <c r="C15" s="255" t="s">
        <v>117</v>
      </c>
      <c r="D15" s="22">
        <f aca="true" t="shared" si="3" ref="D15:J15">SUM(D13:D14)</f>
        <v>0</v>
      </c>
      <c r="E15" s="22">
        <f t="shared" si="3"/>
        <v>537</v>
      </c>
      <c r="F15" s="22">
        <f t="shared" si="3"/>
        <v>0</v>
      </c>
      <c r="G15" s="22">
        <f t="shared" si="3"/>
        <v>0</v>
      </c>
      <c r="H15" s="22">
        <f t="shared" si="3"/>
        <v>537</v>
      </c>
      <c r="I15" s="22">
        <f t="shared" si="3"/>
        <v>0</v>
      </c>
      <c r="J15" s="279">
        <f t="shared" si="3"/>
        <v>537</v>
      </c>
    </row>
    <row r="16" spans="1:10" ht="16.5" customHeight="1">
      <c r="A16" s="26"/>
      <c r="B16" s="408" t="s">
        <v>9</v>
      </c>
      <c r="C16" s="255" t="s">
        <v>129</v>
      </c>
      <c r="D16" s="22">
        <v>0</v>
      </c>
      <c r="E16" s="22">
        <v>409</v>
      </c>
      <c r="F16" s="22">
        <v>0</v>
      </c>
      <c r="G16" s="22">
        <v>0</v>
      </c>
      <c r="H16" s="22">
        <f>SUM(D16:G16)</f>
        <v>409</v>
      </c>
      <c r="I16" s="22">
        <v>0</v>
      </c>
      <c r="J16" s="279">
        <f>SUM(H16:I16)</f>
        <v>409</v>
      </c>
    </row>
    <row r="17" spans="1:10" ht="16.5" customHeight="1">
      <c r="A17" s="26"/>
      <c r="B17" s="34"/>
      <c r="C17" s="255" t="s">
        <v>130</v>
      </c>
      <c r="D17" s="22">
        <v>0</v>
      </c>
      <c r="E17" s="22">
        <v>127</v>
      </c>
      <c r="F17" s="22">
        <v>0</v>
      </c>
      <c r="G17" s="22">
        <v>0</v>
      </c>
      <c r="H17" s="22">
        <f>SUM(D17:G17)</f>
        <v>127</v>
      </c>
      <c r="I17" s="22">
        <v>0</v>
      </c>
      <c r="J17" s="279">
        <f>SUM(H17:I17)</f>
        <v>127</v>
      </c>
    </row>
    <row r="18" spans="1:10" ht="16.5" customHeight="1">
      <c r="A18" s="26"/>
      <c r="B18" s="407"/>
      <c r="C18" s="255" t="s">
        <v>117</v>
      </c>
      <c r="D18" s="22">
        <f aca="true" t="shared" si="4" ref="D18:J18">SUM(D16:D17)</f>
        <v>0</v>
      </c>
      <c r="E18" s="22">
        <f t="shared" si="4"/>
        <v>536</v>
      </c>
      <c r="F18" s="22">
        <f t="shared" si="4"/>
        <v>0</v>
      </c>
      <c r="G18" s="22">
        <f t="shared" si="4"/>
        <v>0</v>
      </c>
      <c r="H18" s="22">
        <f t="shared" si="4"/>
        <v>536</v>
      </c>
      <c r="I18" s="22">
        <f t="shared" si="4"/>
        <v>0</v>
      </c>
      <c r="J18" s="279">
        <f t="shared" si="4"/>
        <v>536</v>
      </c>
    </row>
    <row r="19" spans="1:10" ht="16.5" customHeight="1">
      <c r="A19" s="26"/>
      <c r="B19" s="408" t="s">
        <v>10</v>
      </c>
      <c r="C19" s="255" t="s">
        <v>129</v>
      </c>
      <c r="D19" s="22">
        <v>0</v>
      </c>
      <c r="E19" s="22">
        <v>603</v>
      </c>
      <c r="F19" s="22">
        <v>0</v>
      </c>
      <c r="G19" s="22">
        <v>0</v>
      </c>
      <c r="H19" s="22">
        <f>SUM(D19:G19)</f>
        <v>603</v>
      </c>
      <c r="I19" s="22">
        <v>0</v>
      </c>
      <c r="J19" s="279">
        <f>SUM(H19:I19)</f>
        <v>603</v>
      </c>
    </row>
    <row r="20" spans="1:10" ht="16.5" customHeight="1">
      <c r="A20" s="26"/>
      <c r="B20" s="34"/>
      <c r="C20" s="255" t="s">
        <v>130</v>
      </c>
      <c r="D20" s="22">
        <v>0</v>
      </c>
      <c r="E20" s="22">
        <v>1349</v>
      </c>
      <c r="F20" s="22">
        <v>0</v>
      </c>
      <c r="G20" s="22">
        <v>0</v>
      </c>
      <c r="H20" s="22">
        <f>SUM(D20:G20)</f>
        <v>1349</v>
      </c>
      <c r="I20" s="22">
        <v>0</v>
      </c>
      <c r="J20" s="279">
        <f>SUM(H20:I20)</f>
        <v>1349</v>
      </c>
    </row>
    <row r="21" spans="1:10" ht="16.5" customHeight="1">
      <c r="A21" s="26"/>
      <c r="B21" s="407"/>
      <c r="C21" s="255" t="s">
        <v>117</v>
      </c>
      <c r="D21" s="22">
        <f aca="true" t="shared" si="5" ref="D21:J21">SUM(D19:D20)</f>
        <v>0</v>
      </c>
      <c r="E21" s="22">
        <f t="shared" si="5"/>
        <v>1952</v>
      </c>
      <c r="F21" s="22">
        <f t="shared" si="5"/>
        <v>0</v>
      </c>
      <c r="G21" s="22">
        <f t="shared" si="5"/>
        <v>0</v>
      </c>
      <c r="H21" s="22">
        <f t="shared" si="5"/>
        <v>1952</v>
      </c>
      <c r="I21" s="22">
        <f t="shared" si="5"/>
        <v>0</v>
      </c>
      <c r="J21" s="279">
        <f t="shared" si="5"/>
        <v>1952</v>
      </c>
    </row>
    <row r="22" spans="1:10" ht="16.5" customHeight="1">
      <c r="A22" s="23"/>
      <c r="B22" s="258" t="s">
        <v>11</v>
      </c>
      <c r="C22" s="255" t="s">
        <v>129</v>
      </c>
      <c r="D22" s="259">
        <v>2184</v>
      </c>
      <c r="E22" s="22">
        <v>0</v>
      </c>
      <c r="F22" s="22">
        <v>0</v>
      </c>
      <c r="G22" s="22">
        <v>0</v>
      </c>
      <c r="H22" s="22">
        <f>SUM(D22:G22)</f>
        <v>2184</v>
      </c>
      <c r="I22" s="22">
        <v>0</v>
      </c>
      <c r="J22" s="279">
        <f>SUM(H22:I22)</f>
        <v>2184</v>
      </c>
    </row>
    <row r="23" spans="1:10" ht="16.5" customHeight="1">
      <c r="A23" s="23"/>
      <c r="B23" s="256"/>
      <c r="C23" s="255" t="s">
        <v>130</v>
      </c>
      <c r="D23" s="259">
        <v>5110</v>
      </c>
      <c r="E23" s="22">
        <v>0</v>
      </c>
      <c r="F23" s="22">
        <v>0</v>
      </c>
      <c r="G23" s="22">
        <v>0</v>
      </c>
      <c r="H23" s="22">
        <f>SUM(D23:G23)</f>
        <v>5110</v>
      </c>
      <c r="I23" s="22">
        <v>0</v>
      </c>
      <c r="J23" s="279">
        <f>SUM(H23:I23)</f>
        <v>5110</v>
      </c>
    </row>
    <row r="24" spans="1:10" ht="16.5" customHeight="1">
      <c r="A24" s="23"/>
      <c r="B24" s="257"/>
      <c r="C24" s="255" t="s">
        <v>117</v>
      </c>
      <c r="D24" s="22">
        <f aca="true" t="shared" si="6" ref="D24:J24">SUM(D22:D23)</f>
        <v>7294</v>
      </c>
      <c r="E24" s="22">
        <f t="shared" si="6"/>
        <v>0</v>
      </c>
      <c r="F24" s="22">
        <f t="shared" si="6"/>
        <v>0</v>
      </c>
      <c r="G24" s="22">
        <f t="shared" si="6"/>
        <v>0</v>
      </c>
      <c r="H24" s="22">
        <f t="shared" si="6"/>
        <v>7294</v>
      </c>
      <c r="I24" s="22">
        <f t="shared" si="6"/>
        <v>0</v>
      </c>
      <c r="J24" s="279">
        <f t="shared" si="6"/>
        <v>7294</v>
      </c>
    </row>
    <row r="25" spans="1:10" ht="16.5" customHeight="1">
      <c r="A25" s="410"/>
      <c r="B25" s="258" t="s">
        <v>12</v>
      </c>
      <c r="C25" s="255" t="s">
        <v>129</v>
      </c>
      <c r="D25" s="22">
        <v>0</v>
      </c>
      <c r="E25" s="22">
        <v>5024</v>
      </c>
      <c r="F25" s="22">
        <v>0</v>
      </c>
      <c r="G25" s="22">
        <v>0</v>
      </c>
      <c r="H25" s="22">
        <f>SUM(D25:G25)</f>
        <v>5024</v>
      </c>
      <c r="I25" s="22">
        <v>0</v>
      </c>
      <c r="J25" s="279">
        <f>SUM(H25:I25)</f>
        <v>5024</v>
      </c>
    </row>
    <row r="26" spans="1:10" ht="16.5" customHeight="1">
      <c r="A26" s="26"/>
      <c r="B26" s="256"/>
      <c r="C26" s="255" t="s">
        <v>130</v>
      </c>
      <c r="D26" s="22">
        <v>0</v>
      </c>
      <c r="E26" s="22">
        <v>4292</v>
      </c>
      <c r="F26" s="22">
        <v>0</v>
      </c>
      <c r="G26" s="22">
        <v>0</v>
      </c>
      <c r="H26" s="22">
        <f>SUM(D26:G26)</f>
        <v>4292</v>
      </c>
      <c r="I26" s="22">
        <v>0</v>
      </c>
      <c r="J26" s="279">
        <f>SUM(H26:I26)</f>
        <v>4292</v>
      </c>
    </row>
    <row r="27" spans="1:10" ht="16.5" customHeight="1">
      <c r="A27" s="26"/>
      <c r="B27" s="257"/>
      <c r="C27" s="255" t="s">
        <v>117</v>
      </c>
      <c r="D27" s="22">
        <f aca="true" t="shared" si="7" ref="D27:J27">SUM(D25:D26)</f>
        <v>0</v>
      </c>
      <c r="E27" s="22">
        <f t="shared" si="7"/>
        <v>9316</v>
      </c>
      <c r="F27" s="22">
        <f t="shared" si="7"/>
        <v>0</v>
      </c>
      <c r="G27" s="22">
        <f t="shared" si="7"/>
        <v>0</v>
      </c>
      <c r="H27" s="22">
        <f t="shared" si="7"/>
        <v>9316</v>
      </c>
      <c r="I27" s="22">
        <f t="shared" si="7"/>
        <v>0</v>
      </c>
      <c r="J27" s="279">
        <f t="shared" si="7"/>
        <v>9316</v>
      </c>
    </row>
    <row r="28" spans="1:10" ht="16.5" customHeight="1">
      <c r="A28" s="411"/>
      <c r="B28" s="258" t="s">
        <v>13</v>
      </c>
      <c r="C28" s="255" t="s">
        <v>129</v>
      </c>
      <c r="D28" s="259">
        <v>19707</v>
      </c>
      <c r="E28" s="22">
        <v>0</v>
      </c>
      <c r="F28" s="22">
        <v>0</v>
      </c>
      <c r="G28" s="22">
        <v>0</v>
      </c>
      <c r="H28" s="22">
        <f>SUM(D28:G28)</f>
        <v>19707</v>
      </c>
      <c r="I28" s="22">
        <v>0</v>
      </c>
      <c r="J28" s="279">
        <f>SUM(H28:I28)</f>
        <v>19707</v>
      </c>
    </row>
    <row r="29" spans="1:10" ht="16.5" customHeight="1">
      <c r="A29" s="23"/>
      <c r="B29" s="256"/>
      <c r="C29" s="255" t="s">
        <v>130</v>
      </c>
      <c r="D29" s="259">
        <v>13036</v>
      </c>
      <c r="E29" s="22">
        <v>0</v>
      </c>
      <c r="F29" s="22">
        <v>0</v>
      </c>
      <c r="G29" s="22">
        <v>0</v>
      </c>
      <c r="H29" s="22">
        <f>SUM(D29:G29)</f>
        <v>13036</v>
      </c>
      <c r="I29" s="22">
        <v>0</v>
      </c>
      <c r="J29" s="279">
        <f>SUM(H29:I29)</f>
        <v>13036</v>
      </c>
    </row>
    <row r="30" spans="1:10" ht="16.5" customHeight="1">
      <c r="A30" s="23"/>
      <c r="B30" s="257"/>
      <c r="C30" s="255" t="s">
        <v>117</v>
      </c>
      <c r="D30" s="22">
        <f aca="true" t="shared" si="8" ref="D30:J30">SUM(D28:D29)</f>
        <v>32743</v>
      </c>
      <c r="E30" s="22">
        <f t="shared" si="8"/>
        <v>0</v>
      </c>
      <c r="F30" s="22">
        <f t="shared" si="8"/>
        <v>0</v>
      </c>
      <c r="G30" s="22">
        <f t="shared" si="8"/>
        <v>0</v>
      </c>
      <c r="H30" s="22">
        <f t="shared" si="8"/>
        <v>32743</v>
      </c>
      <c r="I30" s="22">
        <f t="shared" si="8"/>
        <v>0</v>
      </c>
      <c r="J30" s="279">
        <f t="shared" si="8"/>
        <v>32743</v>
      </c>
    </row>
    <row r="31" spans="1:10" ht="16.5" customHeight="1">
      <c r="A31" s="410"/>
      <c r="B31" s="258" t="s">
        <v>14</v>
      </c>
      <c r="C31" s="255" t="s">
        <v>129</v>
      </c>
      <c r="D31" s="22">
        <v>0</v>
      </c>
      <c r="E31" s="22">
        <v>198</v>
      </c>
      <c r="F31" s="22">
        <v>0</v>
      </c>
      <c r="G31" s="22">
        <v>0</v>
      </c>
      <c r="H31" s="22">
        <f>SUM(D31:G31)</f>
        <v>198</v>
      </c>
      <c r="I31" s="22">
        <v>0</v>
      </c>
      <c r="J31" s="279">
        <f>SUM(H31:I31)</f>
        <v>198</v>
      </c>
    </row>
    <row r="32" spans="1:10" ht="16.5" customHeight="1">
      <c r="A32" s="26"/>
      <c r="B32" s="256"/>
      <c r="C32" s="255" t="s">
        <v>130</v>
      </c>
      <c r="D32" s="22">
        <v>0</v>
      </c>
      <c r="E32" s="22">
        <v>63</v>
      </c>
      <c r="F32" s="22">
        <v>0</v>
      </c>
      <c r="G32" s="22">
        <v>0</v>
      </c>
      <c r="H32" s="22">
        <f>SUM(D32:G32)</f>
        <v>63</v>
      </c>
      <c r="I32" s="22">
        <v>0</v>
      </c>
      <c r="J32" s="279">
        <f>SUM(H32:I32)</f>
        <v>63</v>
      </c>
    </row>
    <row r="33" spans="1:10" ht="16.5" customHeight="1">
      <c r="A33" s="26"/>
      <c r="B33" s="257"/>
      <c r="C33" s="255" t="s">
        <v>117</v>
      </c>
      <c r="D33" s="22">
        <f aca="true" t="shared" si="9" ref="D33:J33">SUM(D31:D32)</f>
        <v>0</v>
      </c>
      <c r="E33" s="22">
        <f t="shared" si="9"/>
        <v>261</v>
      </c>
      <c r="F33" s="22">
        <f t="shared" si="9"/>
        <v>0</v>
      </c>
      <c r="G33" s="22">
        <f t="shared" si="9"/>
        <v>0</v>
      </c>
      <c r="H33" s="22">
        <f t="shared" si="9"/>
        <v>261</v>
      </c>
      <c r="I33" s="22">
        <f t="shared" si="9"/>
        <v>0</v>
      </c>
      <c r="J33" s="279">
        <f t="shared" si="9"/>
        <v>261</v>
      </c>
    </row>
    <row r="34" spans="1:10" ht="16.5" customHeight="1">
      <c r="A34" s="411"/>
      <c r="B34" s="258" t="s">
        <v>15</v>
      </c>
      <c r="C34" s="255" t="s">
        <v>129</v>
      </c>
      <c r="D34" s="259">
        <v>0</v>
      </c>
      <c r="E34" s="22">
        <v>2439</v>
      </c>
      <c r="F34" s="22">
        <v>0</v>
      </c>
      <c r="G34" s="22">
        <v>0</v>
      </c>
      <c r="H34" s="22">
        <f>SUM(D34:G34)</f>
        <v>2439</v>
      </c>
      <c r="I34" s="22">
        <v>0</v>
      </c>
      <c r="J34" s="279">
        <f>SUM(H34:I34)</f>
        <v>2439</v>
      </c>
    </row>
    <row r="35" spans="1:10" ht="16.5" customHeight="1">
      <c r="A35" s="23"/>
      <c r="B35" s="256"/>
      <c r="C35" s="255" t="s">
        <v>130</v>
      </c>
      <c r="D35" s="259">
        <v>0</v>
      </c>
      <c r="E35" s="22">
        <v>11278</v>
      </c>
      <c r="F35" s="22">
        <v>0</v>
      </c>
      <c r="G35" s="22">
        <v>0</v>
      </c>
      <c r="H35" s="22">
        <f>SUM(D35:G35)</f>
        <v>11278</v>
      </c>
      <c r="I35" s="22">
        <v>0</v>
      </c>
      <c r="J35" s="279">
        <f>SUM(H35:I35)</f>
        <v>11278</v>
      </c>
    </row>
    <row r="36" spans="1:10" ht="16.5" customHeight="1">
      <c r="A36" s="23"/>
      <c r="B36" s="257"/>
      <c r="C36" s="255" t="s">
        <v>117</v>
      </c>
      <c r="D36" s="22">
        <f aca="true" t="shared" si="10" ref="D36:J36">SUM(D34:D35)</f>
        <v>0</v>
      </c>
      <c r="E36" s="22">
        <f t="shared" si="10"/>
        <v>13717</v>
      </c>
      <c r="F36" s="22">
        <f t="shared" si="10"/>
        <v>0</v>
      </c>
      <c r="G36" s="22">
        <f t="shared" si="10"/>
        <v>0</v>
      </c>
      <c r="H36" s="22">
        <f t="shared" si="10"/>
        <v>13717</v>
      </c>
      <c r="I36" s="22">
        <f t="shared" si="10"/>
        <v>0</v>
      </c>
      <c r="J36" s="279">
        <f t="shared" si="10"/>
        <v>13717</v>
      </c>
    </row>
    <row r="37" spans="1:10" ht="16.5" customHeight="1">
      <c r="A37" s="410"/>
      <c r="B37" s="258" t="s">
        <v>16</v>
      </c>
      <c r="C37" s="255" t="s">
        <v>129</v>
      </c>
      <c r="D37" s="22">
        <v>0</v>
      </c>
      <c r="E37" s="22">
        <v>2768</v>
      </c>
      <c r="F37" s="22">
        <v>0</v>
      </c>
      <c r="G37" s="22">
        <v>0</v>
      </c>
      <c r="H37" s="22">
        <f>SUM(D37:G37)</f>
        <v>2768</v>
      </c>
      <c r="I37" s="22">
        <v>0</v>
      </c>
      <c r="J37" s="279">
        <f>SUM(H37:I37)</f>
        <v>2768</v>
      </c>
    </row>
    <row r="38" spans="1:10" ht="16.5" customHeight="1">
      <c r="A38" s="26"/>
      <c r="B38" s="256"/>
      <c r="C38" s="255" t="s">
        <v>130</v>
      </c>
      <c r="D38" s="22">
        <v>0</v>
      </c>
      <c r="E38" s="22">
        <v>1488</v>
      </c>
      <c r="F38" s="22">
        <v>0</v>
      </c>
      <c r="G38" s="22">
        <v>0</v>
      </c>
      <c r="H38" s="22">
        <f>SUM(D38:G38)</f>
        <v>1488</v>
      </c>
      <c r="I38" s="22">
        <v>0</v>
      </c>
      <c r="J38" s="279">
        <f>SUM(H38:I38)</f>
        <v>1488</v>
      </c>
    </row>
    <row r="39" spans="1:10" ht="16.5" customHeight="1">
      <c r="A39" s="26"/>
      <c r="B39" s="257"/>
      <c r="C39" s="255" t="s">
        <v>117</v>
      </c>
      <c r="D39" s="22">
        <f aca="true" t="shared" si="11" ref="D39:J39">SUM(D37:D38)</f>
        <v>0</v>
      </c>
      <c r="E39" s="22">
        <f t="shared" si="11"/>
        <v>4256</v>
      </c>
      <c r="F39" s="22">
        <f t="shared" si="11"/>
        <v>0</v>
      </c>
      <c r="G39" s="22">
        <f t="shared" si="11"/>
        <v>0</v>
      </c>
      <c r="H39" s="22">
        <f t="shared" si="11"/>
        <v>4256</v>
      </c>
      <c r="I39" s="22">
        <f t="shared" si="11"/>
        <v>0</v>
      </c>
      <c r="J39" s="279">
        <f t="shared" si="11"/>
        <v>4256</v>
      </c>
    </row>
    <row r="40" spans="1:10" ht="16.5" customHeight="1">
      <c r="A40" s="411"/>
      <c r="B40" s="258" t="s">
        <v>17</v>
      </c>
      <c r="C40" s="255" t="s">
        <v>129</v>
      </c>
      <c r="D40" s="259">
        <v>13990</v>
      </c>
      <c r="E40" s="22">
        <v>0</v>
      </c>
      <c r="F40" s="22">
        <v>0</v>
      </c>
      <c r="G40" s="22">
        <v>0</v>
      </c>
      <c r="H40" s="22">
        <f>SUM(D40:G40)</f>
        <v>13990</v>
      </c>
      <c r="I40" s="22">
        <v>0</v>
      </c>
      <c r="J40" s="279">
        <f>SUM(H40:I40)</f>
        <v>13990</v>
      </c>
    </row>
    <row r="41" spans="1:10" ht="16.5" customHeight="1">
      <c r="A41" s="23"/>
      <c r="B41" s="256"/>
      <c r="C41" s="255" t="s">
        <v>130</v>
      </c>
      <c r="D41" s="259">
        <v>14475</v>
      </c>
      <c r="E41" s="22">
        <v>0</v>
      </c>
      <c r="F41" s="22">
        <v>0</v>
      </c>
      <c r="G41" s="22">
        <v>0</v>
      </c>
      <c r="H41" s="22">
        <f>SUM(D41:G41)</f>
        <v>14475</v>
      </c>
      <c r="I41" s="22">
        <v>0</v>
      </c>
      <c r="J41" s="279">
        <f>SUM(H41:I41)</f>
        <v>14475</v>
      </c>
    </row>
    <row r="42" spans="1:10" ht="16.5" customHeight="1">
      <c r="A42" s="23"/>
      <c r="B42" s="257"/>
      <c r="C42" s="255" t="s">
        <v>117</v>
      </c>
      <c r="D42" s="22">
        <f aca="true" t="shared" si="12" ref="D42:J42">SUM(D40:D41)</f>
        <v>28465</v>
      </c>
      <c r="E42" s="22">
        <f t="shared" si="12"/>
        <v>0</v>
      </c>
      <c r="F42" s="22">
        <f t="shared" si="12"/>
        <v>0</v>
      </c>
      <c r="G42" s="22">
        <f t="shared" si="12"/>
        <v>0</v>
      </c>
      <c r="H42" s="22">
        <f t="shared" si="12"/>
        <v>28465</v>
      </c>
      <c r="I42" s="22">
        <f t="shared" si="12"/>
        <v>0</v>
      </c>
      <c r="J42" s="279">
        <f t="shared" si="12"/>
        <v>28465</v>
      </c>
    </row>
    <row r="43" spans="1:10" ht="16.5" customHeight="1">
      <c r="A43" s="410"/>
      <c r="B43" s="258" t="s">
        <v>18</v>
      </c>
      <c r="C43" s="255" t="s">
        <v>129</v>
      </c>
      <c r="D43" s="259">
        <v>38819</v>
      </c>
      <c r="E43" s="22">
        <v>0</v>
      </c>
      <c r="F43" s="22">
        <v>0</v>
      </c>
      <c r="G43" s="22">
        <v>0</v>
      </c>
      <c r="H43" s="22">
        <f>SUM(D43:G43)</f>
        <v>38819</v>
      </c>
      <c r="I43" s="22">
        <v>0</v>
      </c>
      <c r="J43" s="279">
        <f>SUM(H43:I43)</f>
        <v>38819</v>
      </c>
    </row>
    <row r="44" spans="1:10" ht="16.5" customHeight="1">
      <c r="A44" s="26"/>
      <c r="B44" s="256"/>
      <c r="C44" s="255" t="s">
        <v>130</v>
      </c>
      <c r="D44" s="259">
        <v>38000</v>
      </c>
      <c r="E44" s="22">
        <v>0</v>
      </c>
      <c r="F44" s="22">
        <v>0</v>
      </c>
      <c r="G44" s="22">
        <v>0</v>
      </c>
      <c r="H44" s="22">
        <f>SUM(D44:G44)</f>
        <v>38000</v>
      </c>
      <c r="I44" s="22">
        <v>0</v>
      </c>
      <c r="J44" s="279">
        <f>SUM(H44:I44)</f>
        <v>38000</v>
      </c>
    </row>
    <row r="45" spans="1:10" ht="16.5" customHeight="1">
      <c r="A45" s="26"/>
      <c r="B45" s="257"/>
      <c r="C45" s="255" t="s">
        <v>117</v>
      </c>
      <c r="D45" s="22">
        <f aca="true" t="shared" si="13" ref="D45:J45">SUM(D43:D44)</f>
        <v>76819</v>
      </c>
      <c r="E45" s="22">
        <f t="shared" si="13"/>
        <v>0</v>
      </c>
      <c r="F45" s="22">
        <f t="shared" si="13"/>
        <v>0</v>
      </c>
      <c r="G45" s="22">
        <f t="shared" si="13"/>
        <v>0</v>
      </c>
      <c r="H45" s="22">
        <f t="shared" si="13"/>
        <v>76819</v>
      </c>
      <c r="I45" s="22">
        <f t="shared" si="13"/>
        <v>0</v>
      </c>
      <c r="J45" s="279">
        <f t="shared" si="13"/>
        <v>76819</v>
      </c>
    </row>
    <row r="46" spans="1:10" ht="16.5" customHeight="1">
      <c r="A46" s="411"/>
      <c r="B46" s="258" t="s">
        <v>19</v>
      </c>
      <c r="C46" s="255" t="s">
        <v>129</v>
      </c>
      <c r="D46" s="22">
        <v>8066</v>
      </c>
      <c r="E46" s="22">
        <v>0</v>
      </c>
      <c r="F46" s="22">
        <v>0</v>
      </c>
      <c r="G46" s="22">
        <v>0</v>
      </c>
      <c r="H46" s="22">
        <f>SUM(D46:G46)</f>
        <v>8066</v>
      </c>
      <c r="I46" s="22">
        <v>0</v>
      </c>
      <c r="J46" s="279">
        <f>SUM(H46:I46)</f>
        <v>8066</v>
      </c>
    </row>
    <row r="47" spans="1:10" ht="16.5" customHeight="1">
      <c r="A47" s="23"/>
      <c r="B47" s="256"/>
      <c r="C47" s="255" t="s">
        <v>130</v>
      </c>
      <c r="D47" s="22">
        <v>9861</v>
      </c>
      <c r="E47" s="22">
        <v>0</v>
      </c>
      <c r="F47" s="22">
        <v>0</v>
      </c>
      <c r="G47" s="22">
        <v>0</v>
      </c>
      <c r="H47" s="22">
        <f>SUM(D47:G47)</f>
        <v>9861</v>
      </c>
      <c r="I47" s="22">
        <v>0</v>
      </c>
      <c r="J47" s="279">
        <f>SUM(H47:I47)</f>
        <v>9861</v>
      </c>
    </row>
    <row r="48" spans="1:10" ht="16.5" customHeight="1">
      <c r="A48" s="23"/>
      <c r="B48" s="257"/>
      <c r="C48" s="255" t="s">
        <v>117</v>
      </c>
      <c r="D48" s="22">
        <f aca="true" t="shared" si="14" ref="D48:J48">SUM(D46:D47)</f>
        <v>17927</v>
      </c>
      <c r="E48" s="22">
        <f t="shared" si="14"/>
        <v>0</v>
      </c>
      <c r="F48" s="22">
        <f t="shared" si="14"/>
        <v>0</v>
      </c>
      <c r="G48" s="22">
        <f t="shared" si="14"/>
        <v>0</v>
      </c>
      <c r="H48" s="22">
        <f t="shared" si="14"/>
        <v>17927</v>
      </c>
      <c r="I48" s="22">
        <f t="shared" si="14"/>
        <v>0</v>
      </c>
      <c r="J48" s="279">
        <f t="shared" si="14"/>
        <v>17927</v>
      </c>
    </row>
    <row r="49" spans="1:10" ht="16.5" customHeight="1">
      <c r="A49" s="410"/>
      <c r="B49" s="258" t="s">
        <v>20</v>
      </c>
      <c r="C49" s="255" t="s">
        <v>129</v>
      </c>
      <c r="D49" s="22">
        <v>0</v>
      </c>
      <c r="E49" s="145">
        <v>878</v>
      </c>
      <c r="F49" s="22">
        <v>0</v>
      </c>
      <c r="G49" s="22">
        <v>0</v>
      </c>
      <c r="H49" s="22">
        <f>SUM(D49:G49)</f>
        <v>878</v>
      </c>
      <c r="I49" s="22">
        <v>0</v>
      </c>
      <c r="J49" s="279">
        <f>SUM(H49:I49)</f>
        <v>878</v>
      </c>
    </row>
    <row r="50" spans="1:10" ht="16.5" customHeight="1">
      <c r="A50" s="26"/>
      <c r="B50" s="256"/>
      <c r="C50" s="255" t="s">
        <v>130</v>
      </c>
      <c r="D50" s="22">
        <v>0</v>
      </c>
      <c r="E50" s="145">
        <v>1328</v>
      </c>
      <c r="F50" s="22">
        <v>0</v>
      </c>
      <c r="G50" s="22">
        <v>0</v>
      </c>
      <c r="H50" s="22">
        <f>SUM(D50:G50)</f>
        <v>1328</v>
      </c>
      <c r="I50" s="22">
        <v>0</v>
      </c>
      <c r="J50" s="279">
        <f>SUM(H50:I50)</f>
        <v>1328</v>
      </c>
    </row>
    <row r="51" spans="1:10" ht="16.5" customHeight="1">
      <c r="A51" s="26"/>
      <c r="B51" s="257"/>
      <c r="C51" s="255" t="s">
        <v>117</v>
      </c>
      <c r="D51" s="22">
        <f aca="true" t="shared" si="15" ref="D51:J51">SUM(D49:D50)</f>
        <v>0</v>
      </c>
      <c r="E51" s="22">
        <f t="shared" si="15"/>
        <v>2206</v>
      </c>
      <c r="F51" s="22">
        <f t="shared" si="15"/>
        <v>0</v>
      </c>
      <c r="G51" s="22">
        <f t="shared" si="15"/>
        <v>0</v>
      </c>
      <c r="H51" s="22">
        <f t="shared" si="15"/>
        <v>2206</v>
      </c>
      <c r="I51" s="22">
        <f t="shared" si="15"/>
        <v>0</v>
      </c>
      <c r="J51" s="279">
        <f t="shared" si="15"/>
        <v>2206</v>
      </c>
    </row>
    <row r="52" spans="1:10" ht="16.5" customHeight="1">
      <c r="A52" s="411"/>
      <c r="B52" s="258" t="s">
        <v>21</v>
      </c>
      <c r="C52" s="255" t="s">
        <v>129</v>
      </c>
      <c r="D52" s="259">
        <v>5760</v>
      </c>
      <c r="E52" s="22">
        <v>0</v>
      </c>
      <c r="F52" s="22">
        <v>0</v>
      </c>
      <c r="G52" s="22">
        <v>0</v>
      </c>
      <c r="H52" s="22">
        <f>SUM(D52:G52)</f>
        <v>5760</v>
      </c>
      <c r="I52" s="22">
        <v>16</v>
      </c>
      <c r="J52" s="279">
        <f>SUM(H52:I52)</f>
        <v>5776</v>
      </c>
    </row>
    <row r="53" spans="1:10" ht="16.5" customHeight="1">
      <c r="A53" s="23"/>
      <c r="B53" s="256"/>
      <c r="C53" s="255" t="s">
        <v>130</v>
      </c>
      <c r="D53" s="259">
        <v>3422</v>
      </c>
      <c r="E53" s="22">
        <v>0</v>
      </c>
      <c r="F53" s="22">
        <v>0</v>
      </c>
      <c r="G53" s="22">
        <v>0</v>
      </c>
      <c r="H53" s="22">
        <f>SUM(D53:G53)</f>
        <v>3422</v>
      </c>
      <c r="I53" s="22">
        <v>0</v>
      </c>
      <c r="J53" s="279">
        <f>SUM(H53:I53)</f>
        <v>3422</v>
      </c>
    </row>
    <row r="54" spans="1:10" ht="16.5" customHeight="1">
      <c r="A54" s="23"/>
      <c r="B54" s="257"/>
      <c r="C54" s="255" t="s">
        <v>117</v>
      </c>
      <c r="D54" s="22">
        <f aca="true" t="shared" si="16" ref="D54:J54">SUM(D52:D53)</f>
        <v>9182</v>
      </c>
      <c r="E54" s="22">
        <f t="shared" si="16"/>
        <v>0</v>
      </c>
      <c r="F54" s="22">
        <f t="shared" si="16"/>
        <v>0</v>
      </c>
      <c r="G54" s="22">
        <f t="shared" si="16"/>
        <v>0</v>
      </c>
      <c r="H54" s="22">
        <f t="shared" si="16"/>
        <v>9182</v>
      </c>
      <c r="I54" s="22">
        <f t="shared" si="16"/>
        <v>16</v>
      </c>
      <c r="J54" s="279">
        <f t="shared" si="16"/>
        <v>9198</v>
      </c>
    </row>
    <row r="55" spans="1:10" ht="16.5" customHeight="1">
      <c r="A55" s="410"/>
      <c r="B55" s="258" t="s">
        <v>22</v>
      </c>
      <c r="C55" s="255" t="s">
        <v>129</v>
      </c>
      <c r="D55" s="259">
        <v>0</v>
      </c>
      <c r="E55" s="22">
        <v>6703</v>
      </c>
      <c r="F55" s="22">
        <v>0</v>
      </c>
      <c r="G55" s="22">
        <v>0</v>
      </c>
      <c r="H55" s="22">
        <f>SUM(D55:G55)</f>
        <v>6703</v>
      </c>
      <c r="I55" s="22">
        <v>0</v>
      </c>
      <c r="J55" s="279">
        <f>SUM(H55:I55)</f>
        <v>6703</v>
      </c>
    </row>
    <row r="56" spans="1:10" ht="16.5" customHeight="1">
      <c r="A56" s="26"/>
      <c r="B56" s="256"/>
      <c r="C56" s="255" t="s">
        <v>130</v>
      </c>
      <c r="D56" s="259">
        <v>0</v>
      </c>
      <c r="E56" s="22">
        <v>9012</v>
      </c>
      <c r="F56" s="22">
        <v>0</v>
      </c>
      <c r="G56" s="22">
        <v>0</v>
      </c>
      <c r="H56" s="22">
        <f>SUM(D56:G56)</f>
        <v>9012</v>
      </c>
      <c r="I56" s="22">
        <v>0</v>
      </c>
      <c r="J56" s="279">
        <f>SUM(H56:I56)</f>
        <v>9012</v>
      </c>
    </row>
    <row r="57" spans="1:10" ht="16.5" customHeight="1">
      <c r="A57" s="410"/>
      <c r="B57" s="257"/>
      <c r="C57" s="255" t="s">
        <v>117</v>
      </c>
      <c r="D57" s="22">
        <f aca="true" t="shared" si="17" ref="D57:J57">SUM(D55:D56)</f>
        <v>0</v>
      </c>
      <c r="E57" s="22">
        <f t="shared" si="17"/>
        <v>15715</v>
      </c>
      <c r="F57" s="22">
        <f t="shared" si="17"/>
        <v>0</v>
      </c>
      <c r="G57" s="22">
        <f t="shared" si="17"/>
        <v>0</v>
      </c>
      <c r="H57" s="22">
        <f t="shared" si="17"/>
        <v>15715</v>
      </c>
      <c r="I57" s="22">
        <f t="shared" si="17"/>
        <v>0</v>
      </c>
      <c r="J57" s="279">
        <f t="shared" si="17"/>
        <v>15715</v>
      </c>
    </row>
    <row r="58" spans="1:10" ht="16.5" customHeight="1">
      <c r="A58" s="23"/>
      <c r="B58" s="256" t="s">
        <v>23</v>
      </c>
      <c r="C58" s="262" t="s">
        <v>129</v>
      </c>
      <c r="D58" s="33">
        <v>0</v>
      </c>
      <c r="E58" s="33">
        <v>1396</v>
      </c>
      <c r="F58" s="33">
        <v>0</v>
      </c>
      <c r="G58" s="33">
        <v>0</v>
      </c>
      <c r="H58" s="22">
        <f>SUM(D58:G58)</f>
        <v>1396</v>
      </c>
      <c r="I58" s="33">
        <v>0</v>
      </c>
      <c r="J58" s="279">
        <f>SUM(H58:I58)</f>
        <v>1396</v>
      </c>
    </row>
    <row r="59" spans="1:10" ht="16.5" customHeight="1">
      <c r="A59" s="23"/>
      <c r="B59" s="256"/>
      <c r="C59" s="255" t="s">
        <v>130</v>
      </c>
      <c r="D59" s="22">
        <v>0</v>
      </c>
      <c r="E59" s="22">
        <v>1628</v>
      </c>
      <c r="F59" s="22">
        <v>0</v>
      </c>
      <c r="G59" s="22">
        <v>0</v>
      </c>
      <c r="H59" s="22">
        <f>SUM(D59:G59)</f>
        <v>1628</v>
      </c>
      <c r="I59" s="22">
        <v>0</v>
      </c>
      <c r="J59" s="279">
        <f>SUM(H59:I59)</f>
        <v>1628</v>
      </c>
    </row>
    <row r="60" spans="1:10" ht="16.5" customHeight="1">
      <c r="A60" s="411"/>
      <c r="B60" s="257"/>
      <c r="C60" s="255" t="s">
        <v>117</v>
      </c>
      <c r="D60" s="22">
        <f aca="true" t="shared" si="18" ref="D60:J60">SUM(D58:D59)</f>
        <v>0</v>
      </c>
      <c r="E60" s="22">
        <f t="shared" si="18"/>
        <v>3024</v>
      </c>
      <c r="F60" s="22">
        <f t="shared" si="18"/>
        <v>0</v>
      </c>
      <c r="G60" s="22">
        <f t="shared" si="18"/>
        <v>0</v>
      </c>
      <c r="H60" s="22">
        <f t="shared" si="18"/>
        <v>3024</v>
      </c>
      <c r="I60" s="22">
        <f t="shared" si="18"/>
        <v>0</v>
      </c>
      <c r="J60" s="279">
        <f t="shared" si="18"/>
        <v>3024</v>
      </c>
    </row>
    <row r="61" spans="1:10" ht="16.5" customHeight="1">
      <c r="A61" s="23"/>
      <c r="B61" s="258" t="s">
        <v>24</v>
      </c>
      <c r="C61" s="255" t="s">
        <v>129</v>
      </c>
      <c r="D61" s="259">
        <v>20309</v>
      </c>
      <c r="E61" s="22">
        <v>0</v>
      </c>
      <c r="F61" s="22">
        <v>0</v>
      </c>
      <c r="G61" s="22">
        <v>0</v>
      </c>
      <c r="H61" s="22">
        <f>SUM(D61:G61)</f>
        <v>20309</v>
      </c>
      <c r="I61" s="22">
        <v>0</v>
      </c>
      <c r="J61" s="279">
        <f>SUM(H61:I61)</f>
        <v>20309</v>
      </c>
    </row>
    <row r="62" spans="1:10" ht="16.5" customHeight="1">
      <c r="A62" s="23"/>
      <c r="B62" s="256"/>
      <c r="C62" s="255" t="s">
        <v>130</v>
      </c>
      <c r="D62" s="259">
        <v>4964</v>
      </c>
      <c r="E62" s="22">
        <v>0</v>
      </c>
      <c r="F62" s="22">
        <v>0</v>
      </c>
      <c r="G62" s="22">
        <v>0</v>
      </c>
      <c r="H62" s="22">
        <f>SUM(D62:G62)</f>
        <v>4964</v>
      </c>
      <c r="I62" s="22">
        <v>0</v>
      </c>
      <c r="J62" s="279">
        <f>SUM(H62:I62)</f>
        <v>4964</v>
      </c>
    </row>
    <row r="63" spans="1:10" ht="16.5" customHeight="1">
      <c r="A63" s="23"/>
      <c r="B63" s="257"/>
      <c r="C63" s="255" t="s">
        <v>117</v>
      </c>
      <c r="D63" s="22">
        <f aca="true" t="shared" si="19" ref="D63:J63">SUM(D61:D62)</f>
        <v>25273</v>
      </c>
      <c r="E63" s="22">
        <f t="shared" si="19"/>
        <v>0</v>
      </c>
      <c r="F63" s="22">
        <f t="shared" si="19"/>
        <v>0</v>
      </c>
      <c r="G63" s="22">
        <f t="shared" si="19"/>
        <v>0</v>
      </c>
      <c r="H63" s="22">
        <f t="shared" si="19"/>
        <v>25273</v>
      </c>
      <c r="I63" s="22">
        <f t="shared" si="19"/>
        <v>0</v>
      </c>
      <c r="J63" s="279">
        <f t="shared" si="19"/>
        <v>25273</v>
      </c>
    </row>
    <row r="64" spans="1:10" ht="16.5" customHeight="1">
      <c r="A64" s="410"/>
      <c r="B64" s="258" t="s">
        <v>25</v>
      </c>
      <c r="C64" s="255" t="s">
        <v>129</v>
      </c>
      <c r="D64" s="22">
        <v>0</v>
      </c>
      <c r="E64" s="21">
        <v>420</v>
      </c>
      <c r="F64" s="22">
        <v>0</v>
      </c>
      <c r="G64" s="22">
        <v>0</v>
      </c>
      <c r="H64" s="22">
        <f>SUM(D64:G64)</f>
        <v>420</v>
      </c>
      <c r="I64" s="22">
        <v>0</v>
      </c>
      <c r="J64" s="279">
        <f>SUM(H64:I64)</f>
        <v>420</v>
      </c>
    </row>
    <row r="65" spans="1:10" ht="16.5" customHeight="1">
      <c r="A65" s="26"/>
      <c r="B65" s="256"/>
      <c r="C65" s="255" t="s">
        <v>130</v>
      </c>
      <c r="D65" s="22">
        <v>0</v>
      </c>
      <c r="E65" s="21">
        <v>61</v>
      </c>
      <c r="F65" s="22">
        <v>0</v>
      </c>
      <c r="G65" s="22">
        <v>0</v>
      </c>
      <c r="H65" s="22">
        <f>SUM(D65:G65)</f>
        <v>61</v>
      </c>
      <c r="I65" s="22">
        <v>0</v>
      </c>
      <c r="J65" s="279">
        <f>SUM(H65:I65)</f>
        <v>61</v>
      </c>
    </row>
    <row r="66" spans="1:10" ht="16.5" customHeight="1">
      <c r="A66" s="26"/>
      <c r="B66" s="257"/>
      <c r="C66" s="255" t="s">
        <v>117</v>
      </c>
      <c r="D66" s="22">
        <f aca="true" t="shared" si="20" ref="D66:J66">SUM(D64:D65)</f>
        <v>0</v>
      </c>
      <c r="E66" s="22">
        <f t="shared" si="20"/>
        <v>481</v>
      </c>
      <c r="F66" s="22">
        <f t="shared" si="20"/>
        <v>0</v>
      </c>
      <c r="G66" s="22">
        <f t="shared" si="20"/>
        <v>0</v>
      </c>
      <c r="H66" s="22">
        <f t="shared" si="20"/>
        <v>481</v>
      </c>
      <c r="I66" s="22">
        <f t="shared" si="20"/>
        <v>0</v>
      </c>
      <c r="J66" s="279">
        <f t="shared" si="20"/>
        <v>481</v>
      </c>
    </row>
    <row r="67" spans="1:10" ht="16.5" customHeight="1">
      <c r="A67" s="410"/>
      <c r="B67" s="258" t="s">
        <v>26</v>
      </c>
      <c r="C67" s="255" t="s">
        <v>129</v>
      </c>
      <c r="D67" s="259">
        <v>4469</v>
      </c>
      <c r="E67" s="22">
        <v>0</v>
      </c>
      <c r="F67" s="22">
        <v>0</v>
      </c>
      <c r="G67" s="22">
        <v>0</v>
      </c>
      <c r="H67" s="22">
        <f>SUM(D67:G67)</f>
        <v>4469</v>
      </c>
      <c r="I67" s="22">
        <v>0</v>
      </c>
      <c r="J67" s="279">
        <f>SUM(H67:I67)</f>
        <v>4469</v>
      </c>
    </row>
    <row r="68" spans="1:10" ht="16.5" customHeight="1">
      <c r="A68" s="26"/>
      <c r="B68" s="256"/>
      <c r="C68" s="255" t="s">
        <v>130</v>
      </c>
      <c r="D68" s="259">
        <v>9741</v>
      </c>
      <c r="E68" s="22">
        <v>0</v>
      </c>
      <c r="F68" s="22">
        <v>0</v>
      </c>
      <c r="G68" s="22">
        <v>0</v>
      </c>
      <c r="H68" s="22">
        <f>SUM(D68:G68)</f>
        <v>9741</v>
      </c>
      <c r="I68" s="22">
        <v>0</v>
      </c>
      <c r="J68" s="279">
        <f>SUM(H68:I68)</f>
        <v>9741</v>
      </c>
    </row>
    <row r="69" spans="1:10" ht="16.5" customHeight="1">
      <c r="A69" s="26"/>
      <c r="B69" s="257"/>
      <c r="C69" s="255" t="s">
        <v>117</v>
      </c>
      <c r="D69" s="22">
        <f aca="true" t="shared" si="21" ref="D69:J69">SUM(D67:D68)</f>
        <v>14210</v>
      </c>
      <c r="E69" s="22">
        <f t="shared" si="21"/>
        <v>0</v>
      </c>
      <c r="F69" s="22">
        <f t="shared" si="21"/>
        <v>0</v>
      </c>
      <c r="G69" s="22">
        <f t="shared" si="21"/>
        <v>0</v>
      </c>
      <c r="H69" s="22">
        <f t="shared" si="21"/>
        <v>14210</v>
      </c>
      <c r="I69" s="22">
        <f t="shared" si="21"/>
        <v>0</v>
      </c>
      <c r="J69" s="279">
        <f t="shared" si="21"/>
        <v>14210</v>
      </c>
    </row>
    <row r="70" spans="1:10" ht="16.5" customHeight="1">
      <c r="A70" s="26"/>
      <c r="B70" s="258" t="s">
        <v>27</v>
      </c>
      <c r="C70" s="255" t="s">
        <v>129</v>
      </c>
      <c r="D70" s="259">
        <v>8135</v>
      </c>
      <c r="E70" s="22">
        <v>0</v>
      </c>
      <c r="F70" s="22">
        <v>0</v>
      </c>
      <c r="G70" s="22">
        <v>0</v>
      </c>
      <c r="H70" s="22">
        <f>SUM(D70:G70)</f>
        <v>8135</v>
      </c>
      <c r="I70" s="22">
        <v>0</v>
      </c>
      <c r="J70" s="279">
        <f>SUM(H70:I70)</f>
        <v>8135</v>
      </c>
    </row>
    <row r="71" spans="1:10" ht="16.5" customHeight="1">
      <c r="A71" s="26"/>
      <c r="B71" s="256"/>
      <c r="C71" s="255" t="s">
        <v>130</v>
      </c>
      <c r="D71" s="259">
        <v>15598</v>
      </c>
      <c r="E71" s="22">
        <v>0</v>
      </c>
      <c r="F71" s="22">
        <v>0</v>
      </c>
      <c r="G71" s="22">
        <v>0</v>
      </c>
      <c r="H71" s="22">
        <f>SUM(D71:G71)</f>
        <v>15598</v>
      </c>
      <c r="I71" s="22">
        <v>0</v>
      </c>
      <c r="J71" s="279">
        <f>SUM(H71:I71)</f>
        <v>15598</v>
      </c>
    </row>
    <row r="72" spans="1:10" ht="16.5" customHeight="1">
      <c r="A72" s="26"/>
      <c r="B72" s="257"/>
      <c r="C72" s="255" t="s">
        <v>117</v>
      </c>
      <c r="D72" s="22">
        <f aca="true" t="shared" si="22" ref="D72:J72">SUM(D70:D71)</f>
        <v>23733</v>
      </c>
      <c r="E72" s="22">
        <f t="shared" si="22"/>
        <v>0</v>
      </c>
      <c r="F72" s="22">
        <f t="shared" si="22"/>
        <v>0</v>
      </c>
      <c r="G72" s="22">
        <f t="shared" si="22"/>
        <v>0</v>
      </c>
      <c r="H72" s="22">
        <f t="shared" si="22"/>
        <v>23733</v>
      </c>
      <c r="I72" s="22">
        <f t="shared" si="22"/>
        <v>0</v>
      </c>
      <c r="J72" s="279">
        <f t="shared" si="22"/>
        <v>23733</v>
      </c>
    </row>
    <row r="73" spans="1:10" ht="16.5" customHeight="1">
      <c r="A73" s="26"/>
      <c r="B73" s="258" t="s">
        <v>28</v>
      </c>
      <c r="C73" s="255" t="s">
        <v>129</v>
      </c>
      <c r="D73" s="259">
        <v>0</v>
      </c>
      <c r="E73" s="22">
        <v>1853</v>
      </c>
      <c r="F73" s="22">
        <v>0</v>
      </c>
      <c r="G73" s="22">
        <v>0</v>
      </c>
      <c r="H73" s="22">
        <f>SUM(D73:G73)</f>
        <v>1853</v>
      </c>
      <c r="I73" s="22">
        <v>0</v>
      </c>
      <c r="J73" s="279">
        <f>SUM(H73:I73)</f>
        <v>1853</v>
      </c>
    </row>
    <row r="74" spans="1:10" ht="16.5" customHeight="1">
      <c r="A74" s="26"/>
      <c r="B74" s="256"/>
      <c r="C74" s="255" t="s">
        <v>130</v>
      </c>
      <c r="D74" s="259">
        <v>0</v>
      </c>
      <c r="E74" s="22">
        <v>5199</v>
      </c>
      <c r="F74" s="22">
        <v>0</v>
      </c>
      <c r="G74" s="22">
        <v>0</v>
      </c>
      <c r="H74" s="22">
        <f>SUM(D74:G74)</f>
        <v>5199</v>
      </c>
      <c r="I74" s="22">
        <v>0</v>
      </c>
      <c r="J74" s="279">
        <f>SUM(H74:I74)</f>
        <v>5199</v>
      </c>
    </row>
    <row r="75" spans="1:10" ht="16.5" customHeight="1">
      <c r="A75" s="26"/>
      <c r="B75" s="257"/>
      <c r="C75" s="255" t="s">
        <v>117</v>
      </c>
      <c r="D75" s="22">
        <f aca="true" t="shared" si="23" ref="D75:J75">SUM(D73:D74)</f>
        <v>0</v>
      </c>
      <c r="E75" s="22">
        <f t="shared" si="23"/>
        <v>7052</v>
      </c>
      <c r="F75" s="22">
        <f t="shared" si="23"/>
        <v>0</v>
      </c>
      <c r="G75" s="22">
        <f t="shared" si="23"/>
        <v>0</v>
      </c>
      <c r="H75" s="22">
        <f t="shared" si="23"/>
        <v>7052</v>
      </c>
      <c r="I75" s="22">
        <f t="shared" si="23"/>
        <v>0</v>
      </c>
      <c r="J75" s="279">
        <f t="shared" si="23"/>
        <v>7052</v>
      </c>
    </row>
    <row r="76" spans="1:10" ht="16.5" customHeight="1">
      <c r="A76" s="26"/>
      <c r="B76" s="258" t="s">
        <v>29</v>
      </c>
      <c r="C76" s="255" t="s">
        <v>129</v>
      </c>
      <c r="D76" s="259">
        <v>789</v>
      </c>
      <c r="E76" s="22">
        <v>0</v>
      </c>
      <c r="F76" s="22">
        <v>0</v>
      </c>
      <c r="G76" s="22">
        <v>0</v>
      </c>
      <c r="H76" s="22">
        <f>SUM(D76:G76)</f>
        <v>789</v>
      </c>
      <c r="I76" s="22">
        <v>0</v>
      </c>
      <c r="J76" s="279">
        <f>SUM(H76:I76)</f>
        <v>789</v>
      </c>
    </row>
    <row r="77" spans="1:10" ht="16.5" customHeight="1">
      <c r="A77" s="26"/>
      <c r="B77" s="256"/>
      <c r="C77" s="255" t="s">
        <v>130</v>
      </c>
      <c r="D77" s="260">
        <v>0</v>
      </c>
      <c r="E77" s="22">
        <v>1754</v>
      </c>
      <c r="F77" s="22">
        <v>0</v>
      </c>
      <c r="G77" s="22">
        <v>0</v>
      </c>
      <c r="H77" s="22">
        <f>SUM(D77:G77)</f>
        <v>1754</v>
      </c>
      <c r="I77" s="22">
        <v>0</v>
      </c>
      <c r="J77" s="279">
        <f>SUM(H77:I77)</f>
        <v>1754</v>
      </c>
    </row>
    <row r="78" spans="1:10" ht="16.5" customHeight="1">
      <c r="A78" s="26"/>
      <c r="B78" s="257"/>
      <c r="C78" s="255" t="s">
        <v>117</v>
      </c>
      <c r="D78" s="22">
        <f aca="true" t="shared" si="24" ref="D78:J78">SUM(D76:D77)</f>
        <v>789</v>
      </c>
      <c r="E78" s="22">
        <f t="shared" si="24"/>
        <v>1754</v>
      </c>
      <c r="F78" s="22">
        <f t="shared" si="24"/>
        <v>0</v>
      </c>
      <c r="G78" s="22">
        <f t="shared" si="24"/>
        <v>0</v>
      </c>
      <c r="H78" s="22">
        <f t="shared" si="24"/>
        <v>2543</v>
      </c>
      <c r="I78" s="22">
        <f t="shared" si="24"/>
        <v>0</v>
      </c>
      <c r="J78" s="279">
        <f t="shared" si="24"/>
        <v>2543</v>
      </c>
    </row>
    <row r="79" spans="1:10" ht="16.5" customHeight="1">
      <c r="A79" s="26"/>
      <c r="B79" s="258" t="s">
        <v>30</v>
      </c>
      <c r="C79" s="255" t="s">
        <v>129</v>
      </c>
      <c r="D79" s="259">
        <v>2455</v>
      </c>
      <c r="E79" s="22">
        <v>0</v>
      </c>
      <c r="F79" s="22">
        <v>0</v>
      </c>
      <c r="G79" s="22">
        <v>0</v>
      </c>
      <c r="H79" s="22">
        <f>SUM(D79:G79)</f>
        <v>2455</v>
      </c>
      <c r="I79" s="22">
        <v>0</v>
      </c>
      <c r="J79" s="279">
        <f>SUM(H79:I79)</f>
        <v>2455</v>
      </c>
    </row>
    <row r="80" spans="1:10" ht="16.5" customHeight="1">
      <c r="A80" s="26"/>
      <c r="B80" s="256"/>
      <c r="C80" s="255" t="s">
        <v>130</v>
      </c>
      <c r="D80" s="259">
        <v>3646</v>
      </c>
      <c r="E80" s="22">
        <v>0</v>
      </c>
      <c r="F80" s="22">
        <v>0</v>
      </c>
      <c r="G80" s="22">
        <v>0</v>
      </c>
      <c r="H80" s="22">
        <f>SUM(D80:G80)</f>
        <v>3646</v>
      </c>
      <c r="I80" s="22">
        <v>0</v>
      </c>
      <c r="J80" s="279">
        <f>SUM(H80:I80)</f>
        <v>3646</v>
      </c>
    </row>
    <row r="81" spans="1:10" ht="16.5" customHeight="1">
      <c r="A81" s="26"/>
      <c r="B81" s="257"/>
      <c r="C81" s="255" t="s">
        <v>117</v>
      </c>
      <c r="D81" s="22">
        <f aca="true" t="shared" si="25" ref="D81:J81">SUM(D79:D80)</f>
        <v>6101</v>
      </c>
      <c r="E81" s="22">
        <f t="shared" si="25"/>
        <v>0</v>
      </c>
      <c r="F81" s="22">
        <f t="shared" si="25"/>
        <v>0</v>
      </c>
      <c r="G81" s="22">
        <f t="shared" si="25"/>
        <v>0</v>
      </c>
      <c r="H81" s="22">
        <f t="shared" si="25"/>
        <v>6101</v>
      </c>
      <c r="I81" s="22">
        <f t="shared" si="25"/>
        <v>0</v>
      </c>
      <c r="J81" s="279">
        <f t="shared" si="25"/>
        <v>6101</v>
      </c>
    </row>
    <row r="82" spans="1:10" ht="16.5" customHeight="1">
      <c r="A82" s="26"/>
      <c r="B82" s="258" t="s">
        <v>31</v>
      </c>
      <c r="C82" s="255" t="s">
        <v>129</v>
      </c>
      <c r="D82" s="259">
        <v>3590</v>
      </c>
      <c r="E82" s="22">
        <v>0</v>
      </c>
      <c r="F82" s="22">
        <v>0</v>
      </c>
      <c r="G82" s="22">
        <v>0</v>
      </c>
      <c r="H82" s="22">
        <f>SUM(D82:G82)</f>
        <v>3590</v>
      </c>
      <c r="I82" s="22">
        <v>0</v>
      </c>
      <c r="J82" s="279">
        <f>SUM(H82:I82)</f>
        <v>3590</v>
      </c>
    </row>
    <row r="83" spans="1:10" ht="16.5" customHeight="1">
      <c r="A83" s="26"/>
      <c r="B83" s="256"/>
      <c r="C83" s="255" t="s">
        <v>130</v>
      </c>
      <c r="D83" s="259">
        <v>4709</v>
      </c>
      <c r="E83" s="22">
        <v>0</v>
      </c>
      <c r="F83" s="22">
        <v>0</v>
      </c>
      <c r="G83" s="22">
        <v>0</v>
      </c>
      <c r="H83" s="22">
        <f>SUM(D83:G83)</f>
        <v>4709</v>
      </c>
      <c r="I83" s="22">
        <v>0</v>
      </c>
      <c r="J83" s="279">
        <f>SUM(H83:I83)</f>
        <v>4709</v>
      </c>
    </row>
    <row r="84" spans="1:10" ht="16.5" customHeight="1">
      <c r="A84" s="26"/>
      <c r="B84" s="257"/>
      <c r="C84" s="255" t="s">
        <v>117</v>
      </c>
      <c r="D84" s="22">
        <f aca="true" t="shared" si="26" ref="D84:J84">SUM(D82:D83)</f>
        <v>8299</v>
      </c>
      <c r="E84" s="22">
        <f t="shared" si="26"/>
        <v>0</v>
      </c>
      <c r="F84" s="22">
        <f t="shared" si="26"/>
        <v>0</v>
      </c>
      <c r="G84" s="22">
        <f t="shared" si="26"/>
        <v>0</v>
      </c>
      <c r="H84" s="22">
        <f t="shared" si="26"/>
        <v>8299</v>
      </c>
      <c r="I84" s="22">
        <f t="shared" si="26"/>
        <v>0</v>
      </c>
      <c r="J84" s="279">
        <f t="shared" si="26"/>
        <v>8299</v>
      </c>
    </row>
    <row r="85" spans="1:10" ht="16.5" customHeight="1">
      <c r="A85" s="26"/>
      <c r="B85" s="258" t="s">
        <v>32</v>
      </c>
      <c r="C85" s="255" t="s">
        <v>129</v>
      </c>
      <c r="D85" s="259">
        <v>0</v>
      </c>
      <c r="E85" s="22">
        <v>3951</v>
      </c>
      <c r="F85" s="22">
        <v>0</v>
      </c>
      <c r="G85" s="22">
        <v>0</v>
      </c>
      <c r="H85" s="22">
        <f>SUM(D85:G85)</f>
        <v>3951</v>
      </c>
      <c r="I85" s="22">
        <v>23</v>
      </c>
      <c r="J85" s="279">
        <f>SUM(H85:I85)</f>
        <v>3974</v>
      </c>
    </row>
    <row r="86" spans="1:10" ht="16.5" customHeight="1">
      <c r="A86" s="26"/>
      <c r="B86" s="256"/>
      <c r="C86" s="255" t="s">
        <v>130</v>
      </c>
      <c r="D86" s="259">
        <v>0</v>
      </c>
      <c r="E86" s="22">
        <v>5384</v>
      </c>
      <c r="F86" s="22">
        <v>0</v>
      </c>
      <c r="G86" s="22">
        <v>0</v>
      </c>
      <c r="H86" s="22">
        <f>SUM(D86:G86)</f>
        <v>5384</v>
      </c>
      <c r="I86" s="21">
        <v>0</v>
      </c>
      <c r="J86" s="279">
        <f>SUM(H86:I86)</f>
        <v>5384</v>
      </c>
    </row>
    <row r="87" spans="1:10" ht="16.5" customHeight="1">
      <c r="A87" s="26"/>
      <c r="B87" s="257"/>
      <c r="C87" s="255" t="s">
        <v>117</v>
      </c>
      <c r="D87" s="22">
        <f aca="true" t="shared" si="27" ref="D87:J87">SUM(D85:D86)</f>
        <v>0</v>
      </c>
      <c r="E87" s="22">
        <f t="shared" si="27"/>
        <v>9335</v>
      </c>
      <c r="F87" s="22">
        <f t="shared" si="27"/>
        <v>0</v>
      </c>
      <c r="G87" s="22">
        <f t="shared" si="27"/>
        <v>0</v>
      </c>
      <c r="H87" s="22">
        <f t="shared" si="27"/>
        <v>9335</v>
      </c>
      <c r="I87" s="22">
        <f t="shared" si="27"/>
        <v>23</v>
      </c>
      <c r="J87" s="279">
        <f t="shared" si="27"/>
        <v>9358</v>
      </c>
    </row>
    <row r="88" spans="1:10" ht="16.5" customHeight="1">
      <c r="A88" s="26"/>
      <c r="B88" s="258" t="s">
        <v>33</v>
      </c>
      <c r="C88" s="255" t="s">
        <v>129</v>
      </c>
      <c r="D88" s="259">
        <v>16529</v>
      </c>
      <c r="E88" s="22">
        <v>0</v>
      </c>
      <c r="F88" s="22">
        <v>0</v>
      </c>
      <c r="G88" s="22">
        <v>0</v>
      </c>
      <c r="H88" s="22">
        <f>SUM(D88:G88)</f>
        <v>16529</v>
      </c>
      <c r="I88" s="22">
        <v>0</v>
      </c>
      <c r="J88" s="279">
        <f>SUM(H88:I88)</f>
        <v>16529</v>
      </c>
    </row>
    <row r="89" spans="1:10" ht="16.5" customHeight="1">
      <c r="A89" s="26"/>
      <c r="B89" s="256"/>
      <c r="C89" s="255" t="s">
        <v>130</v>
      </c>
      <c r="D89" s="259">
        <v>7901</v>
      </c>
      <c r="E89" s="22">
        <v>0</v>
      </c>
      <c r="F89" s="22">
        <v>0</v>
      </c>
      <c r="G89" s="22">
        <v>0</v>
      </c>
      <c r="H89" s="22">
        <f>SUM(D89:G89)</f>
        <v>7901</v>
      </c>
      <c r="I89" s="22">
        <v>0</v>
      </c>
      <c r="J89" s="279">
        <f>SUM(H89:I89)</f>
        <v>7901</v>
      </c>
    </row>
    <row r="90" spans="1:10" ht="16.5" customHeight="1">
      <c r="A90" s="26"/>
      <c r="B90" s="257"/>
      <c r="C90" s="255" t="s">
        <v>117</v>
      </c>
      <c r="D90" s="22">
        <f aca="true" t="shared" si="28" ref="D90:J90">SUM(D88:D89)</f>
        <v>24430</v>
      </c>
      <c r="E90" s="22">
        <f t="shared" si="28"/>
        <v>0</v>
      </c>
      <c r="F90" s="22">
        <f t="shared" si="28"/>
        <v>0</v>
      </c>
      <c r="G90" s="22">
        <f t="shared" si="28"/>
        <v>0</v>
      </c>
      <c r="H90" s="22">
        <f t="shared" si="28"/>
        <v>24430</v>
      </c>
      <c r="I90" s="22">
        <f t="shared" si="28"/>
        <v>0</v>
      </c>
      <c r="J90" s="279">
        <f t="shared" si="28"/>
        <v>24430</v>
      </c>
    </row>
    <row r="91" spans="1:10" ht="16.5" customHeight="1">
      <c r="A91" s="26"/>
      <c r="B91" s="258" t="s">
        <v>34</v>
      </c>
      <c r="C91" s="255" t="s">
        <v>129</v>
      </c>
      <c r="D91" s="259">
        <v>0</v>
      </c>
      <c r="E91" s="22">
        <v>328</v>
      </c>
      <c r="F91" s="22">
        <v>0</v>
      </c>
      <c r="G91" s="22">
        <v>0</v>
      </c>
      <c r="H91" s="22">
        <f>SUM(D91:G91)</f>
        <v>328</v>
      </c>
      <c r="I91" s="22">
        <v>0</v>
      </c>
      <c r="J91" s="279">
        <f>SUM(H91:I91)</f>
        <v>328</v>
      </c>
    </row>
    <row r="92" spans="1:10" ht="16.5" customHeight="1">
      <c r="A92" s="26"/>
      <c r="B92" s="256"/>
      <c r="C92" s="255" t="s">
        <v>130</v>
      </c>
      <c r="D92" s="259">
        <v>0</v>
      </c>
      <c r="E92" s="22">
        <v>794</v>
      </c>
      <c r="F92" s="22">
        <v>0</v>
      </c>
      <c r="G92" s="22">
        <v>0</v>
      </c>
      <c r="H92" s="22">
        <f>SUM(D92:G92)</f>
        <v>794</v>
      </c>
      <c r="I92" s="22">
        <v>0</v>
      </c>
      <c r="J92" s="279">
        <f>SUM(H92:I92)</f>
        <v>794</v>
      </c>
    </row>
    <row r="93" spans="1:10" ht="16.5" customHeight="1">
      <c r="A93" s="26"/>
      <c r="B93" s="257"/>
      <c r="C93" s="255" t="s">
        <v>117</v>
      </c>
      <c r="D93" s="22">
        <f aca="true" t="shared" si="29" ref="D93:J93">SUM(D91:D92)</f>
        <v>0</v>
      </c>
      <c r="E93" s="22">
        <f t="shared" si="29"/>
        <v>1122</v>
      </c>
      <c r="F93" s="22">
        <f t="shared" si="29"/>
        <v>0</v>
      </c>
      <c r="G93" s="22">
        <f t="shared" si="29"/>
        <v>0</v>
      </c>
      <c r="H93" s="22">
        <f t="shared" si="29"/>
        <v>1122</v>
      </c>
      <c r="I93" s="22">
        <f t="shared" si="29"/>
        <v>0</v>
      </c>
      <c r="J93" s="279">
        <f t="shared" si="29"/>
        <v>1122</v>
      </c>
    </row>
    <row r="94" spans="1:10" ht="16.5" customHeight="1">
      <c r="A94" s="26"/>
      <c r="B94" s="258" t="s">
        <v>35</v>
      </c>
      <c r="C94" s="255" t="s">
        <v>129</v>
      </c>
      <c r="D94" s="259">
        <v>3360</v>
      </c>
      <c r="E94" s="22">
        <v>0</v>
      </c>
      <c r="F94" s="22">
        <v>0</v>
      </c>
      <c r="G94" s="22">
        <v>0</v>
      </c>
      <c r="H94" s="22">
        <f>SUM(D94:G94)</f>
        <v>3360</v>
      </c>
      <c r="I94" s="22">
        <v>0</v>
      </c>
      <c r="J94" s="279">
        <f>SUM(H94:I94)</f>
        <v>3360</v>
      </c>
    </row>
    <row r="95" spans="1:10" ht="16.5" customHeight="1">
      <c r="A95" s="26"/>
      <c r="B95" s="256"/>
      <c r="C95" s="255" t="s">
        <v>130</v>
      </c>
      <c r="D95" s="259">
        <v>2655</v>
      </c>
      <c r="E95" s="22">
        <v>0</v>
      </c>
      <c r="F95" s="22">
        <v>0</v>
      </c>
      <c r="G95" s="22">
        <v>0</v>
      </c>
      <c r="H95" s="22">
        <f>SUM(D95:G95)</f>
        <v>2655</v>
      </c>
      <c r="I95" s="22">
        <v>0</v>
      </c>
      <c r="J95" s="279">
        <f>SUM(H95:I95)</f>
        <v>2655</v>
      </c>
    </row>
    <row r="96" spans="1:10" ht="16.5" customHeight="1">
      <c r="A96" s="26"/>
      <c r="B96" s="257"/>
      <c r="C96" s="255" t="s">
        <v>117</v>
      </c>
      <c r="D96" s="22">
        <f aca="true" t="shared" si="30" ref="D96:J96">SUM(D94:D95)</f>
        <v>6015</v>
      </c>
      <c r="E96" s="22">
        <f t="shared" si="30"/>
        <v>0</v>
      </c>
      <c r="F96" s="22">
        <f t="shared" si="30"/>
        <v>0</v>
      </c>
      <c r="G96" s="22">
        <f t="shared" si="30"/>
        <v>0</v>
      </c>
      <c r="H96" s="22">
        <f t="shared" si="30"/>
        <v>6015</v>
      </c>
      <c r="I96" s="22">
        <f t="shared" si="30"/>
        <v>0</v>
      </c>
      <c r="J96" s="279">
        <f t="shared" si="30"/>
        <v>6015</v>
      </c>
    </row>
    <row r="97" spans="1:10" ht="16.5" customHeight="1">
      <c r="A97" s="26"/>
      <c r="B97" s="258" t="s">
        <v>36</v>
      </c>
      <c r="C97" s="255" t="s">
        <v>129</v>
      </c>
      <c r="D97" s="259">
        <v>324</v>
      </c>
      <c r="E97" s="22">
        <v>0</v>
      </c>
      <c r="F97" s="22">
        <v>0</v>
      </c>
      <c r="G97" s="22">
        <v>0</v>
      </c>
      <c r="H97" s="22">
        <f>SUM(D97:G97)</f>
        <v>324</v>
      </c>
      <c r="I97" s="22">
        <v>0</v>
      </c>
      <c r="J97" s="279">
        <f>SUM(H97:I97)</f>
        <v>324</v>
      </c>
    </row>
    <row r="98" spans="1:10" ht="16.5" customHeight="1">
      <c r="A98" s="26"/>
      <c r="B98" s="256"/>
      <c r="C98" s="255" t="s">
        <v>130</v>
      </c>
      <c r="D98" s="259">
        <v>113</v>
      </c>
      <c r="E98" s="22">
        <v>0</v>
      </c>
      <c r="F98" s="22">
        <v>0</v>
      </c>
      <c r="G98" s="22">
        <v>0</v>
      </c>
      <c r="H98" s="22">
        <f>SUM(D98:G98)</f>
        <v>113</v>
      </c>
      <c r="I98" s="22">
        <v>0</v>
      </c>
      <c r="J98" s="279">
        <f>SUM(H98:I98)</f>
        <v>113</v>
      </c>
    </row>
    <row r="99" spans="1:10" ht="16.5" customHeight="1">
      <c r="A99" s="26"/>
      <c r="B99" s="257"/>
      <c r="C99" s="255" t="s">
        <v>117</v>
      </c>
      <c r="D99" s="22">
        <f aca="true" t="shared" si="31" ref="D99:J99">SUM(D97:D98)</f>
        <v>437</v>
      </c>
      <c r="E99" s="22">
        <f t="shared" si="31"/>
        <v>0</v>
      </c>
      <c r="F99" s="22">
        <f t="shared" si="31"/>
        <v>0</v>
      </c>
      <c r="G99" s="22">
        <f t="shared" si="31"/>
        <v>0</v>
      </c>
      <c r="H99" s="22">
        <f t="shared" si="31"/>
        <v>437</v>
      </c>
      <c r="I99" s="22">
        <f t="shared" si="31"/>
        <v>0</v>
      </c>
      <c r="J99" s="279">
        <f t="shared" si="31"/>
        <v>437</v>
      </c>
    </row>
    <row r="100" spans="1:10" s="29" customFormat="1" ht="16.5" customHeight="1">
      <c r="A100" s="28"/>
      <c r="B100" s="258" t="s">
        <v>37</v>
      </c>
      <c r="C100" s="255" t="s">
        <v>129</v>
      </c>
      <c r="D100" s="259">
        <v>9008</v>
      </c>
      <c r="E100" s="22">
        <v>0</v>
      </c>
      <c r="F100" s="22">
        <v>0</v>
      </c>
      <c r="G100" s="22">
        <v>0</v>
      </c>
      <c r="H100" s="22">
        <f>SUM(D100:G100)</f>
        <v>9008</v>
      </c>
      <c r="I100" s="22">
        <v>0</v>
      </c>
      <c r="J100" s="279">
        <f>SUM(H100:I100)</f>
        <v>9008</v>
      </c>
    </row>
    <row r="101" spans="1:10" s="29" customFormat="1" ht="16.5" customHeight="1">
      <c r="A101" s="28"/>
      <c r="B101" s="256"/>
      <c r="C101" s="255" t="s">
        <v>130</v>
      </c>
      <c r="D101" s="259">
        <v>15099</v>
      </c>
      <c r="E101" s="22">
        <v>0</v>
      </c>
      <c r="F101" s="22">
        <v>0</v>
      </c>
      <c r="G101" s="22">
        <v>0</v>
      </c>
      <c r="H101" s="22">
        <f>SUM(D101:G101)</f>
        <v>15099</v>
      </c>
      <c r="I101" s="22">
        <v>0</v>
      </c>
      <c r="J101" s="279">
        <f>SUM(H101:I101)</f>
        <v>15099</v>
      </c>
    </row>
    <row r="102" spans="1:10" s="29" customFormat="1" ht="16.5" customHeight="1" thickBot="1">
      <c r="A102" s="28"/>
      <c r="B102" s="27"/>
      <c r="C102" s="262" t="s">
        <v>117</v>
      </c>
      <c r="D102" s="22">
        <f aca="true" t="shared" si="32" ref="D102:J102">SUM(D100:D101)</f>
        <v>24107</v>
      </c>
      <c r="E102" s="22">
        <f t="shared" si="32"/>
        <v>0</v>
      </c>
      <c r="F102" s="22">
        <f t="shared" si="32"/>
        <v>0</v>
      </c>
      <c r="G102" s="22">
        <f t="shared" si="32"/>
        <v>0</v>
      </c>
      <c r="H102" s="22">
        <f t="shared" si="32"/>
        <v>24107</v>
      </c>
      <c r="I102" s="22">
        <f t="shared" si="32"/>
        <v>0</v>
      </c>
      <c r="J102" s="282">
        <f t="shared" si="32"/>
        <v>24107</v>
      </c>
    </row>
    <row r="103" spans="1:10" ht="16.5" customHeight="1">
      <c r="A103" s="26"/>
      <c r="B103" s="30" t="s">
        <v>118</v>
      </c>
      <c r="C103" s="254" t="s">
        <v>129</v>
      </c>
      <c r="D103" s="31">
        <f aca="true" t="shared" si="33" ref="D103:I103">D4+D7+D10+D13+D16+D19+D22+D25+D28+D31+D34+D37+D40+D43+D46+D49+D52+D55+D58+D61+D64+D67+D70+D73+D76+D79+D82+D85+D88+D91+D94+D97+D100</f>
        <v>172891</v>
      </c>
      <c r="E103" s="31">
        <f t="shared" si="33"/>
        <v>52168</v>
      </c>
      <c r="F103" s="31">
        <f t="shared" si="33"/>
        <v>0</v>
      </c>
      <c r="G103" s="31">
        <f t="shared" si="33"/>
        <v>25</v>
      </c>
      <c r="H103" s="31">
        <f t="shared" si="33"/>
        <v>225084</v>
      </c>
      <c r="I103" s="31">
        <f t="shared" si="33"/>
        <v>39</v>
      </c>
      <c r="J103" s="146">
        <f>SUM(H103:I103)</f>
        <v>225123</v>
      </c>
    </row>
    <row r="104" spans="1:10" ht="16.5" customHeight="1">
      <c r="A104" s="26"/>
      <c r="B104" s="20"/>
      <c r="C104" s="255" t="s">
        <v>130</v>
      </c>
      <c r="D104" s="22">
        <f aca="true" t="shared" si="34" ref="D104:F105">D5+D8+D11+D14+D17+D20+D23+D26+D29+D32+D35+D38+D41+D44+D47+D50+D53+D56+D59+D62+D65+D68+D71+D74+D77+D80+D83+D86+D89+D92+D95+D98+D101</f>
        <v>153969</v>
      </c>
      <c r="E104" s="22">
        <f t="shared" si="34"/>
        <v>69205</v>
      </c>
      <c r="F104" s="22">
        <f t="shared" si="34"/>
        <v>0</v>
      </c>
      <c r="G104" s="22">
        <f>G5+G23+G8+G11+G14+G17+G20+G23+G26+G29+G32+G35+G38+G41+G44+G47+G50+G53+G56+G59+G62+G65+G68+G71+G74+G77+G80+G83+G86+G89+G92+G95+G98+G101</f>
        <v>17</v>
      </c>
      <c r="H104" s="22">
        <f aca="true" t="shared" si="35" ref="H104:J105">H5+H8+H11+H14+H17+H20+H23+H26+H29+H32+H35+H38+H41+H44+H47+H50+H53+H56+H59+H62+H65+H68+H71+H74+H77+H80+H83+H86+H89+H92+H95+H98+H101</f>
        <v>223191</v>
      </c>
      <c r="I104" s="22">
        <f t="shared" si="35"/>
        <v>0</v>
      </c>
      <c r="J104" s="279">
        <f>SUM(H104:I104)</f>
        <v>223191</v>
      </c>
    </row>
    <row r="105" spans="1:10" ht="16.5" customHeight="1" thickBot="1">
      <c r="A105" s="26"/>
      <c r="B105" s="27"/>
      <c r="C105" s="265" t="s">
        <v>117</v>
      </c>
      <c r="D105" s="32">
        <f t="shared" si="34"/>
        <v>326860</v>
      </c>
      <c r="E105" s="32">
        <f t="shared" si="34"/>
        <v>121373</v>
      </c>
      <c r="F105" s="32">
        <f t="shared" si="34"/>
        <v>0</v>
      </c>
      <c r="G105" s="32">
        <f>G6+G9+G12+G15+G18+G21+G24+G27+G30+G33+G36+G39+G42+G45+G48+G51+G54+G57+G60+G63+G66+G69+G72+G75+G78+G81+G84+G87+G90+G93+G96+G99+G102</f>
        <v>42</v>
      </c>
      <c r="H105" s="32">
        <f t="shared" si="35"/>
        <v>448275</v>
      </c>
      <c r="I105" s="32">
        <f t="shared" si="35"/>
        <v>39</v>
      </c>
      <c r="J105" s="280">
        <f t="shared" si="35"/>
        <v>448314</v>
      </c>
    </row>
    <row r="106" spans="1:10" ht="16.5" customHeight="1">
      <c r="A106" s="26"/>
      <c r="B106" s="30" t="s">
        <v>38</v>
      </c>
      <c r="C106" s="254" t="s">
        <v>129</v>
      </c>
      <c r="D106" s="22">
        <v>0</v>
      </c>
      <c r="E106" s="33">
        <v>604</v>
      </c>
      <c r="F106" s="22">
        <v>0</v>
      </c>
      <c r="G106" s="22">
        <v>0</v>
      </c>
      <c r="H106" s="22">
        <f>SUM(D106:G106)</f>
        <v>604</v>
      </c>
      <c r="I106" s="22">
        <v>0</v>
      </c>
      <c r="J106" s="279">
        <f>SUM(H106:I106)</f>
        <v>604</v>
      </c>
    </row>
    <row r="107" spans="1:10" ht="16.5" customHeight="1">
      <c r="A107" s="26"/>
      <c r="B107" s="20"/>
      <c r="C107" s="255" t="s">
        <v>130</v>
      </c>
      <c r="D107" s="22">
        <v>0</v>
      </c>
      <c r="E107" s="22">
        <v>1219</v>
      </c>
      <c r="F107" s="22">
        <v>0</v>
      </c>
      <c r="G107" s="22">
        <v>0</v>
      </c>
      <c r="H107" s="22">
        <f>SUM(D107:G107)</f>
        <v>1219</v>
      </c>
      <c r="I107" s="22">
        <v>0</v>
      </c>
      <c r="J107" s="279">
        <f>SUM(H107:I107)</f>
        <v>1219</v>
      </c>
    </row>
    <row r="108" spans="1:10" ht="16.5" customHeight="1">
      <c r="A108" s="26"/>
      <c r="B108" s="24"/>
      <c r="C108" s="255" t="s">
        <v>117</v>
      </c>
      <c r="D108" s="22">
        <f aca="true" t="shared" si="36" ref="D108:J108">SUM(D106:D107)</f>
        <v>0</v>
      </c>
      <c r="E108" s="22">
        <f t="shared" si="36"/>
        <v>1823</v>
      </c>
      <c r="F108" s="22">
        <f t="shared" si="36"/>
        <v>0</v>
      </c>
      <c r="G108" s="22">
        <f t="shared" si="36"/>
        <v>0</v>
      </c>
      <c r="H108" s="22">
        <f t="shared" si="36"/>
        <v>1823</v>
      </c>
      <c r="I108" s="22">
        <f t="shared" si="36"/>
        <v>0</v>
      </c>
      <c r="J108" s="279">
        <f t="shared" si="36"/>
        <v>1823</v>
      </c>
    </row>
    <row r="109" spans="1:10" ht="16.5" customHeight="1">
      <c r="A109" s="26"/>
      <c r="B109" s="25" t="s">
        <v>39</v>
      </c>
      <c r="C109" s="255" t="s">
        <v>129</v>
      </c>
      <c r="D109" s="22">
        <v>158</v>
      </c>
      <c r="E109" s="22">
        <v>0</v>
      </c>
      <c r="F109" s="22">
        <v>0</v>
      </c>
      <c r="G109" s="22">
        <v>0</v>
      </c>
      <c r="H109" s="22">
        <f>SUM(D109:G109)</f>
        <v>158</v>
      </c>
      <c r="I109" s="22">
        <v>0</v>
      </c>
      <c r="J109" s="279">
        <f>SUM(H109:I109)</f>
        <v>158</v>
      </c>
    </row>
    <row r="110" spans="1:10" ht="16.5" customHeight="1">
      <c r="A110" s="26"/>
      <c r="B110" s="20"/>
      <c r="C110" s="255" t="s">
        <v>130</v>
      </c>
      <c r="D110" s="22">
        <v>168</v>
      </c>
      <c r="E110" s="22">
        <v>0</v>
      </c>
      <c r="F110" s="22">
        <v>0</v>
      </c>
      <c r="G110" s="22">
        <v>0</v>
      </c>
      <c r="H110" s="22">
        <f>SUM(D110:G110)</f>
        <v>168</v>
      </c>
      <c r="I110" s="22">
        <v>0</v>
      </c>
      <c r="J110" s="279">
        <f>SUM(H110:I110)</f>
        <v>168</v>
      </c>
    </row>
    <row r="111" spans="1:10" ht="16.5" customHeight="1">
      <c r="A111" s="26"/>
      <c r="B111" s="24"/>
      <c r="C111" s="255" t="s">
        <v>117</v>
      </c>
      <c r="D111" s="22">
        <f aca="true" t="shared" si="37" ref="D111:J111">SUM(D109:D110)</f>
        <v>326</v>
      </c>
      <c r="E111" s="22">
        <f t="shared" si="37"/>
        <v>0</v>
      </c>
      <c r="F111" s="22">
        <f t="shared" si="37"/>
        <v>0</v>
      </c>
      <c r="G111" s="22">
        <f t="shared" si="37"/>
        <v>0</v>
      </c>
      <c r="H111" s="22">
        <f t="shared" si="37"/>
        <v>326</v>
      </c>
      <c r="I111" s="22">
        <f t="shared" si="37"/>
        <v>0</v>
      </c>
      <c r="J111" s="279">
        <f t="shared" si="37"/>
        <v>326</v>
      </c>
    </row>
    <row r="112" spans="1:10" ht="16.5" customHeight="1">
      <c r="A112" s="26"/>
      <c r="B112" s="20" t="s">
        <v>40</v>
      </c>
      <c r="C112" s="262" t="s">
        <v>129</v>
      </c>
      <c r="D112" s="33">
        <v>2610</v>
      </c>
      <c r="E112" s="22">
        <v>0</v>
      </c>
      <c r="F112" s="22">
        <v>0</v>
      </c>
      <c r="G112" s="22">
        <v>0</v>
      </c>
      <c r="H112" s="22">
        <f>SUM(D112:G112)</f>
        <v>2610</v>
      </c>
      <c r="I112" s="22">
        <v>29</v>
      </c>
      <c r="J112" s="279">
        <f>SUM(H112:I112)</f>
        <v>2639</v>
      </c>
    </row>
    <row r="113" spans="1:10" ht="16.5" customHeight="1">
      <c r="A113" s="26"/>
      <c r="B113" s="20"/>
      <c r="C113" s="255" t="s">
        <v>130</v>
      </c>
      <c r="D113" s="22">
        <v>3700</v>
      </c>
      <c r="E113" s="22">
        <v>0</v>
      </c>
      <c r="F113" s="22">
        <v>0</v>
      </c>
      <c r="G113" s="22">
        <v>0</v>
      </c>
      <c r="H113" s="22">
        <f>SUM(D113:G113)</f>
        <v>3700</v>
      </c>
      <c r="I113" s="22">
        <v>0</v>
      </c>
      <c r="J113" s="279">
        <f>SUM(H113:I113)</f>
        <v>3700</v>
      </c>
    </row>
    <row r="114" spans="1:10" ht="16.5" customHeight="1">
      <c r="A114" s="26"/>
      <c r="B114" s="24"/>
      <c r="C114" s="255" t="s">
        <v>117</v>
      </c>
      <c r="D114" s="22">
        <f aca="true" t="shared" si="38" ref="D114:J114">SUM(D112:D113)</f>
        <v>6310</v>
      </c>
      <c r="E114" s="22">
        <f t="shared" si="38"/>
        <v>0</v>
      </c>
      <c r="F114" s="22">
        <f t="shared" si="38"/>
        <v>0</v>
      </c>
      <c r="G114" s="22">
        <f t="shared" si="38"/>
        <v>0</v>
      </c>
      <c r="H114" s="22">
        <f t="shared" si="38"/>
        <v>6310</v>
      </c>
      <c r="I114" s="22">
        <f t="shared" si="38"/>
        <v>29</v>
      </c>
      <c r="J114" s="279">
        <f t="shared" si="38"/>
        <v>6339</v>
      </c>
    </row>
    <row r="115" spans="1:10" ht="16.5" customHeight="1">
      <c r="A115" s="26"/>
      <c r="B115" s="25" t="s">
        <v>41</v>
      </c>
      <c r="C115" s="255" t="s">
        <v>129</v>
      </c>
      <c r="D115" s="22">
        <v>1124</v>
      </c>
      <c r="E115" s="22">
        <v>0</v>
      </c>
      <c r="F115" s="22">
        <v>0</v>
      </c>
      <c r="G115" s="22">
        <v>0</v>
      </c>
      <c r="H115" s="22">
        <f>SUM(D115:G115)</f>
        <v>1124</v>
      </c>
      <c r="I115" s="21">
        <v>0</v>
      </c>
      <c r="J115" s="279">
        <f>SUM(H115:I115)</f>
        <v>1124</v>
      </c>
    </row>
    <row r="116" spans="1:10" ht="16.5" customHeight="1">
      <c r="A116" s="26"/>
      <c r="B116" s="20"/>
      <c r="C116" s="255" t="s">
        <v>130</v>
      </c>
      <c r="D116" s="22">
        <v>445</v>
      </c>
      <c r="E116" s="22">
        <v>0</v>
      </c>
      <c r="F116" s="22">
        <v>0</v>
      </c>
      <c r="G116" s="22">
        <v>0</v>
      </c>
      <c r="H116" s="22">
        <f>SUM(D116:G116)</f>
        <v>445</v>
      </c>
      <c r="I116" s="21">
        <v>0</v>
      </c>
      <c r="J116" s="279">
        <f>SUM(H116:I116)</f>
        <v>445</v>
      </c>
    </row>
    <row r="117" spans="1:10" ht="16.5" customHeight="1">
      <c r="A117" s="26"/>
      <c r="B117" s="24"/>
      <c r="C117" s="255" t="s">
        <v>117</v>
      </c>
      <c r="D117" s="22">
        <f aca="true" t="shared" si="39" ref="D117:J117">SUM(D115:D116)</f>
        <v>1569</v>
      </c>
      <c r="E117" s="22">
        <f t="shared" si="39"/>
        <v>0</v>
      </c>
      <c r="F117" s="22">
        <f t="shared" si="39"/>
        <v>0</v>
      </c>
      <c r="G117" s="22">
        <f t="shared" si="39"/>
        <v>0</v>
      </c>
      <c r="H117" s="22">
        <f t="shared" si="39"/>
        <v>1569</v>
      </c>
      <c r="I117" s="22">
        <f t="shared" si="39"/>
        <v>0</v>
      </c>
      <c r="J117" s="279">
        <f t="shared" si="39"/>
        <v>1569</v>
      </c>
    </row>
    <row r="118" spans="1:10" ht="16.5" customHeight="1">
      <c r="A118" s="26"/>
      <c r="B118" s="25" t="s">
        <v>42</v>
      </c>
      <c r="C118" s="255" t="s">
        <v>129</v>
      </c>
      <c r="D118" s="22">
        <v>8605</v>
      </c>
      <c r="E118" s="22">
        <v>0</v>
      </c>
      <c r="F118" s="22">
        <v>0</v>
      </c>
      <c r="G118" s="22">
        <v>0</v>
      </c>
      <c r="H118" s="22">
        <f>SUM(D118:G118)</f>
        <v>8605</v>
      </c>
      <c r="I118" s="22">
        <v>0</v>
      </c>
      <c r="J118" s="279">
        <f>SUM(H118:I118)</f>
        <v>8605</v>
      </c>
    </row>
    <row r="119" spans="1:10" ht="16.5" customHeight="1">
      <c r="A119" s="26"/>
      <c r="B119" s="20"/>
      <c r="C119" s="255" t="s">
        <v>130</v>
      </c>
      <c r="D119" s="22">
        <v>5309</v>
      </c>
      <c r="E119" s="22">
        <v>0</v>
      </c>
      <c r="F119" s="22">
        <v>0</v>
      </c>
      <c r="G119" s="22">
        <v>0</v>
      </c>
      <c r="H119" s="22">
        <f>SUM(D119:G119)</f>
        <v>5309</v>
      </c>
      <c r="I119" s="22">
        <v>0</v>
      </c>
      <c r="J119" s="279">
        <f>SUM(H119:I119)</f>
        <v>5309</v>
      </c>
    </row>
    <row r="120" spans="1:10" ht="16.5" customHeight="1">
      <c r="A120" s="26"/>
      <c r="B120" s="24"/>
      <c r="C120" s="255" t="s">
        <v>117</v>
      </c>
      <c r="D120" s="22">
        <f aca="true" t="shared" si="40" ref="D120:J120">SUM(D118:D119)</f>
        <v>13914</v>
      </c>
      <c r="E120" s="22">
        <f t="shared" si="40"/>
        <v>0</v>
      </c>
      <c r="F120" s="22">
        <f t="shared" si="40"/>
        <v>0</v>
      </c>
      <c r="G120" s="22">
        <f t="shared" si="40"/>
        <v>0</v>
      </c>
      <c r="H120" s="22">
        <f t="shared" si="40"/>
        <v>13914</v>
      </c>
      <c r="I120" s="22">
        <f t="shared" si="40"/>
        <v>0</v>
      </c>
      <c r="J120" s="279">
        <f t="shared" si="40"/>
        <v>13914</v>
      </c>
    </row>
    <row r="121" spans="1:10" ht="16.5" customHeight="1">
      <c r="A121" s="26"/>
      <c r="B121" s="25" t="s">
        <v>43</v>
      </c>
      <c r="C121" s="255" t="s">
        <v>129</v>
      </c>
      <c r="D121" s="22">
        <v>519</v>
      </c>
      <c r="E121" s="22">
        <v>0</v>
      </c>
      <c r="F121" s="22">
        <v>0</v>
      </c>
      <c r="G121" s="22">
        <v>0</v>
      </c>
      <c r="H121" s="22">
        <f>SUM(D121:G121)</f>
        <v>519</v>
      </c>
      <c r="I121" s="21">
        <v>0</v>
      </c>
      <c r="J121" s="279">
        <f>SUM(H121:I121)</f>
        <v>519</v>
      </c>
    </row>
    <row r="122" spans="1:10" ht="16.5" customHeight="1">
      <c r="A122" s="26"/>
      <c r="B122" s="20"/>
      <c r="C122" s="255" t="s">
        <v>130</v>
      </c>
      <c r="D122" s="22">
        <v>483</v>
      </c>
      <c r="E122" s="22">
        <v>0</v>
      </c>
      <c r="F122" s="22">
        <v>0</v>
      </c>
      <c r="G122" s="22">
        <v>0</v>
      </c>
      <c r="H122" s="22">
        <f>SUM(D122:G122)</f>
        <v>483</v>
      </c>
      <c r="I122" s="21">
        <v>0</v>
      </c>
      <c r="J122" s="279">
        <f>SUM(H122:I122)</f>
        <v>483</v>
      </c>
    </row>
    <row r="123" spans="1:10" ht="16.5" customHeight="1">
      <c r="A123" s="26"/>
      <c r="B123" s="24"/>
      <c r="C123" s="255" t="s">
        <v>117</v>
      </c>
      <c r="D123" s="22">
        <f aca="true" t="shared" si="41" ref="D123:J123">SUM(D121:D122)</f>
        <v>1002</v>
      </c>
      <c r="E123" s="22">
        <f t="shared" si="41"/>
        <v>0</v>
      </c>
      <c r="F123" s="22">
        <f t="shared" si="41"/>
        <v>0</v>
      </c>
      <c r="G123" s="22">
        <f t="shared" si="41"/>
        <v>0</v>
      </c>
      <c r="H123" s="22">
        <f t="shared" si="41"/>
        <v>1002</v>
      </c>
      <c r="I123" s="22">
        <f t="shared" si="41"/>
        <v>0</v>
      </c>
      <c r="J123" s="279">
        <f t="shared" si="41"/>
        <v>1002</v>
      </c>
    </row>
    <row r="124" spans="1:10" ht="16.5" customHeight="1">
      <c r="A124" s="26"/>
      <c r="B124" s="25" t="s">
        <v>44</v>
      </c>
      <c r="C124" s="255" t="s">
        <v>129</v>
      </c>
      <c r="D124" s="22">
        <v>6943</v>
      </c>
      <c r="E124" s="22">
        <v>0</v>
      </c>
      <c r="F124" s="22">
        <v>0</v>
      </c>
      <c r="G124" s="22">
        <v>0</v>
      </c>
      <c r="H124" s="22">
        <f>SUM(D124:G124)</f>
        <v>6943</v>
      </c>
      <c r="I124" s="22">
        <v>0</v>
      </c>
      <c r="J124" s="279">
        <f>SUM(H124:I124)</f>
        <v>6943</v>
      </c>
    </row>
    <row r="125" spans="1:10" ht="16.5" customHeight="1">
      <c r="A125" s="26"/>
      <c r="B125" s="20"/>
      <c r="C125" s="255" t="s">
        <v>130</v>
      </c>
      <c r="D125" s="22">
        <v>981</v>
      </c>
      <c r="E125" s="22">
        <v>0</v>
      </c>
      <c r="F125" s="22">
        <v>0</v>
      </c>
      <c r="G125" s="22">
        <v>0</v>
      </c>
      <c r="H125" s="22">
        <f>SUM(D125:G125)</f>
        <v>981</v>
      </c>
      <c r="I125" s="22">
        <v>0</v>
      </c>
      <c r="J125" s="279">
        <f>SUM(H125:I125)</f>
        <v>981</v>
      </c>
    </row>
    <row r="126" spans="1:10" ht="16.5" customHeight="1">
      <c r="A126" s="26"/>
      <c r="B126" s="24"/>
      <c r="C126" s="255" t="s">
        <v>117</v>
      </c>
      <c r="D126" s="22">
        <f aca="true" t="shared" si="42" ref="D126:J126">SUM(D124:D125)</f>
        <v>7924</v>
      </c>
      <c r="E126" s="22">
        <f t="shared" si="42"/>
        <v>0</v>
      </c>
      <c r="F126" s="22">
        <f t="shared" si="42"/>
        <v>0</v>
      </c>
      <c r="G126" s="22">
        <f t="shared" si="42"/>
        <v>0</v>
      </c>
      <c r="H126" s="22">
        <f t="shared" si="42"/>
        <v>7924</v>
      </c>
      <c r="I126" s="22">
        <f t="shared" si="42"/>
        <v>0</v>
      </c>
      <c r="J126" s="279">
        <f t="shared" si="42"/>
        <v>7924</v>
      </c>
    </row>
    <row r="127" spans="1:10" ht="16.5" customHeight="1">
      <c r="A127" s="26"/>
      <c r="B127" s="25" t="s">
        <v>45</v>
      </c>
      <c r="C127" s="255" t="s">
        <v>129</v>
      </c>
      <c r="D127" s="22">
        <v>340</v>
      </c>
      <c r="E127" s="22">
        <v>0</v>
      </c>
      <c r="F127" s="22">
        <v>0</v>
      </c>
      <c r="G127" s="22">
        <v>0</v>
      </c>
      <c r="H127" s="22">
        <f>SUM(D127:G127)</f>
        <v>340</v>
      </c>
      <c r="I127" s="22">
        <v>26</v>
      </c>
      <c r="J127" s="279">
        <f>SUM(H127:I127)</f>
        <v>366</v>
      </c>
    </row>
    <row r="128" spans="1:10" ht="16.5" customHeight="1">
      <c r="A128" s="26"/>
      <c r="B128" s="20"/>
      <c r="C128" s="255" t="s">
        <v>130</v>
      </c>
      <c r="D128" s="22">
        <v>1418</v>
      </c>
      <c r="E128" s="22">
        <v>0</v>
      </c>
      <c r="F128" s="22">
        <v>0</v>
      </c>
      <c r="G128" s="22">
        <v>0</v>
      </c>
      <c r="H128" s="22">
        <f>SUM(D128:G128)</f>
        <v>1418</v>
      </c>
      <c r="I128" s="21">
        <v>0</v>
      </c>
      <c r="J128" s="279">
        <f>SUM(H128:I128)</f>
        <v>1418</v>
      </c>
    </row>
    <row r="129" spans="1:10" ht="16.5" customHeight="1">
      <c r="A129" s="26"/>
      <c r="B129" s="24"/>
      <c r="C129" s="255" t="s">
        <v>117</v>
      </c>
      <c r="D129" s="22">
        <f aca="true" t="shared" si="43" ref="D129:J129">SUM(D127:D128)</f>
        <v>1758</v>
      </c>
      <c r="E129" s="22">
        <f t="shared" si="43"/>
        <v>0</v>
      </c>
      <c r="F129" s="22">
        <f t="shared" si="43"/>
        <v>0</v>
      </c>
      <c r="G129" s="22">
        <f t="shared" si="43"/>
        <v>0</v>
      </c>
      <c r="H129" s="22">
        <f t="shared" si="43"/>
        <v>1758</v>
      </c>
      <c r="I129" s="22">
        <f t="shared" si="43"/>
        <v>26</v>
      </c>
      <c r="J129" s="279">
        <f t="shared" si="43"/>
        <v>1784</v>
      </c>
    </row>
    <row r="130" spans="1:10" ht="16.5" customHeight="1">
      <c r="A130" s="26"/>
      <c r="B130" s="25" t="s">
        <v>46</v>
      </c>
      <c r="C130" s="255" t="s">
        <v>129</v>
      </c>
      <c r="D130" s="22">
        <v>891</v>
      </c>
      <c r="E130" s="22">
        <v>0</v>
      </c>
      <c r="F130" s="22">
        <v>0</v>
      </c>
      <c r="G130" s="22">
        <v>0</v>
      </c>
      <c r="H130" s="22">
        <f>SUM(D130:G130)</f>
        <v>891</v>
      </c>
      <c r="I130" s="22">
        <v>8</v>
      </c>
      <c r="J130" s="279">
        <f>SUM(H130:I130)</f>
        <v>899</v>
      </c>
    </row>
    <row r="131" spans="1:10" ht="16.5" customHeight="1">
      <c r="A131" s="26"/>
      <c r="B131" s="20"/>
      <c r="C131" s="255" t="s">
        <v>130</v>
      </c>
      <c r="D131" s="22">
        <v>1348</v>
      </c>
      <c r="E131" s="22">
        <v>0</v>
      </c>
      <c r="F131" s="22">
        <v>0</v>
      </c>
      <c r="G131" s="22">
        <v>0</v>
      </c>
      <c r="H131" s="22">
        <f>SUM(D131:G131)</f>
        <v>1348</v>
      </c>
      <c r="I131" s="21">
        <v>0</v>
      </c>
      <c r="J131" s="279">
        <f>SUM(H131:I131)</f>
        <v>1348</v>
      </c>
    </row>
    <row r="132" spans="1:10" ht="16.5" customHeight="1">
      <c r="A132" s="26"/>
      <c r="B132" s="24"/>
      <c r="C132" s="255" t="s">
        <v>117</v>
      </c>
      <c r="D132" s="22">
        <f aca="true" t="shared" si="44" ref="D132:J132">SUM(D130:D131)</f>
        <v>2239</v>
      </c>
      <c r="E132" s="22">
        <f t="shared" si="44"/>
        <v>0</v>
      </c>
      <c r="F132" s="22">
        <f t="shared" si="44"/>
        <v>0</v>
      </c>
      <c r="G132" s="22">
        <f t="shared" si="44"/>
        <v>0</v>
      </c>
      <c r="H132" s="22">
        <f t="shared" si="44"/>
        <v>2239</v>
      </c>
      <c r="I132" s="22">
        <f t="shared" si="44"/>
        <v>8</v>
      </c>
      <c r="J132" s="279">
        <f t="shared" si="44"/>
        <v>2247</v>
      </c>
    </row>
    <row r="133" spans="1:10" ht="16.5" customHeight="1">
      <c r="A133" s="26"/>
      <c r="B133" s="25" t="s">
        <v>47</v>
      </c>
      <c r="C133" s="255" t="s">
        <v>129</v>
      </c>
      <c r="D133" s="22">
        <v>608</v>
      </c>
      <c r="E133" s="22">
        <v>0</v>
      </c>
      <c r="F133" s="22">
        <v>0</v>
      </c>
      <c r="G133" s="22">
        <v>0</v>
      </c>
      <c r="H133" s="22">
        <f>SUM(D133:G133)</f>
        <v>608</v>
      </c>
      <c r="I133" s="22">
        <v>5</v>
      </c>
      <c r="J133" s="279">
        <f>SUM(H133:I133)</f>
        <v>613</v>
      </c>
    </row>
    <row r="134" spans="1:10" ht="16.5" customHeight="1">
      <c r="A134" s="26"/>
      <c r="B134" s="20"/>
      <c r="C134" s="255" t="s">
        <v>130</v>
      </c>
      <c r="D134" s="22">
        <v>1212</v>
      </c>
      <c r="E134" s="22">
        <v>0</v>
      </c>
      <c r="F134" s="22">
        <v>0</v>
      </c>
      <c r="G134" s="22">
        <v>0</v>
      </c>
      <c r="H134" s="22">
        <f>SUM(D134:G134)</f>
        <v>1212</v>
      </c>
      <c r="I134" s="22">
        <v>0</v>
      </c>
      <c r="J134" s="279">
        <f>SUM(H134:I134)</f>
        <v>1212</v>
      </c>
    </row>
    <row r="135" spans="1:10" ht="16.5" customHeight="1" thickBot="1">
      <c r="A135" s="26"/>
      <c r="B135" s="20"/>
      <c r="C135" s="255" t="s">
        <v>117</v>
      </c>
      <c r="D135" s="22">
        <f aca="true" t="shared" si="45" ref="D135:J135">SUM(D133:D134)</f>
        <v>1820</v>
      </c>
      <c r="E135" s="22">
        <f t="shared" si="45"/>
        <v>0</v>
      </c>
      <c r="F135" s="22">
        <f t="shared" si="45"/>
        <v>0</v>
      </c>
      <c r="G135" s="22">
        <f t="shared" si="45"/>
        <v>0</v>
      </c>
      <c r="H135" s="22">
        <f t="shared" si="45"/>
        <v>1820</v>
      </c>
      <c r="I135" s="22">
        <f t="shared" si="45"/>
        <v>5</v>
      </c>
      <c r="J135" s="282">
        <f t="shared" si="45"/>
        <v>1825</v>
      </c>
    </row>
    <row r="136" spans="1:10" ht="16.5" customHeight="1">
      <c r="A136" s="26"/>
      <c r="B136" s="30" t="s">
        <v>119</v>
      </c>
      <c r="C136" s="254" t="s">
        <v>129</v>
      </c>
      <c r="D136" s="31">
        <f>D106+D109+D112+D115+D118+D121+D124+D127+D130+D133</f>
        <v>21798</v>
      </c>
      <c r="E136" s="31">
        <f>E106+E109+E112+E115+E118+E121+E124+E127+E130+E133</f>
        <v>604</v>
      </c>
      <c r="F136" s="31">
        <f>F106+F109+F112+F115+F118+F121+F124+F127+F130+F133</f>
        <v>0</v>
      </c>
      <c r="G136" s="31">
        <f>G106+G109+G112+G115+G118+G121+G124+G127+G130+G133</f>
        <v>0</v>
      </c>
      <c r="H136" s="31">
        <f>SUM(D136:G136)</f>
        <v>22402</v>
      </c>
      <c r="I136" s="31">
        <f>I106+I109+I112+I115+I118+I121+I124+I127+I130+I133</f>
        <v>68</v>
      </c>
      <c r="J136" s="146">
        <f>SUM(H136:I136)</f>
        <v>22470</v>
      </c>
    </row>
    <row r="137" spans="1:10" ht="16.5" customHeight="1">
      <c r="A137" s="26"/>
      <c r="B137" s="20"/>
      <c r="C137" s="255" t="s">
        <v>130</v>
      </c>
      <c r="D137" s="22">
        <f aca="true" t="shared" si="46" ref="D137:J138">D107+D110+D113+D116+D119+D122+D125+D128+D131+D134</f>
        <v>15064</v>
      </c>
      <c r="E137" s="22">
        <f t="shared" si="46"/>
        <v>1219</v>
      </c>
      <c r="F137" s="22">
        <f t="shared" si="46"/>
        <v>0</v>
      </c>
      <c r="G137" s="22">
        <f t="shared" si="46"/>
        <v>0</v>
      </c>
      <c r="H137" s="22">
        <f>SUM(D137:G137)</f>
        <v>16283</v>
      </c>
      <c r="I137" s="22">
        <f t="shared" si="46"/>
        <v>0</v>
      </c>
      <c r="J137" s="279">
        <f>SUM(H137:I137)</f>
        <v>16283</v>
      </c>
    </row>
    <row r="138" spans="1:10" ht="16.5" customHeight="1" thickBot="1">
      <c r="A138" s="26"/>
      <c r="B138" s="27"/>
      <c r="C138" s="255" t="s">
        <v>117</v>
      </c>
      <c r="D138" s="32">
        <f t="shared" si="46"/>
        <v>36862</v>
      </c>
      <c r="E138" s="32">
        <f t="shared" si="46"/>
        <v>1823</v>
      </c>
      <c r="F138" s="32">
        <f t="shared" si="46"/>
        <v>0</v>
      </c>
      <c r="G138" s="32">
        <f t="shared" si="46"/>
        <v>0</v>
      </c>
      <c r="H138" s="32">
        <f>SUM(H136:H137)</f>
        <v>38685</v>
      </c>
      <c r="I138" s="32">
        <f>I108+I111+I114+I117+I120+I123+I126+I129+I132+I135</f>
        <v>68</v>
      </c>
      <c r="J138" s="280">
        <f t="shared" si="46"/>
        <v>38753</v>
      </c>
    </row>
    <row r="139" spans="1:10" ht="16.5" customHeight="1">
      <c r="A139" s="26"/>
      <c r="B139" s="20" t="s">
        <v>112</v>
      </c>
      <c r="C139" s="254" t="s">
        <v>129</v>
      </c>
      <c r="D139" s="31">
        <f>D103+D136</f>
        <v>194689</v>
      </c>
      <c r="E139" s="31">
        <f>E103+E136</f>
        <v>52772</v>
      </c>
      <c r="F139" s="31">
        <f>F103+F136</f>
        <v>0</v>
      </c>
      <c r="G139" s="31">
        <f>G103+G136</f>
        <v>25</v>
      </c>
      <c r="H139" s="31">
        <f>SUM(H103,H136)</f>
        <v>247486</v>
      </c>
      <c r="I139" s="31">
        <f>I103+I136</f>
        <v>107</v>
      </c>
      <c r="J139" s="279">
        <f>SUM(J136,J103)</f>
        <v>247593</v>
      </c>
    </row>
    <row r="140" spans="1:10" ht="16.5" customHeight="1">
      <c r="A140" s="26"/>
      <c r="B140" s="20"/>
      <c r="C140" s="255" t="s">
        <v>130</v>
      </c>
      <c r="D140" s="33">
        <f aca="true" t="shared" si="47" ref="D140:I141">D104+D137</f>
        <v>169033</v>
      </c>
      <c r="E140" s="33">
        <f t="shared" si="47"/>
        <v>70424</v>
      </c>
      <c r="F140" s="264">
        <f t="shared" si="47"/>
        <v>0</v>
      </c>
      <c r="G140" s="33">
        <f t="shared" si="47"/>
        <v>17</v>
      </c>
      <c r="H140" s="33">
        <f>SUM(D140:G140)</f>
        <v>239474</v>
      </c>
      <c r="I140" s="33">
        <f t="shared" si="47"/>
        <v>0</v>
      </c>
      <c r="J140" s="279">
        <f>SUM(J137,J104)</f>
        <v>239474</v>
      </c>
    </row>
    <row r="141" spans="2:10" ht="16.5" customHeight="1" thickBot="1">
      <c r="B141" s="27"/>
      <c r="C141" s="265" t="s">
        <v>117</v>
      </c>
      <c r="D141" s="147">
        <f t="shared" si="47"/>
        <v>363722</v>
      </c>
      <c r="E141" s="32">
        <f t="shared" si="47"/>
        <v>123196</v>
      </c>
      <c r="F141" s="266">
        <f t="shared" si="47"/>
        <v>0</v>
      </c>
      <c r="G141" s="32">
        <f t="shared" si="47"/>
        <v>42</v>
      </c>
      <c r="H141" s="147">
        <f>SUM(H139:H140)</f>
        <v>486960</v>
      </c>
      <c r="I141" s="147">
        <f>I105+I138</f>
        <v>107</v>
      </c>
      <c r="J141" s="148">
        <f>J105+J138</f>
        <v>487067</v>
      </c>
    </row>
    <row r="142" spans="2:10" ht="16.5" customHeight="1">
      <c r="B142" s="34"/>
      <c r="C142" s="263"/>
      <c r="D142" s="35"/>
      <c r="E142" s="470"/>
      <c r="F142" s="471"/>
      <c r="G142" s="471"/>
      <c r="H142" s="471"/>
      <c r="I142" s="471"/>
      <c r="J142" s="471"/>
    </row>
    <row r="143" spans="4:10" ht="13.5">
      <c r="D143" s="36"/>
      <c r="E143" s="36"/>
      <c r="F143" s="37"/>
      <c r="G143" s="37"/>
      <c r="H143" s="37"/>
      <c r="I143" s="37"/>
      <c r="J143" s="37"/>
    </row>
  </sheetData>
  <sheetProtection/>
  <mergeCells count="1">
    <mergeCell ref="E142:J142"/>
  </mergeCells>
  <printOptions/>
  <pageMargins left="0.7086614173228347" right="0.7086614173228347" top="0.5905511811023623" bottom="0.5905511811023623" header="0.31496062992125984" footer="0.2755905511811024"/>
  <pageSetup fitToHeight="3" horizontalDpi="600" verticalDpi="600" orientation="portrait" paperSize="9" scale="79" r:id="rId1"/>
  <rowBreaks count="2" manualBreakCount="2">
    <brk id="57" min="1" max="10" man="1"/>
    <brk id="105" min="1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AN60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P12" sqref="P12"/>
      <selection pane="topRight" activeCell="P12" sqref="P12"/>
      <selection pane="bottomLeft" activeCell="P12" sqref="P12"/>
      <selection pane="bottomRight" activeCell="H60" sqref="C60:H60"/>
    </sheetView>
  </sheetViews>
  <sheetFormatPr defaultColWidth="8.796875" defaultRowHeight="14.25"/>
  <cols>
    <col min="1" max="1" width="7.8984375" style="1" customWidth="1"/>
    <col min="2" max="2" width="13.69921875" style="1" customWidth="1"/>
    <col min="3" max="14" width="7.19921875" style="1" customWidth="1"/>
    <col min="15" max="16384" width="9" style="1" customWidth="1"/>
  </cols>
  <sheetData>
    <row r="2" ht="24.75" customHeight="1">
      <c r="B2" s="149" t="s">
        <v>121</v>
      </c>
    </row>
    <row r="3" spans="1:40" ht="22.5" customHeight="1" thickBot="1">
      <c r="A3" s="212"/>
      <c r="B3" s="152" t="s">
        <v>87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</row>
    <row r="4" spans="1:40" ht="18.75" customHeight="1" thickBot="1">
      <c r="A4" s="412"/>
      <c r="B4" s="472" t="s">
        <v>66</v>
      </c>
      <c r="C4" s="482" t="s">
        <v>131</v>
      </c>
      <c r="D4" s="483"/>
      <c r="E4" s="483"/>
      <c r="F4" s="483"/>
      <c r="G4" s="483"/>
      <c r="H4" s="483"/>
      <c r="I4" s="483"/>
      <c r="J4" s="483"/>
      <c r="K4" s="472" t="s">
        <v>151</v>
      </c>
      <c r="L4" s="473"/>
      <c r="M4" s="472" t="s">
        <v>2</v>
      </c>
      <c r="N4" s="473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</row>
    <row r="5" spans="1:40" ht="13.5" customHeight="1">
      <c r="A5" s="154"/>
      <c r="B5" s="480"/>
      <c r="C5" s="478" t="s">
        <v>88</v>
      </c>
      <c r="D5" s="479"/>
      <c r="E5" s="479"/>
      <c r="F5" s="479"/>
      <c r="G5" s="472" t="s">
        <v>94</v>
      </c>
      <c r="H5" s="473"/>
      <c r="I5" s="472" t="s">
        <v>49</v>
      </c>
      <c r="J5" s="487"/>
      <c r="K5" s="474"/>
      <c r="L5" s="475"/>
      <c r="M5" s="474"/>
      <c r="N5" s="47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</row>
    <row r="6" spans="1:40" ht="13.5" customHeight="1">
      <c r="A6" s="154"/>
      <c r="B6" s="480"/>
      <c r="C6" s="484" t="s">
        <v>107</v>
      </c>
      <c r="D6" s="485"/>
      <c r="E6" s="486" t="s">
        <v>90</v>
      </c>
      <c r="F6" s="485"/>
      <c r="G6" s="476"/>
      <c r="H6" s="477"/>
      <c r="I6" s="476"/>
      <c r="J6" s="488"/>
      <c r="K6" s="476"/>
      <c r="L6" s="477"/>
      <c r="M6" s="476"/>
      <c r="N6" s="477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</row>
    <row r="7" spans="1:40" ht="31.5" customHeight="1" thickBot="1">
      <c r="A7" s="174"/>
      <c r="B7" s="481"/>
      <c r="C7" s="175" t="s">
        <v>91</v>
      </c>
      <c r="D7" s="176" t="s">
        <v>92</v>
      </c>
      <c r="E7" s="176" t="s">
        <v>91</v>
      </c>
      <c r="F7" s="177" t="s">
        <v>93</v>
      </c>
      <c r="G7" s="175" t="s">
        <v>91</v>
      </c>
      <c r="H7" s="178" t="s">
        <v>93</v>
      </c>
      <c r="I7" s="176" t="s">
        <v>91</v>
      </c>
      <c r="J7" s="177" t="s">
        <v>93</v>
      </c>
      <c r="K7" s="175" t="s">
        <v>95</v>
      </c>
      <c r="L7" s="178" t="s">
        <v>93</v>
      </c>
      <c r="M7" s="179" t="s">
        <v>96</v>
      </c>
      <c r="N7" s="180" t="s">
        <v>93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</row>
    <row r="8" spans="1:40" ht="14.25" customHeight="1">
      <c r="A8" s="155"/>
      <c r="B8" s="181" t="s">
        <v>5</v>
      </c>
      <c r="C8" s="214">
        <v>0</v>
      </c>
      <c r="D8" s="215">
        <v>0</v>
      </c>
      <c r="E8" s="215">
        <v>0</v>
      </c>
      <c r="F8" s="215">
        <v>0</v>
      </c>
      <c r="G8" s="214">
        <v>0</v>
      </c>
      <c r="H8" s="215">
        <v>0</v>
      </c>
      <c r="I8" s="216">
        <f>C8+E8+G8</f>
        <v>0</v>
      </c>
      <c r="J8" s="217">
        <f>D8+F8+H8</f>
        <v>0</v>
      </c>
      <c r="K8" s="214">
        <v>0</v>
      </c>
      <c r="L8" s="215">
        <v>0</v>
      </c>
      <c r="M8" s="239">
        <f>K8+I8</f>
        <v>0</v>
      </c>
      <c r="N8" s="240">
        <f>L8+J8</f>
        <v>0</v>
      </c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</row>
    <row r="9" spans="1:40" ht="14.25" customHeight="1">
      <c r="A9" s="155"/>
      <c r="B9" s="182" t="s">
        <v>6</v>
      </c>
      <c r="C9" s="218">
        <v>0</v>
      </c>
      <c r="D9" s="219">
        <v>0</v>
      </c>
      <c r="E9" s="219">
        <v>0</v>
      </c>
      <c r="F9" s="219">
        <v>0</v>
      </c>
      <c r="G9" s="218">
        <v>0</v>
      </c>
      <c r="H9" s="219">
        <v>0</v>
      </c>
      <c r="I9" s="218">
        <f>C9+E9+G9</f>
        <v>0</v>
      </c>
      <c r="J9" s="219">
        <f>D9+F9+H9</f>
        <v>0</v>
      </c>
      <c r="K9" s="218">
        <v>0</v>
      </c>
      <c r="L9" s="219">
        <v>0</v>
      </c>
      <c r="M9" s="241">
        <f>K9+I9</f>
        <v>0</v>
      </c>
      <c r="N9" s="242">
        <f>L9+J9</f>
        <v>0</v>
      </c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1:40" ht="14.25" customHeight="1">
      <c r="A10" s="155"/>
      <c r="B10" s="182" t="s">
        <v>7</v>
      </c>
      <c r="C10" s="218">
        <v>0</v>
      </c>
      <c r="D10" s="219">
        <v>0</v>
      </c>
      <c r="E10" s="219">
        <v>0</v>
      </c>
      <c r="F10" s="219">
        <v>0</v>
      </c>
      <c r="G10" s="218">
        <v>0</v>
      </c>
      <c r="H10" s="219">
        <v>0</v>
      </c>
      <c r="I10" s="218">
        <f aca="true" t="shared" si="0" ref="I10:I41">C10+E10+G10</f>
        <v>0</v>
      </c>
      <c r="J10" s="219">
        <f aca="true" t="shared" si="1" ref="J10:J39">D10+F10+H10</f>
        <v>0</v>
      </c>
      <c r="K10" s="218">
        <v>0</v>
      </c>
      <c r="L10" s="219">
        <v>0</v>
      </c>
      <c r="M10" s="218">
        <f aca="true" t="shared" si="2" ref="M10:M41">K10+I10</f>
        <v>0</v>
      </c>
      <c r="N10" s="242">
        <f aca="true" t="shared" si="3" ref="N10:N41">L10+J10</f>
        <v>0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</row>
    <row r="11" spans="1:40" ht="14.25" customHeight="1">
      <c r="A11" s="155"/>
      <c r="B11" s="182" t="s">
        <v>8</v>
      </c>
      <c r="C11" s="218">
        <v>0</v>
      </c>
      <c r="D11" s="219">
        <v>0</v>
      </c>
      <c r="E11" s="219">
        <v>0</v>
      </c>
      <c r="F11" s="219">
        <v>0</v>
      </c>
      <c r="G11" s="218">
        <v>0</v>
      </c>
      <c r="H11" s="219">
        <v>0</v>
      </c>
      <c r="I11" s="218">
        <f t="shared" si="0"/>
        <v>0</v>
      </c>
      <c r="J11" s="219">
        <f t="shared" si="1"/>
        <v>0</v>
      </c>
      <c r="K11" s="218">
        <v>0</v>
      </c>
      <c r="L11" s="219">
        <v>0</v>
      </c>
      <c r="M11" s="218">
        <f t="shared" si="2"/>
        <v>0</v>
      </c>
      <c r="N11" s="242">
        <f t="shared" si="3"/>
        <v>0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</row>
    <row r="12" spans="1:40" ht="14.25" customHeight="1">
      <c r="A12" s="155"/>
      <c r="B12" s="182" t="s">
        <v>9</v>
      </c>
      <c r="C12" s="218">
        <v>2</v>
      </c>
      <c r="D12" s="219">
        <v>4</v>
      </c>
      <c r="E12" s="219">
        <v>0</v>
      </c>
      <c r="F12" s="219">
        <v>0</v>
      </c>
      <c r="G12" s="218">
        <v>0</v>
      </c>
      <c r="H12" s="219">
        <v>0</v>
      </c>
      <c r="I12" s="218">
        <f t="shared" si="0"/>
        <v>2</v>
      </c>
      <c r="J12" s="219">
        <f t="shared" si="1"/>
        <v>4</v>
      </c>
      <c r="K12" s="218">
        <v>0</v>
      </c>
      <c r="L12" s="219">
        <v>0</v>
      </c>
      <c r="M12" s="218">
        <f t="shared" si="2"/>
        <v>2</v>
      </c>
      <c r="N12" s="242">
        <f t="shared" si="3"/>
        <v>4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</row>
    <row r="13" spans="1:40" ht="14.25" customHeight="1">
      <c r="A13" s="155"/>
      <c r="B13" s="182" t="s">
        <v>10</v>
      </c>
      <c r="C13" s="218">
        <v>0</v>
      </c>
      <c r="D13" s="219">
        <v>0</v>
      </c>
      <c r="E13" s="219">
        <v>0</v>
      </c>
      <c r="F13" s="219">
        <v>0</v>
      </c>
      <c r="G13" s="218">
        <v>0</v>
      </c>
      <c r="H13" s="219">
        <v>0</v>
      </c>
      <c r="I13" s="218">
        <f t="shared" si="0"/>
        <v>0</v>
      </c>
      <c r="J13" s="219">
        <f t="shared" si="1"/>
        <v>0</v>
      </c>
      <c r="K13" s="218">
        <v>0</v>
      </c>
      <c r="L13" s="219">
        <v>0</v>
      </c>
      <c r="M13" s="218">
        <f t="shared" si="2"/>
        <v>0</v>
      </c>
      <c r="N13" s="242">
        <f t="shared" si="3"/>
        <v>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</row>
    <row r="14" spans="1:40" ht="14.25" customHeight="1">
      <c r="A14" s="155"/>
      <c r="B14" s="182" t="s">
        <v>11</v>
      </c>
      <c r="C14" s="218">
        <v>0</v>
      </c>
      <c r="D14" s="219">
        <v>0</v>
      </c>
      <c r="E14" s="219">
        <v>0</v>
      </c>
      <c r="F14" s="219">
        <v>0</v>
      </c>
      <c r="G14" s="218">
        <v>0</v>
      </c>
      <c r="H14" s="219">
        <v>0</v>
      </c>
      <c r="I14" s="218">
        <f t="shared" si="0"/>
        <v>0</v>
      </c>
      <c r="J14" s="219">
        <f t="shared" si="1"/>
        <v>0</v>
      </c>
      <c r="K14" s="218">
        <v>0</v>
      </c>
      <c r="L14" s="219">
        <v>0</v>
      </c>
      <c r="M14" s="218">
        <f t="shared" si="2"/>
        <v>0</v>
      </c>
      <c r="N14" s="242">
        <f t="shared" si="3"/>
        <v>0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</row>
    <row r="15" spans="1:40" ht="14.25" customHeight="1">
      <c r="A15" s="155"/>
      <c r="B15" s="182" t="s">
        <v>12</v>
      </c>
      <c r="C15" s="218">
        <v>0</v>
      </c>
      <c r="D15" s="219">
        <v>0</v>
      </c>
      <c r="E15" s="219">
        <v>0</v>
      </c>
      <c r="F15" s="219">
        <v>0</v>
      </c>
      <c r="G15" s="218">
        <v>0</v>
      </c>
      <c r="H15" s="219">
        <v>0</v>
      </c>
      <c r="I15" s="218">
        <f t="shared" si="0"/>
        <v>0</v>
      </c>
      <c r="J15" s="219">
        <f t="shared" si="1"/>
        <v>0</v>
      </c>
      <c r="K15" s="218">
        <v>0</v>
      </c>
      <c r="L15" s="219">
        <v>0</v>
      </c>
      <c r="M15" s="218">
        <f t="shared" si="2"/>
        <v>0</v>
      </c>
      <c r="N15" s="242">
        <f t="shared" si="3"/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</row>
    <row r="16" spans="1:40" ht="14.25" customHeight="1">
      <c r="A16" s="155"/>
      <c r="B16" s="182" t="s">
        <v>13</v>
      </c>
      <c r="C16" s="218">
        <v>0</v>
      </c>
      <c r="D16" s="219">
        <v>0</v>
      </c>
      <c r="E16" s="219">
        <v>0</v>
      </c>
      <c r="F16" s="219">
        <v>0</v>
      </c>
      <c r="G16" s="218">
        <v>0</v>
      </c>
      <c r="H16" s="219">
        <v>0</v>
      </c>
      <c r="I16" s="218">
        <f t="shared" si="0"/>
        <v>0</v>
      </c>
      <c r="J16" s="219">
        <f t="shared" si="1"/>
        <v>0</v>
      </c>
      <c r="K16" s="218">
        <v>0</v>
      </c>
      <c r="L16" s="219">
        <v>0</v>
      </c>
      <c r="M16" s="218">
        <f t="shared" si="2"/>
        <v>0</v>
      </c>
      <c r="N16" s="242">
        <f t="shared" si="3"/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</row>
    <row r="17" spans="1:40" ht="14.25" customHeight="1">
      <c r="A17" s="155"/>
      <c r="B17" s="182" t="s">
        <v>14</v>
      </c>
      <c r="C17" s="218">
        <v>0</v>
      </c>
      <c r="D17" s="219">
        <v>0</v>
      </c>
      <c r="E17" s="219">
        <v>0</v>
      </c>
      <c r="F17" s="219">
        <v>0</v>
      </c>
      <c r="G17" s="218">
        <v>0</v>
      </c>
      <c r="H17" s="219">
        <v>0</v>
      </c>
      <c r="I17" s="218">
        <f t="shared" si="0"/>
        <v>0</v>
      </c>
      <c r="J17" s="219">
        <f t="shared" si="1"/>
        <v>0</v>
      </c>
      <c r="K17" s="218">
        <v>0</v>
      </c>
      <c r="L17" s="219">
        <v>0</v>
      </c>
      <c r="M17" s="218">
        <f t="shared" si="2"/>
        <v>0</v>
      </c>
      <c r="N17" s="242">
        <f t="shared" si="3"/>
        <v>0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</row>
    <row r="18" spans="1:40" ht="14.25" customHeight="1">
      <c r="A18" s="155"/>
      <c r="B18" s="182" t="s">
        <v>15</v>
      </c>
      <c r="C18" s="218">
        <v>5</v>
      </c>
      <c r="D18" s="219">
        <v>9</v>
      </c>
      <c r="E18" s="219">
        <v>0</v>
      </c>
      <c r="F18" s="219">
        <v>0</v>
      </c>
      <c r="G18" s="218">
        <v>1</v>
      </c>
      <c r="H18" s="219">
        <v>2</v>
      </c>
      <c r="I18" s="218">
        <f t="shared" si="0"/>
        <v>6</v>
      </c>
      <c r="J18" s="219">
        <f t="shared" si="1"/>
        <v>11</v>
      </c>
      <c r="K18" s="218">
        <v>0</v>
      </c>
      <c r="L18" s="219">
        <v>0</v>
      </c>
      <c r="M18" s="218">
        <f t="shared" si="2"/>
        <v>6</v>
      </c>
      <c r="N18" s="242">
        <f t="shared" si="3"/>
        <v>11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</row>
    <row r="19" spans="1:40" ht="14.25" customHeight="1">
      <c r="A19" s="155"/>
      <c r="B19" s="182" t="s">
        <v>16</v>
      </c>
      <c r="C19" s="218">
        <v>5</v>
      </c>
      <c r="D19" s="219">
        <v>9</v>
      </c>
      <c r="E19" s="219">
        <v>0</v>
      </c>
      <c r="F19" s="219">
        <v>0</v>
      </c>
      <c r="G19" s="218">
        <v>0</v>
      </c>
      <c r="H19" s="219">
        <v>0</v>
      </c>
      <c r="I19" s="218">
        <f t="shared" si="0"/>
        <v>5</v>
      </c>
      <c r="J19" s="219">
        <f t="shared" si="1"/>
        <v>9</v>
      </c>
      <c r="K19" s="218">
        <v>0</v>
      </c>
      <c r="L19" s="219">
        <v>0</v>
      </c>
      <c r="M19" s="218">
        <f t="shared" si="2"/>
        <v>5</v>
      </c>
      <c r="N19" s="242">
        <f t="shared" si="3"/>
        <v>9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</row>
    <row r="20" spans="1:40" ht="14.25" customHeight="1">
      <c r="A20" s="155"/>
      <c r="B20" s="182" t="s">
        <v>17</v>
      </c>
      <c r="C20" s="218">
        <v>19</v>
      </c>
      <c r="D20" s="219">
        <v>33</v>
      </c>
      <c r="E20" s="219">
        <v>0</v>
      </c>
      <c r="F20" s="219">
        <v>0</v>
      </c>
      <c r="G20" s="218">
        <v>0</v>
      </c>
      <c r="H20" s="219">
        <v>0</v>
      </c>
      <c r="I20" s="218">
        <f t="shared" si="0"/>
        <v>19</v>
      </c>
      <c r="J20" s="219">
        <f t="shared" si="1"/>
        <v>33</v>
      </c>
      <c r="K20" s="218">
        <v>0</v>
      </c>
      <c r="L20" s="219">
        <v>0</v>
      </c>
      <c r="M20" s="218">
        <f t="shared" si="2"/>
        <v>19</v>
      </c>
      <c r="N20" s="242">
        <f t="shared" si="3"/>
        <v>33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</row>
    <row r="21" spans="1:40" ht="14.25" customHeight="1">
      <c r="A21" s="155"/>
      <c r="B21" s="182" t="s">
        <v>18</v>
      </c>
      <c r="C21" s="218">
        <v>0</v>
      </c>
      <c r="D21" s="219">
        <v>0</v>
      </c>
      <c r="E21" s="219">
        <v>0</v>
      </c>
      <c r="F21" s="219">
        <v>0</v>
      </c>
      <c r="G21" s="218">
        <v>0</v>
      </c>
      <c r="H21" s="219">
        <v>0</v>
      </c>
      <c r="I21" s="218">
        <f t="shared" si="0"/>
        <v>0</v>
      </c>
      <c r="J21" s="219">
        <f t="shared" si="1"/>
        <v>0</v>
      </c>
      <c r="K21" s="218">
        <v>0</v>
      </c>
      <c r="L21" s="219">
        <v>0</v>
      </c>
      <c r="M21" s="218">
        <f t="shared" si="2"/>
        <v>0</v>
      </c>
      <c r="N21" s="242">
        <f t="shared" si="3"/>
        <v>0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</row>
    <row r="22" spans="1:40" ht="14.25" customHeight="1">
      <c r="A22" s="155"/>
      <c r="B22" s="182" t="s">
        <v>19</v>
      </c>
      <c r="C22" s="218">
        <v>0</v>
      </c>
      <c r="D22" s="219">
        <v>0</v>
      </c>
      <c r="E22" s="219">
        <v>0</v>
      </c>
      <c r="F22" s="219">
        <v>0</v>
      </c>
      <c r="G22" s="218">
        <v>0</v>
      </c>
      <c r="H22" s="219">
        <v>0</v>
      </c>
      <c r="I22" s="218">
        <f t="shared" si="0"/>
        <v>0</v>
      </c>
      <c r="J22" s="219">
        <f t="shared" si="1"/>
        <v>0</v>
      </c>
      <c r="K22" s="218">
        <v>0</v>
      </c>
      <c r="L22" s="219">
        <v>0</v>
      </c>
      <c r="M22" s="218">
        <f t="shared" si="2"/>
        <v>0</v>
      </c>
      <c r="N22" s="242">
        <f t="shared" si="3"/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</row>
    <row r="23" spans="1:40" ht="14.25" customHeight="1">
      <c r="A23" s="155"/>
      <c r="B23" s="182" t="s">
        <v>20</v>
      </c>
      <c r="C23" s="218">
        <v>0</v>
      </c>
      <c r="D23" s="219">
        <v>0</v>
      </c>
      <c r="E23" s="219">
        <v>0</v>
      </c>
      <c r="F23" s="219">
        <v>0</v>
      </c>
      <c r="G23" s="218">
        <v>0</v>
      </c>
      <c r="H23" s="219">
        <v>0</v>
      </c>
      <c r="I23" s="218">
        <f t="shared" si="0"/>
        <v>0</v>
      </c>
      <c r="J23" s="219">
        <f t="shared" si="1"/>
        <v>0</v>
      </c>
      <c r="K23" s="218">
        <v>0</v>
      </c>
      <c r="L23" s="219">
        <v>0</v>
      </c>
      <c r="M23" s="218">
        <f t="shared" si="2"/>
        <v>0</v>
      </c>
      <c r="N23" s="242">
        <f t="shared" si="3"/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</row>
    <row r="24" spans="1:40" ht="14.25" customHeight="1">
      <c r="A24" s="155"/>
      <c r="B24" s="182" t="s">
        <v>21</v>
      </c>
      <c r="C24" s="218">
        <v>1</v>
      </c>
      <c r="D24" s="219">
        <v>0.35</v>
      </c>
      <c r="E24" s="219">
        <v>0</v>
      </c>
      <c r="F24" s="219">
        <v>0</v>
      </c>
      <c r="G24" s="218">
        <v>0</v>
      </c>
      <c r="H24" s="219">
        <v>0</v>
      </c>
      <c r="I24" s="218">
        <f t="shared" si="0"/>
        <v>1</v>
      </c>
      <c r="J24" s="219">
        <f t="shared" si="1"/>
        <v>0.35</v>
      </c>
      <c r="K24" s="218">
        <v>0</v>
      </c>
      <c r="L24" s="219">
        <v>0</v>
      </c>
      <c r="M24" s="218">
        <f t="shared" si="2"/>
        <v>1</v>
      </c>
      <c r="N24" s="242">
        <f t="shared" si="3"/>
        <v>0.35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</row>
    <row r="25" spans="1:40" ht="14.25" customHeight="1">
      <c r="A25" s="155"/>
      <c r="B25" s="182" t="s">
        <v>22</v>
      </c>
      <c r="C25" s="218">
        <v>0</v>
      </c>
      <c r="D25" s="219">
        <v>0</v>
      </c>
      <c r="E25" s="219">
        <v>0</v>
      </c>
      <c r="F25" s="219">
        <v>0</v>
      </c>
      <c r="G25" s="218">
        <v>0</v>
      </c>
      <c r="H25" s="219">
        <v>0</v>
      </c>
      <c r="I25" s="218">
        <f t="shared" si="0"/>
        <v>0</v>
      </c>
      <c r="J25" s="219">
        <f t="shared" si="1"/>
        <v>0</v>
      </c>
      <c r="K25" s="218">
        <v>0</v>
      </c>
      <c r="L25" s="219">
        <v>0</v>
      </c>
      <c r="M25" s="218">
        <f t="shared" si="2"/>
        <v>0</v>
      </c>
      <c r="N25" s="242">
        <f t="shared" si="3"/>
        <v>0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</row>
    <row r="26" spans="1:40" ht="14.25" customHeight="1">
      <c r="A26" s="155"/>
      <c r="B26" s="182" t="s">
        <v>23</v>
      </c>
      <c r="C26" s="218">
        <v>0</v>
      </c>
      <c r="D26" s="219">
        <v>0</v>
      </c>
      <c r="E26" s="219">
        <v>0</v>
      </c>
      <c r="F26" s="219">
        <v>0</v>
      </c>
      <c r="G26" s="218">
        <v>0</v>
      </c>
      <c r="H26" s="219">
        <v>0</v>
      </c>
      <c r="I26" s="218">
        <f t="shared" si="0"/>
        <v>0</v>
      </c>
      <c r="J26" s="219">
        <f t="shared" si="1"/>
        <v>0</v>
      </c>
      <c r="K26" s="218">
        <v>0</v>
      </c>
      <c r="L26" s="219">
        <v>0</v>
      </c>
      <c r="M26" s="218">
        <f t="shared" si="2"/>
        <v>0</v>
      </c>
      <c r="N26" s="242">
        <f t="shared" si="3"/>
        <v>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</row>
    <row r="27" spans="1:40" ht="14.25" customHeight="1">
      <c r="A27" s="155"/>
      <c r="B27" s="182" t="s">
        <v>24</v>
      </c>
      <c r="C27" s="218">
        <v>0</v>
      </c>
      <c r="D27" s="219">
        <v>0</v>
      </c>
      <c r="E27" s="219">
        <v>0</v>
      </c>
      <c r="F27" s="219">
        <v>0</v>
      </c>
      <c r="G27" s="218">
        <v>0</v>
      </c>
      <c r="H27" s="219">
        <v>0</v>
      </c>
      <c r="I27" s="218">
        <f t="shared" si="0"/>
        <v>0</v>
      </c>
      <c r="J27" s="219">
        <f t="shared" si="1"/>
        <v>0</v>
      </c>
      <c r="K27" s="218">
        <v>0</v>
      </c>
      <c r="L27" s="219">
        <v>0</v>
      </c>
      <c r="M27" s="218">
        <f t="shared" si="2"/>
        <v>0</v>
      </c>
      <c r="N27" s="242">
        <f t="shared" si="3"/>
        <v>0</v>
      </c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</row>
    <row r="28" spans="1:40" ht="14.25" customHeight="1">
      <c r="A28" s="155"/>
      <c r="B28" s="182" t="s">
        <v>25</v>
      </c>
      <c r="C28" s="218">
        <v>1</v>
      </c>
      <c r="D28" s="219">
        <v>2</v>
      </c>
      <c r="E28" s="219">
        <v>0</v>
      </c>
      <c r="F28" s="219">
        <v>0</v>
      </c>
      <c r="G28" s="218">
        <v>0</v>
      </c>
      <c r="H28" s="219">
        <v>0</v>
      </c>
      <c r="I28" s="218">
        <f t="shared" si="0"/>
        <v>1</v>
      </c>
      <c r="J28" s="219">
        <f t="shared" si="1"/>
        <v>2</v>
      </c>
      <c r="K28" s="218">
        <v>0</v>
      </c>
      <c r="L28" s="219">
        <v>0</v>
      </c>
      <c r="M28" s="218">
        <f t="shared" si="2"/>
        <v>1</v>
      </c>
      <c r="N28" s="242">
        <f t="shared" si="3"/>
        <v>2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</row>
    <row r="29" spans="1:40" ht="14.25" customHeight="1">
      <c r="A29" s="155"/>
      <c r="B29" s="182" t="s">
        <v>26</v>
      </c>
      <c r="C29" s="218">
        <v>0</v>
      </c>
      <c r="D29" s="219">
        <v>0</v>
      </c>
      <c r="E29" s="219">
        <v>0</v>
      </c>
      <c r="F29" s="219">
        <v>0</v>
      </c>
      <c r="G29" s="218">
        <v>0</v>
      </c>
      <c r="H29" s="219">
        <v>0</v>
      </c>
      <c r="I29" s="218">
        <f t="shared" si="0"/>
        <v>0</v>
      </c>
      <c r="J29" s="219">
        <f t="shared" si="1"/>
        <v>0</v>
      </c>
      <c r="K29" s="218">
        <v>0</v>
      </c>
      <c r="L29" s="219">
        <v>0</v>
      </c>
      <c r="M29" s="218">
        <f t="shared" si="2"/>
        <v>0</v>
      </c>
      <c r="N29" s="242">
        <f t="shared" si="3"/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</row>
    <row r="30" spans="1:40" ht="14.25" customHeight="1">
      <c r="A30" s="155"/>
      <c r="B30" s="182" t="s">
        <v>27</v>
      </c>
      <c r="C30" s="218">
        <v>0</v>
      </c>
      <c r="D30" s="219">
        <v>0</v>
      </c>
      <c r="E30" s="219">
        <v>0</v>
      </c>
      <c r="F30" s="219">
        <v>0</v>
      </c>
      <c r="G30" s="218">
        <v>0</v>
      </c>
      <c r="H30" s="219">
        <v>0</v>
      </c>
      <c r="I30" s="218">
        <f t="shared" si="0"/>
        <v>0</v>
      </c>
      <c r="J30" s="219">
        <f t="shared" si="1"/>
        <v>0</v>
      </c>
      <c r="K30" s="218">
        <v>0</v>
      </c>
      <c r="L30" s="219">
        <v>0</v>
      </c>
      <c r="M30" s="218">
        <f t="shared" si="2"/>
        <v>0</v>
      </c>
      <c r="N30" s="242">
        <f t="shared" si="3"/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</row>
    <row r="31" spans="1:40" ht="14.25" customHeight="1">
      <c r="A31" s="155"/>
      <c r="B31" s="182" t="s">
        <v>28</v>
      </c>
      <c r="C31" s="218">
        <v>1</v>
      </c>
      <c r="D31" s="219">
        <v>2</v>
      </c>
      <c r="E31" s="219">
        <v>0</v>
      </c>
      <c r="F31" s="219">
        <v>0</v>
      </c>
      <c r="G31" s="218">
        <v>1</v>
      </c>
      <c r="H31" s="219">
        <v>2</v>
      </c>
      <c r="I31" s="218">
        <f t="shared" si="0"/>
        <v>2</v>
      </c>
      <c r="J31" s="219">
        <f t="shared" si="1"/>
        <v>4</v>
      </c>
      <c r="K31" s="218">
        <v>0</v>
      </c>
      <c r="L31" s="219">
        <v>0</v>
      </c>
      <c r="M31" s="218">
        <f t="shared" si="2"/>
        <v>2</v>
      </c>
      <c r="N31" s="242">
        <f t="shared" si="3"/>
        <v>4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</row>
    <row r="32" spans="1:40" ht="14.25" customHeight="1">
      <c r="A32" s="155"/>
      <c r="B32" s="182" t="s">
        <v>29</v>
      </c>
      <c r="C32" s="218">
        <v>1</v>
      </c>
      <c r="D32" s="219">
        <v>2</v>
      </c>
      <c r="E32" s="219">
        <v>0</v>
      </c>
      <c r="F32" s="219">
        <v>0</v>
      </c>
      <c r="G32" s="218">
        <v>0</v>
      </c>
      <c r="H32" s="219">
        <v>0</v>
      </c>
      <c r="I32" s="218">
        <f t="shared" si="0"/>
        <v>1</v>
      </c>
      <c r="J32" s="219">
        <f t="shared" si="1"/>
        <v>2</v>
      </c>
      <c r="K32" s="218">
        <v>0</v>
      </c>
      <c r="L32" s="219">
        <v>0</v>
      </c>
      <c r="M32" s="218">
        <f t="shared" si="2"/>
        <v>1</v>
      </c>
      <c r="N32" s="242">
        <f t="shared" si="3"/>
        <v>2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</row>
    <row r="33" spans="1:40" ht="14.25" customHeight="1">
      <c r="A33" s="155"/>
      <c r="B33" s="182" t="s">
        <v>30</v>
      </c>
      <c r="C33" s="218">
        <v>0</v>
      </c>
      <c r="D33" s="219">
        <v>0</v>
      </c>
      <c r="E33" s="219">
        <v>0</v>
      </c>
      <c r="F33" s="219">
        <v>0</v>
      </c>
      <c r="G33" s="218">
        <v>0</v>
      </c>
      <c r="H33" s="219">
        <v>0</v>
      </c>
      <c r="I33" s="218">
        <f t="shared" si="0"/>
        <v>0</v>
      </c>
      <c r="J33" s="219">
        <f t="shared" si="1"/>
        <v>0</v>
      </c>
      <c r="K33" s="218">
        <v>0</v>
      </c>
      <c r="L33" s="219">
        <v>0</v>
      </c>
      <c r="M33" s="218">
        <f t="shared" si="2"/>
        <v>0</v>
      </c>
      <c r="N33" s="242">
        <f t="shared" si="3"/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</row>
    <row r="34" spans="1:40" ht="14.25" customHeight="1">
      <c r="A34" s="155"/>
      <c r="B34" s="182" t="s">
        <v>31</v>
      </c>
      <c r="C34" s="218">
        <v>0</v>
      </c>
      <c r="D34" s="219">
        <v>0</v>
      </c>
      <c r="E34" s="219">
        <v>0</v>
      </c>
      <c r="F34" s="219">
        <v>0</v>
      </c>
      <c r="G34" s="218">
        <v>0</v>
      </c>
      <c r="H34" s="219">
        <v>0</v>
      </c>
      <c r="I34" s="218">
        <f t="shared" si="0"/>
        <v>0</v>
      </c>
      <c r="J34" s="219">
        <f t="shared" si="1"/>
        <v>0</v>
      </c>
      <c r="K34" s="218">
        <v>0</v>
      </c>
      <c r="L34" s="219">
        <v>0</v>
      </c>
      <c r="M34" s="218">
        <f t="shared" si="2"/>
        <v>0</v>
      </c>
      <c r="N34" s="242">
        <f t="shared" si="3"/>
        <v>0</v>
      </c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</row>
    <row r="35" spans="1:40" ht="14.25" customHeight="1">
      <c r="A35" s="155"/>
      <c r="B35" s="182" t="s">
        <v>32</v>
      </c>
      <c r="C35" s="218">
        <v>0</v>
      </c>
      <c r="D35" s="219">
        <v>0</v>
      </c>
      <c r="E35" s="219">
        <v>0</v>
      </c>
      <c r="F35" s="219">
        <v>0</v>
      </c>
      <c r="G35" s="218">
        <v>0</v>
      </c>
      <c r="H35" s="219">
        <v>0</v>
      </c>
      <c r="I35" s="218">
        <f t="shared" si="0"/>
        <v>0</v>
      </c>
      <c r="J35" s="219">
        <f t="shared" si="1"/>
        <v>0</v>
      </c>
      <c r="K35" s="218">
        <v>0</v>
      </c>
      <c r="L35" s="219">
        <v>0</v>
      </c>
      <c r="M35" s="218">
        <f t="shared" si="2"/>
        <v>0</v>
      </c>
      <c r="N35" s="242">
        <f t="shared" si="3"/>
        <v>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</row>
    <row r="36" spans="1:40" ht="14.25" customHeight="1">
      <c r="A36" s="155"/>
      <c r="B36" s="182" t="s">
        <v>33</v>
      </c>
      <c r="C36" s="218">
        <v>0</v>
      </c>
      <c r="D36" s="219">
        <v>0</v>
      </c>
      <c r="E36" s="219">
        <v>0</v>
      </c>
      <c r="F36" s="219">
        <v>0</v>
      </c>
      <c r="G36" s="218">
        <v>0</v>
      </c>
      <c r="H36" s="219">
        <v>0</v>
      </c>
      <c r="I36" s="218">
        <f t="shared" si="0"/>
        <v>0</v>
      </c>
      <c r="J36" s="219">
        <f t="shared" si="1"/>
        <v>0</v>
      </c>
      <c r="K36" s="218">
        <v>0</v>
      </c>
      <c r="L36" s="219">
        <v>0</v>
      </c>
      <c r="M36" s="218">
        <f t="shared" si="2"/>
        <v>0</v>
      </c>
      <c r="N36" s="242">
        <f t="shared" si="3"/>
        <v>0</v>
      </c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</row>
    <row r="37" spans="1:40" ht="14.25" customHeight="1">
      <c r="A37" s="155"/>
      <c r="B37" s="182" t="s">
        <v>34</v>
      </c>
      <c r="C37" s="218">
        <v>0</v>
      </c>
      <c r="D37" s="219">
        <v>0</v>
      </c>
      <c r="E37" s="219">
        <v>0</v>
      </c>
      <c r="F37" s="219">
        <v>0</v>
      </c>
      <c r="G37" s="218">
        <v>0</v>
      </c>
      <c r="H37" s="219">
        <v>0</v>
      </c>
      <c r="I37" s="218">
        <f t="shared" si="0"/>
        <v>0</v>
      </c>
      <c r="J37" s="219">
        <f t="shared" si="1"/>
        <v>0</v>
      </c>
      <c r="K37" s="218">
        <v>0</v>
      </c>
      <c r="L37" s="219">
        <v>0</v>
      </c>
      <c r="M37" s="218">
        <f t="shared" si="2"/>
        <v>0</v>
      </c>
      <c r="N37" s="242">
        <f t="shared" si="3"/>
        <v>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</row>
    <row r="38" spans="1:40" ht="14.25" customHeight="1">
      <c r="A38" s="155"/>
      <c r="B38" s="182" t="s">
        <v>35</v>
      </c>
      <c r="C38" s="218">
        <v>0</v>
      </c>
      <c r="D38" s="219">
        <v>0</v>
      </c>
      <c r="E38" s="219">
        <v>0</v>
      </c>
      <c r="F38" s="219">
        <v>0</v>
      </c>
      <c r="G38" s="218">
        <v>0</v>
      </c>
      <c r="H38" s="219">
        <v>0</v>
      </c>
      <c r="I38" s="218">
        <f t="shared" si="0"/>
        <v>0</v>
      </c>
      <c r="J38" s="219">
        <f t="shared" si="1"/>
        <v>0</v>
      </c>
      <c r="K38" s="218">
        <v>0</v>
      </c>
      <c r="L38" s="219">
        <v>0</v>
      </c>
      <c r="M38" s="218">
        <f t="shared" si="2"/>
        <v>0</v>
      </c>
      <c r="N38" s="242">
        <f t="shared" si="3"/>
        <v>0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</row>
    <row r="39" spans="1:40" ht="14.25" customHeight="1">
      <c r="A39" s="155"/>
      <c r="B39" s="182" t="s">
        <v>36</v>
      </c>
      <c r="C39" s="218">
        <v>0</v>
      </c>
      <c r="D39" s="219">
        <v>0</v>
      </c>
      <c r="E39" s="219">
        <v>0</v>
      </c>
      <c r="F39" s="219">
        <v>0</v>
      </c>
      <c r="G39" s="218">
        <v>0</v>
      </c>
      <c r="H39" s="219">
        <v>0</v>
      </c>
      <c r="I39" s="218">
        <f t="shared" si="0"/>
        <v>0</v>
      </c>
      <c r="J39" s="219">
        <f t="shared" si="1"/>
        <v>0</v>
      </c>
      <c r="K39" s="218">
        <v>0</v>
      </c>
      <c r="L39" s="219">
        <v>0</v>
      </c>
      <c r="M39" s="218">
        <f t="shared" si="2"/>
        <v>0</v>
      </c>
      <c r="N39" s="242">
        <f t="shared" si="3"/>
        <v>0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</row>
    <row r="40" spans="1:40" ht="14.25" customHeight="1" thickBot="1">
      <c r="A40" s="155"/>
      <c r="B40" s="183" t="s">
        <v>37</v>
      </c>
      <c r="C40" s="221">
        <v>0</v>
      </c>
      <c r="D40" s="222">
        <v>0</v>
      </c>
      <c r="E40" s="222">
        <v>0</v>
      </c>
      <c r="F40" s="222">
        <v>0</v>
      </c>
      <c r="G40" s="221">
        <v>0</v>
      </c>
      <c r="H40" s="222">
        <v>0</v>
      </c>
      <c r="I40" s="232">
        <f t="shared" si="0"/>
        <v>0</v>
      </c>
      <c r="J40" s="219">
        <f>D40+F40+H40</f>
        <v>0</v>
      </c>
      <c r="K40" s="221">
        <v>0</v>
      </c>
      <c r="L40" s="222">
        <v>0</v>
      </c>
      <c r="M40" s="218">
        <f t="shared" si="2"/>
        <v>0</v>
      </c>
      <c r="N40" s="242">
        <f t="shared" si="3"/>
        <v>0</v>
      </c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</row>
    <row r="41" spans="1:40" ht="15.75" customHeight="1" thickBot="1">
      <c r="A41" s="155"/>
      <c r="B41" s="184" t="s">
        <v>51</v>
      </c>
      <c r="C41" s="185">
        <f>SUM(C8:C40)</f>
        <v>35</v>
      </c>
      <c r="D41" s="185">
        <f aca="true" t="shared" si="4" ref="D41:L41">SUM(D8:D40)</f>
        <v>61.35</v>
      </c>
      <c r="E41" s="185">
        <f t="shared" si="4"/>
        <v>0</v>
      </c>
      <c r="F41" s="185">
        <f t="shared" si="4"/>
        <v>0</v>
      </c>
      <c r="G41" s="186">
        <f t="shared" si="4"/>
        <v>2</v>
      </c>
      <c r="H41" s="185">
        <f t="shared" si="4"/>
        <v>4</v>
      </c>
      <c r="I41" s="186">
        <f t="shared" si="0"/>
        <v>37</v>
      </c>
      <c r="J41" s="185">
        <f>D41+F41+H41</f>
        <v>65.35</v>
      </c>
      <c r="K41" s="186">
        <f t="shared" si="4"/>
        <v>0</v>
      </c>
      <c r="L41" s="185">
        <f t="shared" si="4"/>
        <v>0</v>
      </c>
      <c r="M41" s="186">
        <f t="shared" si="2"/>
        <v>37</v>
      </c>
      <c r="N41" s="187">
        <f t="shared" si="3"/>
        <v>65.35</v>
      </c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</row>
    <row r="42" spans="1:40" ht="14.25" customHeight="1">
      <c r="A42" s="155"/>
      <c r="B42" s="188" t="s">
        <v>38</v>
      </c>
      <c r="C42" s="226">
        <v>0</v>
      </c>
      <c r="D42" s="227">
        <v>0</v>
      </c>
      <c r="E42" s="227">
        <v>0</v>
      </c>
      <c r="F42" s="227">
        <v>0</v>
      </c>
      <c r="G42" s="226">
        <v>0</v>
      </c>
      <c r="H42" s="227">
        <v>0</v>
      </c>
      <c r="I42" s="226">
        <f>C42+E42+G42</f>
        <v>0</v>
      </c>
      <c r="J42" s="219">
        <f>D42+F42+H42</f>
        <v>0</v>
      </c>
      <c r="K42" s="226">
        <v>0</v>
      </c>
      <c r="L42" s="227">
        <v>0</v>
      </c>
      <c r="M42" s="239">
        <f>K42+I42</f>
        <v>0</v>
      </c>
      <c r="N42" s="243">
        <f>L42+J42</f>
        <v>0</v>
      </c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</row>
    <row r="43" spans="1:40" ht="14.25" customHeight="1">
      <c r="A43" s="155"/>
      <c r="B43" s="182" t="s">
        <v>39</v>
      </c>
      <c r="C43" s="218">
        <v>1</v>
      </c>
      <c r="D43" s="219">
        <v>2</v>
      </c>
      <c r="E43" s="219">
        <v>0</v>
      </c>
      <c r="F43" s="219">
        <v>0</v>
      </c>
      <c r="G43" s="218">
        <v>0</v>
      </c>
      <c r="H43" s="219">
        <v>0</v>
      </c>
      <c r="I43" s="218">
        <f aca="true" t="shared" si="5" ref="I43:J51">C43+E43+G43</f>
        <v>1</v>
      </c>
      <c r="J43" s="219">
        <f t="shared" si="5"/>
        <v>2</v>
      </c>
      <c r="K43" s="218">
        <v>0</v>
      </c>
      <c r="L43" s="219">
        <v>0</v>
      </c>
      <c r="M43" s="239">
        <f aca="true" t="shared" si="6" ref="M43:M51">K43+I43</f>
        <v>1</v>
      </c>
      <c r="N43" s="244">
        <f aca="true" t="shared" si="7" ref="N43:N51">L43+J43</f>
        <v>2</v>
      </c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</row>
    <row r="44" spans="1:40" ht="14.25" customHeight="1">
      <c r="A44" s="155"/>
      <c r="B44" s="182" t="s">
        <v>40</v>
      </c>
      <c r="C44" s="218">
        <v>0</v>
      </c>
      <c r="D44" s="219">
        <v>0</v>
      </c>
      <c r="E44" s="219">
        <v>0</v>
      </c>
      <c r="F44" s="219">
        <v>0</v>
      </c>
      <c r="G44" s="218">
        <v>0</v>
      </c>
      <c r="H44" s="219">
        <v>0</v>
      </c>
      <c r="I44" s="218">
        <f t="shared" si="5"/>
        <v>0</v>
      </c>
      <c r="J44" s="219">
        <f t="shared" si="5"/>
        <v>0</v>
      </c>
      <c r="K44" s="218">
        <v>0</v>
      </c>
      <c r="L44" s="219">
        <v>0</v>
      </c>
      <c r="M44" s="239">
        <f t="shared" si="6"/>
        <v>0</v>
      </c>
      <c r="N44" s="245">
        <f t="shared" si="7"/>
        <v>0</v>
      </c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</row>
    <row r="45" spans="1:40" ht="14.25" customHeight="1">
      <c r="A45" s="155"/>
      <c r="B45" s="182" t="s">
        <v>41</v>
      </c>
      <c r="C45" s="218">
        <v>0</v>
      </c>
      <c r="D45" s="219">
        <v>0</v>
      </c>
      <c r="E45" s="219">
        <v>0</v>
      </c>
      <c r="F45" s="219">
        <v>0</v>
      </c>
      <c r="G45" s="218">
        <v>0</v>
      </c>
      <c r="H45" s="219">
        <v>0</v>
      </c>
      <c r="I45" s="218">
        <f t="shared" si="5"/>
        <v>0</v>
      </c>
      <c r="J45" s="219">
        <f t="shared" si="5"/>
        <v>0</v>
      </c>
      <c r="K45" s="218">
        <v>0</v>
      </c>
      <c r="L45" s="219">
        <v>0</v>
      </c>
      <c r="M45" s="239">
        <f t="shared" si="6"/>
        <v>0</v>
      </c>
      <c r="N45" s="245">
        <f t="shared" si="7"/>
        <v>0</v>
      </c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</row>
    <row r="46" spans="1:40" ht="14.25" customHeight="1">
      <c r="A46" s="155"/>
      <c r="B46" s="182" t="s">
        <v>42</v>
      </c>
      <c r="C46" s="218">
        <v>0</v>
      </c>
      <c r="D46" s="219">
        <v>0</v>
      </c>
      <c r="E46" s="219">
        <v>0</v>
      </c>
      <c r="F46" s="219">
        <v>0</v>
      </c>
      <c r="G46" s="218">
        <v>0</v>
      </c>
      <c r="H46" s="219">
        <v>0</v>
      </c>
      <c r="I46" s="218">
        <f t="shared" si="5"/>
        <v>0</v>
      </c>
      <c r="J46" s="219">
        <f t="shared" si="5"/>
        <v>0</v>
      </c>
      <c r="K46" s="218">
        <v>0</v>
      </c>
      <c r="L46" s="219">
        <v>0</v>
      </c>
      <c r="M46" s="239">
        <f t="shared" si="6"/>
        <v>0</v>
      </c>
      <c r="N46" s="246">
        <f t="shared" si="7"/>
        <v>0</v>
      </c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</row>
    <row r="47" spans="1:40" ht="14.25" customHeight="1">
      <c r="A47" s="155"/>
      <c r="B47" s="182" t="s">
        <v>43</v>
      </c>
      <c r="C47" s="218">
        <v>0</v>
      </c>
      <c r="D47" s="219">
        <v>0</v>
      </c>
      <c r="E47" s="219">
        <v>0</v>
      </c>
      <c r="F47" s="219">
        <v>0</v>
      </c>
      <c r="G47" s="218">
        <v>0</v>
      </c>
      <c r="H47" s="219">
        <v>0</v>
      </c>
      <c r="I47" s="218">
        <f t="shared" si="5"/>
        <v>0</v>
      </c>
      <c r="J47" s="219">
        <f t="shared" si="5"/>
        <v>0</v>
      </c>
      <c r="K47" s="218">
        <v>0</v>
      </c>
      <c r="L47" s="219">
        <v>0</v>
      </c>
      <c r="M47" s="239">
        <f t="shared" si="6"/>
        <v>0</v>
      </c>
      <c r="N47" s="245">
        <f t="shared" si="7"/>
        <v>0</v>
      </c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</row>
    <row r="48" spans="1:40" ht="14.25" customHeight="1">
      <c r="A48" s="155"/>
      <c r="B48" s="182" t="s">
        <v>44</v>
      </c>
      <c r="C48" s="218">
        <v>0</v>
      </c>
      <c r="D48" s="219">
        <v>0</v>
      </c>
      <c r="E48" s="219">
        <v>0</v>
      </c>
      <c r="F48" s="219">
        <v>0</v>
      </c>
      <c r="G48" s="218">
        <v>0</v>
      </c>
      <c r="H48" s="219">
        <v>0</v>
      </c>
      <c r="I48" s="218">
        <f t="shared" si="5"/>
        <v>0</v>
      </c>
      <c r="J48" s="219">
        <f t="shared" si="5"/>
        <v>0</v>
      </c>
      <c r="K48" s="218">
        <v>0</v>
      </c>
      <c r="L48" s="219">
        <v>0</v>
      </c>
      <c r="M48" s="239">
        <f t="shared" si="6"/>
        <v>0</v>
      </c>
      <c r="N48" s="246">
        <f t="shared" si="7"/>
        <v>0</v>
      </c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</row>
    <row r="49" spans="1:40" ht="14.25" customHeight="1">
      <c r="A49" s="155"/>
      <c r="B49" s="182" t="s">
        <v>45</v>
      </c>
      <c r="C49" s="218">
        <v>0</v>
      </c>
      <c r="D49" s="219">
        <v>0</v>
      </c>
      <c r="E49" s="219">
        <v>0</v>
      </c>
      <c r="F49" s="219">
        <v>0</v>
      </c>
      <c r="G49" s="218">
        <v>0</v>
      </c>
      <c r="H49" s="219">
        <v>0</v>
      </c>
      <c r="I49" s="218">
        <f t="shared" si="5"/>
        <v>0</v>
      </c>
      <c r="J49" s="219">
        <f t="shared" si="5"/>
        <v>0</v>
      </c>
      <c r="K49" s="218">
        <v>0</v>
      </c>
      <c r="L49" s="219">
        <v>0</v>
      </c>
      <c r="M49" s="239">
        <f t="shared" si="6"/>
        <v>0</v>
      </c>
      <c r="N49" s="247">
        <f t="shared" si="7"/>
        <v>0</v>
      </c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</row>
    <row r="50" spans="1:40" ht="14.25" customHeight="1">
      <c r="A50" s="155"/>
      <c r="B50" s="182" t="s">
        <v>46</v>
      </c>
      <c r="C50" s="218">
        <v>0</v>
      </c>
      <c r="D50" s="219">
        <v>0</v>
      </c>
      <c r="E50" s="219">
        <v>0</v>
      </c>
      <c r="F50" s="219">
        <v>0</v>
      </c>
      <c r="G50" s="218">
        <v>0</v>
      </c>
      <c r="H50" s="219">
        <v>0</v>
      </c>
      <c r="I50" s="218">
        <f t="shared" si="5"/>
        <v>0</v>
      </c>
      <c r="J50" s="219">
        <f t="shared" si="5"/>
        <v>0</v>
      </c>
      <c r="K50" s="218">
        <v>0</v>
      </c>
      <c r="L50" s="219">
        <v>0</v>
      </c>
      <c r="M50" s="239">
        <f t="shared" si="6"/>
        <v>0</v>
      </c>
      <c r="N50" s="246">
        <f t="shared" si="7"/>
        <v>0</v>
      </c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</row>
    <row r="51" spans="1:40" ht="14.25" customHeight="1" thickBot="1">
      <c r="A51" s="155"/>
      <c r="B51" s="183" t="s">
        <v>47</v>
      </c>
      <c r="C51" s="221">
        <v>0</v>
      </c>
      <c r="D51" s="222">
        <v>0</v>
      </c>
      <c r="E51" s="222">
        <v>0</v>
      </c>
      <c r="F51" s="222">
        <v>0</v>
      </c>
      <c r="G51" s="221">
        <v>0</v>
      </c>
      <c r="H51" s="222">
        <v>0</v>
      </c>
      <c r="I51" s="218">
        <f t="shared" si="5"/>
        <v>0</v>
      </c>
      <c r="J51" s="219">
        <f t="shared" si="5"/>
        <v>0</v>
      </c>
      <c r="K51" s="221">
        <v>0</v>
      </c>
      <c r="L51" s="222">
        <v>0</v>
      </c>
      <c r="M51" s="239">
        <f t="shared" si="6"/>
        <v>0</v>
      </c>
      <c r="N51" s="248">
        <f t="shared" si="7"/>
        <v>0</v>
      </c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</row>
    <row r="52" spans="1:14" ht="15.75" customHeight="1" thickBot="1">
      <c r="A52" s="155"/>
      <c r="B52" s="189" t="s">
        <v>52</v>
      </c>
      <c r="C52" s="190">
        <f>SUM(C42:C51)</f>
        <v>1</v>
      </c>
      <c r="D52" s="191">
        <f aca="true" t="shared" si="8" ref="D52:L52">SUM(D42:D51)</f>
        <v>2</v>
      </c>
      <c r="E52" s="191">
        <f t="shared" si="8"/>
        <v>0</v>
      </c>
      <c r="F52" s="191">
        <f t="shared" si="8"/>
        <v>0</v>
      </c>
      <c r="G52" s="190">
        <f t="shared" si="8"/>
        <v>0</v>
      </c>
      <c r="H52" s="191">
        <f t="shared" si="8"/>
        <v>0</v>
      </c>
      <c r="I52" s="190">
        <f>SUM(I42:I51)</f>
        <v>1</v>
      </c>
      <c r="J52" s="191">
        <f>SUM(J42:J51)</f>
        <v>2</v>
      </c>
      <c r="K52" s="190">
        <f>SUM(K42:K51)</f>
        <v>0</v>
      </c>
      <c r="L52" s="191">
        <f t="shared" si="8"/>
        <v>0</v>
      </c>
      <c r="M52" s="190">
        <f>SUM(M42:M51)</f>
        <v>1</v>
      </c>
      <c r="N52" s="192">
        <f>SUM(N42:N51)</f>
        <v>2</v>
      </c>
    </row>
    <row r="53" spans="2:14" ht="15.75" customHeight="1" thickBot="1">
      <c r="B53" s="189" t="s">
        <v>49</v>
      </c>
      <c r="C53" s="193">
        <f aca="true" t="shared" si="9" ref="C53:L53">C41+C52</f>
        <v>36</v>
      </c>
      <c r="D53" s="194">
        <f t="shared" si="9"/>
        <v>63.35</v>
      </c>
      <c r="E53" s="194">
        <f t="shared" si="9"/>
        <v>0</v>
      </c>
      <c r="F53" s="194">
        <f t="shared" si="9"/>
        <v>0</v>
      </c>
      <c r="G53" s="193">
        <f t="shared" si="9"/>
        <v>2</v>
      </c>
      <c r="H53" s="194">
        <f t="shared" si="9"/>
        <v>4</v>
      </c>
      <c r="I53" s="193">
        <f>I41+I52</f>
        <v>38</v>
      </c>
      <c r="J53" s="194">
        <f>J41+J52</f>
        <v>67.35</v>
      </c>
      <c r="K53" s="193">
        <f>K41+K52</f>
        <v>0</v>
      </c>
      <c r="L53" s="194">
        <f t="shared" si="9"/>
        <v>0</v>
      </c>
      <c r="M53" s="193">
        <f>M41+M52</f>
        <v>38</v>
      </c>
      <c r="N53" s="195">
        <f>N41+N52</f>
        <v>67.35</v>
      </c>
    </row>
    <row r="54" spans="2:14" ht="22.5" customHeight="1">
      <c r="B54" s="2" t="s">
        <v>63</v>
      </c>
      <c r="C54" s="214">
        <v>0</v>
      </c>
      <c r="D54" s="230">
        <v>0</v>
      </c>
      <c r="E54" s="215">
        <v>0</v>
      </c>
      <c r="F54" s="215">
        <v>0</v>
      </c>
      <c r="G54" s="214">
        <v>0</v>
      </c>
      <c r="H54" s="230">
        <v>0</v>
      </c>
      <c r="I54" s="214">
        <f aca="true" t="shared" si="10" ref="I54:J57">C54+E54+G54</f>
        <v>0</v>
      </c>
      <c r="J54" s="230">
        <f t="shared" si="10"/>
        <v>0</v>
      </c>
      <c r="K54" s="214">
        <v>0</v>
      </c>
      <c r="L54" s="230">
        <v>0</v>
      </c>
      <c r="M54" s="214">
        <f aca="true" t="shared" si="11" ref="M54:N57">I54+K54</f>
        <v>0</v>
      </c>
      <c r="N54" s="217">
        <f t="shared" si="11"/>
        <v>0</v>
      </c>
    </row>
    <row r="55" spans="2:14" ht="22.5" customHeight="1">
      <c r="B55" s="3" t="s">
        <v>106</v>
      </c>
      <c r="C55" s="218">
        <v>0</v>
      </c>
      <c r="D55" s="231">
        <v>0</v>
      </c>
      <c r="E55" s="219">
        <v>0</v>
      </c>
      <c r="F55" s="219">
        <v>0</v>
      </c>
      <c r="G55" s="218">
        <v>0</v>
      </c>
      <c r="H55" s="231">
        <v>0</v>
      </c>
      <c r="I55" s="218">
        <f t="shared" si="10"/>
        <v>0</v>
      </c>
      <c r="J55" s="231">
        <f t="shared" si="10"/>
        <v>0</v>
      </c>
      <c r="K55" s="218">
        <v>0</v>
      </c>
      <c r="L55" s="231">
        <v>0</v>
      </c>
      <c r="M55" s="218">
        <f t="shared" si="11"/>
        <v>0</v>
      </c>
      <c r="N55" s="220">
        <f t="shared" si="11"/>
        <v>0</v>
      </c>
    </row>
    <row r="56" spans="2:14" ht="22.5" customHeight="1">
      <c r="B56" s="3" t="s">
        <v>64</v>
      </c>
      <c r="C56" s="218">
        <v>0</v>
      </c>
      <c r="D56" s="231">
        <v>0</v>
      </c>
      <c r="E56" s="219">
        <v>0</v>
      </c>
      <c r="F56" s="219">
        <v>0</v>
      </c>
      <c r="G56" s="218">
        <v>0</v>
      </c>
      <c r="H56" s="231">
        <v>0</v>
      </c>
      <c r="I56" s="218">
        <f t="shared" si="10"/>
        <v>0</v>
      </c>
      <c r="J56" s="231">
        <f t="shared" si="10"/>
        <v>0</v>
      </c>
      <c r="K56" s="218">
        <v>0</v>
      </c>
      <c r="L56" s="231">
        <v>0</v>
      </c>
      <c r="M56" s="218">
        <f t="shared" si="11"/>
        <v>0</v>
      </c>
      <c r="N56" s="220">
        <f t="shared" si="11"/>
        <v>0</v>
      </c>
    </row>
    <row r="57" spans="2:14" ht="22.5" customHeight="1" thickBot="1">
      <c r="B57" s="3" t="s">
        <v>50</v>
      </c>
      <c r="C57" s="218">
        <v>0</v>
      </c>
      <c r="D57" s="231">
        <v>0</v>
      </c>
      <c r="E57" s="219">
        <v>0</v>
      </c>
      <c r="F57" s="219">
        <v>0</v>
      </c>
      <c r="G57" s="218">
        <v>0</v>
      </c>
      <c r="H57" s="231">
        <v>0</v>
      </c>
      <c r="I57" s="218">
        <f t="shared" si="10"/>
        <v>0</v>
      </c>
      <c r="J57" s="231">
        <f t="shared" si="10"/>
        <v>0</v>
      </c>
      <c r="K57" s="218">
        <v>0</v>
      </c>
      <c r="L57" s="231">
        <v>0</v>
      </c>
      <c r="M57" s="218">
        <f t="shared" si="11"/>
        <v>0</v>
      </c>
      <c r="N57" s="220">
        <f t="shared" si="11"/>
        <v>0</v>
      </c>
    </row>
    <row r="58" spans="2:14" ht="15.75" customHeight="1" thickBot="1">
      <c r="B58" s="4" t="s">
        <v>65</v>
      </c>
      <c r="C58" s="224">
        <f>SUM(C54:C57)</f>
        <v>0</v>
      </c>
      <c r="D58" s="233">
        <f aca="true" t="shared" si="12" ref="D58:J58">SUM(D54:D57)</f>
        <v>0</v>
      </c>
      <c r="E58" s="233">
        <f t="shared" si="12"/>
        <v>0</v>
      </c>
      <c r="F58" s="233">
        <f t="shared" si="12"/>
        <v>0</v>
      </c>
      <c r="G58" s="224">
        <f t="shared" si="12"/>
        <v>0</v>
      </c>
      <c r="H58" s="233">
        <f t="shared" si="12"/>
        <v>0</v>
      </c>
      <c r="I58" s="224">
        <f t="shared" si="12"/>
        <v>0</v>
      </c>
      <c r="J58" s="233">
        <f t="shared" si="12"/>
        <v>0</v>
      </c>
      <c r="K58" s="224">
        <f>SUM(K54:K57)</f>
        <v>0</v>
      </c>
      <c r="L58" s="233">
        <f>SUM(L54:L57)</f>
        <v>0</v>
      </c>
      <c r="M58" s="224">
        <f>SUM(M54:M57)</f>
        <v>0</v>
      </c>
      <c r="N58" s="238">
        <f>SUM(N54:N57)</f>
        <v>0</v>
      </c>
    </row>
    <row r="59" spans="2:14" ht="15.75" customHeight="1" thickBot="1">
      <c r="B59" s="5" t="s">
        <v>57</v>
      </c>
      <c r="C59" s="196">
        <f aca="true" t="shared" si="13" ref="C59:H59">SUM(C58,C53)</f>
        <v>36</v>
      </c>
      <c r="D59" s="197">
        <f t="shared" si="13"/>
        <v>63.35</v>
      </c>
      <c r="E59" s="197">
        <f t="shared" si="13"/>
        <v>0</v>
      </c>
      <c r="F59" s="197">
        <f t="shared" si="13"/>
        <v>0</v>
      </c>
      <c r="G59" s="196">
        <f t="shared" si="13"/>
        <v>2</v>
      </c>
      <c r="H59" s="197">
        <f t="shared" si="13"/>
        <v>4</v>
      </c>
      <c r="I59" s="196">
        <f aca="true" t="shared" si="14" ref="I59:N59">SUM(I58,I53)</f>
        <v>38</v>
      </c>
      <c r="J59" s="197">
        <f t="shared" si="14"/>
        <v>67.35</v>
      </c>
      <c r="K59" s="196">
        <f t="shared" si="14"/>
        <v>0</v>
      </c>
      <c r="L59" s="197">
        <f t="shared" si="14"/>
        <v>0</v>
      </c>
      <c r="M59" s="196">
        <f t="shared" si="14"/>
        <v>38</v>
      </c>
      <c r="N59" s="198">
        <f t="shared" si="14"/>
        <v>67.35</v>
      </c>
    </row>
    <row r="60" ht="13.5">
      <c r="B60" s="7"/>
    </row>
  </sheetData>
  <sheetProtection/>
  <mergeCells count="9">
    <mergeCell ref="K4:L6"/>
    <mergeCell ref="M4:N6"/>
    <mergeCell ref="C5:F5"/>
    <mergeCell ref="B4:B7"/>
    <mergeCell ref="C4:J4"/>
    <mergeCell ref="C6:D6"/>
    <mergeCell ref="E6:F6"/>
    <mergeCell ref="G5:H6"/>
    <mergeCell ref="I5:J6"/>
  </mergeCells>
  <printOptions/>
  <pageMargins left="0.6692913385826772" right="0.6692913385826772" top="0.5905511811023623" bottom="0.5905511811023623" header="0.5118110236220472" footer="0.5118110236220472"/>
  <pageSetup cellComments="asDisplayed" fitToHeight="0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2:N60"/>
  <sheetViews>
    <sheetView view="pageBreakPreview" zoomScaleSheetLayoutView="100" zoomScalePageLayoutView="0" workbookViewId="0" topLeftCell="A1">
      <pane xSplit="2" ySplit="7" topLeftCell="C50" activePane="bottomRight" state="frozen"/>
      <selection pane="topLeft" activeCell="P12" sqref="P12"/>
      <selection pane="topRight" activeCell="P12" sqref="P12"/>
      <selection pane="bottomLeft" activeCell="P12" sqref="P12"/>
      <selection pane="bottomRight" activeCell="A1" sqref="A1:IV1"/>
    </sheetView>
  </sheetViews>
  <sheetFormatPr defaultColWidth="8.796875" defaultRowHeight="14.25"/>
  <cols>
    <col min="1" max="1" width="7.8984375" style="1" customWidth="1"/>
    <col min="2" max="2" width="13.69921875" style="1" customWidth="1"/>
    <col min="3" max="14" width="7.19921875" style="1" customWidth="1"/>
    <col min="15" max="16384" width="9" style="1" customWidth="1"/>
  </cols>
  <sheetData>
    <row r="2" spans="1:14" ht="24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22.5" customHeight="1" thickBot="1">
      <c r="A3" s="40"/>
      <c r="B3" s="153" t="s">
        <v>122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8.75" customHeight="1" thickBot="1">
      <c r="A4" s="413"/>
      <c r="B4" s="489" t="s">
        <v>66</v>
      </c>
      <c r="C4" s="499" t="s">
        <v>131</v>
      </c>
      <c r="D4" s="500"/>
      <c r="E4" s="500"/>
      <c r="F4" s="500"/>
      <c r="G4" s="500"/>
      <c r="H4" s="500"/>
      <c r="I4" s="500"/>
      <c r="J4" s="500"/>
      <c r="K4" s="489" t="s">
        <v>151</v>
      </c>
      <c r="L4" s="490"/>
      <c r="M4" s="489" t="s">
        <v>2</v>
      </c>
      <c r="N4" s="490"/>
    </row>
    <row r="5" spans="1:14" ht="13.5" customHeight="1">
      <c r="A5" s="199"/>
      <c r="B5" s="497"/>
      <c r="C5" s="495" t="s">
        <v>88</v>
      </c>
      <c r="D5" s="496"/>
      <c r="E5" s="496"/>
      <c r="F5" s="496"/>
      <c r="G5" s="489" t="s">
        <v>94</v>
      </c>
      <c r="H5" s="490"/>
      <c r="I5" s="489" t="s">
        <v>49</v>
      </c>
      <c r="J5" s="504"/>
      <c r="K5" s="491"/>
      <c r="L5" s="492"/>
      <c r="M5" s="491"/>
      <c r="N5" s="492"/>
    </row>
    <row r="6" spans="1:14" ht="13.5">
      <c r="A6" s="199"/>
      <c r="B6" s="497"/>
      <c r="C6" s="501" t="s">
        <v>89</v>
      </c>
      <c r="D6" s="502"/>
      <c r="E6" s="503" t="s">
        <v>90</v>
      </c>
      <c r="F6" s="502"/>
      <c r="G6" s="493"/>
      <c r="H6" s="494"/>
      <c r="I6" s="493"/>
      <c r="J6" s="505"/>
      <c r="K6" s="493"/>
      <c r="L6" s="494"/>
      <c r="M6" s="493"/>
      <c r="N6" s="494"/>
    </row>
    <row r="7" spans="1:14" ht="31.5" customHeight="1" thickBot="1">
      <c r="A7" s="200"/>
      <c r="B7" s="498"/>
      <c r="C7" s="172" t="s">
        <v>91</v>
      </c>
      <c r="D7" s="173" t="s">
        <v>92</v>
      </c>
      <c r="E7" s="173" t="s">
        <v>91</v>
      </c>
      <c r="F7" s="201" t="s">
        <v>93</v>
      </c>
      <c r="G7" s="172" t="s">
        <v>91</v>
      </c>
      <c r="H7" s="202" t="s">
        <v>93</v>
      </c>
      <c r="I7" s="173" t="s">
        <v>91</v>
      </c>
      <c r="J7" s="201" t="s">
        <v>93</v>
      </c>
      <c r="K7" s="172" t="s">
        <v>95</v>
      </c>
      <c r="L7" s="202" t="s">
        <v>93</v>
      </c>
      <c r="M7" s="172" t="s">
        <v>96</v>
      </c>
      <c r="N7" s="202" t="s">
        <v>93</v>
      </c>
    </row>
    <row r="8" spans="1:14" ht="14.25" customHeight="1">
      <c r="A8" s="203"/>
      <c r="B8" s="204" t="s">
        <v>5</v>
      </c>
      <c r="C8" s="214">
        <v>0</v>
      </c>
      <c r="D8" s="215">
        <v>0</v>
      </c>
      <c r="E8" s="215">
        <v>0</v>
      </c>
      <c r="F8" s="215">
        <v>0</v>
      </c>
      <c r="G8" s="214">
        <v>0</v>
      </c>
      <c r="H8" s="215">
        <v>0</v>
      </c>
      <c r="I8" s="216">
        <f>C8+E8+G8</f>
        <v>0</v>
      </c>
      <c r="J8" s="217">
        <f>D8+F8+H8</f>
        <v>0</v>
      </c>
      <c r="K8" s="251">
        <v>0</v>
      </c>
      <c r="L8" s="250">
        <v>0</v>
      </c>
      <c r="M8" s="216">
        <f>K8+I8</f>
        <v>0</v>
      </c>
      <c r="N8" s="217">
        <f>L8+J8</f>
        <v>0</v>
      </c>
    </row>
    <row r="9" spans="1:14" ht="14.25" customHeight="1">
      <c r="A9" s="203"/>
      <c r="B9" s="205" t="s">
        <v>6</v>
      </c>
      <c r="C9" s="218">
        <v>36</v>
      </c>
      <c r="D9" s="219">
        <v>80</v>
      </c>
      <c r="E9" s="219">
        <v>0</v>
      </c>
      <c r="F9" s="219">
        <v>0</v>
      </c>
      <c r="G9" s="218">
        <v>0</v>
      </c>
      <c r="H9" s="219">
        <v>0</v>
      </c>
      <c r="I9" s="218">
        <f>C9+E9+G9</f>
        <v>36</v>
      </c>
      <c r="J9" s="235">
        <f>D9+F9+H9</f>
        <v>80</v>
      </c>
      <c r="K9" s="251">
        <v>0</v>
      </c>
      <c r="L9" s="250">
        <v>0</v>
      </c>
      <c r="M9" s="218">
        <f>K9+I9</f>
        <v>36</v>
      </c>
      <c r="N9" s="235">
        <f>L9+J9</f>
        <v>80</v>
      </c>
    </row>
    <row r="10" spans="1:14" ht="14.25" customHeight="1">
      <c r="A10" s="203"/>
      <c r="B10" s="205" t="s">
        <v>7</v>
      </c>
      <c r="C10" s="218">
        <v>0</v>
      </c>
      <c r="D10" s="219">
        <v>0</v>
      </c>
      <c r="E10" s="219">
        <v>0</v>
      </c>
      <c r="F10" s="219">
        <v>0</v>
      </c>
      <c r="G10" s="218">
        <v>0</v>
      </c>
      <c r="H10" s="219">
        <v>0</v>
      </c>
      <c r="I10" s="218">
        <f aca="true" t="shared" si="0" ref="I10:J39">C10+E10+G10</f>
        <v>0</v>
      </c>
      <c r="J10" s="235">
        <f t="shared" si="0"/>
        <v>0</v>
      </c>
      <c r="K10" s="251">
        <v>0</v>
      </c>
      <c r="L10" s="250">
        <v>0</v>
      </c>
      <c r="M10" s="218">
        <f aca="true" t="shared" si="1" ref="M10:N40">K10+I10</f>
        <v>0</v>
      </c>
      <c r="N10" s="235">
        <f t="shared" si="1"/>
        <v>0</v>
      </c>
    </row>
    <row r="11" spans="1:14" ht="14.25" customHeight="1">
      <c r="A11" s="203"/>
      <c r="B11" s="205" t="s">
        <v>8</v>
      </c>
      <c r="C11" s="218">
        <v>2</v>
      </c>
      <c r="D11" s="219">
        <v>4</v>
      </c>
      <c r="E11" s="219">
        <v>0</v>
      </c>
      <c r="F11" s="219">
        <v>0</v>
      </c>
      <c r="G11" s="218">
        <v>0</v>
      </c>
      <c r="H11" s="219">
        <v>0</v>
      </c>
      <c r="I11" s="218">
        <f t="shared" si="0"/>
        <v>2</v>
      </c>
      <c r="J11" s="235">
        <f t="shared" si="0"/>
        <v>4</v>
      </c>
      <c r="K11" s="251">
        <v>0</v>
      </c>
      <c r="L11" s="250">
        <v>0</v>
      </c>
      <c r="M11" s="218">
        <f t="shared" si="1"/>
        <v>2</v>
      </c>
      <c r="N11" s="235">
        <f t="shared" si="1"/>
        <v>4</v>
      </c>
    </row>
    <row r="12" spans="1:14" ht="14.25" customHeight="1">
      <c r="A12" s="203"/>
      <c r="B12" s="205" t="s">
        <v>9</v>
      </c>
      <c r="C12" s="218">
        <v>0</v>
      </c>
      <c r="D12" s="219">
        <v>0</v>
      </c>
      <c r="E12" s="219">
        <v>0</v>
      </c>
      <c r="F12" s="219">
        <v>0</v>
      </c>
      <c r="G12" s="218">
        <v>0</v>
      </c>
      <c r="H12" s="219">
        <v>0</v>
      </c>
      <c r="I12" s="218">
        <f t="shared" si="0"/>
        <v>0</v>
      </c>
      <c r="J12" s="235">
        <f t="shared" si="0"/>
        <v>0</v>
      </c>
      <c r="K12" s="252">
        <v>0</v>
      </c>
      <c r="L12" s="249">
        <v>0</v>
      </c>
      <c r="M12" s="218">
        <f t="shared" si="1"/>
        <v>0</v>
      </c>
      <c r="N12" s="235">
        <f t="shared" si="1"/>
        <v>0</v>
      </c>
    </row>
    <row r="13" spans="1:14" ht="14.25" customHeight="1">
      <c r="A13" s="203"/>
      <c r="B13" s="205" t="s">
        <v>10</v>
      </c>
      <c r="C13" s="218">
        <v>2</v>
      </c>
      <c r="D13" s="219">
        <v>4</v>
      </c>
      <c r="E13" s="219">
        <v>0</v>
      </c>
      <c r="F13" s="219">
        <v>0</v>
      </c>
      <c r="G13" s="218">
        <v>0</v>
      </c>
      <c r="H13" s="219">
        <v>0</v>
      </c>
      <c r="I13" s="218">
        <f t="shared" si="0"/>
        <v>2</v>
      </c>
      <c r="J13" s="235">
        <f t="shared" si="0"/>
        <v>4</v>
      </c>
      <c r="K13" s="252">
        <v>0</v>
      </c>
      <c r="L13" s="249">
        <v>0</v>
      </c>
      <c r="M13" s="218">
        <f t="shared" si="1"/>
        <v>2</v>
      </c>
      <c r="N13" s="235">
        <f t="shared" si="1"/>
        <v>4</v>
      </c>
    </row>
    <row r="14" spans="1:14" ht="14.25" customHeight="1">
      <c r="A14" s="203"/>
      <c r="B14" s="205" t="s">
        <v>11</v>
      </c>
      <c r="C14" s="218">
        <v>0</v>
      </c>
      <c r="D14" s="219">
        <v>0</v>
      </c>
      <c r="E14" s="219">
        <v>0</v>
      </c>
      <c r="F14" s="219">
        <v>0</v>
      </c>
      <c r="G14" s="218">
        <v>0</v>
      </c>
      <c r="H14" s="219">
        <v>0</v>
      </c>
      <c r="I14" s="218">
        <f t="shared" si="0"/>
        <v>0</v>
      </c>
      <c r="J14" s="235">
        <f t="shared" si="0"/>
        <v>0</v>
      </c>
      <c r="K14" s="252">
        <v>0</v>
      </c>
      <c r="L14" s="249">
        <v>0</v>
      </c>
      <c r="M14" s="218">
        <f t="shared" si="1"/>
        <v>0</v>
      </c>
      <c r="N14" s="235">
        <f t="shared" si="1"/>
        <v>0</v>
      </c>
    </row>
    <row r="15" spans="1:14" ht="14.25" customHeight="1">
      <c r="A15" s="203"/>
      <c r="B15" s="205" t="s">
        <v>12</v>
      </c>
      <c r="C15" s="218">
        <v>11</v>
      </c>
      <c r="D15" s="219">
        <v>25</v>
      </c>
      <c r="E15" s="219">
        <v>0</v>
      </c>
      <c r="F15" s="219">
        <v>0</v>
      </c>
      <c r="G15" s="218">
        <v>0</v>
      </c>
      <c r="H15" s="219">
        <v>0</v>
      </c>
      <c r="I15" s="218">
        <f t="shared" si="0"/>
        <v>11</v>
      </c>
      <c r="J15" s="235">
        <f t="shared" si="0"/>
        <v>25</v>
      </c>
      <c r="K15" s="252">
        <v>0</v>
      </c>
      <c r="L15" s="249">
        <v>0</v>
      </c>
      <c r="M15" s="218">
        <f t="shared" si="1"/>
        <v>11</v>
      </c>
      <c r="N15" s="235">
        <f t="shared" si="1"/>
        <v>25</v>
      </c>
    </row>
    <row r="16" spans="1:14" ht="14.25" customHeight="1">
      <c r="A16" s="203"/>
      <c r="B16" s="205" t="s">
        <v>13</v>
      </c>
      <c r="C16" s="218">
        <v>0</v>
      </c>
      <c r="D16" s="219">
        <v>0</v>
      </c>
      <c r="E16" s="219">
        <v>0</v>
      </c>
      <c r="F16" s="219">
        <v>0</v>
      </c>
      <c r="G16" s="218">
        <v>0</v>
      </c>
      <c r="H16" s="219">
        <v>0</v>
      </c>
      <c r="I16" s="218">
        <f t="shared" si="0"/>
        <v>0</v>
      </c>
      <c r="J16" s="235">
        <f t="shared" si="0"/>
        <v>0</v>
      </c>
      <c r="K16" s="252">
        <v>0</v>
      </c>
      <c r="L16" s="249">
        <v>0</v>
      </c>
      <c r="M16" s="218">
        <f t="shared" si="1"/>
        <v>0</v>
      </c>
      <c r="N16" s="235">
        <f t="shared" si="1"/>
        <v>0</v>
      </c>
    </row>
    <row r="17" spans="1:14" ht="14.25" customHeight="1">
      <c r="A17" s="203"/>
      <c r="B17" s="205" t="s">
        <v>14</v>
      </c>
      <c r="C17" s="218">
        <v>0</v>
      </c>
      <c r="D17" s="219">
        <v>0</v>
      </c>
      <c r="E17" s="219">
        <v>0</v>
      </c>
      <c r="F17" s="219">
        <v>0</v>
      </c>
      <c r="G17" s="218">
        <v>0</v>
      </c>
      <c r="H17" s="219">
        <v>0</v>
      </c>
      <c r="I17" s="218">
        <f t="shared" si="0"/>
        <v>0</v>
      </c>
      <c r="J17" s="235">
        <f t="shared" si="0"/>
        <v>0</v>
      </c>
      <c r="K17" s="252">
        <v>0</v>
      </c>
      <c r="L17" s="249">
        <v>0</v>
      </c>
      <c r="M17" s="218">
        <f t="shared" si="1"/>
        <v>0</v>
      </c>
      <c r="N17" s="235">
        <f t="shared" si="1"/>
        <v>0</v>
      </c>
    </row>
    <row r="18" spans="1:14" ht="14.25" customHeight="1">
      <c r="A18" s="203"/>
      <c r="B18" s="205" t="s">
        <v>15</v>
      </c>
      <c r="C18" s="218">
        <v>0</v>
      </c>
      <c r="D18" s="219">
        <v>0</v>
      </c>
      <c r="E18" s="219">
        <v>0</v>
      </c>
      <c r="F18" s="219">
        <v>0</v>
      </c>
      <c r="G18" s="218">
        <v>0</v>
      </c>
      <c r="H18" s="219">
        <v>0</v>
      </c>
      <c r="I18" s="218">
        <f t="shared" si="0"/>
        <v>0</v>
      </c>
      <c r="J18" s="235">
        <f t="shared" si="0"/>
        <v>0</v>
      </c>
      <c r="K18" s="252">
        <v>0</v>
      </c>
      <c r="L18" s="249">
        <v>0</v>
      </c>
      <c r="M18" s="218">
        <f t="shared" si="1"/>
        <v>0</v>
      </c>
      <c r="N18" s="235">
        <f t="shared" si="1"/>
        <v>0</v>
      </c>
    </row>
    <row r="19" spans="1:14" ht="14.25" customHeight="1">
      <c r="A19" s="203"/>
      <c r="B19" s="205" t="s">
        <v>16</v>
      </c>
      <c r="C19" s="218">
        <v>0</v>
      </c>
      <c r="D19" s="219">
        <v>0</v>
      </c>
      <c r="E19" s="219">
        <v>0</v>
      </c>
      <c r="F19" s="219">
        <v>0</v>
      </c>
      <c r="G19" s="218">
        <v>0</v>
      </c>
      <c r="H19" s="219">
        <v>0</v>
      </c>
      <c r="I19" s="218">
        <f t="shared" si="0"/>
        <v>0</v>
      </c>
      <c r="J19" s="235">
        <f t="shared" si="0"/>
        <v>0</v>
      </c>
      <c r="K19" s="252">
        <v>0</v>
      </c>
      <c r="L19" s="249">
        <v>0</v>
      </c>
      <c r="M19" s="218">
        <f t="shared" si="1"/>
        <v>0</v>
      </c>
      <c r="N19" s="235">
        <f t="shared" si="1"/>
        <v>0</v>
      </c>
    </row>
    <row r="20" spans="1:14" ht="14.25" customHeight="1">
      <c r="A20" s="203"/>
      <c r="B20" s="205" t="s">
        <v>17</v>
      </c>
      <c r="C20" s="218">
        <v>12</v>
      </c>
      <c r="D20" s="219">
        <v>132</v>
      </c>
      <c r="E20" s="219">
        <v>0</v>
      </c>
      <c r="F20" s="219">
        <v>0</v>
      </c>
      <c r="G20" s="218">
        <v>9</v>
      </c>
      <c r="H20" s="219">
        <v>72</v>
      </c>
      <c r="I20" s="218">
        <f t="shared" si="0"/>
        <v>21</v>
      </c>
      <c r="J20" s="235">
        <f t="shared" si="0"/>
        <v>204</v>
      </c>
      <c r="K20" s="252">
        <v>0</v>
      </c>
      <c r="L20" s="249">
        <v>0</v>
      </c>
      <c r="M20" s="218">
        <f t="shared" si="1"/>
        <v>21</v>
      </c>
      <c r="N20" s="235">
        <f t="shared" si="1"/>
        <v>204</v>
      </c>
    </row>
    <row r="21" spans="1:14" ht="14.25" customHeight="1">
      <c r="A21" s="203"/>
      <c r="B21" s="205" t="s">
        <v>18</v>
      </c>
      <c r="C21" s="218">
        <v>0</v>
      </c>
      <c r="D21" s="219">
        <v>0</v>
      </c>
      <c r="E21" s="219">
        <v>0</v>
      </c>
      <c r="F21" s="219">
        <v>0</v>
      </c>
      <c r="G21" s="218">
        <v>0</v>
      </c>
      <c r="H21" s="219">
        <v>0</v>
      </c>
      <c r="I21" s="218">
        <f t="shared" si="0"/>
        <v>0</v>
      </c>
      <c r="J21" s="235">
        <f t="shared" si="0"/>
        <v>0</v>
      </c>
      <c r="K21" s="252">
        <v>0</v>
      </c>
      <c r="L21" s="249">
        <v>0</v>
      </c>
      <c r="M21" s="218">
        <f t="shared" si="1"/>
        <v>0</v>
      </c>
      <c r="N21" s="235">
        <f t="shared" si="1"/>
        <v>0</v>
      </c>
    </row>
    <row r="22" spans="1:14" ht="14.25" customHeight="1">
      <c r="A22" s="203"/>
      <c r="B22" s="205" t="s">
        <v>19</v>
      </c>
      <c r="C22" s="218">
        <v>9</v>
      </c>
      <c r="D22" s="219">
        <v>13</v>
      </c>
      <c r="E22" s="219">
        <v>0</v>
      </c>
      <c r="F22" s="219">
        <v>0</v>
      </c>
      <c r="G22" s="218">
        <v>2</v>
      </c>
      <c r="H22" s="219">
        <v>20</v>
      </c>
      <c r="I22" s="218">
        <f t="shared" si="0"/>
        <v>11</v>
      </c>
      <c r="J22" s="235">
        <f t="shared" si="0"/>
        <v>33</v>
      </c>
      <c r="K22" s="252">
        <v>0</v>
      </c>
      <c r="L22" s="249">
        <v>0</v>
      </c>
      <c r="M22" s="218">
        <f t="shared" si="1"/>
        <v>11</v>
      </c>
      <c r="N22" s="235">
        <f t="shared" si="1"/>
        <v>33</v>
      </c>
    </row>
    <row r="23" spans="1:14" ht="14.25" customHeight="1">
      <c r="A23" s="203"/>
      <c r="B23" s="205" t="s">
        <v>20</v>
      </c>
      <c r="C23" s="218">
        <v>9</v>
      </c>
      <c r="D23" s="219">
        <v>24</v>
      </c>
      <c r="E23" s="219">
        <v>0</v>
      </c>
      <c r="F23" s="219">
        <v>0</v>
      </c>
      <c r="G23" s="218">
        <v>0</v>
      </c>
      <c r="H23" s="219">
        <v>0</v>
      </c>
      <c r="I23" s="218">
        <f t="shared" si="0"/>
        <v>9</v>
      </c>
      <c r="J23" s="235">
        <f t="shared" si="0"/>
        <v>24</v>
      </c>
      <c r="K23" s="252">
        <v>0</v>
      </c>
      <c r="L23" s="249">
        <v>0</v>
      </c>
      <c r="M23" s="218">
        <f t="shared" si="1"/>
        <v>9</v>
      </c>
      <c r="N23" s="235">
        <f t="shared" si="1"/>
        <v>24</v>
      </c>
    </row>
    <row r="24" spans="1:14" ht="14.25" customHeight="1">
      <c r="A24" s="203"/>
      <c r="B24" s="205" t="s">
        <v>21</v>
      </c>
      <c r="C24" s="218">
        <v>6</v>
      </c>
      <c r="D24" s="219">
        <v>20</v>
      </c>
      <c r="E24" s="219">
        <v>0</v>
      </c>
      <c r="F24" s="219">
        <v>0</v>
      </c>
      <c r="G24" s="218">
        <v>0</v>
      </c>
      <c r="H24" s="219">
        <v>0</v>
      </c>
      <c r="I24" s="218">
        <f t="shared" si="0"/>
        <v>6</v>
      </c>
      <c r="J24" s="235">
        <f t="shared" si="0"/>
        <v>20</v>
      </c>
      <c r="K24" s="252">
        <v>0</v>
      </c>
      <c r="L24" s="249">
        <v>0</v>
      </c>
      <c r="M24" s="218">
        <f t="shared" si="1"/>
        <v>6</v>
      </c>
      <c r="N24" s="235">
        <f t="shared" si="1"/>
        <v>20</v>
      </c>
    </row>
    <row r="25" spans="1:14" ht="14.25" customHeight="1">
      <c r="A25" s="203"/>
      <c r="B25" s="205" t="s">
        <v>22</v>
      </c>
      <c r="C25" s="218">
        <v>0</v>
      </c>
      <c r="D25" s="219">
        <v>0</v>
      </c>
      <c r="E25" s="219">
        <v>0</v>
      </c>
      <c r="F25" s="219">
        <v>0</v>
      </c>
      <c r="G25" s="218">
        <v>18</v>
      </c>
      <c r="H25" s="219">
        <v>160</v>
      </c>
      <c r="I25" s="218">
        <f t="shared" si="0"/>
        <v>18</v>
      </c>
      <c r="J25" s="235">
        <f t="shared" si="0"/>
        <v>160</v>
      </c>
      <c r="K25" s="252">
        <v>0</v>
      </c>
      <c r="L25" s="249">
        <v>0</v>
      </c>
      <c r="M25" s="218">
        <f t="shared" si="1"/>
        <v>18</v>
      </c>
      <c r="N25" s="235">
        <f t="shared" si="1"/>
        <v>160</v>
      </c>
    </row>
    <row r="26" spans="1:14" ht="14.25" customHeight="1">
      <c r="A26" s="203"/>
      <c r="B26" s="205" t="s">
        <v>23</v>
      </c>
      <c r="C26" s="218">
        <v>6</v>
      </c>
      <c r="D26" s="219">
        <v>20</v>
      </c>
      <c r="E26" s="219">
        <v>0</v>
      </c>
      <c r="F26" s="219">
        <v>0</v>
      </c>
      <c r="G26" s="218">
        <v>1</v>
      </c>
      <c r="H26" s="219">
        <v>1</v>
      </c>
      <c r="I26" s="218">
        <f t="shared" si="0"/>
        <v>7</v>
      </c>
      <c r="J26" s="235">
        <f t="shared" si="0"/>
        <v>21</v>
      </c>
      <c r="K26" s="252">
        <v>0</v>
      </c>
      <c r="L26" s="249">
        <v>0</v>
      </c>
      <c r="M26" s="218">
        <f t="shared" si="1"/>
        <v>7</v>
      </c>
      <c r="N26" s="235">
        <f t="shared" si="1"/>
        <v>21</v>
      </c>
    </row>
    <row r="27" spans="1:14" ht="14.25" customHeight="1">
      <c r="A27" s="203"/>
      <c r="B27" s="205" t="s">
        <v>24</v>
      </c>
      <c r="C27" s="218">
        <v>0</v>
      </c>
      <c r="D27" s="219">
        <v>0</v>
      </c>
      <c r="E27" s="219">
        <v>0</v>
      </c>
      <c r="F27" s="219">
        <v>0</v>
      </c>
      <c r="G27" s="218">
        <v>0</v>
      </c>
      <c r="H27" s="219">
        <v>0</v>
      </c>
      <c r="I27" s="218">
        <f t="shared" si="0"/>
        <v>0</v>
      </c>
      <c r="J27" s="235">
        <f t="shared" si="0"/>
        <v>0</v>
      </c>
      <c r="K27" s="252">
        <v>0</v>
      </c>
      <c r="L27" s="249">
        <v>0</v>
      </c>
      <c r="M27" s="218">
        <f t="shared" si="1"/>
        <v>0</v>
      </c>
      <c r="N27" s="235">
        <f t="shared" si="1"/>
        <v>0</v>
      </c>
    </row>
    <row r="28" spans="1:14" ht="14.25" customHeight="1">
      <c r="A28" s="203"/>
      <c r="B28" s="205" t="s">
        <v>25</v>
      </c>
      <c r="C28" s="218">
        <v>0</v>
      </c>
      <c r="D28" s="219">
        <v>0</v>
      </c>
      <c r="E28" s="219">
        <v>0</v>
      </c>
      <c r="F28" s="219">
        <v>0</v>
      </c>
      <c r="G28" s="218">
        <v>0</v>
      </c>
      <c r="H28" s="219">
        <v>0</v>
      </c>
      <c r="I28" s="218">
        <f t="shared" si="0"/>
        <v>0</v>
      </c>
      <c r="J28" s="235">
        <f t="shared" si="0"/>
        <v>0</v>
      </c>
      <c r="K28" s="252">
        <v>0</v>
      </c>
      <c r="L28" s="249">
        <v>0</v>
      </c>
      <c r="M28" s="218">
        <f t="shared" si="1"/>
        <v>0</v>
      </c>
      <c r="N28" s="235">
        <f t="shared" si="1"/>
        <v>0</v>
      </c>
    </row>
    <row r="29" spans="1:14" ht="14.25" customHeight="1">
      <c r="A29" s="203"/>
      <c r="B29" s="205" t="s">
        <v>26</v>
      </c>
      <c r="C29" s="218">
        <v>14</v>
      </c>
      <c r="D29" s="219">
        <v>35</v>
      </c>
      <c r="E29" s="219">
        <v>2</v>
      </c>
      <c r="F29" s="219">
        <v>6</v>
      </c>
      <c r="G29" s="218">
        <v>0</v>
      </c>
      <c r="H29" s="219">
        <v>0</v>
      </c>
      <c r="I29" s="218">
        <f t="shared" si="0"/>
        <v>16</v>
      </c>
      <c r="J29" s="235">
        <f t="shared" si="0"/>
        <v>41</v>
      </c>
      <c r="K29" s="252">
        <v>0</v>
      </c>
      <c r="L29" s="249">
        <v>0</v>
      </c>
      <c r="M29" s="218">
        <f t="shared" si="1"/>
        <v>16</v>
      </c>
      <c r="N29" s="235">
        <f t="shared" si="1"/>
        <v>41</v>
      </c>
    </row>
    <row r="30" spans="1:14" ht="14.25" customHeight="1">
      <c r="A30" s="203"/>
      <c r="B30" s="205" t="s">
        <v>27</v>
      </c>
      <c r="C30" s="218">
        <v>31</v>
      </c>
      <c r="D30" s="219">
        <v>89</v>
      </c>
      <c r="E30" s="219">
        <v>0</v>
      </c>
      <c r="F30" s="219">
        <v>0</v>
      </c>
      <c r="G30" s="218">
        <v>0</v>
      </c>
      <c r="H30" s="219">
        <v>0</v>
      </c>
      <c r="I30" s="218">
        <f t="shared" si="0"/>
        <v>31</v>
      </c>
      <c r="J30" s="235">
        <f t="shared" si="0"/>
        <v>89</v>
      </c>
      <c r="K30" s="252">
        <v>0</v>
      </c>
      <c r="L30" s="249">
        <v>0</v>
      </c>
      <c r="M30" s="218">
        <f t="shared" si="1"/>
        <v>31</v>
      </c>
      <c r="N30" s="235">
        <f t="shared" si="1"/>
        <v>89</v>
      </c>
    </row>
    <row r="31" spans="1:14" ht="14.25" customHeight="1">
      <c r="A31" s="203"/>
      <c r="B31" s="205" t="s">
        <v>28</v>
      </c>
      <c r="C31" s="218">
        <v>2</v>
      </c>
      <c r="D31" s="219">
        <v>4</v>
      </c>
      <c r="E31" s="219">
        <v>0</v>
      </c>
      <c r="F31" s="219">
        <v>0</v>
      </c>
      <c r="G31" s="218">
        <v>1</v>
      </c>
      <c r="H31" s="219">
        <v>10</v>
      </c>
      <c r="I31" s="218">
        <f t="shared" si="0"/>
        <v>3</v>
      </c>
      <c r="J31" s="235">
        <f t="shared" si="0"/>
        <v>14</v>
      </c>
      <c r="K31" s="252">
        <v>0</v>
      </c>
      <c r="L31" s="249">
        <v>0</v>
      </c>
      <c r="M31" s="218">
        <f t="shared" si="1"/>
        <v>3</v>
      </c>
      <c r="N31" s="235">
        <f t="shared" si="1"/>
        <v>14</v>
      </c>
    </row>
    <row r="32" spans="1:14" ht="14.25" customHeight="1">
      <c r="A32" s="203"/>
      <c r="B32" s="205" t="s">
        <v>29</v>
      </c>
      <c r="C32" s="218">
        <v>3</v>
      </c>
      <c r="D32" s="219">
        <v>5</v>
      </c>
      <c r="E32" s="219">
        <v>0</v>
      </c>
      <c r="F32" s="219">
        <v>0</v>
      </c>
      <c r="G32" s="218">
        <v>0</v>
      </c>
      <c r="H32" s="219">
        <v>0</v>
      </c>
      <c r="I32" s="218">
        <f t="shared" si="0"/>
        <v>3</v>
      </c>
      <c r="J32" s="235">
        <f t="shared" si="0"/>
        <v>5</v>
      </c>
      <c r="K32" s="252">
        <v>0</v>
      </c>
      <c r="L32" s="249">
        <v>0</v>
      </c>
      <c r="M32" s="218">
        <f t="shared" si="1"/>
        <v>3</v>
      </c>
      <c r="N32" s="235">
        <f t="shared" si="1"/>
        <v>5</v>
      </c>
    </row>
    <row r="33" spans="1:14" ht="14.25" customHeight="1">
      <c r="A33" s="203"/>
      <c r="B33" s="205" t="s">
        <v>30</v>
      </c>
      <c r="C33" s="218">
        <v>3</v>
      </c>
      <c r="D33" s="219">
        <v>5</v>
      </c>
      <c r="E33" s="219">
        <v>0</v>
      </c>
      <c r="F33" s="219">
        <v>0</v>
      </c>
      <c r="G33" s="218">
        <v>0</v>
      </c>
      <c r="H33" s="219">
        <v>0</v>
      </c>
      <c r="I33" s="218">
        <f t="shared" si="0"/>
        <v>3</v>
      </c>
      <c r="J33" s="235">
        <f t="shared" si="0"/>
        <v>5</v>
      </c>
      <c r="K33" s="252">
        <v>0</v>
      </c>
      <c r="L33" s="249">
        <v>0</v>
      </c>
      <c r="M33" s="218">
        <f t="shared" si="1"/>
        <v>3</v>
      </c>
      <c r="N33" s="235">
        <f t="shared" si="1"/>
        <v>5</v>
      </c>
    </row>
    <row r="34" spans="1:14" ht="14.25" customHeight="1">
      <c r="A34" s="203"/>
      <c r="B34" s="205" t="s">
        <v>31</v>
      </c>
      <c r="C34" s="218">
        <v>0</v>
      </c>
      <c r="D34" s="219">
        <v>0</v>
      </c>
      <c r="E34" s="219">
        <v>0</v>
      </c>
      <c r="F34" s="219">
        <v>0</v>
      </c>
      <c r="G34" s="218">
        <v>0</v>
      </c>
      <c r="H34" s="219">
        <v>0</v>
      </c>
      <c r="I34" s="218">
        <f t="shared" si="0"/>
        <v>0</v>
      </c>
      <c r="J34" s="235">
        <f t="shared" si="0"/>
        <v>0</v>
      </c>
      <c r="K34" s="252">
        <v>0</v>
      </c>
      <c r="L34" s="249">
        <v>0</v>
      </c>
      <c r="M34" s="218">
        <f t="shared" si="1"/>
        <v>0</v>
      </c>
      <c r="N34" s="235">
        <f t="shared" si="1"/>
        <v>0</v>
      </c>
    </row>
    <row r="35" spans="1:14" ht="14.25" customHeight="1">
      <c r="A35" s="203"/>
      <c r="B35" s="205" t="s">
        <v>32</v>
      </c>
      <c r="C35" s="218">
        <v>8</v>
      </c>
      <c r="D35" s="219">
        <v>14</v>
      </c>
      <c r="E35" s="219">
        <v>0</v>
      </c>
      <c r="F35" s="219">
        <v>0</v>
      </c>
      <c r="G35" s="218">
        <v>0</v>
      </c>
      <c r="H35" s="219">
        <v>0</v>
      </c>
      <c r="I35" s="218">
        <f t="shared" si="0"/>
        <v>8</v>
      </c>
      <c r="J35" s="235">
        <f t="shared" si="0"/>
        <v>14</v>
      </c>
      <c r="K35" s="252">
        <v>0</v>
      </c>
      <c r="L35" s="249">
        <v>0</v>
      </c>
      <c r="M35" s="218">
        <f t="shared" si="1"/>
        <v>8</v>
      </c>
      <c r="N35" s="235">
        <f t="shared" si="1"/>
        <v>14</v>
      </c>
    </row>
    <row r="36" spans="1:14" ht="14.25" customHeight="1">
      <c r="A36" s="203"/>
      <c r="B36" s="205" t="s">
        <v>33</v>
      </c>
      <c r="C36" s="218">
        <v>6</v>
      </c>
      <c r="D36" s="219">
        <v>13</v>
      </c>
      <c r="E36" s="219">
        <v>0</v>
      </c>
      <c r="F36" s="219">
        <v>0</v>
      </c>
      <c r="G36" s="218">
        <v>1</v>
      </c>
      <c r="H36" s="219">
        <v>10</v>
      </c>
      <c r="I36" s="218">
        <f t="shared" si="0"/>
        <v>7</v>
      </c>
      <c r="J36" s="235">
        <f t="shared" si="0"/>
        <v>23</v>
      </c>
      <c r="K36" s="252">
        <v>0</v>
      </c>
      <c r="L36" s="249">
        <v>0</v>
      </c>
      <c r="M36" s="218">
        <f t="shared" si="1"/>
        <v>7</v>
      </c>
      <c r="N36" s="235">
        <f t="shared" si="1"/>
        <v>23</v>
      </c>
    </row>
    <row r="37" spans="1:14" ht="14.25" customHeight="1">
      <c r="A37" s="203"/>
      <c r="B37" s="205" t="s">
        <v>34</v>
      </c>
      <c r="C37" s="218">
        <v>2</v>
      </c>
      <c r="D37" s="219">
        <v>4</v>
      </c>
      <c r="E37" s="219">
        <v>0</v>
      </c>
      <c r="F37" s="219">
        <v>0</v>
      </c>
      <c r="G37" s="218">
        <v>0</v>
      </c>
      <c r="H37" s="219">
        <v>0</v>
      </c>
      <c r="I37" s="218">
        <f t="shared" si="0"/>
        <v>2</v>
      </c>
      <c r="J37" s="235">
        <f t="shared" si="0"/>
        <v>4</v>
      </c>
      <c r="K37" s="252">
        <v>0</v>
      </c>
      <c r="L37" s="249">
        <v>0</v>
      </c>
      <c r="M37" s="218">
        <f t="shared" si="1"/>
        <v>2</v>
      </c>
      <c r="N37" s="235">
        <f t="shared" si="1"/>
        <v>4</v>
      </c>
    </row>
    <row r="38" spans="1:14" ht="14.25" customHeight="1">
      <c r="A38" s="203"/>
      <c r="B38" s="205" t="s">
        <v>35</v>
      </c>
      <c r="C38" s="218">
        <v>17</v>
      </c>
      <c r="D38" s="219">
        <v>51</v>
      </c>
      <c r="E38" s="219">
        <v>0</v>
      </c>
      <c r="F38" s="219">
        <v>0</v>
      </c>
      <c r="G38" s="218">
        <v>5</v>
      </c>
      <c r="H38" s="219">
        <v>44</v>
      </c>
      <c r="I38" s="218">
        <f t="shared" si="0"/>
        <v>22</v>
      </c>
      <c r="J38" s="235">
        <f t="shared" si="0"/>
        <v>95</v>
      </c>
      <c r="K38" s="252">
        <v>0</v>
      </c>
      <c r="L38" s="249">
        <v>0</v>
      </c>
      <c r="M38" s="218">
        <f t="shared" si="1"/>
        <v>22</v>
      </c>
      <c r="N38" s="235">
        <f t="shared" si="1"/>
        <v>95</v>
      </c>
    </row>
    <row r="39" spans="1:14" ht="14.25" customHeight="1">
      <c r="A39" s="203"/>
      <c r="B39" s="205" t="s">
        <v>36</v>
      </c>
      <c r="C39" s="218">
        <v>2</v>
      </c>
      <c r="D39" s="219">
        <v>4</v>
      </c>
      <c r="E39" s="219">
        <v>0</v>
      </c>
      <c r="F39" s="219">
        <v>0</v>
      </c>
      <c r="G39" s="218">
        <v>0</v>
      </c>
      <c r="H39" s="219">
        <v>0</v>
      </c>
      <c r="I39" s="218">
        <f t="shared" si="0"/>
        <v>2</v>
      </c>
      <c r="J39" s="235">
        <f t="shared" si="0"/>
        <v>4</v>
      </c>
      <c r="K39" s="252">
        <v>0</v>
      </c>
      <c r="L39" s="249">
        <v>0</v>
      </c>
      <c r="M39" s="218">
        <f t="shared" si="1"/>
        <v>2</v>
      </c>
      <c r="N39" s="235">
        <f t="shared" si="1"/>
        <v>4</v>
      </c>
    </row>
    <row r="40" spans="1:14" ht="14.25" customHeight="1" thickBot="1">
      <c r="A40" s="203"/>
      <c r="B40" s="206" t="s">
        <v>37</v>
      </c>
      <c r="C40" s="221">
        <v>0</v>
      </c>
      <c r="D40" s="222">
        <v>0</v>
      </c>
      <c r="E40" s="222">
        <v>0</v>
      </c>
      <c r="F40" s="222">
        <v>0</v>
      </c>
      <c r="G40" s="221">
        <v>2</v>
      </c>
      <c r="H40" s="222">
        <v>6</v>
      </c>
      <c r="I40" s="232">
        <f>C40+E40+G40</f>
        <v>2</v>
      </c>
      <c r="J40" s="253">
        <f>D40+F40+H40</f>
        <v>6</v>
      </c>
      <c r="K40" s="252">
        <v>0</v>
      </c>
      <c r="L40" s="249">
        <v>0</v>
      </c>
      <c r="M40" s="221">
        <f t="shared" si="1"/>
        <v>2</v>
      </c>
      <c r="N40" s="236">
        <f t="shared" si="1"/>
        <v>6</v>
      </c>
    </row>
    <row r="41" spans="1:14" ht="15.75" customHeight="1" thickBot="1">
      <c r="A41" s="203"/>
      <c r="B41" s="207" t="s">
        <v>51</v>
      </c>
      <c r="C41" s="186">
        <f>SUM(C8:C40)</f>
        <v>181</v>
      </c>
      <c r="D41" s="185">
        <f>SUM(D8:D40)</f>
        <v>546</v>
      </c>
      <c r="E41" s="185">
        <f aca="true" t="shared" si="2" ref="E41:L41">SUM(E8:E40)</f>
        <v>2</v>
      </c>
      <c r="F41" s="185">
        <f t="shared" si="2"/>
        <v>6</v>
      </c>
      <c r="G41" s="186">
        <f t="shared" si="2"/>
        <v>39</v>
      </c>
      <c r="H41" s="185">
        <f t="shared" si="2"/>
        <v>323</v>
      </c>
      <c r="I41" s="186">
        <f>SUM(I8:I40)</f>
        <v>222</v>
      </c>
      <c r="J41" s="185">
        <f>SUM(J8:J40)</f>
        <v>875</v>
      </c>
      <c r="K41" s="186">
        <f t="shared" si="2"/>
        <v>0</v>
      </c>
      <c r="L41" s="185">
        <f t="shared" si="2"/>
        <v>0</v>
      </c>
      <c r="M41" s="186">
        <f>SUM(M8:M40)</f>
        <v>222</v>
      </c>
      <c r="N41" s="208">
        <f>SUM(N8:N40)</f>
        <v>875</v>
      </c>
    </row>
    <row r="42" spans="1:14" ht="14.25" customHeight="1">
      <c r="A42" s="203"/>
      <c r="B42" s="209" t="s">
        <v>38</v>
      </c>
      <c r="C42" s="226">
        <v>1</v>
      </c>
      <c r="D42" s="227">
        <v>2</v>
      </c>
      <c r="E42" s="227">
        <v>0</v>
      </c>
      <c r="F42" s="227">
        <v>0</v>
      </c>
      <c r="G42" s="226">
        <v>0</v>
      </c>
      <c r="H42" s="227">
        <v>0</v>
      </c>
      <c r="I42" s="226">
        <f>C42+E42+G42</f>
        <v>1</v>
      </c>
      <c r="J42" s="227">
        <f>D42+F42+H42</f>
        <v>2</v>
      </c>
      <c r="K42" s="226">
        <v>0</v>
      </c>
      <c r="L42" s="227">
        <v>0</v>
      </c>
      <c r="M42" s="226">
        <f>K42+I42</f>
        <v>1</v>
      </c>
      <c r="N42" s="237">
        <f>L42+J42</f>
        <v>2</v>
      </c>
    </row>
    <row r="43" spans="1:14" ht="14.25" customHeight="1">
      <c r="A43" s="203"/>
      <c r="B43" s="205" t="s">
        <v>39</v>
      </c>
      <c r="C43" s="218">
        <v>0</v>
      </c>
      <c r="D43" s="219">
        <v>0</v>
      </c>
      <c r="E43" s="219">
        <v>0</v>
      </c>
      <c r="F43" s="219">
        <v>0</v>
      </c>
      <c r="G43" s="218">
        <v>0</v>
      </c>
      <c r="H43" s="219">
        <v>0</v>
      </c>
      <c r="I43" s="218">
        <f aca="true" t="shared" si="3" ref="I43:J51">C43+E43+G43</f>
        <v>0</v>
      </c>
      <c r="J43" s="219">
        <f t="shared" si="3"/>
        <v>0</v>
      </c>
      <c r="K43" s="218">
        <v>0</v>
      </c>
      <c r="L43" s="219">
        <v>0</v>
      </c>
      <c r="M43" s="218">
        <f aca="true" t="shared" si="4" ref="M43:N51">K43+I43</f>
        <v>0</v>
      </c>
      <c r="N43" s="235">
        <f t="shared" si="4"/>
        <v>0</v>
      </c>
    </row>
    <row r="44" spans="1:14" ht="14.25" customHeight="1">
      <c r="A44" s="203"/>
      <c r="B44" s="205" t="s">
        <v>40</v>
      </c>
      <c r="C44" s="218">
        <v>11</v>
      </c>
      <c r="D44" s="219">
        <v>51</v>
      </c>
      <c r="E44" s="219">
        <v>0</v>
      </c>
      <c r="F44" s="219">
        <v>0</v>
      </c>
      <c r="G44" s="218">
        <v>1</v>
      </c>
      <c r="H44" s="219">
        <v>4</v>
      </c>
      <c r="I44" s="218">
        <f t="shared" si="3"/>
        <v>12</v>
      </c>
      <c r="J44" s="219">
        <f t="shared" si="3"/>
        <v>55</v>
      </c>
      <c r="K44" s="218">
        <v>0</v>
      </c>
      <c r="L44" s="219">
        <v>0</v>
      </c>
      <c r="M44" s="218">
        <f t="shared" si="4"/>
        <v>12</v>
      </c>
      <c r="N44" s="235">
        <f t="shared" si="4"/>
        <v>55</v>
      </c>
    </row>
    <row r="45" spans="1:14" ht="14.25" customHeight="1">
      <c r="A45" s="203"/>
      <c r="B45" s="205" t="s">
        <v>41</v>
      </c>
      <c r="C45" s="218">
        <v>0</v>
      </c>
      <c r="D45" s="219">
        <v>0</v>
      </c>
      <c r="E45" s="219">
        <v>0</v>
      </c>
      <c r="F45" s="219">
        <v>0</v>
      </c>
      <c r="G45" s="218">
        <v>0</v>
      </c>
      <c r="H45" s="219">
        <v>0</v>
      </c>
      <c r="I45" s="218">
        <f t="shared" si="3"/>
        <v>0</v>
      </c>
      <c r="J45" s="219">
        <f t="shared" si="3"/>
        <v>0</v>
      </c>
      <c r="K45" s="218">
        <v>0</v>
      </c>
      <c r="L45" s="219">
        <v>0</v>
      </c>
      <c r="M45" s="218">
        <f t="shared" si="4"/>
        <v>0</v>
      </c>
      <c r="N45" s="235">
        <f t="shared" si="4"/>
        <v>0</v>
      </c>
    </row>
    <row r="46" spans="1:14" ht="14.25" customHeight="1">
      <c r="A46" s="203"/>
      <c r="B46" s="205" t="s">
        <v>42</v>
      </c>
      <c r="C46" s="218">
        <v>4</v>
      </c>
      <c r="D46" s="219">
        <v>7</v>
      </c>
      <c r="E46" s="219">
        <v>0</v>
      </c>
      <c r="F46" s="219">
        <v>0</v>
      </c>
      <c r="G46" s="218">
        <v>4</v>
      </c>
      <c r="H46" s="219">
        <v>32</v>
      </c>
      <c r="I46" s="218">
        <f t="shared" si="3"/>
        <v>8</v>
      </c>
      <c r="J46" s="219">
        <f t="shared" si="3"/>
        <v>39</v>
      </c>
      <c r="K46" s="218">
        <v>0</v>
      </c>
      <c r="L46" s="219">
        <v>0</v>
      </c>
      <c r="M46" s="218">
        <f t="shared" si="4"/>
        <v>8</v>
      </c>
      <c r="N46" s="235">
        <f t="shared" si="4"/>
        <v>39</v>
      </c>
    </row>
    <row r="47" spans="1:14" ht="14.25" customHeight="1">
      <c r="A47" s="203"/>
      <c r="B47" s="205" t="s">
        <v>43</v>
      </c>
      <c r="C47" s="218">
        <v>0</v>
      </c>
      <c r="D47" s="219">
        <v>0</v>
      </c>
      <c r="E47" s="219">
        <v>0</v>
      </c>
      <c r="F47" s="219">
        <v>0</v>
      </c>
      <c r="G47" s="218">
        <v>0</v>
      </c>
      <c r="H47" s="219">
        <v>0</v>
      </c>
      <c r="I47" s="218">
        <f t="shared" si="3"/>
        <v>0</v>
      </c>
      <c r="J47" s="219">
        <f t="shared" si="3"/>
        <v>0</v>
      </c>
      <c r="K47" s="218">
        <v>0</v>
      </c>
      <c r="L47" s="219">
        <v>0</v>
      </c>
      <c r="M47" s="218">
        <f t="shared" si="4"/>
        <v>0</v>
      </c>
      <c r="N47" s="235">
        <f t="shared" si="4"/>
        <v>0</v>
      </c>
    </row>
    <row r="48" spans="1:14" ht="14.25" customHeight="1">
      <c r="A48" s="203"/>
      <c r="B48" s="205" t="s">
        <v>44</v>
      </c>
      <c r="C48" s="218">
        <v>0</v>
      </c>
      <c r="D48" s="219">
        <v>0</v>
      </c>
      <c r="E48" s="219">
        <v>0</v>
      </c>
      <c r="F48" s="219">
        <v>0</v>
      </c>
      <c r="G48" s="218">
        <v>0</v>
      </c>
      <c r="H48" s="219">
        <v>0</v>
      </c>
      <c r="I48" s="218">
        <f t="shared" si="3"/>
        <v>0</v>
      </c>
      <c r="J48" s="219">
        <f t="shared" si="3"/>
        <v>0</v>
      </c>
      <c r="K48" s="218">
        <v>0</v>
      </c>
      <c r="L48" s="219">
        <v>0</v>
      </c>
      <c r="M48" s="218">
        <f t="shared" si="4"/>
        <v>0</v>
      </c>
      <c r="N48" s="235">
        <f t="shared" si="4"/>
        <v>0</v>
      </c>
    </row>
    <row r="49" spans="1:14" ht="14.25" customHeight="1">
      <c r="A49" s="203"/>
      <c r="B49" s="205" t="s">
        <v>45</v>
      </c>
      <c r="C49" s="218">
        <v>5</v>
      </c>
      <c r="D49" s="219">
        <v>7</v>
      </c>
      <c r="E49" s="219">
        <v>0</v>
      </c>
      <c r="F49" s="219">
        <v>0</v>
      </c>
      <c r="G49" s="218">
        <v>1</v>
      </c>
      <c r="H49" s="219">
        <v>10</v>
      </c>
      <c r="I49" s="218">
        <f t="shared" si="3"/>
        <v>6</v>
      </c>
      <c r="J49" s="219">
        <f t="shared" si="3"/>
        <v>17</v>
      </c>
      <c r="K49" s="218">
        <v>0</v>
      </c>
      <c r="L49" s="219">
        <v>0</v>
      </c>
      <c r="M49" s="218">
        <f t="shared" si="4"/>
        <v>6</v>
      </c>
      <c r="N49" s="235">
        <f t="shared" si="4"/>
        <v>17</v>
      </c>
    </row>
    <row r="50" spans="1:14" ht="14.25" customHeight="1">
      <c r="A50" s="203"/>
      <c r="B50" s="205" t="s">
        <v>46</v>
      </c>
      <c r="C50" s="218">
        <v>6</v>
      </c>
      <c r="D50" s="219">
        <v>26</v>
      </c>
      <c r="E50" s="219">
        <v>0</v>
      </c>
      <c r="F50" s="219">
        <v>0</v>
      </c>
      <c r="G50" s="218">
        <v>0</v>
      </c>
      <c r="H50" s="219">
        <v>0</v>
      </c>
      <c r="I50" s="218">
        <f t="shared" si="3"/>
        <v>6</v>
      </c>
      <c r="J50" s="219">
        <f t="shared" si="3"/>
        <v>26</v>
      </c>
      <c r="K50" s="218">
        <v>0</v>
      </c>
      <c r="L50" s="219">
        <v>0</v>
      </c>
      <c r="M50" s="218">
        <f t="shared" si="4"/>
        <v>6</v>
      </c>
      <c r="N50" s="235">
        <f t="shared" si="4"/>
        <v>26</v>
      </c>
    </row>
    <row r="51" spans="1:14" ht="14.25" customHeight="1" thickBot="1">
      <c r="A51" s="203"/>
      <c r="B51" s="206" t="s">
        <v>47</v>
      </c>
      <c r="C51" s="221">
        <v>4</v>
      </c>
      <c r="D51" s="222">
        <v>6</v>
      </c>
      <c r="E51" s="222">
        <v>0</v>
      </c>
      <c r="F51" s="222">
        <v>0</v>
      </c>
      <c r="G51" s="221">
        <v>0</v>
      </c>
      <c r="H51" s="222">
        <v>0</v>
      </c>
      <c r="I51" s="221">
        <f t="shared" si="3"/>
        <v>4</v>
      </c>
      <c r="J51" s="222">
        <f t="shared" si="3"/>
        <v>6</v>
      </c>
      <c r="K51" s="221">
        <v>0</v>
      </c>
      <c r="L51" s="222">
        <v>0</v>
      </c>
      <c r="M51" s="221">
        <f t="shared" si="4"/>
        <v>4</v>
      </c>
      <c r="N51" s="236">
        <f t="shared" si="4"/>
        <v>6</v>
      </c>
    </row>
    <row r="52" spans="1:14" ht="15.75" customHeight="1" thickBot="1">
      <c r="A52" s="203"/>
      <c r="B52" s="210" t="s">
        <v>52</v>
      </c>
      <c r="C52" s="190">
        <f>SUM(C42:C51)</f>
        <v>31</v>
      </c>
      <c r="D52" s="191">
        <f aca="true" t="shared" si="5" ref="D52:L52">SUM(D42:D51)</f>
        <v>99</v>
      </c>
      <c r="E52" s="191">
        <f t="shared" si="5"/>
        <v>0</v>
      </c>
      <c r="F52" s="191">
        <f t="shared" si="5"/>
        <v>0</v>
      </c>
      <c r="G52" s="190">
        <f t="shared" si="5"/>
        <v>6</v>
      </c>
      <c r="H52" s="191">
        <f t="shared" si="5"/>
        <v>46</v>
      </c>
      <c r="I52" s="190">
        <f>SUM(I42:I51)</f>
        <v>37</v>
      </c>
      <c r="J52" s="191">
        <f>SUM(J42:J51)</f>
        <v>145</v>
      </c>
      <c r="K52" s="190">
        <f t="shared" si="5"/>
        <v>0</v>
      </c>
      <c r="L52" s="191">
        <f t="shared" si="5"/>
        <v>0</v>
      </c>
      <c r="M52" s="190">
        <f>SUM(M42:M51)</f>
        <v>37</v>
      </c>
      <c r="N52" s="211">
        <f>SUM(N42:N51)</f>
        <v>145</v>
      </c>
    </row>
    <row r="53" spans="1:14" ht="15.75" customHeight="1" thickBot="1">
      <c r="A53" s="40"/>
      <c r="B53" s="210" t="s">
        <v>49</v>
      </c>
      <c r="C53" s="193">
        <f aca="true" t="shared" si="6" ref="C53:L53">C41+C52</f>
        <v>212</v>
      </c>
      <c r="D53" s="194">
        <f t="shared" si="6"/>
        <v>645</v>
      </c>
      <c r="E53" s="194">
        <f t="shared" si="6"/>
        <v>2</v>
      </c>
      <c r="F53" s="194">
        <f t="shared" si="6"/>
        <v>6</v>
      </c>
      <c r="G53" s="193">
        <f t="shared" si="6"/>
        <v>45</v>
      </c>
      <c r="H53" s="194">
        <f t="shared" si="6"/>
        <v>369</v>
      </c>
      <c r="I53" s="193">
        <f>I41+I52</f>
        <v>259</v>
      </c>
      <c r="J53" s="194">
        <f>J41+J52</f>
        <v>1020</v>
      </c>
      <c r="K53" s="193">
        <f t="shared" si="6"/>
        <v>0</v>
      </c>
      <c r="L53" s="194">
        <f t="shared" si="6"/>
        <v>0</v>
      </c>
      <c r="M53" s="193">
        <f>M41+M52</f>
        <v>259</v>
      </c>
      <c r="N53" s="195">
        <f>N41+N52</f>
        <v>1020</v>
      </c>
    </row>
    <row r="54" spans="1:14" ht="22.5">
      <c r="A54" s="40"/>
      <c r="B54" s="41" t="s">
        <v>63</v>
      </c>
      <c r="C54" s="214">
        <v>0</v>
      </c>
      <c r="D54" s="230">
        <v>0</v>
      </c>
      <c r="E54" s="215">
        <v>0</v>
      </c>
      <c r="F54" s="215">
        <v>0</v>
      </c>
      <c r="G54" s="214">
        <v>8</v>
      </c>
      <c r="H54" s="230">
        <v>64</v>
      </c>
      <c r="I54" s="214">
        <f aca="true" t="shared" si="7" ref="I54:J57">C54+E54+G54</f>
        <v>8</v>
      </c>
      <c r="J54" s="230">
        <f t="shared" si="7"/>
        <v>64</v>
      </c>
      <c r="K54" s="214">
        <v>0</v>
      </c>
      <c r="L54" s="230">
        <v>0</v>
      </c>
      <c r="M54" s="214">
        <f aca="true" t="shared" si="8" ref="M54:N57">I54+K54</f>
        <v>8</v>
      </c>
      <c r="N54" s="217">
        <f t="shared" si="8"/>
        <v>64</v>
      </c>
    </row>
    <row r="55" spans="1:14" ht="22.5">
      <c r="A55" s="40"/>
      <c r="B55" s="42" t="s">
        <v>105</v>
      </c>
      <c r="C55" s="218">
        <v>0</v>
      </c>
      <c r="D55" s="231">
        <v>0</v>
      </c>
      <c r="E55" s="219">
        <v>0</v>
      </c>
      <c r="F55" s="219">
        <v>0</v>
      </c>
      <c r="G55" s="218">
        <v>3</v>
      </c>
      <c r="H55" s="231">
        <v>30</v>
      </c>
      <c r="I55" s="218">
        <f t="shared" si="7"/>
        <v>3</v>
      </c>
      <c r="J55" s="231">
        <f t="shared" si="7"/>
        <v>30</v>
      </c>
      <c r="K55" s="218">
        <v>0</v>
      </c>
      <c r="L55" s="231">
        <v>0</v>
      </c>
      <c r="M55" s="218">
        <f t="shared" si="8"/>
        <v>3</v>
      </c>
      <c r="N55" s="220">
        <f t="shared" si="8"/>
        <v>30</v>
      </c>
    </row>
    <row r="56" spans="1:14" ht="22.5">
      <c r="A56" s="40"/>
      <c r="B56" s="42" t="s">
        <v>64</v>
      </c>
      <c r="C56" s="218">
        <v>0</v>
      </c>
      <c r="D56" s="231">
        <v>0</v>
      </c>
      <c r="E56" s="219">
        <v>0</v>
      </c>
      <c r="F56" s="219">
        <v>0</v>
      </c>
      <c r="G56" s="218">
        <v>1</v>
      </c>
      <c r="H56" s="231">
        <v>10</v>
      </c>
      <c r="I56" s="218">
        <f t="shared" si="7"/>
        <v>1</v>
      </c>
      <c r="J56" s="231">
        <f t="shared" si="7"/>
        <v>10</v>
      </c>
      <c r="K56" s="218">
        <v>0</v>
      </c>
      <c r="L56" s="231">
        <v>0</v>
      </c>
      <c r="M56" s="218">
        <f t="shared" si="8"/>
        <v>1</v>
      </c>
      <c r="N56" s="220">
        <f t="shared" si="8"/>
        <v>10</v>
      </c>
    </row>
    <row r="57" spans="1:14" ht="22.5" customHeight="1" thickBot="1">
      <c r="A57" s="40"/>
      <c r="B57" s="42" t="s">
        <v>50</v>
      </c>
      <c r="C57" s="218">
        <v>0</v>
      </c>
      <c r="D57" s="231">
        <v>0</v>
      </c>
      <c r="E57" s="219">
        <v>0</v>
      </c>
      <c r="F57" s="219">
        <v>0</v>
      </c>
      <c r="G57" s="218">
        <v>0</v>
      </c>
      <c r="H57" s="231">
        <v>0</v>
      </c>
      <c r="I57" s="218">
        <f t="shared" si="7"/>
        <v>0</v>
      </c>
      <c r="J57" s="231">
        <f t="shared" si="7"/>
        <v>0</v>
      </c>
      <c r="K57" s="218">
        <v>0</v>
      </c>
      <c r="L57" s="231">
        <v>0</v>
      </c>
      <c r="M57" s="218">
        <f t="shared" si="8"/>
        <v>0</v>
      </c>
      <c r="N57" s="220">
        <f t="shared" si="8"/>
        <v>0</v>
      </c>
    </row>
    <row r="58" spans="1:14" ht="15.75" customHeight="1" thickBot="1">
      <c r="A58" s="40"/>
      <c r="B58" s="43" t="s">
        <v>65</v>
      </c>
      <c r="C58" s="224">
        <f aca="true" t="shared" si="9" ref="C58:N58">SUM(C54:C57)</f>
        <v>0</v>
      </c>
      <c r="D58" s="233">
        <f t="shared" si="9"/>
        <v>0</v>
      </c>
      <c r="E58" s="233">
        <f t="shared" si="9"/>
        <v>0</v>
      </c>
      <c r="F58" s="233">
        <f t="shared" si="9"/>
        <v>0</v>
      </c>
      <c r="G58" s="224">
        <f t="shared" si="9"/>
        <v>12</v>
      </c>
      <c r="H58" s="233">
        <f t="shared" si="9"/>
        <v>104</v>
      </c>
      <c r="I58" s="224">
        <f t="shared" si="9"/>
        <v>12</v>
      </c>
      <c r="J58" s="233">
        <f t="shared" si="9"/>
        <v>104</v>
      </c>
      <c r="K58" s="224">
        <f t="shared" si="9"/>
        <v>0</v>
      </c>
      <c r="L58" s="233">
        <f t="shared" si="9"/>
        <v>0</v>
      </c>
      <c r="M58" s="224">
        <f t="shared" si="9"/>
        <v>12</v>
      </c>
      <c r="N58" s="238">
        <f t="shared" si="9"/>
        <v>104</v>
      </c>
    </row>
    <row r="59" spans="1:14" ht="15.75" customHeight="1" thickBot="1">
      <c r="A59" s="40"/>
      <c r="B59" s="44" t="s">
        <v>57</v>
      </c>
      <c r="C59" s="196">
        <f aca="true" t="shared" si="10" ref="C59:N59">SUM(C58,C53)</f>
        <v>212</v>
      </c>
      <c r="D59" s="197">
        <f t="shared" si="10"/>
        <v>645</v>
      </c>
      <c r="E59" s="197">
        <f t="shared" si="10"/>
        <v>2</v>
      </c>
      <c r="F59" s="197">
        <f t="shared" si="10"/>
        <v>6</v>
      </c>
      <c r="G59" s="196">
        <f t="shared" si="10"/>
        <v>57</v>
      </c>
      <c r="H59" s="197">
        <f t="shared" si="10"/>
        <v>473</v>
      </c>
      <c r="I59" s="196">
        <f t="shared" si="10"/>
        <v>271</v>
      </c>
      <c r="J59" s="197">
        <f t="shared" si="10"/>
        <v>1124</v>
      </c>
      <c r="K59" s="196">
        <f t="shared" si="10"/>
        <v>0</v>
      </c>
      <c r="L59" s="197">
        <f t="shared" si="10"/>
        <v>0</v>
      </c>
      <c r="M59" s="196">
        <f t="shared" si="10"/>
        <v>271</v>
      </c>
      <c r="N59" s="198">
        <f t="shared" si="10"/>
        <v>1124</v>
      </c>
    </row>
    <row r="60" spans="1:14" ht="13.5">
      <c r="A60" s="40"/>
      <c r="B60" s="45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</row>
  </sheetData>
  <sheetProtection/>
  <mergeCells count="9">
    <mergeCell ref="K4:L6"/>
    <mergeCell ref="M4:N6"/>
    <mergeCell ref="C5:F5"/>
    <mergeCell ref="B4:B7"/>
    <mergeCell ref="C4:J4"/>
    <mergeCell ref="C6:D6"/>
    <mergeCell ref="E6:F6"/>
    <mergeCell ref="G5:H6"/>
    <mergeCell ref="I5:J6"/>
  </mergeCells>
  <printOptions/>
  <pageMargins left="0.6692913385826772" right="0.6692913385826772" top="0.5905511811023623" bottom="0.5905511811023623" header="0.5118110236220472" footer="0.5118110236220472"/>
  <pageSetup fitToHeight="0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3:O60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P12" sqref="P12"/>
      <selection pane="topRight" activeCell="P12" sqref="P12"/>
      <selection pane="bottomLeft" activeCell="P12" sqref="P12"/>
      <selection pane="bottomRight" activeCell="E11" sqref="E11"/>
    </sheetView>
  </sheetViews>
  <sheetFormatPr defaultColWidth="8.796875" defaultRowHeight="14.25"/>
  <cols>
    <col min="1" max="1" width="7.8984375" style="1" customWidth="1"/>
    <col min="2" max="2" width="13.69921875" style="1" customWidth="1"/>
    <col min="3" max="14" width="7.19921875" style="1" customWidth="1"/>
    <col min="15" max="16384" width="9" style="1" customWidth="1"/>
  </cols>
  <sheetData>
    <row r="2" ht="24.75" customHeight="1"/>
    <row r="3" ht="22.5" customHeight="1" thickBot="1">
      <c r="B3" s="152" t="s">
        <v>123</v>
      </c>
    </row>
    <row r="4" spans="1:14" ht="18.75" customHeight="1" thickBot="1">
      <c r="A4" s="414"/>
      <c r="B4" s="472" t="s">
        <v>66</v>
      </c>
      <c r="C4" s="482" t="s">
        <v>131</v>
      </c>
      <c r="D4" s="483"/>
      <c r="E4" s="483"/>
      <c r="F4" s="483"/>
      <c r="G4" s="483"/>
      <c r="H4" s="483"/>
      <c r="I4" s="483"/>
      <c r="J4" s="483"/>
      <c r="K4" s="472" t="s">
        <v>151</v>
      </c>
      <c r="L4" s="473"/>
      <c r="M4" s="472" t="s">
        <v>2</v>
      </c>
      <c r="N4" s="473"/>
    </row>
    <row r="5" spans="1:14" ht="13.5" customHeight="1">
      <c r="A5" s="154"/>
      <c r="B5" s="480"/>
      <c r="C5" s="478" t="s">
        <v>88</v>
      </c>
      <c r="D5" s="479"/>
      <c r="E5" s="479"/>
      <c r="F5" s="479"/>
      <c r="G5" s="472" t="s">
        <v>94</v>
      </c>
      <c r="H5" s="473"/>
      <c r="I5" s="472" t="s">
        <v>49</v>
      </c>
      <c r="J5" s="487"/>
      <c r="K5" s="474"/>
      <c r="L5" s="475"/>
      <c r="M5" s="474"/>
      <c r="N5" s="475"/>
    </row>
    <row r="6" spans="1:14" ht="13.5">
      <c r="A6" s="154"/>
      <c r="B6" s="480"/>
      <c r="C6" s="484" t="s">
        <v>107</v>
      </c>
      <c r="D6" s="485"/>
      <c r="E6" s="486" t="s">
        <v>90</v>
      </c>
      <c r="F6" s="485"/>
      <c r="G6" s="476"/>
      <c r="H6" s="477"/>
      <c r="I6" s="476"/>
      <c r="J6" s="488"/>
      <c r="K6" s="476"/>
      <c r="L6" s="477"/>
      <c r="M6" s="476"/>
      <c r="N6" s="477"/>
    </row>
    <row r="7" spans="1:14" ht="31.5" customHeight="1" thickBot="1">
      <c r="A7" s="174"/>
      <c r="B7" s="481"/>
      <c r="C7" s="175" t="s">
        <v>91</v>
      </c>
      <c r="D7" s="176" t="s">
        <v>92</v>
      </c>
      <c r="E7" s="176" t="s">
        <v>91</v>
      </c>
      <c r="F7" s="177" t="s">
        <v>93</v>
      </c>
      <c r="G7" s="175" t="s">
        <v>91</v>
      </c>
      <c r="H7" s="178" t="s">
        <v>93</v>
      </c>
      <c r="I7" s="176" t="s">
        <v>91</v>
      </c>
      <c r="J7" s="177" t="s">
        <v>93</v>
      </c>
      <c r="K7" s="175" t="s">
        <v>95</v>
      </c>
      <c r="L7" s="178" t="s">
        <v>93</v>
      </c>
      <c r="M7" s="175" t="s">
        <v>96</v>
      </c>
      <c r="N7" s="178" t="s">
        <v>93</v>
      </c>
    </row>
    <row r="8" spans="1:14" ht="14.25" customHeight="1">
      <c r="A8" s="155"/>
      <c r="B8" s="181" t="s">
        <v>5</v>
      </c>
      <c r="C8" s="214">
        <v>147</v>
      </c>
      <c r="D8" s="215">
        <v>530</v>
      </c>
      <c r="E8" s="215">
        <v>0</v>
      </c>
      <c r="F8" s="215">
        <v>0</v>
      </c>
      <c r="G8" s="214">
        <v>0</v>
      </c>
      <c r="H8" s="215">
        <v>0</v>
      </c>
      <c r="I8" s="216">
        <f>C8+E8+G8</f>
        <v>147</v>
      </c>
      <c r="J8" s="217">
        <f>D8+F8+H8</f>
        <v>530</v>
      </c>
      <c r="K8" s="214">
        <v>0</v>
      </c>
      <c r="L8" s="215">
        <v>0</v>
      </c>
      <c r="M8" s="214">
        <f>K8+I8</f>
        <v>147</v>
      </c>
      <c r="N8" s="217">
        <f>L8+J8</f>
        <v>530</v>
      </c>
    </row>
    <row r="9" spans="1:14" ht="14.25" customHeight="1">
      <c r="A9" s="155"/>
      <c r="B9" s="182" t="s">
        <v>6</v>
      </c>
      <c r="C9" s="218">
        <v>138</v>
      </c>
      <c r="D9" s="219">
        <v>433</v>
      </c>
      <c r="E9" s="219">
        <v>0</v>
      </c>
      <c r="F9" s="219">
        <v>0</v>
      </c>
      <c r="G9" s="218">
        <v>0</v>
      </c>
      <c r="H9" s="219">
        <v>0</v>
      </c>
      <c r="I9" s="218">
        <f>C9+E9+G9</f>
        <v>138</v>
      </c>
      <c r="J9" s="219">
        <f>D9+F9+H9</f>
        <v>433</v>
      </c>
      <c r="K9" s="218">
        <v>0</v>
      </c>
      <c r="L9" s="219">
        <v>0</v>
      </c>
      <c r="M9" s="218">
        <f>K9+I9</f>
        <v>138</v>
      </c>
      <c r="N9" s="220">
        <f>L9+J9</f>
        <v>433</v>
      </c>
    </row>
    <row r="10" spans="1:14" ht="14.25" customHeight="1">
      <c r="A10" s="155"/>
      <c r="B10" s="182" t="s">
        <v>7</v>
      </c>
      <c r="C10" s="218">
        <v>37</v>
      </c>
      <c r="D10" s="219">
        <v>70</v>
      </c>
      <c r="E10" s="219">
        <v>0</v>
      </c>
      <c r="F10" s="219">
        <v>0</v>
      </c>
      <c r="G10" s="218">
        <v>0</v>
      </c>
      <c r="H10" s="219">
        <v>0</v>
      </c>
      <c r="I10" s="218">
        <f aca="true" t="shared" si="0" ref="I10:J39">C10+E10+G10</f>
        <v>37</v>
      </c>
      <c r="J10" s="219">
        <f t="shared" si="0"/>
        <v>70</v>
      </c>
      <c r="K10" s="218">
        <v>0</v>
      </c>
      <c r="L10" s="219">
        <v>0</v>
      </c>
      <c r="M10" s="218">
        <f aca="true" t="shared" si="1" ref="M10:N40">K10+I10</f>
        <v>37</v>
      </c>
      <c r="N10" s="220">
        <f t="shared" si="1"/>
        <v>70</v>
      </c>
    </row>
    <row r="11" spans="1:14" ht="14.25" customHeight="1">
      <c r="A11" s="155"/>
      <c r="B11" s="182" t="s">
        <v>8</v>
      </c>
      <c r="C11" s="218">
        <v>30</v>
      </c>
      <c r="D11" s="219">
        <v>85</v>
      </c>
      <c r="E11" s="219">
        <v>0</v>
      </c>
      <c r="F11" s="219">
        <v>0</v>
      </c>
      <c r="G11" s="218">
        <v>0</v>
      </c>
      <c r="H11" s="219">
        <v>0</v>
      </c>
      <c r="I11" s="218">
        <f t="shared" si="0"/>
        <v>30</v>
      </c>
      <c r="J11" s="219">
        <f t="shared" si="0"/>
        <v>85</v>
      </c>
      <c r="K11" s="218">
        <v>0</v>
      </c>
      <c r="L11" s="219">
        <v>0</v>
      </c>
      <c r="M11" s="218">
        <f t="shared" si="1"/>
        <v>30</v>
      </c>
      <c r="N11" s="220">
        <f t="shared" si="1"/>
        <v>85</v>
      </c>
    </row>
    <row r="12" spans="1:14" ht="14.25" customHeight="1">
      <c r="A12" s="155"/>
      <c r="B12" s="182" t="s">
        <v>9</v>
      </c>
      <c r="C12" s="218">
        <v>0</v>
      </c>
      <c r="D12" s="219">
        <v>0</v>
      </c>
      <c r="E12" s="219">
        <v>0</v>
      </c>
      <c r="F12" s="219">
        <v>0</v>
      </c>
      <c r="G12" s="218">
        <v>0</v>
      </c>
      <c r="H12" s="219">
        <v>0</v>
      </c>
      <c r="I12" s="218">
        <f t="shared" si="0"/>
        <v>0</v>
      </c>
      <c r="J12" s="219">
        <f t="shared" si="0"/>
        <v>0</v>
      </c>
      <c r="K12" s="218">
        <v>0</v>
      </c>
      <c r="L12" s="219">
        <v>0</v>
      </c>
      <c r="M12" s="218">
        <f t="shared" si="1"/>
        <v>0</v>
      </c>
      <c r="N12" s="220">
        <f t="shared" si="1"/>
        <v>0</v>
      </c>
    </row>
    <row r="13" spans="1:14" ht="14.25" customHeight="1">
      <c r="A13" s="155"/>
      <c r="B13" s="182" t="s">
        <v>10</v>
      </c>
      <c r="C13" s="218">
        <v>79</v>
      </c>
      <c r="D13" s="219">
        <v>287</v>
      </c>
      <c r="E13" s="219">
        <v>0</v>
      </c>
      <c r="F13" s="219">
        <v>0</v>
      </c>
      <c r="G13" s="218">
        <v>0</v>
      </c>
      <c r="H13" s="219">
        <v>0</v>
      </c>
      <c r="I13" s="218">
        <f t="shared" si="0"/>
        <v>79</v>
      </c>
      <c r="J13" s="219">
        <f t="shared" si="0"/>
        <v>287</v>
      </c>
      <c r="K13" s="218">
        <v>0</v>
      </c>
      <c r="L13" s="219">
        <v>0</v>
      </c>
      <c r="M13" s="218">
        <f t="shared" si="1"/>
        <v>79</v>
      </c>
      <c r="N13" s="220">
        <f t="shared" si="1"/>
        <v>287</v>
      </c>
    </row>
    <row r="14" spans="1:14" ht="14.25" customHeight="1">
      <c r="A14" s="155"/>
      <c r="B14" s="182" t="s">
        <v>11</v>
      </c>
      <c r="C14" s="218">
        <v>7</v>
      </c>
      <c r="D14" s="219">
        <v>18</v>
      </c>
      <c r="E14" s="219">
        <v>5</v>
      </c>
      <c r="F14" s="219">
        <v>2</v>
      </c>
      <c r="G14" s="218">
        <v>0</v>
      </c>
      <c r="H14" s="219">
        <v>0</v>
      </c>
      <c r="I14" s="218">
        <f t="shared" si="0"/>
        <v>12</v>
      </c>
      <c r="J14" s="219">
        <f t="shared" si="0"/>
        <v>20</v>
      </c>
      <c r="K14" s="218">
        <v>0</v>
      </c>
      <c r="L14" s="219">
        <v>0</v>
      </c>
      <c r="M14" s="218">
        <f t="shared" si="1"/>
        <v>12</v>
      </c>
      <c r="N14" s="220">
        <f t="shared" si="1"/>
        <v>20</v>
      </c>
    </row>
    <row r="15" spans="1:14" ht="14.25" customHeight="1">
      <c r="A15" s="155"/>
      <c r="B15" s="182" t="s">
        <v>12</v>
      </c>
      <c r="C15" s="218">
        <v>72</v>
      </c>
      <c r="D15" s="219">
        <v>274</v>
      </c>
      <c r="E15" s="219">
        <v>0</v>
      </c>
      <c r="F15" s="219">
        <v>0</v>
      </c>
      <c r="G15" s="218">
        <v>0</v>
      </c>
      <c r="H15" s="219">
        <v>0</v>
      </c>
      <c r="I15" s="218">
        <f t="shared" si="0"/>
        <v>72</v>
      </c>
      <c r="J15" s="219">
        <f t="shared" si="0"/>
        <v>274</v>
      </c>
      <c r="K15" s="218">
        <v>0</v>
      </c>
      <c r="L15" s="219">
        <v>0</v>
      </c>
      <c r="M15" s="218">
        <f t="shared" si="1"/>
        <v>72</v>
      </c>
      <c r="N15" s="220">
        <f t="shared" si="1"/>
        <v>274</v>
      </c>
    </row>
    <row r="16" spans="1:14" ht="14.25" customHeight="1">
      <c r="A16" s="155"/>
      <c r="B16" s="182" t="s">
        <v>13</v>
      </c>
      <c r="C16" s="218">
        <v>19</v>
      </c>
      <c r="D16" s="219">
        <v>58</v>
      </c>
      <c r="E16" s="219">
        <v>0</v>
      </c>
      <c r="F16" s="219">
        <v>0</v>
      </c>
      <c r="G16" s="218">
        <v>0</v>
      </c>
      <c r="H16" s="219">
        <v>0</v>
      </c>
      <c r="I16" s="218">
        <f t="shared" si="0"/>
        <v>19</v>
      </c>
      <c r="J16" s="219">
        <f t="shared" si="0"/>
        <v>58</v>
      </c>
      <c r="K16" s="218">
        <v>0</v>
      </c>
      <c r="L16" s="219">
        <v>0</v>
      </c>
      <c r="M16" s="218">
        <f t="shared" si="1"/>
        <v>19</v>
      </c>
      <c r="N16" s="220">
        <f t="shared" si="1"/>
        <v>58</v>
      </c>
    </row>
    <row r="17" spans="1:14" ht="14.25" customHeight="1">
      <c r="A17" s="155"/>
      <c r="B17" s="182" t="s">
        <v>14</v>
      </c>
      <c r="C17" s="218">
        <v>10</v>
      </c>
      <c r="D17" s="219">
        <v>40</v>
      </c>
      <c r="E17" s="219">
        <v>0</v>
      </c>
      <c r="F17" s="219">
        <v>0</v>
      </c>
      <c r="G17" s="218">
        <v>0</v>
      </c>
      <c r="H17" s="219">
        <v>0</v>
      </c>
      <c r="I17" s="218">
        <f t="shared" si="0"/>
        <v>10</v>
      </c>
      <c r="J17" s="219">
        <f t="shared" si="0"/>
        <v>40</v>
      </c>
      <c r="K17" s="218">
        <v>0</v>
      </c>
      <c r="L17" s="219">
        <v>0</v>
      </c>
      <c r="M17" s="218">
        <f t="shared" si="1"/>
        <v>10</v>
      </c>
      <c r="N17" s="220">
        <f t="shared" si="1"/>
        <v>40</v>
      </c>
    </row>
    <row r="18" spans="1:14" ht="14.25" customHeight="1">
      <c r="A18" s="155"/>
      <c r="B18" s="182" t="s">
        <v>15</v>
      </c>
      <c r="C18" s="218">
        <v>54</v>
      </c>
      <c r="D18" s="219">
        <v>213</v>
      </c>
      <c r="E18" s="219">
        <v>0</v>
      </c>
      <c r="F18" s="219">
        <v>0</v>
      </c>
      <c r="G18" s="218">
        <v>0</v>
      </c>
      <c r="H18" s="219">
        <v>0</v>
      </c>
      <c r="I18" s="218">
        <f t="shared" si="0"/>
        <v>54</v>
      </c>
      <c r="J18" s="219">
        <f t="shared" si="0"/>
        <v>213</v>
      </c>
      <c r="K18" s="218">
        <v>0</v>
      </c>
      <c r="L18" s="219">
        <v>0</v>
      </c>
      <c r="M18" s="218">
        <f t="shared" si="1"/>
        <v>54</v>
      </c>
      <c r="N18" s="220">
        <f t="shared" si="1"/>
        <v>213</v>
      </c>
    </row>
    <row r="19" spans="1:14" ht="14.25" customHeight="1">
      <c r="A19" s="155"/>
      <c r="B19" s="182" t="s">
        <v>16</v>
      </c>
      <c r="C19" s="218">
        <v>0</v>
      </c>
      <c r="D19" s="219">
        <v>0</v>
      </c>
      <c r="E19" s="219">
        <v>0</v>
      </c>
      <c r="F19" s="219">
        <v>0</v>
      </c>
      <c r="G19" s="218">
        <v>0</v>
      </c>
      <c r="H19" s="219">
        <v>0</v>
      </c>
      <c r="I19" s="218">
        <f t="shared" si="0"/>
        <v>0</v>
      </c>
      <c r="J19" s="219">
        <f t="shared" si="0"/>
        <v>0</v>
      </c>
      <c r="K19" s="218">
        <v>0</v>
      </c>
      <c r="L19" s="219">
        <v>0</v>
      </c>
      <c r="M19" s="218">
        <f t="shared" si="1"/>
        <v>0</v>
      </c>
      <c r="N19" s="220">
        <f t="shared" si="1"/>
        <v>0</v>
      </c>
    </row>
    <row r="20" spans="1:14" ht="14.25" customHeight="1">
      <c r="A20" s="155"/>
      <c r="B20" s="182" t="s">
        <v>17</v>
      </c>
      <c r="C20" s="218">
        <v>28</v>
      </c>
      <c r="D20" s="219">
        <v>85</v>
      </c>
      <c r="E20" s="219">
        <v>0</v>
      </c>
      <c r="F20" s="219">
        <v>0</v>
      </c>
      <c r="G20" s="218">
        <v>0</v>
      </c>
      <c r="H20" s="219">
        <v>0</v>
      </c>
      <c r="I20" s="218">
        <f t="shared" si="0"/>
        <v>28</v>
      </c>
      <c r="J20" s="219">
        <f t="shared" si="0"/>
        <v>85</v>
      </c>
      <c r="K20" s="218">
        <v>0</v>
      </c>
      <c r="L20" s="219">
        <v>0</v>
      </c>
      <c r="M20" s="218">
        <f t="shared" si="1"/>
        <v>28</v>
      </c>
      <c r="N20" s="220">
        <f t="shared" si="1"/>
        <v>85</v>
      </c>
    </row>
    <row r="21" spans="1:14" ht="14.25" customHeight="1">
      <c r="A21" s="155"/>
      <c r="B21" s="182" t="s">
        <v>18</v>
      </c>
      <c r="C21" s="218">
        <v>35</v>
      </c>
      <c r="D21" s="219">
        <v>109</v>
      </c>
      <c r="E21" s="219">
        <v>0</v>
      </c>
      <c r="F21" s="219">
        <v>0</v>
      </c>
      <c r="G21" s="218">
        <v>0</v>
      </c>
      <c r="H21" s="219">
        <v>0</v>
      </c>
      <c r="I21" s="218">
        <f t="shared" si="0"/>
        <v>35</v>
      </c>
      <c r="J21" s="219">
        <f t="shared" si="0"/>
        <v>109</v>
      </c>
      <c r="K21" s="218">
        <v>0</v>
      </c>
      <c r="L21" s="219">
        <v>0</v>
      </c>
      <c r="M21" s="218">
        <f t="shared" si="1"/>
        <v>35</v>
      </c>
      <c r="N21" s="220">
        <f t="shared" si="1"/>
        <v>109</v>
      </c>
    </row>
    <row r="22" spans="1:14" ht="14.25" customHeight="1">
      <c r="A22" s="155"/>
      <c r="B22" s="182" t="s">
        <v>19</v>
      </c>
      <c r="C22" s="218">
        <v>19</v>
      </c>
      <c r="D22" s="219">
        <v>56</v>
      </c>
      <c r="E22" s="219">
        <v>0</v>
      </c>
      <c r="F22" s="219">
        <v>0</v>
      </c>
      <c r="G22" s="218">
        <v>1</v>
      </c>
      <c r="H22" s="219">
        <v>10</v>
      </c>
      <c r="I22" s="218">
        <f t="shared" si="0"/>
        <v>20</v>
      </c>
      <c r="J22" s="219">
        <f t="shared" si="0"/>
        <v>66</v>
      </c>
      <c r="K22" s="218">
        <v>0</v>
      </c>
      <c r="L22" s="219">
        <v>0</v>
      </c>
      <c r="M22" s="218">
        <f t="shared" si="1"/>
        <v>20</v>
      </c>
      <c r="N22" s="220">
        <f t="shared" si="1"/>
        <v>66</v>
      </c>
    </row>
    <row r="23" spans="1:14" ht="14.25" customHeight="1">
      <c r="A23" s="155"/>
      <c r="B23" s="182" t="s">
        <v>20</v>
      </c>
      <c r="C23" s="218">
        <v>62</v>
      </c>
      <c r="D23" s="219">
        <v>218</v>
      </c>
      <c r="E23" s="219">
        <v>0</v>
      </c>
      <c r="F23" s="219">
        <v>0</v>
      </c>
      <c r="G23" s="218">
        <v>0</v>
      </c>
      <c r="H23" s="219">
        <v>0</v>
      </c>
      <c r="I23" s="218">
        <f t="shared" si="0"/>
        <v>62</v>
      </c>
      <c r="J23" s="219">
        <f t="shared" si="0"/>
        <v>218</v>
      </c>
      <c r="K23" s="218">
        <v>0</v>
      </c>
      <c r="L23" s="219">
        <v>0</v>
      </c>
      <c r="M23" s="218">
        <f t="shared" si="1"/>
        <v>62</v>
      </c>
      <c r="N23" s="220">
        <f t="shared" si="1"/>
        <v>218</v>
      </c>
    </row>
    <row r="24" spans="1:14" ht="14.25" customHeight="1">
      <c r="A24" s="155"/>
      <c r="B24" s="182" t="s">
        <v>21</v>
      </c>
      <c r="C24" s="218">
        <v>3</v>
      </c>
      <c r="D24" s="219">
        <v>17</v>
      </c>
      <c r="E24" s="219">
        <v>0</v>
      </c>
      <c r="F24" s="219">
        <v>0</v>
      </c>
      <c r="G24" s="218">
        <v>0</v>
      </c>
      <c r="H24" s="219">
        <v>0</v>
      </c>
      <c r="I24" s="218">
        <f t="shared" si="0"/>
        <v>3</v>
      </c>
      <c r="J24" s="219">
        <f t="shared" si="0"/>
        <v>17</v>
      </c>
      <c r="K24" s="218">
        <v>0</v>
      </c>
      <c r="L24" s="219">
        <v>0</v>
      </c>
      <c r="M24" s="218">
        <f t="shared" si="1"/>
        <v>3</v>
      </c>
      <c r="N24" s="220">
        <f t="shared" si="1"/>
        <v>17</v>
      </c>
    </row>
    <row r="25" spans="1:14" ht="14.25" customHeight="1">
      <c r="A25" s="155"/>
      <c r="B25" s="182" t="s">
        <v>22</v>
      </c>
      <c r="C25" s="218">
        <v>41</v>
      </c>
      <c r="D25" s="219">
        <v>151</v>
      </c>
      <c r="E25" s="219">
        <v>0</v>
      </c>
      <c r="F25" s="219">
        <v>0</v>
      </c>
      <c r="G25" s="218">
        <v>0</v>
      </c>
      <c r="H25" s="219">
        <v>0</v>
      </c>
      <c r="I25" s="218">
        <f t="shared" si="0"/>
        <v>41</v>
      </c>
      <c r="J25" s="219">
        <f t="shared" si="0"/>
        <v>151</v>
      </c>
      <c r="K25" s="218">
        <v>0</v>
      </c>
      <c r="L25" s="219">
        <v>0</v>
      </c>
      <c r="M25" s="218">
        <f t="shared" si="1"/>
        <v>41</v>
      </c>
      <c r="N25" s="220">
        <f t="shared" si="1"/>
        <v>151</v>
      </c>
    </row>
    <row r="26" spans="1:14" ht="14.25" customHeight="1">
      <c r="A26" s="155"/>
      <c r="B26" s="182" t="s">
        <v>23</v>
      </c>
      <c r="C26" s="218">
        <v>61</v>
      </c>
      <c r="D26" s="219">
        <v>228</v>
      </c>
      <c r="E26" s="219">
        <v>0</v>
      </c>
      <c r="F26" s="219">
        <v>0</v>
      </c>
      <c r="G26" s="218">
        <v>0</v>
      </c>
      <c r="H26" s="219">
        <v>0</v>
      </c>
      <c r="I26" s="218">
        <f t="shared" si="0"/>
        <v>61</v>
      </c>
      <c r="J26" s="219">
        <f t="shared" si="0"/>
        <v>228</v>
      </c>
      <c r="K26" s="218">
        <v>0</v>
      </c>
      <c r="L26" s="219">
        <v>0</v>
      </c>
      <c r="M26" s="218">
        <f t="shared" si="1"/>
        <v>61</v>
      </c>
      <c r="N26" s="220">
        <f t="shared" si="1"/>
        <v>228</v>
      </c>
    </row>
    <row r="27" spans="1:14" ht="14.25" customHeight="1">
      <c r="A27" s="155"/>
      <c r="B27" s="182" t="s">
        <v>24</v>
      </c>
      <c r="C27" s="218">
        <v>21</v>
      </c>
      <c r="D27" s="219">
        <v>46</v>
      </c>
      <c r="E27" s="219">
        <v>0</v>
      </c>
      <c r="F27" s="219">
        <v>0</v>
      </c>
      <c r="G27" s="218">
        <v>0</v>
      </c>
      <c r="H27" s="219">
        <v>0</v>
      </c>
      <c r="I27" s="218">
        <f t="shared" si="0"/>
        <v>21</v>
      </c>
      <c r="J27" s="219">
        <f t="shared" si="0"/>
        <v>46</v>
      </c>
      <c r="K27" s="218">
        <v>0</v>
      </c>
      <c r="L27" s="219">
        <v>0</v>
      </c>
      <c r="M27" s="218">
        <f t="shared" si="1"/>
        <v>21</v>
      </c>
      <c r="N27" s="220">
        <f t="shared" si="1"/>
        <v>46</v>
      </c>
    </row>
    <row r="28" spans="1:14" ht="14.25" customHeight="1">
      <c r="A28" s="155"/>
      <c r="B28" s="182" t="s">
        <v>25</v>
      </c>
      <c r="C28" s="218">
        <v>22</v>
      </c>
      <c r="D28" s="219">
        <v>66</v>
      </c>
      <c r="E28" s="219">
        <v>0</v>
      </c>
      <c r="F28" s="219">
        <v>0</v>
      </c>
      <c r="G28" s="218">
        <v>0</v>
      </c>
      <c r="H28" s="219">
        <v>0</v>
      </c>
      <c r="I28" s="218">
        <f t="shared" si="0"/>
        <v>22</v>
      </c>
      <c r="J28" s="219">
        <f t="shared" si="0"/>
        <v>66</v>
      </c>
      <c r="K28" s="218">
        <v>0</v>
      </c>
      <c r="L28" s="219">
        <v>0</v>
      </c>
      <c r="M28" s="218">
        <f t="shared" si="1"/>
        <v>22</v>
      </c>
      <c r="N28" s="220">
        <f t="shared" si="1"/>
        <v>66</v>
      </c>
    </row>
    <row r="29" spans="1:14" ht="14.25" customHeight="1">
      <c r="A29" s="155"/>
      <c r="B29" s="182" t="s">
        <v>26</v>
      </c>
      <c r="C29" s="218">
        <v>0</v>
      </c>
      <c r="D29" s="219">
        <v>0</v>
      </c>
      <c r="E29" s="219">
        <v>0</v>
      </c>
      <c r="F29" s="219">
        <v>0</v>
      </c>
      <c r="G29" s="218">
        <v>0</v>
      </c>
      <c r="H29" s="219">
        <v>0</v>
      </c>
      <c r="I29" s="218">
        <f t="shared" si="0"/>
        <v>0</v>
      </c>
      <c r="J29" s="219">
        <f t="shared" si="0"/>
        <v>0</v>
      </c>
      <c r="K29" s="218">
        <v>0</v>
      </c>
      <c r="L29" s="219">
        <v>0</v>
      </c>
      <c r="M29" s="218">
        <f t="shared" si="1"/>
        <v>0</v>
      </c>
      <c r="N29" s="220">
        <f t="shared" si="1"/>
        <v>0</v>
      </c>
    </row>
    <row r="30" spans="1:14" ht="14.25" customHeight="1">
      <c r="A30" s="155"/>
      <c r="B30" s="182" t="s">
        <v>27</v>
      </c>
      <c r="C30" s="218">
        <v>42</v>
      </c>
      <c r="D30" s="219">
        <v>138</v>
      </c>
      <c r="E30" s="219">
        <v>0</v>
      </c>
      <c r="F30" s="219">
        <v>0</v>
      </c>
      <c r="G30" s="218">
        <v>0</v>
      </c>
      <c r="H30" s="219">
        <v>0</v>
      </c>
      <c r="I30" s="218">
        <f t="shared" si="0"/>
        <v>42</v>
      </c>
      <c r="J30" s="219">
        <f t="shared" si="0"/>
        <v>138</v>
      </c>
      <c r="K30" s="218">
        <v>0</v>
      </c>
      <c r="L30" s="219">
        <v>0</v>
      </c>
      <c r="M30" s="218">
        <f t="shared" si="1"/>
        <v>42</v>
      </c>
      <c r="N30" s="220">
        <f t="shared" si="1"/>
        <v>138</v>
      </c>
    </row>
    <row r="31" spans="1:14" ht="14.25" customHeight="1">
      <c r="A31" s="155"/>
      <c r="B31" s="182" t="s">
        <v>28</v>
      </c>
      <c r="C31" s="218">
        <v>29</v>
      </c>
      <c r="D31" s="219">
        <v>124</v>
      </c>
      <c r="E31" s="219">
        <v>0</v>
      </c>
      <c r="F31" s="219">
        <v>0</v>
      </c>
      <c r="G31" s="218">
        <v>0</v>
      </c>
      <c r="H31" s="219">
        <v>0</v>
      </c>
      <c r="I31" s="218">
        <f t="shared" si="0"/>
        <v>29</v>
      </c>
      <c r="J31" s="219">
        <f t="shared" si="0"/>
        <v>124</v>
      </c>
      <c r="K31" s="218">
        <v>0</v>
      </c>
      <c r="L31" s="219">
        <v>0</v>
      </c>
      <c r="M31" s="218">
        <f t="shared" si="1"/>
        <v>29</v>
      </c>
      <c r="N31" s="220">
        <f t="shared" si="1"/>
        <v>124</v>
      </c>
    </row>
    <row r="32" spans="1:14" ht="14.25" customHeight="1">
      <c r="A32" s="155"/>
      <c r="B32" s="182" t="s">
        <v>29</v>
      </c>
      <c r="C32" s="218">
        <v>96</v>
      </c>
      <c r="D32" s="219">
        <v>366</v>
      </c>
      <c r="E32" s="219">
        <v>0</v>
      </c>
      <c r="F32" s="219">
        <v>0</v>
      </c>
      <c r="G32" s="218">
        <v>0</v>
      </c>
      <c r="H32" s="219">
        <v>0</v>
      </c>
      <c r="I32" s="218">
        <f t="shared" si="0"/>
        <v>96</v>
      </c>
      <c r="J32" s="219">
        <f t="shared" si="0"/>
        <v>366</v>
      </c>
      <c r="K32" s="218">
        <v>0</v>
      </c>
      <c r="L32" s="219">
        <v>0</v>
      </c>
      <c r="M32" s="218">
        <f t="shared" si="1"/>
        <v>96</v>
      </c>
      <c r="N32" s="220">
        <f t="shared" si="1"/>
        <v>366</v>
      </c>
    </row>
    <row r="33" spans="1:14" ht="14.25" customHeight="1">
      <c r="A33" s="155"/>
      <c r="B33" s="182" t="s">
        <v>30</v>
      </c>
      <c r="C33" s="218">
        <v>5</v>
      </c>
      <c r="D33" s="219">
        <v>11</v>
      </c>
      <c r="E33" s="219">
        <v>0</v>
      </c>
      <c r="F33" s="219">
        <v>0</v>
      </c>
      <c r="G33" s="218">
        <v>0</v>
      </c>
      <c r="H33" s="219">
        <v>0</v>
      </c>
      <c r="I33" s="218">
        <f t="shared" si="0"/>
        <v>5</v>
      </c>
      <c r="J33" s="219">
        <f t="shared" si="0"/>
        <v>11</v>
      </c>
      <c r="K33" s="218">
        <v>0</v>
      </c>
      <c r="L33" s="219">
        <v>0</v>
      </c>
      <c r="M33" s="218">
        <f t="shared" si="1"/>
        <v>5</v>
      </c>
      <c r="N33" s="220">
        <f t="shared" si="1"/>
        <v>11</v>
      </c>
    </row>
    <row r="34" spans="1:14" ht="14.25" customHeight="1">
      <c r="A34" s="155"/>
      <c r="B34" s="182" t="s">
        <v>31</v>
      </c>
      <c r="C34" s="218">
        <v>27</v>
      </c>
      <c r="D34" s="219">
        <v>85</v>
      </c>
      <c r="E34" s="219">
        <v>0</v>
      </c>
      <c r="F34" s="219">
        <v>0</v>
      </c>
      <c r="G34" s="218">
        <v>0</v>
      </c>
      <c r="H34" s="219">
        <v>0</v>
      </c>
      <c r="I34" s="218">
        <f t="shared" si="0"/>
        <v>27</v>
      </c>
      <c r="J34" s="219">
        <f t="shared" si="0"/>
        <v>85</v>
      </c>
      <c r="K34" s="218">
        <v>0</v>
      </c>
      <c r="L34" s="219">
        <v>0</v>
      </c>
      <c r="M34" s="218">
        <f t="shared" si="1"/>
        <v>27</v>
      </c>
      <c r="N34" s="220">
        <f t="shared" si="1"/>
        <v>85</v>
      </c>
    </row>
    <row r="35" spans="1:14" ht="14.25" customHeight="1">
      <c r="A35" s="155"/>
      <c r="B35" s="182" t="s">
        <v>32</v>
      </c>
      <c r="C35" s="218">
        <v>19</v>
      </c>
      <c r="D35" s="219">
        <v>56</v>
      </c>
      <c r="E35" s="219">
        <v>0</v>
      </c>
      <c r="F35" s="219">
        <v>0</v>
      </c>
      <c r="G35" s="218">
        <v>0</v>
      </c>
      <c r="H35" s="219">
        <v>0</v>
      </c>
      <c r="I35" s="218">
        <f t="shared" si="0"/>
        <v>19</v>
      </c>
      <c r="J35" s="219">
        <f t="shared" si="0"/>
        <v>56</v>
      </c>
      <c r="K35" s="218">
        <v>0</v>
      </c>
      <c r="L35" s="219">
        <v>0</v>
      </c>
      <c r="M35" s="218">
        <f t="shared" si="1"/>
        <v>19</v>
      </c>
      <c r="N35" s="220">
        <f t="shared" si="1"/>
        <v>56</v>
      </c>
    </row>
    <row r="36" spans="1:14" ht="14.25" customHeight="1">
      <c r="A36" s="155"/>
      <c r="B36" s="182" t="s">
        <v>33</v>
      </c>
      <c r="C36" s="218">
        <v>0</v>
      </c>
      <c r="D36" s="219">
        <v>0</v>
      </c>
      <c r="E36" s="219">
        <v>0</v>
      </c>
      <c r="F36" s="219">
        <v>0</v>
      </c>
      <c r="G36" s="218">
        <v>0</v>
      </c>
      <c r="H36" s="219">
        <v>0</v>
      </c>
      <c r="I36" s="218">
        <f t="shared" si="0"/>
        <v>0</v>
      </c>
      <c r="J36" s="219">
        <f t="shared" si="0"/>
        <v>0</v>
      </c>
      <c r="K36" s="218">
        <v>0</v>
      </c>
      <c r="L36" s="219">
        <v>0</v>
      </c>
      <c r="M36" s="218">
        <f t="shared" si="1"/>
        <v>0</v>
      </c>
      <c r="N36" s="220">
        <f t="shared" si="1"/>
        <v>0</v>
      </c>
    </row>
    <row r="37" spans="1:15" ht="14.25" customHeight="1">
      <c r="A37" s="155"/>
      <c r="B37" s="182" t="s">
        <v>34</v>
      </c>
      <c r="C37" s="218">
        <v>0</v>
      </c>
      <c r="D37" s="219">
        <v>0</v>
      </c>
      <c r="E37" s="219">
        <v>0</v>
      </c>
      <c r="F37" s="219">
        <v>0</v>
      </c>
      <c r="G37" s="218">
        <v>0</v>
      </c>
      <c r="H37" s="219">
        <v>0</v>
      </c>
      <c r="I37" s="218">
        <f t="shared" si="0"/>
        <v>0</v>
      </c>
      <c r="J37" s="219">
        <f t="shared" si="0"/>
        <v>0</v>
      </c>
      <c r="K37" s="218">
        <v>0</v>
      </c>
      <c r="L37" s="219">
        <v>0</v>
      </c>
      <c r="M37" s="218">
        <f t="shared" si="1"/>
        <v>0</v>
      </c>
      <c r="N37" s="220">
        <f t="shared" si="1"/>
        <v>0</v>
      </c>
      <c r="O37" s="212"/>
    </row>
    <row r="38" spans="1:15" ht="14.25" customHeight="1">
      <c r="A38" s="155"/>
      <c r="B38" s="182" t="s">
        <v>35</v>
      </c>
      <c r="C38" s="218">
        <v>42</v>
      </c>
      <c r="D38" s="219">
        <v>135</v>
      </c>
      <c r="E38" s="219">
        <v>0</v>
      </c>
      <c r="F38" s="219">
        <v>0</v>
      </c>
      <c r="G38" s="218">
        <v>0</v>
      </c>
      <c r="H38" s="219">
        <v>0</v>
      </c>
      <c r="I38" s="218">
        <f t="shared" si="0"/>
        <v>42</v>
      </c>
      <c r="J38" s="219">
        <f t="shared" si="0"/>
        <v>135</v>
      </c>
      <c r="K38" s="218">
        <v>0</v>
      </c>
      <c r="L38" s="219">
        <v>0</v>
      </c>
      <c r="M38" s="218">
        <f t="shared" si="1"/>
        <v>42</v>
      </c>
      <c r="N38" s="220">
        <f t="shared" si="1"/>
        <v>135</v>
      </c>
      <c r="O38" s="212"/>
    </row>
    <row r="39" spans="1:14" ht="14.25" customHeight="1">
      <c r="A39" s="155"/>
      <c r="B39" s="182" t="s">
        <v>36</v>
      </c>
      <c r="C39" s="218">
        <v>2</v>
      </c>
      <c r="D39" s="219">
        <v>4</v>
      </c>
      <c r="E39" s="219">
        <v>0</v>
      </c>
      <c r="F39" s="219">
        <v>0</v>
      </c>
      <c r="G39" s="218">
        <v>0</v>
      </c>
      <c r="H39" s="219">
        <v>0</v>
      </c>
      <c r="I39" s="218">
        <f t="shared" si="0"/>
        <v>2</v>
      </c>
      <c r="J39" s="219">
        <f t="shared" si="0"/>
        <v>4</v>
      </c>
      <c r="K39" s="218">
        <v>0</v>
      </c>
      <c r="L39" s="219">
        <v>0</v>
      </c>
      <c r="M39" s="218">
        <f t="shared" si="1"/>
        <v>2</v>
      </c>
      <c r="N39" s="220">
        <f t="shared" si="1"/>
        <v>4</v>
      </c>
    </row>
    <row r="40" spans="1:14" ht="14.25" customHeight="1" thickBot="1">
      <c r="A40" s="155"/>
      <c r="B40" s="183" t="s">
        <v>37</v>
      </c>
      <c r="C40" s="221">
        <v>11</v>
      </c>
      <c r="D40" s="222">
        <v>25</v>
      </c>
      <c r="E40" s="219">
        <v>0</v>
      </c>
      <c r="F40" s="219">
        <v>0</v>
      </c>
      <c r="G40" s="221">
        <v>11</v>
      </c>
      <c r="H40" s="222">
        <v>25</v>
      </c>
      <c r="I40" s="221">
        <f>C40+E40+G40</f>
        <v>22</v>
      </c>
      <c r="J40" s="222">
        <f>D40+F40+H40</f>
        <v>50</v>
      </c>
      <c r="K40" s="221">
        <v>0</v>
      </c>
      <c r="L40" s="222">
        <v>0</v>
      </c>
      <c r="M40" s="221">
        <f t="shared" si="1"/>
        <v>22</v>
      </c>
      <c r="N40" s="223">
        <f t="shared" si="1"/>
        <v>50</v>
      </c>
    </row>
    <row r="41" spans="1:14" ht="15.75" customHeight="1" thickBot="1">
      <c r="A41" s="155"/>
      <c r="B41" s="213" t="s">
        <v>51</v>
      </c>
      <c r="C41" s="186">
        <f aca="true" t="shared" si="2" ref="C41:H41">SUM(C8:C40)</f>
        <v>1158</v>
      </c>
      <c r="D41" s="185">
        <f t="shared" si="2"/>
        <v>3928</v>
      </c>
      <c r="E41" s="185">
        <f t="shared" si="2"/>
        <v>5</v>
      </c>
      <c r="F41" s="185">
        <f t="shared" si="2"/>
        <v>2</v>
      </c>
      <c r="G41" s="186">
        <f t="shared" si="2"/>
        <v>12</v>
      </c>
      <c r="H41" s="185">
        <f t="shared" si="2"/>
        <v>35</v>
      </c>
      <c r="I41" s="186">
        <f>SUM(I8:I40)</f>
        <v>1175</v>
      </c>
      <c r="J41" s="185">
        <f>SUM(J8:J40)</f>
        <v>3965</v>
      </c>
      <c r="K41" s="186">
        <v>0</v>
      </c>
      <c r="L41" s="185">
        <v>0</v>
      </c>
      <c r="M41" s="224">
        <f>SUM(M8:M40)</f>
        <v>1175</v>
      </c>
      <c r="N41" s="225">
        <f>SUM(N8:N40)</f>
        <v>3965</v>
      </c>
    </row>
    <row r="42" spans="1:14" ht="14.25" customHeight="1">
      <c r="A42" s="155"/>
      <c r="B42" s="188" t="s">
        <v>38</v>
      </c>
      <c r="C42" s="226">
        <v>2</v>
      </c>
      <c r="D42" s="227">
        <v>6</v>
      </c>
      <c r="E42" s="227">
        <v>0</v>
      </c>
      <c r="F42" s="227">
        <v>0</v>
      </c>
      <c r="G42" s="226">
        <v>0</v>
      </c>
      <c r="H42" s="227">
        <v>0</v>
      </c>
      <c r="I42" s="226">
        <f>C42+E42+G42</f>
        <v>2</v>
      </c>
      <c r="J42" s="227">
        <f>D42+F42+H42</f>
        <v>6</v>
      </c>
      <c r="K42" s="226">
        <v>0</v>
      </c>
      <c r="L42" s="227">
        <v>0</v>
      </c>
      <c r="M42" s="226">
        <f>K42+I42</f>
        <v>2</v>
      </c>
      <c r="N42" s="228">
        <f>L42+J42</f>
        <v>6</v>
      </c>
    </row>
    <row r="43" spans="1:14" ht="14.25" customHeight="1">
      <c r="A43" s="155"/>
      <c r="B43" s="182" t="s">
        <v>39</v>
      </c>
      <c r="C43" s="218">
        <v>19</v>
      </c>
      <c r="D43" s="219">
        <v>60</v>
      </c>
      <c r="E43" s="219">
        <v>0</v>
      </c>
      <c r="F43" s="219">
        <v>0</v>
      </c>
      <c r="G43" s="218">
        <v>0</v>
      </c>
      <c r="H43" s="219">
        <v>0</v>
      </c>
      <c r="I43" s="218">
        <f aca="true" t="shared" si="3" ref="I43:J51">C43+E43+G43</f>
        <v>19</v>
      </c>
      <c r="J43" s="219">
        <f t="shared" si="3"/>
        <v>60</v>
      </c>
      <c r="K43" s="218">
        <v>0</v>
      </c>
      <c r="L43" s="219">
        <v>0</v>
      </c>
      <c r="M43" s="218">
        <f aca="true" t="shared" si="4" ref="M43:N51">K43+I43</f>
        <v>19</v>
      </c>
      <c r="N43" s="220">
        <f t="shared" si="4"/>
        <v>60</v>
      </c>
    </row>
    <row r="44" spans="1:14" ht="14.25" customHeight="1">
      <c r="A44" s="155"/>
      <c r="B44" s="182" t="s">
        <v>40</v>
      </c>
      <c r="C44" s="218">
        <v>3</v>
      </c>
      <c r="D44" s="219">
        <v>12</v>
      </c>
      <c r="E44" s="219">
        <v>0</v>
      </c>
      <c r="F44" s="219">
        <v>0</v>
      </c>
      <c r="G44" s="218">
        <v>0</v>
      </c>
      <c r="H44" s="219">
        <v>0</v>
      </c>
      <c r="I44" s="218">
        <f t="shared" si="3"/>
        <v>3</v>
      </c>
      <c r="J44" s="219">
        <f t="shared" si="3"/>
        <v>12</v>
      </c>
      <c r="K44" s="218">
        <v>0</v>
      </c>
      <c r="L44" s="219">
        <v>0</v>
      </c>
      <c r="M44" s="218">
        <f t="shared" si="4"/>
        <v>3</v>
      </c>
      <c r="N44" s="220">
        <f t="shared" si="4"/>
        <v>12</v>
      </c>
    </row>
    <row r="45" spans="1:14" ht="14.25" customHeight="1">
      <c r="A45" s="155"/>
      <c r="B45" s="182" t="s">
        <v>41</v>
      </c>
      <c r="C45" s="218">
        <v>3</v>
      </c>
      <c r="D45" s="219">
        <v>6</v>
      </c>
      <c r="E45" s="219">
        <v>0</v>
      </c>
      <c r="F45" s="219">
        <v>0</v>
      </c>
      <c r="G45" s="218">
        <v>0</v>
      </c>
      <c r="H45" s="219">
        <v>0</v>
      </c>
      <c r="I45" s="218">
        <f t="shared" si="3"/>
        <v>3</v>
      </c>
      <c r="J45" s="219">
        <f t="shared" si="3"/>
        <v>6</v>
      </c>
      <c r="K45" s="218">
        <v>0</v>
      </c>
      <c r="L45" s="219">
        <v>0</v>
      </c>
      <c r="M45" s="218">
        <f t="shared" si="4"/>
        <v>3</v>
      </c>
      <c r="N45" s="220">
        <f t="shared" si="4"/>
        <v>6</v>
      </c>
    </row>
    <row r="46" spans="1:14" ht="14.25" customHeight="1">
      <c r="A46" s="155"/>
      <c r="B46" s="182" t="s">
        <v>42</v>
      </c>
      <c r="C46" s="218">
        <v>25</v>
      </c>
      <c r="D46" s="219">
        <v>83</v>
      </c>
      <c r="E46" s="219">
        <v>0</v>
      </c>
      <c r="F46" s="219">
        <v>0</v>
      </c>
      <c r="G46" s="218">
        <v>0</v>
      </c>
      <c r="H46" s="219">
        <v>0</v>
      </c>
      <c r="I46" s="218">
        <f t="shared" si="3"/>
        <v>25</v>
      </c>
      <c r="J46" s="219">
        <f t="shared" si="3"/>
        <v>83</v>
      </c>
      <c r="K46" s="218">
        <v>0</v>
      </c>
      <c r="L46" s="219">
        <v>0</v>
      </c>
      <c r="M46" s="218">
        <f t="shared" si="4"/>
        <v>25</v>
      </c>
      <c r="N46" s="220">
        <f t="shared" si="4"/>
        <v>83</v>
      </c>
    </row>
    <row r="47" spans="1:14" ht="14.25" customHeight="1">
      <c r="A47" s="155"/>
      <c r="B47" s="182" t="s">
        <v>43</v>
      </c>
      <c r="C47" s="218">
        <v>0</v>
      </c>
      <c r="D47" s="219">
        <v>0</v>
      </c>
      <c r="E47" s="219">
        <v>0</v>
      </c>
      <c r="F47" s="219">
        <v>0</v>
      </c>
      <c r="G47" s="218">
        <v>0</v>
      </c>
      <c r="H47" s="219">
        <v>0</v>
      </c>
      <c r="I47" s="218">
        <f t="shared" si="3"/>
        <v>0</v>
      </c>
      <c r="J47" s="219">
        <f t="shared" si="3"/>
        <v>0</v>
      </c>
      <c r="K47" s="218">
        <v>0</v>
      </c>
      <c r="L47" s="219">
        <v>0</v>
      </c>
      <c r="M47" s="218">
        <f t="shared" si="4"/>
        <v>0</v>
      </c>
      <c r="N47" s="220">
        <f t="shared" si="4"/>
        <v>0</v>
      </c>
    </row>
    <row r="48" spans="1:14" ht="14.25" customHeight="1">
      <c r="A48" s="155"/>
      <c r="B48" s="182" t="s">
        <v>44</v>
      </c>
      <c r="C48" s="218">
        <v>23</v>
      </c>
      <c r="D48" s="219">
        <v>76</v>
      </c>
      <c r="E48" s="219">
        <v>0</v>
      </c>
      <c r="F48" s="219">
        <v>0</v>
      </c>
      <c r="G48" s="218">
        <v>0</v>
      </c>
      <c r="H48" s="219">
        <v>0</v>
      </c>
      <c r="I48" s="218">
        <f t="shared" si="3"/>
        <v>23</v>
      </c>
      <c r="J48" s="219">
        <f t="shared" si="3"/>
        <v>76</v>
      </c>
      <c r="K48" s="218">
        <v>0</v>
      </c>
      <c r="L48" s="219">
        <v>0</v>
      </c>
      <c r="M48" s="218">
        <f t="shared" si="4"/>
        <v>23</v>
      </c>
      <c r="N48" s="220">
        <f t="shared" si="4"/>
        <v>76</v>
      </c>
    </row>
    <row r="49" spans="1:14" ht="14.25" customHeight="1">
      <c r="A49" s="155"/>
      <c r="B49" s="182" t="s">
        <v>45</v>
      </c>
      <c r="C49" s="218">
        <v>6</v>
      </c>
      <c r="D49" s="219">
        <v>18</v>
      </c>
      <c r="E49" s="219">
        <v>0</v>
      </c>
      <c r="F49" s="219">
        <v>0</v>
      </c>
      <c r="G49" s="218">
        <v>1</v>
      </c>
      <c r="H49" s="219">
        <v>10</v>
      </c>
      <c r="I49" s="218">
        <f t="shared" si="3"/>
        <v>7</v>
      </c>
      <c r="J49" s="219">
        <f t="shared" si="3"/>
        <v>28</v>
      </c>
      <c r="K49" s="218">
        <v>0</v>
      </c>
      <c r="L49" s="219">
        <v>0</v>
      </c>
      <c r="M49" s="218">
        <f t="shared" si="4"/>
        <v>7</v>
      </c>
      <c r="N49" s="220">
        <f t="shared" si="4"/>
        <v>28</v>
      </c>
    </row>
    <row r="50" spans="1:14" ht="14.25" customHeight="1">
      <c r="A50" s="155"/>
      <c r="B50" s="182" t="s">
        <v>46</v>
      </c>
      <c r="C50" s="218">
        <v>5</v>
      </c>
      <c r="D50" s="219">
        <v>15</v>
      </c>
      <c r="E50" s="219">
        <v>0</v>
      </c>
      <c r="F50" s="219">
        <v>0</v>
      </c>
      <c r="G50" s="218">
        <v>0</v>
      </c>
      <c r="H50" s="219">
        <v>0</v>
      </c>
      <c r="I50" s="218">
        <f t="shared" si="3"/>
        <v>5</v>
      </c>
      <c r="J50" s="219">
        <f t="shared" si="3"/>
        <v>15</v>
      </c>
      <c r="K50" s="218">
        <v>0</v>
      </c>
      <c r="L50" s="219">
        <v>0</v>
      </c>
      <c r="M50" s="218">
        <f t="shared" si="4"/>
        <v>5</v>
      </c>
      <c r="N50" s="220">
        <f t="shared" si="4"/>
        <v>15</v>
      </c>
    </row>
    <row r="51" spans="1:14" ht="14.25" customHeight="1" thickBot="1">
      <c r="A51" s="155"/>
      <c r="B51" s="183" t="s">
        <v>47</v>
      </c>
      <c r="C51" s="221">
        <v>4</v>
      </c>
      <c r="D51" s="222">
        <v>6</v>
      </c>
      <c r="E51" s="222">
        <v>0</v>
      </c>
      <c r="F51" s="222">
        <v>0</v>
      </c>
      <c r="G51" s="218">
        <v>0</v>
      </c>
      <c r="H51" s="219">
        <v>0</v>
      </c>
      <c r="I51" s="221">
        <f t="shared" si="3"/>
        <v>4</v>
      </c>
      <c r="J51" s="222">
        <f t="shared" si="3"/>
        <v>6</v>
      </c>
      <c r="K51" s="221">
        <v>0</v>
      </c>
      <c r="L51" s="222">
        <v>0</v>
      </c>
      <c r="M51" s="221">
        <f t="shared" si="4"/>
        <v>4</v>
      </c>
      <c r="N51" s="223">
        <f t="shared" si="4"/>
        <v>6</v>
      </c>
    </row>
    <row r="52" spans="1:14" ht="15.75" customHeight="1" thickBot="1">
      <c r="A52" s="155"/>
      <c r="B52" s="189" t="s">
        <v>52</v>
      </c>
      <c r="C52" s="190">
        <f aca="true" t="shared" si="5" ref="C52:L52">SUM(C42:C51)</f>
        <v>90</v>
      </c>
      <c r="D52" s="191">
        <f t="shared" si="5"/>
        <v>282</v>
      </c>
      <c r="E52" s="191">
        <f t="shared" si="5"/>
        <v>0</v>
      </c>
      <c r="F52" s="191">
        <f t="shared" si="5"/>
        <v>0</v>
      </c>
      <c r="G52" s="190">
        <f t="shared" si="5"/>
        <v>1</v>
      </c>
      <c r="H52" s="191">
        <f t="shared" si="5"/>
        <v>10</v>
      </c>
      <c r="I52" s="190">
        <f>SUM(I42:I51)</f>
        <v>91</v>
      </c>
      <c r="J52" s="191">
        <f>SUM(J42:J51)</f>
        <v>292</v>
      </c>
      <c r="K52" s="190">
        <f t="shared" si="5"/>
        <v>0</v>
      </c>
      <c r="L52" s="191">
        <f t="shared" si="5"/>
        <v>0</v>
      </c>
      <c r="M52" s="229">
        <f>SUM(M42:M51)</f>
        <v>91</v>
      </c>
      <c r="N52" s="225">
        <f>SUM(N42:N51)</f>
        <v>292</v>
      </c>
    </row>
    <row r="53" spans="2:14" ht="15.75" customHeight="1" thickBot="1">
      <c r="B53" s="189" t="s">
        <v>49</v>
      </c>
      <c r="C53" s="193">
        <f aca="true" t="shared" si="6" ref="C53:J53">C41+C52</f>
        <v>1248</v>
      </c>
      <c r="D53" s="194">
        <f t="shared" si="6"/>
        <v>4210</v>
      </c>
      <c r="E53" s="194">
        <f t="shared" si="6"/>
        <v>5</v>
      </c>
      <c r="F53" s="194">
        <f t="shared" si="6"/>
        <v>2</v>
      </c>
      <c r="G53" s="193">
        <f t="shared" si="6"/>
        <v>13</v>
      </c>
      <c r="H53" s="194">
        <f t="shared" si="6"/>
        <v>45</v>
      </c>
      <c r="I53" s="193">
        <f t="shared" si="6"/>
        <v>1266</v>
      </c>
      <c r="J53" s="194">
        <f t="shared" si="6"/>
        <v>4257</v>
      </c>
      <c r="K53" s="193">
        <f>K41+K52</f>
        <v>0</v>
      </c>
      <c r="L53" s="194">
        <f>L41+L52</f>
        <v>0</v>
      </c>
      <c r="M53" s="229">
        <f>M41+M52</f>
        <v>1266</v>
      </c>
      <c r="N53" s="225">
        <f>N41+N52</f>
        <v>4257</v>
      </c>
    </row>
    <row r="54" spans="2:14" ht="22.5">
      <c r="B54" s="2" t="s">
        <v>63</v>
      </c>
      <c r="C54" s="214">
        <v>0</v>
      </c>
      <c r="D54" s="230">
        <v>0</v>
      </c>
      <c r="E54" s="215">
        <v>0</v>
      </c>
      <c r="F54" s="215">
        <v>0</v>
      </c>
      <c r="G54" s="214">
        <v>0</v>
      </c>
      <c r="H54" s="230">
        <v>0</v>
      </c>
      <c r="I54" s="214">
        <f aca="true" t="shared" si="7" ref="I54:J57">C54+E54+G54</f>
        <v>0</v>
      </c>
      <c r="J54" s="230">
        <f t="shared" si="7"/>
        <v>0</v>
      </c>
      <c r="K54" s="214">
        <v>0</v>
      </c>
      <c r="L54" s="230">
        <v>0</v>
      </c>
      <c r="M54" s="226">
        <f aca="true" t="shared" si="8" ref="M54:N57">I54+K54</f>
        <v>0</v>
      </c>
      <c r="N54" s="228">
        <f t="shared" si="8"/>
        <v>0</v>
      </c>
    </row>
    <row r="55" spans="2:14" ht="22.5">
      <c r="B55" s="3" t="s">
        <v>105</v>
      </c>
      <c r="C55" s="218">
        <v>0</v>
      </c>
      <c r="D55" s="231">
        <v>0</v>
      </c>
      <c r="E55" s="219">
        <v>0</v>
      </c>
      <c r="F55" s="219">
        <v>0</v>
      </c>
      <c r="G55" s="218">
        <v>0</v>
      </c>
      <c r="H55" s="231">
        <v>0</v>
      </c>
      <c r="I55" s="218">
        <f t="shared" si="7"/>
        <v>0</v>
      </c>
      <c r="J55" s="231">
        <f t="shared" si="7"/>
        <v>0</v>
      </c>
      <c r="K55" s="218">
        <v>0</v>
      </c>
      <c r="L55" s="231">
        <v>0</v>
      </c>
      <c r="M55" s="218">
        <f t="shared" si="8"/>
        <v>0</v>
      </c>
      <c r="N55" s="220">
        <f t="shared" si="8"/>
        <v>0</v>
      </c>
    </row>
    <row r="56" spans="2:14" ht="22.5">
      <c r="B56" s="3" t="s">
        <v>64</v>
      </c>
      <c r="C56" s="218">
        <v>0</v>
      </c>
      <c r="D56" s="231">
        <v>0</v>
      </c>
      <c r="E56" s="219">
        <v>0</v>
      </c>
      <c r="F56" s="219">
        <v>0</v>
      </c>
      <c r="G56" s="218">
        <v>0</v>
      </c>
      <c r="H56" s="231">
        <v>0</v>
      </c>
      <c r="I56" s="218">
        <f t="shared" si="7"/>
        <v>0</v>
      </c>
      <c r="J56" s="231">
        <f t="shared" si="7"/>
        <v>0</v>
      </c>
      <c r="K56" s="218">
        <v>0</v>
      </c>
      <c r="L56" s="231">
        <v>0</v>
      </c>
      <c r="M56" s="218">
        <f t="shared" si="8"/>
        <v>0</v>
      </c>
      <c r="N56" s="220">
        <f t="shared" si="8"/>
        <v>0</v>
      </c>
    </row>
    <row r="57" spans="2:14" ht="23.25" thickBot="1">
      <c r="B57" s="3" t="s">
        <v>50</v>
      </c>
      <c r="C57" s="218">
        <v>0</v>
      </c>
      <c r="D57" s="231">
        <v>0</v>
      </c>
      <c r="E57" s="219">
        <v>0</v>
      </c>
      <c r="F57" s="219">
        <v>0</v>
      </c>
      <c r="G57" s="218">
        <v>0</v>
      </c>
      <c r="H57" s="231">
        <v>0</v>
      </c>
      <c r="I57" s="218">
        <f t="shared" si="7"/>
        <v>0</v>
      </c>
      <c r="J57" s="231">
        <f t="shared" si="7"/>
        <v>0</v>
      </c>
      <c r="K57" s="218">
        <v>0</v>
      </c>
      <c r="L57" s="231">
        <v>0</v>
      </c>
      <c r="M57" s="218">
        <f t="shared" si="8"/>
        <v>0</v>
      </c>
      <c r="N57" s="220">
        <f t="shared" si="8"/>
        <v>0</v>
      </c>
    </row>
    <row r="58" spans="2:14" ht="15.75" customHeight="1" thickBot="1">
      <c r="B58" s="4" t="s">
        <v>65</v>
      </c>
      <c r="C58" s="224">
        <f aca="true" t="shared" si="9" ref="C58:N58">SUM(C54:C57)</f>
        <v>0</v>
      </c>
      <c r="D58" s="233">
        <f t="shared" si="9"/>
        <v>0</v>
      </c>
      <c r="E58" s="233">
        <f t="shared" si="9"/>
        <v>0</v>
      </c>
      <c r="F58" s="233">
        <f t="shared" si="9"/>
        <v>0</v>
      </c>
      <c r="G58" s="224">
        <f t="shared" si="9"/>
        <v>0</v>
      </c>
      <c r="H58" s="233">
        <f t="shared" si="9"/>
        <v>0</v>
      </c>
      <c r="I58" s="224">
        <f t="shared" si="9"/>
        <v>0</v>
      </c>
      <c r="J58" s="233">
        <f t="shared" si="9"/>
        <v>0</v>
      </c>
      <c r="K58" s="224">
        <f t="shared" si="9"/>
        <v>0</v>
      </c>
      <c r="L58" s="233">
        <f t="shared" si="9"/>
        <v>0</v>
      </c>
      <c r="M58" s="224">
        <f t="shared" si="9"/>
        <v>0</v>
      </c>
      <c r="N58" s="225">
        <f t="shared" si="9"/>
        <v>0</v>
      </c>
    </row>
    <row r="59" spans="2:14" ht="15.75" customHeight="1" thickBot="1">
      <c r="B59" s="5" t="s">
        <v>57</v>
      </c>
      <c r="C59" s="196">
        <f aca="true" t="shared" si="10" ref="C59:N59">SUM(C58,C53)</f>
        <v>1248</v>
      </c>
      <c r="D59" s="197">
        <f t="shared" si="10"/>
        <v>4210</v>
      </c>
      <c r="E59" s="197">
        <f t="shared" si="10"/>
        <v>5</v>
      </c>
      <c r="F59" s="197">
        <f t="shared" si="10"/>
        <v>2</v>
      </c>
      <c r="G59" s="196">
        <f t="shared" si="10"/>
        <v>13</v>
      </c>
      <c r="H59" s="197">
        <f t="shared" si="10"/>
        <v>45</v>
      </c>
      <c r="I59" s="196">
        <f t="shared" si="10"/>
        <v>1266</v>
      </c>
      <c r="J59" s="197">
        <f t="shared" si="10"/>
        <v>4257</v>
      </c>
      <c r="K59" s="196">
        <f t="shared" si="10"/>
        <v>0</v>
      </c>
      <c r="L59" s="197">
        <f t="shared" si="10"/>
        <v>0</v>
      </c>
      <c r="M59" s="196">
        <f t="shared" si="10"/>
        <v>1266</v>
      </c>
      <c r="N59" s="234">
        <f t="shared" si="10"/>
        <v>4257</v>
      </c>
    </row>
    <row r="60" ht="13.5">
      <c r="B60" s="7"/>
    </row>
  </sheetData>
  <sheetProtection/>
  <mergeCells count="9">
    <mergeCell ref="K4:L6"/>
    <mergeCell ref="M4:N6"/>
    <mergeCell ref="C5:F5"/>
    <mergeCell ref="B4:B7"/>
    <mergeCell ref="C4:J4"/>
    <mergeCell ref="C6:D6"/>
    <mergeCell ref="E6:F6"/>
    <mergeCell ref="G5:H6"/>
    <mergeCell ref="I5:J6"/>
  </mergeCells>
  <printOptions/>
  <pageMargins left="0.6692913385826772" right="0.6692913385826772" top="0.5905511811023623" bottom="0.5905511811023623" header="0.5118110236220472" footer="0.5118110236220472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大阪府の一般廃棄物（平成８年度版）</dc:title>
  <dc:subject>統計編：一般廃棄物処理事業の状況</dc:subject>
  <dc:creator>環境局環境整備課</dc:creator>
  <cp:keywords/>
  <dc:description/>
  <cp:lastModifiedBy>大阪府</cp:lastModifiedBy>
  <cp:lastPrinted>2022-02-24T02:08:43Z</cp:lastPrinted>
  <dcterms:created xsi:type="dcterms:W3CDTF">1998-03-04T19:53:55Z</dcterms:created>
  <dcterms:modified xsi:type="dcterms:W3CDTF">2022-03-09T05:11:33Z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