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95" windowHeight="7965" tabRatio="909" activeTab="0"/>
  </bookViews>
  <sheets>
    <sheet name="第2編第3章　1 し尿処理区域の状況" sheetId="1" r:id="rId1"/>
    <sheet name="第2編第3章　2 し尿処理の概要" sheetId="2" r:id="rId2"/>
    <sheet name="第2編第3章　3 し尿収集の状況" sheetId="3" r:id="rId3"/>
    <sheet name="第2編第3章　４し尿処理の状況" sheetId="4" r:id="rId4"/>
    <sheet name="第2編第3章　5 し尿収集・運搬機材（直営)" sheetId="5" r:id="rId5"/>
    <sheet name="第2編第3章　5 し尿収集・運搬機材（委託）" sheetId="6" r:id="rId6"/>
    <sheet name="第2編第3章　5 し尿収集・運搬機材（許可）" sheetId="7" r:id="rId7"/>
  </sheets>
  <definedNames>
    <definedName name="_xlnm.Print_Area" localSheetId="0">'第2編第3章　1 し尿処理区域の状況'!$A$1:$K$52</definedName>
    <definedName name="_xlnm.Print_Area" localSheetId="1">'第2編第3章　2 し尿処理の概要'!$A$1:$AD$63</definedName>
    <definedName name="_xlnm.Print_Area" localSheetId="2">'第2編第3章　3 し尿収集の状況'!$A$1:$Q$50</definedName>
    <definedName name="_xlnm.Print_Area" localSheetId="3">'第2編第3章　４し尿処理の状況'!$A$1:$I$142</definedName>
    <definedName name="_xlnm.Print_Area" localSheetId="5">'第2編第3章　5 し尿収集・運搬機材（委託）'!$A$1:$M$58</definedName>
    <definedName name="_xlnm.Print_Area" localSheetId="6">'第2編第3章　5 し尿収集・運搬機材（許可）'!$A$1:$M$58</definedName>
    <definedName name="_xlnm.Print_Area" localSheetId="4">'第2編第3章　5 し尿収集・運搬機材（直営)'!$A$1:$M$58</definedName>
    <definedName name="_xlnm.Print_Titles" localSheetId="0">'第2編第3章　1 し尿処理区域の状況'!$4:$6</definedName>
    <definedName name="_xlnm.Print_Titles" localSheetId="1">'第2編第3章　2 し尿処理の概要'!$3:$5</definedName>
    <definedName name="_xlnm.Print_Titles" localSheetId="2">'第2編第3章　3 し尿収集の状況'!$2:$4</definedName>
    <definedName name="_xlnm.Print_Titles" localSheetId="3">'第2編第3章　４し尿処理の状況'!$2:$3</definedName>
    <definedName name="_xlnm.Print_Titles" localSheetId="5">'第2編第3章　5 し尿収集・運搬機材（委託）'!$3:$6</definedName>
    <definedName name="_xlnm.Print_Titles" localSheetId="6">'第2編第3章　5 し尿収集・運搬機材（許可）'!$3:$6</definedName>
    <definedName name="_xlnm.Print_Titles" localSheetId="4">'第2編第3章　5 し尿収集・運搬機材（直営)'!$3:$6</definedName>
  </definedNames>
  <calcPr fullCalcOnLoad="1"/>
</workbook>
</file>

<file path=xl/sharedStrings.xml><?xml version="1.0" encoding="utf-8"?>
<sst xmlns="http://schemas.openxmlformats.org/spreadsheetml/2006/main" count="937" uniqueCount="151">
  <si>
    <t>浄化槽汚泥手数料</t>
  </si>
  <si>
    <t>行政区域内
人口</t>
  </si>
  <si>
    <t>合計</t>
  </si>
  <si>
    <t>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</si>
  <si>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</si>
  <si>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</si>
  <si>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</si>
  <si>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</si>
  <si>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</si>
  <si>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</si>
  <si>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</si>
  <si>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</si>
  <si>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</si>
  <si>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</si>
  <si>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</si>
  <si>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</si>
  <si>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</si>
  <si>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</si>
  <si>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</si>
  <si>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</si>
  <si>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</si>
  <si>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</si>
  <si>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</si>
  <si>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</si>
  <si>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</si>
  <si>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</si>
  <si>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</si>
  <si>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</si>
  <si>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</si>
  <si>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</si>
  <si>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</si>
  <si>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</si>
  <si>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</si>
  <si>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</si>
  <si>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</si>
  <si>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</si>
  <si>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</si>
  <si>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</si>
  <si>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</si>
  <si>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</si>
  <si>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</si>
  <si>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</si>
  <si>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</si>
  <si>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</si>
  <si>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</si>
  <si>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</si>
  <si>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</si>
  <si>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</si>
  <si>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</si>
  <si>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小計</t>
  </si>
  <si>
    <t>泉佐野市田尻町清掃施設組合</t>
  </si>
  <si>
    <t>市計</t>
  </si>
  <si>
    <t>町村計</t>
  </si>
  <si>
    <t>中間処理</t>
  </si>
  <si>
    <t>委託</t>
  </si>
  <si>
    <t>許可</t>
  </si>
  <si>
    <t>区分</t>
  </si>
  <si>
    <t>府合計</t>
  </si>
  <si>
    <t>直営</t>
  </si>
  <si>
    <t>下水投入</t>
  </si>
  <si>
    <t>農村還元</t>
  </si>
  <si>
    <t>し尿処理
施　　設</t>
  </si>
  <si>
    <t>自　家
処理量</t>
  </si>
  <si>
    <t>泉北環境整備
施設組合</t>
  </si>
  <si>
    <t>柏羽藤環境
事業組合</t>
  </si>
  <si>
    <t>一部事務組合計</t>
  </si>
  <si>
    <t>市町村・一部
事務組合名</t>
  </si>
  <si>
    <t>自家
処理量</t>
  </si>
  <si>
    <t>非水洗化人口</t>
  </si>
  <si>
    <t>水洗化人口（人）</t>
  </si>
  <si>
    <t>コミュニティプラント人口</t>
  </si>
  <si>
    <t>浄化槽人口</t>
  </si>
  <si>
    <t>（うち合併処理浄化槽人口）</t>
  </si>
  <si>
    <t>自家処理
人口</t>
  </si>
  <si>
    <t>公共下水道
人口</t>
  </si>
  <si>
    <t>収集・運搬</t>
  </si>
  <si>
    <t>直</t>
  </si>
  <si>
    <t>組</t>
  </si>
  <si>
    <t>委</t>
  </si>
  <si>
    <t>許</t>
  </si>
  <si>
    <t>無</t>
  </si>
  <si>
    <t>くみ取りし尿の処理体制</t>
  </si>
  <si>
    <t>従量制</t>
  </si>
  <si>
    <t>回数制</t>
  </si>
  <si>
    <t>浄化槽汚泥の処理体制</t>
  </si>
  <si>
    <t>（注）処理体制の「直」は直営、「組」は組合、「委」は「委託」、「許」は「許可」である。</t>
  </si>
  <si>
    <t>し尿排
出総量</t>
  </si>
  <si>
    <t>（１）直営分</t>
  </si>
  <si>
    <t>収集車</t>
  </si>
  <si>
    <t>ﾊﾞｷｭｰﾑ車</t>
  </si>
  <si>
    <t>その他車両</t>
  </si>
  <si>
    <t>台数</t>
  </si>
  <si>
    <t>積載量(kL)</t>
  </si>
  <si>
    <t>積載量
(kL)</t>
  </si>
  <si>
    <t>運搬車</t>
  </si>
  <si>
    <t>運搬船等の船舶</t>
  </si>
  <si>
    <t>隻数</t>
  </si>
  <si>
    <t>台数
隻数</t>
  </si>
  <si>
    <t>くみ取り
人口</t>
  </si>
  <si>
    <t>○</t>
  </si>
  <si>
    <t>運搬船等
の船舶</t>
  </si>
  <si>
    <t>中間処理
（し尿処理施設）</t>
  </si>
  <si>
    <t>両</t>
  </si>
  <si>
    <t>４　し尿処理の状況</t>
  </si>
  <si>
    <t>２　し尿処理の概要</t>
  </si>
  <si>
    <t>生</t>
  </si>
  <si>
    <t>複数ある場合は、主たる手数料を記載。</t>
  </si>
  <si>
    <r>
      <t xml:space="preserve">定
額
制
</t>
    </r>
    <r>
      <rPr>
        <vertAlign val="superscript"/>
        <sz val="11"/>
        <color indexed="8"/>
        <rFont val="ＭＳ ゴシック"/>
        <family val="3"/>
      </rPr>
      <t>*1</t>
    </r>
  </si>
  <si>
    <r>
      <t xml:space="preserve">無
料
等
</t>
    </r>
    <r>
      <rPr>
        <vertAlign val="superscript"/>
        <sz val="11"/>
        <color indexed="8"/>
        <rFont val="ＭＳ ゴシック"/>
        <family val="3"/>
      </rPr>
      <t>*2</t>
    </r>
  </si>
  <si>
    <r>
      <t>定額制</t>
    </r>
    <r>
      <rPr>
        <vertAlign val="superscript"/>
        <sz val="11"/>
        <color indexed="8"/>
        <rFont val="ＭＳ ゴシック"/>
        <family val="3"/>
      </rPr>
      <t>*1</t>
    </r>
    <r>
      <rPr>
        <sz val="11"/>
        <color indexed="8"/>
        <rFont val="ＭＳ ゴシック"/>
        <family val="3"/>
      </rPr>
      <t>：人頭制、世帯制</t>
    </r>
  </si>
  <si>
    <r>
      <t>無料等</t>
    </r>
    <r>
      <rPr>
        <vertAlign val="superscript"/>
        <sz val="11"/>
        <color indexed="8"/>
        <rFont val="ＭＳ ゴシック"/>
        <family val="3"/>
      </rPr>
      <t>*2</t>
    </r>
    <r>
      <rPr>
        <sz val="11"/>
        <color indexed="8"/>
        <rFont val="ＭＳ ゴシック"/>
        <family val="3"/>
      </rPr>
      <t>：実施していないを含む</t>
    </r>
  </si>
  <si>
    <t>南河内環境
事業組合</t>
  </si>
  <si>
    <t>南河内環境
事業組合</t>
  </si>
  <si>
    <t>バキューム車</t>
  </si>
  <si>
    <t xml:space="preserve">    １　し尿処理区域の状況</t>
  </si>
  <si>
    <t>第３章　し尿処理関係</t>
  </si>
  <si>
    <t>市計</t>
  </si>
  <si>
    <t>町村計</t>
  </si>
  <si>
    <t>府合計</t>
  </si>
  <si>
    <t>泉北環境整備
施設組合</t>
  </si>
  <si>
    <t>南河内環境
事業組合</t>
  </si>
  <si>
    <t>柏羽藤環境
事業組合</t>
  </si>
  <si>
    <t>泉佐野市田尻町清掃施設組合</t>
  </si>
  <si>
    <t>計</t>
  </si>
  <si>
    <t>市・計</t>
  </si>
  <si>
    <t>町村計</t>
  </si>
  <si>
    <t>３　し尿収集の状況</t>
  </si>
  <si>
    <t>５　 し尿収集・運搬機材</t>
  </si>
  <si>
    <t>（２）委託業者分</t>
  </si>
  <si>
    <t>（３）許可業者分</t>
  </si>
  <si>
    <t>両</t>
  </si>
  <si>
    <t>簡</t>
  </si>
  <si>
    <t>生</t>
  </si>
  <si>
    <t>（注）処理体制の「委」は運転管理の委託は含めていない。直営施設で処理され運転管理の委託</t>
  </si>
  <si>
    <t>　　　のみをしている場合は、「直」としている。</t>
  </si>
  <si>
    <t>くみ取りし尿</t>
  </si>
  <si>
    <t>浄化槽汚泥</t>
  </si>
  <si>
    <t>し尿総量</t>
  </si>
  <si>
    <t>くみ取りし尿</t>
  </si>
  <si>
    <t>浄化槽汚泥</t>
  </si>
  <si>
    <t>し尿の処理体制</t>
  </si>
  <si>
    <t>簡：簡易水洗</t>
  </si>
  <si>
    <t>くみ取りし尿手数料</t>
  </si>
  <si>
    <t>生：くみ取りし尿</t>
  </si>
  <si>
    <t>両：くみ取りし尿＋簡易水洗</t>
  </si>
  <si>
    <t>単位：kL/年</t>
  </si>
  <si>
    <t>〇</t>
  </si>
  <si>
    <t>両</t>
  </si>
  <si>
    <t>平成30年3月31日時点</t>
  </si>
  <si>
    <t>平成30年3月31日時点</t>
  </si>
  <si>
    <t>平成30年3月31日時点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</si>
</sst>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\(0.0%\)"/>
    <numFmt numFmtId="191" formatCode="\(#,##0\)"/>
    <numFmt numFmtId="192" formatCode="\(General\)"/>
    <numFmt numFmtId="193" formatCode="\(#,##0\)\ "/>
    <numFmt numFmtId="194" formatCode="\(#,###\)"/>
    <numFmt numFmtId="195" formatCode="#,##0_);[Red]\(#,##0\)"/>
    <numFmt numFmtId="196" formatCode="0_ "/>
    <numFmt numFmtId="197" formatCode="[&lt;=999]000;[&lt;=99999]000\-00;000\-0000"/>
    <numFmt numFmtId="198" formatCode="#,##0.0_);[Red]\(#,##0.0\)"/>
    <numFmt numFmtId="199" formatCode="0_);[Red]\(0\)"/>
    <numFmt numFmtId="200" formatCode="#,##0.0_ "/>
    <numFmt numFmtId="201" formatCode="#,##0_ ;[Red]\-#,##0\ "/>
    <numFmt numFmtId="202" formatCode="0.0000_);[Red]\(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name val="Calibri"/>
      <family val="3"/>
    </font>
    <font>
      <sz val="11"/>
      <name val="Cambria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thin"/>
      <right style="medium"/>
      <top style="medium"/>
      <bottom style="medium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4" fillId="3" borderId="0" applyNumberFormat="0" applyBorder="0" applyAlignment="0" applyProtection="0"/>
    <xf numFmtId="0" fontId="40" fillId="4" borderId="0" applyNumberFormat="0" applyBorder="0" applyAlignment="0" applyProtection="0"/>
    <xf numFmtId="0" fontId="14" fillId="5" borderId="0" applyNumberFormat="0" applyBorder="0" applyAlignment="0" applyProtection="0"/>
    <xf numFmtId="0" fontId="40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2" borderId="0" applyNumberFormat="0" applyBorder="0" applyAlignment="0" applyProtection="0"/>
    <xf numFmtId="0" fontId="14" fillId="7" borderId="0" applyNumberFormat="0" applyBorder="0" applyAlignment="0" applyProtection="0"/>
    <xf numFmtId="0" fontId="40" fillId="13" borderId="0" applyNumberFormat="0" applyBorder="0" applyAlignment="0" applyProtection="0"/>
    <xf numFmtId="0" fontId="14" fillId="11" borderId="0" applyNumberFormat="0" applyBorder="0" applyAlignment="0" applyProtection="0"/>
    <xf numFmtId="0" fontId="40" fillId="14" borderId="0" applyNumberFormat="0" applyBorder="0" applyAlignment="0" applyProtection="0"/>
    <xf numFmtId="0" fontId="14" fillId="5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11" borderId="0" applyNumberFormat="0" applyBorder="0" applyAlignment="0" applyProtection="0"/>
    <xf numFmtId="0" fontId="40" fillId="20" borderId="0" applyNumberFormat="0" applyBorder="0" applyAlignment="0" applyProtection="0"/>
    <xf numFmtId="0" fontId="14" fillId="7" borderId="0" applyNumberFormat="0" applyBorder="0" applyAlignment="0" applyProtection="0"/>
    <xf numFmtId="0" fontId="41" fillId="21" borderId="0" applyNumberFormat="0" applyBorder="0" applyAlignment="0" applyProtection="0"/>
    <xf numFmtId="0" fontId="21" fillId="11" borderId="0" applyNumberFormat="0" applyBorder="0" applyAlignment="0" applyProtection="0"/>
    <xf numFmtId="0" fontId="41" fillId="22" borderId="0" applyNumberFormat="0" applyBorder="0" applyAlignment="0" applyProtection="0"/>
    <xf numFmtId="0" fontId="21" fillId="23" borderId="0" applyNumberFormat="0" applyBorder="0" applyAlignment="0" applyProtection="0"/>
    <xf numFmtId="0" fontId="41" fillId="24" borderId="0" applyNumberFormat="0" applyBorder="0" applyAlignment="0" applyProtection="0"/>
    <xf numFmtId="0" fontId="21" fillId="25" borderId="0" applyNumberFormat="0" applyBorder="0" applyAlignment="0" applyProtection="0"/>
    <xf numFmtId="0" fontId="41" fillId="26" borderId="0" applyNumberFormat="0" applyBorder="0" applyAlignment="0" applyProtection="0"/>
    <xf numFmtId="0" fontId="21" fillId="18" borderId="0" applyNumberFormat="0" applyBorder="0" applyAlignment="0" applyProtection="0"/>
    <xf numFmtId="0" fontId="41" fillId="27" borderId="0" applyNumberFormat="0" applyBorder="0" applyAlignment="0" applyProtection="0"/>
    <xf numFmtId="0" fontId="21" fillId="11" borderId="0" applyNumberFormat="0" applyBorder="0" applyAlignment="0" applyProtection="0"/>
    <xf numFmtId="0" fontId="41" fillId="28" borderId="0" applyNumberFormat="0" applyBorder="0" applyAlignment="0" applyProtection="0"/>
    <xf numFmtId="0" fontId="21" fillId="5" borderId="0" applyNumberFormat="0" applyBorder="0" applyAlignment="0" applyProtection="0"/>
    <xf numFmtId="0" fontId="41" fillId="29" borderId="0" applyNumberFormat="0" applyBorder="0" applyAlignment="0" applyProtection="0"/>
    <xf numFmtId="0" fontId="21" fillId="30" borderId="0" applyNumberFormat="0" applyBorder="0" applyAlignment="0" applyProtection="0"/>
    <xf numFmtId="0" fontId="41" fillId="31" borderId="0" applyNumberFormat="0" applyBorder="0" applyAlignment="0" applyProtection="0"/>
    <xf numFmtId="0" fontId="21" fillId="23" borderId="0" applyNumberFormat="0" applyBorder="0" applyAlignment="0" applyProtection="0"/>
    <xf numFmtId="0" fontId="41" fillId="32" borderId="0" applyNumberFormat="0" applyBorder="0" applyAlignment="0" applyProtection="0"/>
    <xf numFmtId="0" fontId="21" fillId="25" borderId="0" applyNumberFormat="0" applyBorder="0" applyAlignment="0" applyProtection="0"/>
    <xf numFmtId="0" fontId="41" fillId="33" borderId="0" applyNumberFormat="0" applyBorder="0" applyAlignment="0" applyProtection="0"/>
    <xf numFmtId="0" fontId="21" fillId="34" borderId="0" applyNumberFormat="0" applyBorder="0" applyAlignment="0" applyProtection="0"/>
    <xf numFmtId="0" fontId="41" fillId="35" borderId="0" applyNumberFormat="0" applyBorder="0" applyAlignment="0" applyProtection="0"/>
    <xf numFmtId="0" fontId="21" fillId="36" borderId="0" applyNumberFormat="0" applyBorder="0" applyAlignment="0" applyProtection="0"/>
    <xf numFmtId="0" fontId="41" fillId="37" borderId="0" applyNumberFormat="0" applyBorder="0" applyAlignment="0" applyProtection="0"/>
    <xf numFmtId="0" fontId="21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39" borderId="1" applyNumberFormat="0" applyAlignment="0" applyProtection="0"/>
    <xf numFmtId="0" fontId="23" fillId="40" borderId="2" applyNumberFormat="0" applyAlignment="0" applyProtection="0"/>
    <xf numFmtId="0" fontId="44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45" fillId="0" borderId="5" applyNumberFormat="0" applyFill="0" applyAlignment="0" applyProtection="0"/>
    <xf numFmtId="0" fontId="25" fillId="0" borderId="6" applyNumberFormat="0" applyFill="0" applyAlignment="0" applyProtection="0"/>
    <xf numFmtId="0" fontId="46" fillId="43" borderId="0" applyNumberFormat="0" applyBorder="0" applyAlignment="0" applyProtection="0"/>
    <xf numFmtId="0" fontId="26" fillId="44" borderId="0" applyNumberFormat="0" applyBorder="0" applyAlignment="0" applyProtection="0"/>
    <xf numFmtId="0" fontId="47" fillId="45" borderId="7" applyNumberFormat="0" applyAlignment="0" applyProtection="0"/>
    <xf numFmtId="0" fontId="27" fillId="46" borderId="8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8" fillId="0" borderId="10" applyNumberFormat="0" applyFill="0" applyAlignment="0" applyProtection="0"/>
    <xf numFmtId="0" fontId="50" fillId="0" borderId="11" applyNumberFormat="0" applyFill="0" applyAlignment="0" applyProtection="0"/>
    <xf numFmtId="0" fontId="29" fillId="0" borderId="12" applyNumberFormat="0" applyFill="0" applyAlignment="0" applyProtection="0"/>
    <xf numFmtId="0" fontId="51" fillId="0" borderId="13" applyNumberFormat="0" applyFill="0" applyAlignment="0" applyProtection="0"/>
    <xf numFmtId="0" fontId="3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1" fillId="0" borderId="16" applyNumberFormat="0" applyFill="0" applyAlignment="0" applyProtection="0"/>
    <xf numFmtId="0" fontId="53" fillId="45" borderId="17" applyNumberFormat="0" applyAlignment="0" applyProtection="0"/>
    <xf numFmtId="0" fontId="32" fillId="46" borderId="18" applyNumberFormat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47" borderId="7" applyNumberFormat="0" applyAlignment="0" applyProtection="0"/>
    <xf numFmtId="0" fontId="34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35" fillId="1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vertical="center"/>
    </xf>
    <xf numFmtId="195" fontId="8" fillId="0" borderId="24" xfId="0" applyNumberFormat="1" applyFont="1" applyFill="1" applyBorder="1" applyAlignment="1">
      <alignment vertical="center"/>
    </xf>
    <xf numFmtId="195" fontId="8" fillId="0" borderId="25" xfId="0" applyNumberFormat="1" applyFont="1" applyFill="1" applyBorder="1" applyAlignment="1">
      <alignment vertical="center"/>
    </xf>
    <xf numFmtId="195" fontId="8" fillId="0" borderId="26" xfId="0" applyNumberFormat="1" applyFont="1" applyFill="1" applyBorder="1" applyAlignment="1">
      <alignment vertical="center"/>
    </xf>
    <xf numFmtId="195" fontId="8" fillId="0" borderId="27" xfId="0" applyNumberFormat="1" applyFont="1" applyFill="1" applyBorder="1" applyAlignment="1">
      <alignment vertical="center"/>
    </xf>
    <xf numFmtId="195" fontId="8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5" fontId="13" fillId="0" borderId="24" xfId="0" applyNumberFormat="1" applyFont="1" applyFill="1" applyBorder="1" applyAlignment="1">
      <alignment vertical="center"/>
    </xf>
    <xf numFmtId="195" fontId="13" fillId="0" borderId="24" xfId="0" applyNumberFormat="1" applyFont="1" applyFill="1" applyBorder="1" applyAlignment="1">
      <alignment horizontal="right" vertical="center"/>
    </xf>
    <xf numFmtId="195" fontId="13" fillId="0" borderId="26" xfId="0" applyNumberFormat="1" applyFont="1" applyFill="1" applyBorder="1" applyAlignment="1">
      <alignment vertical="center"/>
    </xf>
    <xf numFmtId="195" fontId="8" fillId="49" borderId="24" xfId="125" applyNumberFormat="1" applyFont="1" applyFill="1" applyBorder="1" applyAlignment="1">
      <alignment vertical="center"/>
      <protection/>
    </xf>
    <xf numFmtId="195" fontId="8" fillId="0" borderId="29" xfId="0" applyNumberFormat="1" applyFont="1" applyFill="1" applyBorder="1" applyAlignment="1">
      <alignment vertical="center"/>
    </xf>
    <xf numFmtId="0" fontId="57" fillId="50" borderId="0" xfId="0" applyFont="1" applyFill="1" applyAlignment="1">
      <alignment/>
    </xf>
    <xf numFmtId="0" fontId="57" fillId="50" borderId="0" xfId="0" applyFont="1" applyFill="1" applyAlignment="1">
      <alignment horizontal="distributed"/>
    </xf>
    <xf numFmtId="0" fontId="57" fillId="50" borderId="0" xfId="0" applyFont="1" applyFill="1" applyAlignment="1">
      <alignment horizontal="right"/>
    </xf>
    <xf numFmtId="0" fontId="57" fillId="50" borderId="30" xfId="0" applyFont="1" applyFill="1" applyBorder="1" applyAlignment="1">
      <alignment horizontal="center" vertical="center"/>
    </xf>
    <xf numFmtId="0" fontId="57" fillId="50" borderId="31" xfId="0" applyFont="1" applyFill="1" applyBorder="1" applyAlignment="1">
      <alignment horizontal="center" vertical="center"/>
    </xf>
    <xf numFmtId="0" fontId="57" fillId="50" borderId="31" xfId="0" applyFont="1" applyFill="1" applyBorder="1" applyAlignment="1">
      <alignment horizontal="center" vertical="center" wrapText="1"/>
    </xf>
    <xf numFmtId="0" fontId="57" fillId="50" borderId="32" xfId="0" applyFont="1" applyFill="1" applyBorder="1" applyAlignment="1">
      <alignment horizontal="center" vertical="center" wrapText="1"/>
    </xf>
    <xf numFmtId="0" fontId="57" fillId="50" borderId="0" xfId="0" applyFont="1" applyFill="1" applyAlignment="1">
      <alignment horizontal="center"/>
    </xf>
    <xf numFmtId="0" fontId="57" fillId="50" borderId="33" xfId="0" applyFont="1" applyFill="1" applyBorder="1" applyAlignment="1">
      <alignment horizontal="distributed"/>
    </xf>
    <xf numFmtId="196" fontId="57" fillId="50" borderId="24" xfId="0" applyNumberFormat="1" applyFont="1" applyFill="1" applyBorder="1" applyAlignment="1">
      <alignment vertical="center"/>
    </xf>
    <xf numFmtId="195" fontId="57" fillId="50" borderId="24" xfId="0" applyNumberFormat="1" applyFont="1" applyFill="1" applyBorder="1" applyAlignment="1">
      <alignment vertical="center"/>
    </xf>
    <xf numFmtId="0" fontId="57" fillId="50" borderId="34" xfId="0" applyFont="1" applyFill="1" applyBorder="1" applyAlignment="1">
      <alignment horizontal="distributed"/>
    </xf>
    <xf numFmtId="0" fontId="57" fillId="50" borderId="35" xfId="0" applyFont="1" applyFill="1" applyBorder="1" applyAlignment="1">
      <alignment horizontal="distributed"/>
    </xf>
    <xf numFmtId="0" fontId="57" fillId="50" borderId="36" xfId="0" applyFont="1" applyFill="1" applyBorder="1" applyAlignment="1">
      <alignment horizontal="distributed"/>
    </xf>
    <xf numFmtId="199" fontId="57" fillId="50" borderId="24" xfId="0" applyNumberFormat="1" applyFont="1" applyFill="1" applyBorder="1" applyAlignment="1">
      <alignment vertical="center"/>
    </xf>
    <xf numFmtId="0" fontId="58" fillId="50" borderId="0" xfId="0" applyFont="1" applyFill="1" applyAlignment="1">
      <alignment/>
    </xf>
    <xf numFmtId="195" fontId="57" fillId="50" borderId="37" xfId="0" applyNumberFormat="1" applyFont="1" applyFill="1" applyBorder="1" applyAlignment="1">
      <alignment vertical="center"/>
    </xf>
    <xf numFmtId="0" fontId="57" fillId="50" borderId="38" xfId="0" applyFont="1" applyFill="1" applyBorder="1" applyAlignment="1">
      <alignment horizontal="distributed"/>
    </xf>
    <xf numFmtId="195" fontId="57" fillId="50" borderId="39" xfId="0" applyNumberFormat="1" applyFont="1" applyFill="1" applyBorder="1" applyAlignment="1">
      <alignment vertical="center"/>
    </xf>
    <xf numFmtId="195" fontId="57" fillId="50" borderId="40" xfId="0" applyNumberFormat="1" applyFont="1" applyFill="1" applyBorder="1" applyAlignment="1">
      <alignment/>
    </xf>
    <xf numFmtId="195" fontId="57" fillId="50" borderId="41" xfId="0" applyNumberFormat="1" applyFont="1" applyFill="1" applyBorder="1" applyAlignment="1">
      <alignment/>
    </xf>
    <xf numFmtId="195" fontId="57" fillId="50" borderId="28" xfId="0" applyNumberFormat="1" applyFont="1" applyFill="1" applyBorder="1" applyAlignment="1">
      <alignment vertical="center"/>
    </xf>
    <xf numFmtId="195" fontId="57" fillId="50" borderId="42" xfId="0" applyNumberFormat="1" applyFont="1" applyFill="1" applyBorder="1" applyAlignment="1">
      <alignment/>
    </xf>
    <xf numFmtId="195" fontId="57" fillId="50" borderId="43" xfId="0" applyNumberFormat="1" applyFont="1" applyFill="1" applyBorder="1" applyAlignment="1">
      <alignment vertical="center"/>
    </xf>
    <xf numFmtId="0" fontId="57" fillId="50" borderId="0" xfId="0" applyFont="1" applyFill="1" applyBorder="1" applyAlignment="1">
      <alignment horizontal="distributed"/>
    </xf>
    <xf numFmtId="195" fontId="57" fillId="50" borderId="0" xfId="0" applyNumberFormat="1" applyFont="1" applyFill="1" applyBorder="1" applyAlignment="1">
      <alignment horizontal="right" vertical="center" wrapText="1"/>
    </xf>
    <xf numFmtId="195" fontId="57" fillId="50" borderId="0" xfId="0" applyNumberFormat="1" applyFont="1" applyFill="1" applyAlignment="1">
      <alignment horizontal="right"/>
    </xf>
    <xf numFmtId="195" fontId="57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ont="1" applyFill="1" applyAlignment="1">
      <alignment horizontal="right"/>
    </xf>
    <xf numFmtId="0" fontId="0" fillId="50" borderId="0" xfId="0" applyFont="1" applyFill="1" applyAlignment="1">
      <alignment/>
    </xf>
    <xf numFmtId="0" fontId="8" fillId="50" borderId="44" xfId="0" applyFont="1" applyFill="1" applyBorder="1" applyAlignment="1">
      <alignment/>
    </xf>
    <xf numFmtId="0" fontId="8" fillId="50" borderId="26" xfId="0" applyFont="1" applyFill="1" applyBorder="1" applyAlignment="1">
      <alignment/>
    </xf>
    <xf numFmtId="0" fontId="8" fillId="50" borderId="45" xfId="0" applyFont="1" applyFill="1" applyBorder="1" applyAlignment="1">
      <alignment/>
    </xf>
    <xf numFmtId="0" fontId="8" fillId="50" borderId="21" xfId="0" applyFont="1" applyFill="1" applyBorder="1" applyAlignment="1">
      <alignment/>
    </xf>
    <xf numFmtId="0" fontId="8" fillId="50" borderId="22" xfId="0" applyFont="1" applyFill="1" applyBorder="1" applyAlignment="1">
      <alignment/>
    </xf>
    <xf numFmtId="0" fontId="10" fillId="50" borderId="0" xfId="0" applyFont="1" applyFill="1" applyAlignment="1">
      <alignment/>
    </xf>
    <xf numFmtId="0" fontId="11" fillId="50" borderId="19" xfId="0" applyFont="1" applyFill="1" applyBorder="1" applyAlignment="1">
      <alignment horizontal="distributed" vertical="center" wrapText="1"/>
    </xf>
    <xf numFmtId="0" fontId="11" fillId="50" borderId="20" xfId="0" applyFont="1" applyFill="1" applyBorder="1" applyAlignment="1">
      <alignment horizontal="distributed" vertical="center" wrapText="1"/>
    </xf>
    <xf numFmtId="0" fontId="11" fillId="50" borderId="21" xfId="0" applyFont="1" applyFill="1" applyBorder="1" applyAlignment="1">
      <alignment horizontal="distributed" vertical="center" wrapText="1"/>
    </xf>
    <xf numFmtId="0" fontId="11" fillId="50" borderId="22" xfId="0" applyFont="1" applyFill="1" applyBorder="1" applyAlignment="1">
      <alignment horizontal="distributed" vertical="center" wrapText="1"/>
    </xf>
    <xf numFmtId="0" fontId="10" fillId="50" borderId="23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7" fillId="0" borderId="46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3" fontId="57" fillId="0" borderId="30" xfId="0" applyNumberFormat="1" applyFont="1" applyFill="1" applyBorder="1" applyAlignment="1">
      <alignment horizontal="right" vertical="center" wrapText="1"/>
    </xf>
    <xf numFmtId="3" fontId="57" fillId="0" borderId="32" xfId="0" applyNumberFormat="1" applyFont="1" applyFill="1" applyBorder="1" applyAlignment="1">
      <alignment horizontal="right" vertical="center" wrapText="1"/>
    </xf>
    <xf numFmtId="3" fontId="57" fillId="0" borderId="53" xfId="0" applyNumberFormat="1" applyFont="1" applyFill="1" applyBorder="1" applyAlignment="1">
      <alignment horizontal="right" vertical="center" wrapText="1"/>
    </xf>
    <xf numFmtId="3" fontId="57" fillId="0" borderId="54" xfId="0" applyNumberFormat="1" applyFont="1" applyFill="1" applyBorder="1" applyAlignment="1">
      <alignment horizontal="right" vertical="center" wrapText="1"/>
    </xf>
    <xf numFmtId="3" fontId="57" fillId="0" borderId="54" xfId="0" applyNumberFormat="1" applyFont="1" applyFill="1" applyBorder="1" applyAlignment="1">
      <alignment horizontal="center" vertical="center" wrapText="1"/>
    </xf>
    <xf numFmtId="3" fontId="57" fillId="0" borderId="55" xfId="0" applyNumberFormat="1" applyFont="1" applyFill="1" applyBorder="1" applyAlignment="1">
      <alignment horizontal="right" vertical="center" wrapText="1"/>
    </xf>
    <xf numFmtId="0" fontId="57" fillId="0" borderId="35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3" fontId="57" fillId="0" borderId="38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center" vertical="center" wrapText="1"/>
    </xf>
    <xf numFmtId="3" fontId="57" fillId="0" borderId="60" xfId="0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0" fontId="59" fillId="0" borderId="19" xfId="0" applyFont="1" applyFill="1" applyBorder="1" applyAlignment="1">
      <alignment horizontal="distributed" vertical="center" wrapText="1"/>
    </xf>
    <xf numFmtId="0" fontId="57" fillId="0" borderId="61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57" fillId="0" borderId="61" xfId="0" applyFont="1" applyFill="1" applyBorder="1" applyAlignment="1">
      <alignment/>
    </xf>
    <xf numFmtId="0" fontId="57" fillId="0" borderId="63" xfId="0" applyFont="1" applyFill="1" applyBorder="1" applyAlignment="1">
      <alignment/>
    </xf>
    <xf numFmtId="0" fontId="59" fillId="0" borderId="20" xfId="0" applyFont="1" applyFill="1" applyBorder="1" applyAlignment="1">
      <alignment horizontal="distributed" vertical="center" wrapText="1"/>
    </xf>
    <xf numFmtId="0" fontId="57" fillId="0" borderId="64" xfId="0" applyFont="1" applyFill="1" applyBorder="1" applyAlignment="1">
      <alignment horizontal="center"/>
    </xf>
    <xf numFmtId="0" fontId="57" fillId="0" borderId="65" xfId="0" applyFont="1" applyFill="1" applyBorder="1" applyAlignment="1">
      <alignment/>
    </xf>
    <xf numFmtId="0" fontId="57" fillId="0" borderId="64" xfId="0" applyFont="1" applyFill="1" applyBorder="1" applyAlignment="1">
      <alignment/>
    </xf>
    <xf numFmtId="0" fontId="57" fillId="0" borderId="66" xfId="0" applyFont="1" applyFill="1" applyBorder="1" applyAlignment="1">
      <alignment horizontal="center"/>
    </xf>
    <xf numFmtId="0" fontId="57" fillId="0" borderId="67" xfId="0" applyFont="1" applyFill="1" applyBorder="1" applyAlignment="1">
      <alignment/>
    </xf>
    <xf numFmtId="0" fontId="57" fillId="0" borderId="66" xfId="0" applyFont="1" applyFill="1" applyBorder="1" applyAlignment="1">
      <alignment/>
    </xf>
    <xf numFmtId="0" fontId="59" fillId="0" borderId="68" xfId="0" applyFont="1" applyFill="1" applyBorder="1" applyAlignment="1">
      <alignment horizontal="distributed" vertical="center" wrapText="1"/>
    </xf>
    <xf numFmtId="0" fontId="59" fillId="0" borderId="21" xfId="0" applyFont="1" applyFill="1" applyBorder="1" applyAlignment="1">
      <alignment horizontal="distributed" vertical="center" wrapText="1"/>
    </xf>
    <xf numFmtId="0" fontId="57" fillId="0" borderId="30" xfId="0" applyFont="1" applyFill="1" applyBorder="1" applyAlignment="1">
      <alignment/>
    </xf>
    <xf numFmtId="0" fontId="57" fillId="0" borderId="69" xfId="0" applyFont="1" applyFill="1" applyBorder="1" applyAlignment="1">
      <alignment/>
    </xf>
    <xf numFmtId="0" fontId="57" fillId="0" borderId="32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50" borderId="41" xfId="0" applyFont="1" applyFill="1" applyBorder="1" applyAlignment="1">
      <alignment horizontal="center"/>
    </xf>
    <xf numFmtId="195" fontId="8" fillId="0" borderId="70" xfId="0" applyNumberFormat="1" applyFont="1" applyFill="1" applyBorder="1" applyAlignment="1">
      <alignment vertical="center"/>
    </xf>
    <xf numFmtId="195" fontId="8" fillId="0" borderId="39" xfId="0" applyNumberFormat="1" applyFont="1" applyFill="1" applyBorder="1" applyAlignment="1">
      <alignment vertical="center"/>
    </xf>
    <xf numFmtId="195" fontId="8" fillId="0" borderId="40" xfId="0" applyNumberFormat="1" applyFont="1" applyFill="1" applyBorder="1" applyAlignment="1">
      <alignment vertical="center"/>
    </xf>
    <xf numFmtId="195" fontId="8" fillId="0" borderId="44" xfId="0" applyNumberFormat="1" applyFont="1" applyFill="1" applyBorder="1" applyAlignment="1">
      <alignment vertical="center"/>
    </xf>
    <xf numFmtId="195" fontId="8" fillId="0" borderId="71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distributed"/>
    </xf>
    <xf numFmtId="0" fontId="57" fillId="0" borderId="20" xfId="0" applyFont="1" applyFill="1" applyBorder="1" applyAlignment="1">
      <alignment horizontal="distributed"/>
    </xf>
    <xf numFmtId="0" fontId="57" fillId="0" borderId="72" xfId="0" applyFont="1" applyFill="1" applyBorder="1" applyAlignment="1">
      <alignment horizontal="center"/>
    </xf>
    <xf numFmtId="0" fontId="57" fillId="46" borderId="48" xfId="0" applyFont="1" applyFill="1" applyBorder="1" applyAlignment="1">
      <alignment horizontal="center"/>
    </xf>
    <xf numFmtId="0" fontId="57" fillId="46" borderId="49" xfId="0" applyFont="1" applyFill="1" applyBorder="1" applyAlignment="1">
      <alignment horizontal="center"/>
    </xf>
    <xf numFmtId="0" fontId="57" fillId="46" borderId="41" xfId="0" applyFont="1" applyFill="1" applyBorder="1" applyAlignment="1">
      <alignment horizontal="center"/>
    </xf>
    <xf numFmtId="0" fontId="57" fillId="46" borderId="0" xfId="0" applyFont="1" applyFill="1" applyBorder="1" applyAlignment="1">
      <alignment horizontal="center"/>
    </xf>
    <xf numFmtId="0" fontId="57" fillId="0" borderId="68" xfId="0" applyFont="1" applyFill="1" applyBorder="1" applyAlignment="1">
      <alignment horizontal="distributed"/>
    </xf>
    <xf numFmtId="0" fontId="57" fillId="0" borderId="21" xfId="0" applyFont="1" applyFill="1" applyBorder="1" applyAlignment="1">
      <alignment horizontal="distributed"/>
    </xf>
    <xf numFmtId="0" fontId="57" fillId="0" borderId="44" xfId="0" applyFont="1" applyFill="1" applyBorder="1" applyAlignment="1">
      <alignment horizontal="distributed"/>
    </xf>
    <xf numFmtId="0" fontId="57" fillId="0" borderId="73" xfId="0" applyFont="1" applyFill="1" applyBorder="1" applyAlignment="1">
      <alignment horizontal="distributed"/>
    </xf>
    <xf numFmtId="0" fontId="57" fillId="46" borderId="47" xfId="0" applyFont="1" applyFill="1" applyBorder="1" applyAlignment="1">
      <alignment horizontal="center"/>
    </xf>
    <xf numFmtId="0" fontId="57" fillId="0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57" fillId="0" borderId="35" xfId="0" applyFont="1" applyFill="1" applyBorder="1" applyAlignment="1">
      <alignment/>
    </xf>
    <xf numFmtId="0" fontId="57" fillId="0" borderId="74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7" fillId="0" borderId="75" xfId="0" applyFont="1" applyFill="1" applyBorder="1" applyAlignment="1">
      <alignment/>
    </xf>
    <xf numFmtId="0" fontId="57" fillId="0" borderId="37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9" fillId="0" borderId="77" xfId="0" applyFont="1" applyFill="1" applyBorder="1" applyAlignment="1">
      <alignment horizontal="distributed" vertical="center" wrapText="1"/>
    </xf>
    <xf numFmtId="0" fontId="57" fillId="0" borderId="31" xfId="0" applyFont="1" applyFill="1" applyBorder="1" applyAlignment="1">
      <alignment/>
    </xf>
    <xf numFmtId="0" fontId="57" fillId="0" borderId="78" xfId="0" applyFont="1" applyFill="1" applyBorder="1" applyAlignment="1">
      <alignment/>
    </xf>
    <xf numFmtId="3" fontId="57" fillId="0" borderId="79" xfId="0" applyNumberFormat="1" applyFont="1" applyFill="1" applyBorder="1" applyAlignment="1">
      <alignment horizontal="right" vertical="center" wrapText="1"/>
    </xf>
    <xf numFmtId="0" fontId="57" fillId="0" borderId="34" xfId="0" applyFont="1" applyFill="1" applyBorder="1" applyAlignment="1">
      <alignment horizontal="center"/>
    </xf>
    <xf numFmtId="0" fontId="57" fillId="0" borderId="80" xfId="0" applyFont="1" applyFill="1" applyBorder="1" applyAlignment="1">
      <alignment horizontal="center"/>
    </xf>
    <xf numFmtId="0" fontId="57" fillId="0" borderId="81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3" fontId="57" fillId="0" borderId="31" xfId="0" applyNumberFormat="1" applyFont="1" applyFill="1" applyBorder="1" applyAlignment="1">
      <alignment horizontal="right" vertical="center" wrapText="1"/>
    </xf>
    <xf numFmtId="195" fontId="8" fillId="0" borderId="24" xfId="0" applyNumberFormat="1" applyFont="1" applyFill="1" applyBorder="1" applyAlignment="1">
      <alignment horizontal="right" vertical="center"/>
    </xf>
    <xf numFmtId="195" fontId="8" fillId="0" borderId="41" xfId="0" applyNumberFormat="1" applyFont="1" applyFill="1" applyBorder="1" applyAlignment="1">
      <alignment vertical="center"/>
    </xf>
    <xf numFmtId="195" fontId="13" fillId="0" borderId="41" xfId="0" applyNumberFormat="1" applyFont="1" applyFill="1" applyBorder="1" applyAlignment="1">
      <alignment vertical="center"/>
    </xf>
    <xf numFmtId="195" fontId="8" fillId="0" borderId="42" xfId="0" applyNumberFormat="1" applyFont="1" applyFill="1" applyBorder="1" applyAlignment="1">
      <alignment vertical="center"/>
    </xf>
    <xf numFmtId="195" fontId="8" fillId="0" borderId="82" xfId="0" applyNumberFormat="1" applyFont="1" applyFill="1" applyBorder="1" applyAlignment="1">
      <alignment vertical="center"/>
    </xf>
    <xf numFmtId="195" fontId="8" fillId="0" borderId="83" xfId="0" applyNumberFormat="1" applyFont="1" applyFill="1" applyBorder="1" applyAlignment="1">
      <alignment vertical="center"/>
    </xf>
    <xf numFmtId="195" fontId="13" fillId="0" borderId="25" xfId="0" applyNumberFormat="1" applyFont="1" applyFill="1" applyBorder="1" applyAlignment="1">
      <alignment vertical="center"/>
    </xf>
    <xf numFmtId="195" fontId="8" fillId="0" borderId="84" xfId="0" applyNumberFormat="1" applyFont="1" applyFill="1" applyBorder="1" applyAlignment="1">
      <alignment vertical="center"/>
    </xf>
    <xf numFmtId="195" fontId="8" fillId="0" borderId="85" xfId="0" applyNumberFormat="1" applyFont="1" applyFill="1" applyBorder="1" applyAlignment="1">
      <alignment vertical="center"/>
    </xf>
    <xf numFmtId="195" fontId="13" fillId="0" borderId="49" xfId="0" applyNumberFormat="1" applyFont="1" applyFill="1" applyBorder="1" applyAlignment="1">
      <alignment vertical="center"/>
    </xf>
    <xf numFmtId="195" fontId="8" fillId="49" borderId="49" xfId="125" applyNumberFormat="1" applyFont="1" applyFill="1" applyBorder="1" applyAlignment="1">
      <alignment vertical="center"/>
      <protection/>
    </xf>
    <xf numFmtId="195" fontId="8" fillId="0" borderId="49" xfId="0" applyNumberFormat="1" applyFont="1" applyFill="1" applyBorder="1" applyAlignment="1">
      <alignment vertical="center"/>
    </xf>
    <xf numFmtId="195" fontId="8" fillId="0" borderId="47" xfId="0" applyNumberFormat="1" applyFont="1" applyFill="1" applyBorder="1" applyAlignment="1">
      <alignment vertical="center"/>
    </xf>
    <xf numFmtId="195" fontId="8" fillId="0" borderId="86" xfId="0" applyNumberFormat="1" applyFont="1" applyFill="1" applyBorder="1" applyAlignment="1">
      <alignment vertical="center"/>
    </xf>
    <xf numFmtId="195" fontId="8" fillId="0" borderId="87" xfId="0" applyNumberFormat="1" applyFont="1" applyFill="1" applyBorder="1" applyAlignment="1">
      <alignment vertical="center"/>
    </xf>
    <xf numFmtId="195" fontId="8" fillId="0" borderId="48" xfId="0" applyNumberFormat="1" applyFont="1" applyFill="1" applyBorder="1" applyAlignment="1">
      <alignment vertical="center"/>
    </xf>
    <xf numFmtId="195" fontId="13" fillId="0" borderId="48" xfId="0" applyNumberFormat="1" applyFont="1" applyFill="1" applyBorder="1" applyAlignment="1">
      <alignment vertical="center"/>
    </xf>
    <xf numFmtId="195" fontId="8" fillId="0" borderId="46" xfId="0" applyNumberFormat="1" applyFont="1" applyFill="1" applyBorder="1" applyAlignment="1">
      <alignment vertical="center"/>
    </xf>
    <xf numFmtId="195" fontId="8" fillId="0" borderId="88" xfId="0" applyNumberFormat="1" applyFont="1" applyFill="1" applyBorder="1" applyAlignment="1">
      <alignment vertical="center"/>
    </xf>
    <xf numFmtId="195" fontId="8" fillId="0" borderId="36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195" fontId="8" fillId="0" borderId="39" xfId="0" applyNumberFormat="1" applyFont="1" applyFill="1" applyBorder="1" applyAlignment="1">
      <alignment horizontal="right" vertical="center"/>
    </xf>
    <xf numFmtId="195" fontId="8" fillId="0" borderId="40" xfId="0" applyNumberFormat="1" applyFont="1" applyFill="1" applyBorder="1" applyAlignment="1">
      <alignment horizontal="right" vertical="center"/>
    </xf>
    <xf numFmtId="195" fontId="8" fillId="0" borderId="47" xfId="0" applyNumberFormat="1" applyFont="1" applyFill="1" applyBorder="1" applyAlignment="1">
      <alignment horizontal="right" vertical="center"/>
    </xf>
    <xf numFmtId="195" fontId="8" fillId="0" borderId="89" xfId="0" applyNumberFormat="1" applyFont="1" applyFill="1" applyBorder="1" applyAlignment="1">
      <alignment vertical="center"/>
    </xf>
    <xf numFmtId="195" fontId="13" fillId="0" borderId="72" xfId="0" applyNumberFormat="1" applyFont="1" applyFill="1" applyBorder="1" applyAlignment="1">
      <alignment vertical="center"/>
    </xf>
    <xf numFmtId="195" fontId="8" fillId="0" borderId="72" xfId="0" applyNumberFormat="1" applyFont="1" applyFill="1" applyBorder="1" applyAlignment="1">
      <alignment vertical="center"/>
    </xf>
    <xf numFmtId="195" fontId="8" fillId="0" borderId="90" xfId="0" applyNumberFormat="1" applyFont="1" applyFill="1" applyBorder="1" applyAlignment="1">
      <alignment vertical="center"/>
    </xf>
    <xf numFmtId="195" fontId="8" fillId="0" borderId="91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71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84" fontId="7" fillId="50" borderId="37" xfId="0" applyNumberFormat="1" applyFont="1" applyFill="1" applyBorder="1" applyAlignment="1">
      <alignment horizontal="right"/>
    </xf>
    <xf numFmtId="184" fontId="7" fillId="50" borderId="35" xfId="0" applyNumberFormat="1" applyFont="1" applyFill="1" applyBorder="1" applyAlignment="1">
      <alignment horizontal="right"/>
    </xf>
    <xf numFmtId="184" fontId="7" fillId="50" borderId="52" xfId="0" applyNumberFormat="1" applyFont="1" applyFill="1" applyBorder="1" applyAlignment="1">
      <alignment horizontal="right"/>
    </xf>
    <xf numFmtId="184" fontId="7" fillId="50" borderId="51" xfId="0" applyNumberFormat="1" applyFont="1" applyFill="1" applyBorder="1" applyAlignment="1">
      <alignment horizontal="right"/>
    </xf>
    <xf numFmtId="184" fontId="7" fillId="50" borderId="92" xfId="0" applyNumberFormat="1" applyFont="1" applyFill="1" applyBorder="1" applyAlignment="1">
      <alignment horizontal="right"/>
    </xf>
    <xf numFmtId="184" fontId="7" fillId="50" borderId="57" xfId="0" applyNumberFormat="1" applyFont="1" applyFill="1" applyBorder="1" applyAlignment="1">
      <alignment horizontal="right"/>
    </xf>
    <xf numFmtId="184" fontId="7" fillId="50" borderId="28" xfId="0" applyNumberFormat="1" applyFont="1" applyFill="1" applyBorder="1" applyAlignment="1">
      <alignment horizontal="right"/>
    </xf>
    <xf numFmtId="184" fontId="7" fillId="50" borderId="42" xfId="0" applyNumberFormat="1" applyFont="1" applyFill="1" applyBorder="1" applyAlignment="1">
      <alignment horizontal="right"/>
    </xf>
    <xf numFmtId="184" fontId="7" fillId="50" borderId="38" xfId="0" applyNumberFormat="1" applyFont="1" applyFill="1" applyBorder="1" applyAlignment="1">
      <alignment horizontal="right"/>
    </xf>
    <xf numFmtId="184" fontId="7" fillId="50" borderId="88" xfId="0" applyNumberFormat="1" applyFont="1" applyFill="1" applyBorder="1" applyAlignment="1">
      <alignment horizontal="right"/>
    </xf>
    <xf numFmtId="0" fontId="8" fillId="50" borderId="20" xfId="0" applyFont="1" applyFill="1" applyBorder="1" applyAlignment="1">
      <alignment/>
    </xf>
    <xf numFmtId="184" fontId="7" fillId="50" borderId="82" xfId="0" applyNumberFormat="1" applyFont="1" applyFill="1" applyBorder="1" applyAlignment="1">
      <alignment horizontal="right"/>
    </xf>
    <xf numFmtId="184" fontId="7" fillId="50" borderId="83" xfId="0" applyNumberFormat="1" applyFont="1" applyFill="1" applyBorder="1" applyAlignment="1">
      <alignment horizontal="right"/>
    </xf>
    <xf numFmtId="184" fontId="7" fillId="50" borderId="36" xfId="0" applyNumberFormat="1" applyFont="1" applyFill="1" applyBorder="1" applyAlignment="1">
      <alignment horizontal="right"/>
    </xf>
    <xf numFmtId="184" fontId="7" fillId="50" borderId="56" xfId="0" applyNumberFormat="1" applyFont="1" applyFill="1" applyBorder="1" applyAlignment="1">
      <alignment horizontal="right"/>
    </xf>
    <xf numFmtId="184" fontId="7" fillId="50" borderId="86" xfId="0" applyNumberFormat="1" applyFont="1" applyFill="1" applyBorder="1" applyAlignment="1">
      <alignment horizontal="right"/>
    </xf>
    <xf numFmtId="184" fontId="7" fillId="50" borderId="87" xfId="0" applyNumberFormat="1" applyFont="1" applyFill="1" applyBorder="1" applyAlignment="1">
      <alignment horizontal="right"/>
    </xf>
    <xf numFmtId="184" fontId="7" fillId="50" borderId="93" xfId="0" applyNumberFormat="1" applyFont="1" applyFill="1" applyBorder="1" applyAlignment="1">
      <alignment horizontal="right"/>
    </xf>
    <xf numFmtId="184" fontId="7" fillId="50" borderId="94" xfId="0" applyNumberFormat="1" applyFont="1" applyFill="1" applyBorder="1" applyAlignment="1">
      <alignment horizontal="right"/>
    </xf>
    <xf numFmtId="184" fontId="7" fillId="50" borderId="85" xfId="0" applyNumberFormat="1" applyFont="1" applyFill="1" applyBorder="1" applyAlignment="1">
      <alignment horizontal="right"/>
    </xf>
    <xf numFmtId="184" fontId="7" fillId="50" borderId="29" xfId="0" applyNumberFormat="1" applyFont="1" applyFill="1" applyBorder="1" applyAlignment="1">
      <alignment horizontal="right"/>
    </xf>
    <xf numFmtId="184" fontId="7" fillId="50" borderId="95" xfId="0" applyNumberFormat="1" applyFont="1" applyFill="1" applyBorder="1" applyAlignment="1">
      <alignment horizontal="right"/>
    </xf>
    <xf numFmtId="184" fontId="7" fillId="50" borderId="76" xfId="0" applyNumberFormat="1" applyFont="1" applyFill="1" applyBorder="1" applyAlignment="1">
      <alignment horizontal="right"/>
    </xf>
    <xf numFmtId="184" fontId="7" fillId="50" borderId="96" xfId="0" applyNumberFormat="1" applyFont="1" applyFill="1" applyBorder="1" applyAlignment="1">
      <alignment horizontal="right"/>
    </xf>
    <xf numFmtId="184" fontId="7" fillId="50" borderId="97" xfId="0" applyNumberFormat="1" applyFont="1" applyFill="1" applyBorder="1" applyAlignment="1">
      <alignment horizontal="right"/>
    </xf>
    <xf numFmtId="184" fontId="7" fillId="50" borderId="70" xfId="0" applyNumberFormat="1" applyFont="1" applyFill="1" applyBorder="1" applyAlignment="1">
      <alignment horizontal="right"/>
    </xf>
    <xf numFmtId="184" fontId="7" fillId="50" borderId="45" xfId="0" applyNumberFormat="1" applyFont="1" applyFill="1" applyBorder="1" applyAlignment="1">
      <alignment horizontal="right"/>
    </xf>
    <xf numFmtId="184" fontId="7" fillId="50" borderId="71" xfId="0" applyNumberFormat="1" applyFont="1" applyFill="1" applyBorder="1" applyAlignment="1">
      <alignment horizontal="right"/>
    </xf>
    <xf numFmtId="184" fontId="7" fillId="50" borderId="27" xfId="0" applyNumberFormat="1" applyFont="1" applyFill="1" applyBorder="1" applyAlignment="1">
      <alignment horizontal="right"/>
    </xf>
    <xf numFmtId="184" fontId="7" fillId="50" borderId="30" xfId="0" applyNumberFormat="1" applyFont="1" applyFill="1" applyBorder="1" applyAlignment="1">
      <alignment horizontal="right"/>
    </xf>
    <xf numFmtId="184" fontId="7" fillId="50" borderId="31" xfId="0" applyNumberFormat="1" applyFont="1" applyFill="1" applyBorder="1" applyAlignment="1">
      <alignment horizontal="right"/>
    </xf>
    <xf numFmtId="184" fontId="7" fillId="50" borderId="32" xfId="0" applyNumberFormat="1" applyFont="1" applyFill="1" applyBorder="1" applyAlignment="1">
      <alignment horizontal="right"/>
    </xf>
    <xf numFmtId="184" fontId="7" fillId="50" borderId="69" xfId="0" applyNumberFormat="1" applyFont="1" applyFill="1" applyBorder="1" applyAlignment="1">
      <alignment horizontal="right"/>
    </xf>
    <xf numFmtId="184" fontId="7" fillId="50" borderId="78" xfId="0" applyNumberFormat="1" applyFont="1" applyFill="1" applyBorder="1" applyAlignment="1">
      <alignment horizontal="right"/>
    </xf>
    <xf numFmtId="184" fontId="7" fillId="50" borderId="98" xfId="0" applyNumberFormat="1" applyFont="1" applyFill="1" applyBorder="1" applyAlignment="1">
      <alignment horizontal="right"/>
    </xf>
    <xf numFmtId="184" fontId="7" fillId="50" borderId="99" xfId="0" applyNumberFormat="1" applyFont="1" applyFill="1" applyBorder="1" applyAlignment="1">
      <alignment horizontal="right"/>
    </xf>
    <xf numFmtId="0" fontId="8" fillId="50" borderId="19" xfId="0" applyFont="1" applyFill="1" applyBorder="1" applyAlignment="1">
      <alignment/>
    </xf>
    <xf numFmtId="0" fontId="8" fillId="50" borderId="100" xfId="0" applyFont="1" applyFill="1" applyBorder="1" applyAlignment="1">
      <alignment/>
    </xf>
    <xf numFmtId="0" fontId="57" fillId="0" borderId="88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/>
    </xf>
    <xf numFmtId="195" fontId="57" fillId="50" borderId="24" xfId="86" applyNumberFormat="1" applyFont="1" applyFill="1" applyBorder="1" applyAlignment="1">
      <alignment vertical="center"/>
    </xf>
    <xf numFmtId="195" fontId="57" fillId="50" borderId="40" xfId="0" applyNumberFormat="1" applyFont="1" applyFill="1" applyBorder="1" applyAlignment="1">
      <alignment vertical="center"/>
    </xf>
    <xf numFmtId="195" fontId="57" fillId="50" borderId="81" xfId="0" applyNumberFormat="1" applyFont="1" applyFill="1" applyBorder="1" applyAlignment="1">
      <alignment vertical="center"/>
    </xf>
    <xf numFmtId="195" fontId="57" fillId="50" borderId="82" xfId="0" applyNumberFormat="1" applyFont="1" applyFill="1" applyBorder="1" applyAlignment="1">
      <alignment vertical="center"/>
    </xf>
    <xf numFmtId="195" fontId="57" fillId="50" borderId="83" xfId="0" applyNumberFormat="1" applyFont="1" applyFill="1" applyBorder="1" applyAlignment="1">
      <alignment vertical="center"/>
    </xf>
    <xf numFmtId="195" fontId="8" fillId="0" borderId="23" xfId="0" applyNumberFormat="1" applyFont="1" applyFill="1" applyBorder="1" applyAlignment="1">
      <alignment vertical="center"/>
    </xf>
    <xf numFmtId="195" fontId="8" fillId="0" borderId="38" xfId="0" applyNumberFormat="1" applyFont="1" applyFill="1" applyBorder="1" applyAlignment="1">
      <alignment vertical="center"/>
    </xf>
    <xf numFmtId="195" fontId="8" fillId="0" borderId="92" xfId="0" applyNumberFormat="1" applyFont="1" applyFill="1" applyBorder="1" applyAlignment="1">
      <alignment vertical="center"/>
    </xf>
    <xf numFmtId="195" fontId="8" fillId="0" borderId="57" xfId="0" applyNumberFormat="1" applyFont="1" applyFill="1" applyBorder="1" applyAlignment="1">
      <alignment vertical="center"/>
    </xf>
    <xf numFmtId="195" fontId="8" fillId="0" borderId="56" xfId="0" applyNumberFormat="1" applyFont="1" applyFill="1" applyBorder="1" applyAlignment="1">
      <alignment vertical="center"/>
    </xf>
    <xf numFmtId="195" fontId="8" fillId="0" borderId="93" xfId="0" applyNumberFormat="1" applyFont="1" applyFill="1" applyBorder="1" applyAlignment="1">
      <alignment vertical="center"/>
    </xf>
    <xf numFmtId="0" fontId="8" fillId="0" borderId="101" xfId="0" applyFont="1" applyFill="1" applyBorder="1" applyAlignment="1">
      <alignment horizontal="distributed" vertical="center"/>
    </xf>
    <xf numFmtId="195" fontId="8" fillId="0" borderId="102" xfId="0" applyNumberFormat="1" applyFont="1" applyFill="1" applyBorder="1" applyAlignment="1">
      <alignment vertical="center"/>
    </xf>
    <xf numFmtId="195" fontId="8" fillId="0" borderId="34" xfId="0" applyNumberFormat="1" applyFont="1" applyFill="1" applyBorder="1" applyAlignment="1">
      <alignment vertical="center"/>
    </xf>
    <xf numFmtId="195" fontId="8" fillId="0" borderId="43" xfId="0" applyNumberFormat="1" applyFont="1" applyFill="1" applyBorder="1" applyAlignment="1">
      <alignment vertical="center"/>
    </xf>
    <xf numFmtId="195" fontId="8" fillId="0" borderId="81" xfId="0" applyNumberFormat="1" applyFont="1" applyFill="1" applyBorder="1" applyAlignment="1">
      <alignment vertical="center"/>
    </xf>
    <xf numFmtId="195" fontId="8" fillId="0" borderId="80" xfId="0" applyNumberFormat="1" applyFont="1" applyFill="1" applyBorder="1" applyAlignment="1">
      <alignment vertical="center"/>
    </xf>
    <xf numFmtId="195" fontId="8" fillId="0" borderId="103" xfId="0" applyNumberFormat="1" applyFont="1" applyFill="1" applyBorder="1" applyAlignment="1">
      <alignment vertical="center"/>
    </xf>
    <xf numFmtId="195" fontId="8" fillId="0" borderId="101" xfId="0" applyNumberFormat="1" applyFont="1" applyFill="1" applyBorder="1" applyAlignment="1">
      <alignment vertical="center"/>
    </xf>
    <xf numFmtId="201" fontId="57" fillId="50" borderId="41" xfId="0" applyNumberFormat="1" applyFont="1" applyFill="1" applyBorder="1" applyAlignment="1">
      <alignment/>
    </xf>
    <xf numFmtId="199" fontId="57" fillId="50" borderId="41" xfId="0" applyNumberFormat="1" applyFont="1" applyFill="1" applyBorder="1" applyAlignment="1">
      <alignment/>
    </xf>
    <xf numFmtId="195" fontId="57" fillId="50" borderId="52" xfId="0" applyNumberFormat="1" applyFont="1" applyFill="1" applyBorder="1" applyAlignment="1">
      <alignment/>
    </xf>
    <xf numFmtId="195" fontId="57" fillId="50" borderId="8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50" borderId="0" xfId="0" applyFont="1" applyFill="1" applyAlignment="1">
      <alignment/>
    </xf>
    <xf numFmtId="0" fontId="61" fillId="5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50" borderId="0" xfId="0" applyFont="1" applyFill="1" applyAlignment="1">
      <alignment/>
    </xf>
    <xf numFmtId="3" fontId="57" fillId="0" borderId="38" xfId="0" applyNumberFormat="1" applyFont="1" applyFill="1" applyBorder="1" applyAlignment="1">
      <alignment/>
    </xf>
    <xf numFmtId="3" fontId="57" fillId="0" borderId="56" xfId="0" applyNumberFormat="1" applyFont="1" applyFill="1" applyBorder="1" applyAlignment="1">
      <alignment/>
    </xf>
    <xf numFmtId="3" fontId="57" fillId="0" borderId="57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53" xfId="0" applyNumberFormat="1" applyFont="1" applyFill="1" applyBorder="1" applyAlignment="1">
      <alignment/>
    </xf>
    <xf numFmtId="3" fontId="57" fillId="0" borderId="54" xfId="0" applyNumberFormat="1" applyFont="1" applyFill="1" applyBorder="1" applyAlignment="1">
      <alignment/>
    </xf>
    <xf numFmtId="3" fontId="57" fillId="0" borderId="54" xfId="0" applyNumberFormat="1" applyFont="1" applyFill="1" applyBorder="1" applyAlignment="1">
      <alignment horizontal="center"/>
    </xf>
    <xf numFmtId="3" fontId="57" fillId="0" borderId="55" xfId="0" applyNumberFormat="1" applyFont="1" applyFill="1" applyBorder="1" applyAlignment="1">
      <alignment/>
    </xf>
    <xf numFmtId="3" fontId="57" fillId="0" borderId="104" xfId="0" applyNumberFormat="1" applyFont="1" applyFill="1" applyBorder="1" applyAlignment="1">
      <alignment/>
    </xf>
    <xf numFmtId="3" fontId="57" fillId="0" borderId="105" xfId="0" applyNumberFormat="1" applyFont="1" applyFill="1" applyBorder="1" applyAlignment="1">
      <alignment/>
    </xf>
    <xf numFmtId="3" fontId="57" fillId="0" borderId="106" xfId="0" applyNumberFormat="1" applyFont="1" applyFill="1" applyBorder="1" applyAlignment="1">
      <alignment/>
    </xf>
    <xf numFmtId="3" fontId="57" fillId="0" borderId="107" xfId="0" applyNumberFormat="1" applyFont="1" applyFill="1" applyBorder="1" applyAlignment="1">
      <alignment/>
    </xf>
    <xf numFmtId="3" fontId="57" fillId="0" borderId="108" xfId="0" applyNumberFormat="1" applyFont="1" applyFill="1" applyBorder="1" applyAlignment="1">
      <alignment/>
    </xf>
    <xf numFmtId="3" fontId="57" fillId="0" borderId="108" xfId="0" applyNumberFormat="1" applyFont="1" applyFill="1" applyBorder="1" applyAlignment="1">
      <alignment horizontal="center"/>
    </xf>
    <xf numFmtId="3" fontId="57" fillId="0" borderId="109" xfId="0" applyNumberFormat="1" applyFont="1" applyFill="1" applyBorder="1" applyAlignment="1">
      <alignment/>
    </xf>
    <xf numFmtId="0" fontId="10" fillId="50" borderId="88" xfId="0" applyFont="1" applyFill="1" applyBorder="1" applyAlignment="1">
      <alignment horizontal="center" vertical="center" wrapText="1"/>
    </xf>
    <xf numFmtId="0" fontId="10" fillId="50" borderId="28" xfId="0" applyFont="1" applyFill="1" applyBorder="1" applyAlignment="1">
      <alignment horizontal="center" vertical="center" wrapText="1"/>
    </xf>
    <xf numFmtId="0" fontId="10" fillId="50" borderId="42" xfId="0" applyFont="1" applyFill="1" applyBorder="1" applyAlignment="1">
      <alignment horizontal="center" vertical="center" wrapText="1"/>
    </xf>
    <xf numFmtId="0" fontId="10" fillId="50" borderId="86" xfId="0" applyFont="1" applyFill="1" applyBorder="1" applyAlignment="1">
      <alignment horizontal="center" vertical="center" wrapText="1"/>
    </xf>
    <xf numFmtId="0" fontId="10" fillId="50" borderId="85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0" fontId="10" fillId="0" borderId="68" xfId="0" applyFont="1" applyFill="1" applyBorder="1" applyAlignment="1">
      <alignment horizontal="distributed"/>
    </xf>
    <xf numFmtId="0" fontId="10" fillId="0" borderId="98" xfId="0" applyFont="1" applyFill="1" applyBorder="1" applyAlignment="1">
      <alignment horizontal="distributed"/>
    </xf>
    <xf numFmtId="3" fontId="10" fillId="50" borderId="69" xfId="0" applyNumberFormat="1" applyFont="1" applyFill="1" applyBorder="1" applyAlignment="1">
      <alignment horizontal="right" vertical="center" wrapText="1"/>
    </xf>
    <xf numFmtId="3" fontId="10" fillId="50" borderId="30" xfId="0" applyNumberFormat="1" applyFont="1" applyFill="1" applyBorder="1" applyAlignment="1">
      <alignment horizontal="right" vertical="center" wrapText="1"/>
    </xf>
    <xf numFmtId="3" fontId="10" fillId="50" borderId="112" xfId="0" applyNumberFormat="1" applyFont="1" applyFill="1" applyBorder="1" applyAlignment="1">
      <alignment horizontal="right" vertical="center" wrapText="1"/>
    </xf>
    <xf numFmtId="0" fontId="10" fillId="0" borderId="113" xfId="0" applyFont="1" applyFill="1" applyBorder="1" applyAlignment="1">
      <alignment horizontal="distributed"/>
    </xf>
    <xf numFmtId="0" fontId="10" fillId="0" borderId="73" xfId="0" applyFont="1" applyFill="1" applyBorder="1" applyAlignment="1">
      <alignment horizontal="distributed"/>
    </xf>
    <xf numFmtId="3" fontId="10" fillId="50" borderId="38" xfId="0" applyNumberFormat="1" applyFont="1" applyFill="1" applyBorder="1" applyAlignment="1">
      <alignment horizontal="right" vertical="center" wrapText="1"/>
    </xf>
    <xf numFmtId="3" fontId="10" fillId="50" borderId="56" xfId="0" applyNumberFormat="1" applyFont="1" applyFill="1" applyBorder="1" applyAlignment="1">
      <alignment horizontal="right" vertical="center" wrapText="1"/>
    </xf>
    <xf numFmtId="3" fontId="10" fillId="50" borderId="79" xfId="0" applyNumberFormat="1" applyFont="1" applyFill="1" applyBorder="1" applyAlignment="1">
      <alignment horizontal="right" vertical="center" wrapText="1"/>
    </xf>
    <xf numFmtId="3" fontId="10" fillId="50" borderId="38" xfId="0" applyNumberFormat="1" applyFont="1" applyFill="1" applyBorder="1" applyAlignment="1">
      <alignment/>
    </xf>
    <xf numFmtId="3" fontId="10" fillId="50" borderId="56" xfId="0" applyNumberFormat="1" applyFont="1" applyFill="1" applyBorder="1" applyAlignment="1">
      <alignment/>
    </xf>
    <xf numFmtId="3" fontId="10" fillId="50" borderId="95" xfId="0" applyNumberFormat="1" applyFont="1" applyFill="1" applyBorder="1" applyAlignment="1">
      <alignment/>
    </xf>
    <xf numFmtId="3" fontId="10" fillId="50" borderId="36" xfId="0" applyNumberFormat="1" applyFont="1" applyFill="1" applyBorder="1" applyAlignment="1">
      <alignment/>
    </xf>
    <xf numFmtId="3" fontId="10" fillId="50" borderId="87" xfId="0" applyNumberFormat="1" applyFont="1" applyFill="1" applyBorder="1" applyAlignment="1">
      <alignment/>
    </xf>
    <xf numFmtId="3" fontId="10" fillId="50" borderId="97" xfId="0" applyNumberFormat="1" applyFont="1" applyFill="1" applyBorder="1" applyAlignment="1">
      <alignment/>
    </xf>
    <xf numFmtId="0" fontId="10" fillId="50" borderId="90" xfId="0" applyFont="1" applyFill="1" applyBorder="1" applyAlignment="1">
      <alignment horizontal="center" vertical="center" wrapText="1"/>
    </xf>
    <xf numFmtId="0" fontId="10" fillId="50" borderId="96" xfId="0" applyFont="1" applyFill="1" applyBorder="1" applyAlignment="1">
      <alignment horizontal="center" vertical="center" wrapText="1"/>
    </xf>
    <xf numFmtId="0" fontId="10" fillId="50" borderId="19" xfId="0" applyFont="1" applyFill="1" applyBorder="1" applyAlignment="1">
      <alignment horizontal="distributed"/>
    </xf>
    <xf numFmtId="0" fontId="10" fillId="50" borderId="20" xfId="0" applyFont="1" applyFill="1" applyBorder="1" applyAlignment="1">
      <alignment horizontal="distributed"/>
    </xf>
    <xf numFmtId="0" fontId="10" fillId="50" borderId="68" xfId="0" applyFont="1" applyFill="1" applyBorder="1" applyAlignment="1">
      <alignment horizontal="distributed"/>
    </xf>
    <xf numFmtId="0" fontId="10" fillId="50" borderId="21" xfId="0" applyFont="1" applyFill="1" applyBorder="1" applyAlignment="1">
      <alignment horizontal="distributed"/>
    </xf>
    <xf numFmtId="3" fontId="10" fillId="50" borderId="99" xfId="0" applyNumberFormat="1" applyFont="1" applyFill="1" applyBorder="1" applyAlignment="1">
      <alignment horizontal="right" vertical="center" wrapText="1"/>
    </xf>
    <xf numFmtId="0" fontId="10" fillId="50" borderId="113" xfId="0" applyFont="1" applyFill="1" applyBorder="1" applyAlignment="1">
      <alignment horizontal="distributed"/>
    </xf>
    <xf numFmtId="0" fontId="10" fillId="50" borderId="73" xfId="0" applyFont="1" applyFill="1" applyBorder="1" applyAlignment="1">
      <alignment horizontal="distributed"/>
    </xf>
    <xf numFmtId="3" fontId="10" fillId="50" borderId="9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distributed"/>
    </xf>
    <xf numFmtId="0" fontId="62" fillId="50" borderId="0" xfId="0" applyFont="1" applyFill="1" applyAlignment="1">
      <alignment horizontal="right"/>
    </xf>
    <xf numFmtId="3" fontId="10" fillId="50" borderId="46" xfId="0" applyNumberFormat="1" applyFont="1" applyFill="1" applyBorder="1" applyAlignment="1">
      <alignment/>
    </xf>
    <xf numFmtId="3" fontId="10" fillId="50" borderId="47" xfId="0" applyNumberFormat="1" applyFont="1" applyFill="1" applyBorder="1" applyAlignment="1">
      <alignment/>
    </xf>
    <xf numFmtId="3" fontId="10" fillId="50" borderId="19" xfId="0" applyNumberFormat="1" applyFont="1" applyFill="1" applyBorder="1" applyAlignment="1">
      <alignment/>
    </xf>
    <xf numFmtId="3" fontId="10" fillId="50" borderId="40" xfId="0" applyNumberFormat="1" applyFont="1" applyFill="1" applyBorder="1" applyAlignment="1">
      <alignment/>
    </xf>
    <xf numFmtId="3" fontId="10" fillId="50" borderId="48" xfId="0" applyNumberFormat="1" applyFont="1" applyFill="1" applyBorder="1" applyAlignment="1">
      <alignment/>
    </xf>
    <xf numFmtId="3" fontId="10" fillId="50" borderId="49" xfId="0" applyNumberFormat="1" applyFont="1" applyFill="1" applyBorder="1" applyAlignment="1">
      <alignment/>
    </xf>
    <xf numFmtId="3" fontId="10" fillId="50" borderId="41" xfId="0" applyNumberFormat="1" applyFont="1" applyFill="1" applyBorder="1" applyAlignment="1">
      <alignment/>
    </xf>
    <xf numFmtId="3" fontId="10" fillId="50" borderId="35" xfId="0" applyNumberFormat="1" applyFont="1" applyFill="1" applyBorder="1" applyAlignment="1">
      <alignment/>
    </xf>
    <xf numFmtId="3" fontId="10" fillId="50" borderId="51" xfId="0" applyNumberFormat="1" applyFont="1" applyFill="1" applyBorder="1" applyAlignment="1">
      <alignment/>
    </xf>
    <xf numFmtId="3" fontId="10" fillId="50" borderId="52" xfId="0" applyNumberFormat="1" applyFont="1" applyFill="1" applyBorder="1" applyAlignment="1">
      <alignment/>
    </xf>
    <xf numFmtId="3" fontId="10" fillId="50" borderId="30" xfId="0" applyNumberFormat="1" applyFont="1" applyFill="1" applyBorder="1" applyAlignment="1">
      <alignment/>
    </xf>
    <xf numFmtId="3" fontId="10" fillId="50" borderId="32" xfId="0" applyNumberFormat="1" applyFont="1" applyFill="1" applyBorder="1" applyAlignment="1">
      <alignment/>
    </xf>
    <xf numFmtId="3" fontId="10" fillId="50" borderId="34" xfId="0" applyNumberFormat="1" applyFont="1" applyFill="1" applyBorder="1" applyAlignment="1">
      <alignment/>
    </xf>
    <xf numFmtId="3" fontId="10" fillId="50" borderId="80" xfId="0" applyNumberFormat="1" applyFont="1" applyFill="1" applyBorder="1" applyAlignment="1">
      <alignment/>
    </xf>
    <xf numFmtId="3" fontId="10" fillId="50" borderId="81" xfId="0" applyNumberFormat="1" applyFont="1" applyFill="1" applyBorder="1" applyAlignment="1">
      <alignment/>
    </xf>
    <xf numFmtId="3" fontId="10" fillId="50" borderId="21" xfId="0" applyNumberFormat="1" applyFont="1" applyFill="1" applyBorder="1" applyAlignment="1">
      <alignment/>
    </xf>
    <xf numFmtId="3" fontId="10" fillId="50" borderId="39" xfId="0" applyNumberFormat="1" applyFont="1" applyFill="1" applyBorder="1" applyAlignment="1">
      <alignment/>
    </xf>
    <xf numFmtId="3" fontId="10" fillId="50" borderId="24" xfId="0" applyNumberFormat="1" applyFont="1" applyFill="1" applyBorder="1" applyAlignment="1">
      <alignment/>
    </xf>
    <xf numFmtId="3" fontId="10" fillId="50" borderId="88" xfId="0" applyNumberFormat="1" applyFont="1" applyFill="1" applyBorder="1" applyAlignment="1">
      <alignment/>
    </xf>
    <xf numFmtId="3" fontId="10" fillId="50" borderId="69" xfId="0" applyNumberFormat="1" applyFont="1" applyFill="1" applyBorder="1" applyAlignment="1">
      <alignment/>
    </xf>
    <xf numFmtId="3" fontId="10" fillId="50" borderId="83" xfId="0" applyNumberFormat="1" applyFont="1" applyFill="1" applyBorder="1" applyAlignment="1">
      <alignment/>
    </xf>
    <xf numFmtId="3" fontId="10" fillId="50" borderId="114" xfId="0" applyNumberFormat="1" applyFont="1" applyFill="1" applyBorder="1" applyAlignment="1">
      <alignment/>
    </xf>
    <xf numFmtId="3" fontId="10" fillId="50" borderId="76" xfId="0" applyNumberFormat="1" applyFont="1" applyFill="1" applyBorder="1" applyAlignment="1">
      <alignment/>
    </xf>
    <xf numFmtId="3" fontId="10" fillId="50" borderId="115" xfId="0" applyNumberFormat="1" applyFont="1" applyFill="1" applyBorder="1" applyAlignment="1">
      <alignment/>
    </xf>
    <xf numFmtId="3" fontId="10" fillId="50" borderId="99" xfId="0" applyNumberFormat="1" applyFont="1" applyFill="1" applyBorder="1" applyAlignment="1">
      <alignment/>
    </xf>
    <xf numFmtId="3" fontId="10" fillId="50" borderId="113" xfId="0" applyNumberFormat="1" applyFont="1" applyFill="1" applyBorder="1" applyAlignment="1">
      <alignment/>
    </xf>
    <xf numFmtId="3" fontId="10" fillId="50" borderId="116" xfId="0" applyNumberFormat="1" applyFont="1" applyFill="1" applyBorder="1" applyAlignment="1">
      <alignment/>
    </xf>
    <xf numFmtId="3" fontId="10" fillId="50" borderId="20" xfId="0" applyNumberFormat="1" applyFont="1" applyFill="1" applyBorder="1" applyAlignment="1">
      <alignment/>
    </xf>
    <xf numFmtId="3" fontId="10" fillId="50" borderId="117" xfId="0" applyNumberFormat="1" applyFont="1" applyFill="1" applyBorder="1" applyAlignment="1">
      <alignment/>
    </xf>
    <xf numFmtId="3" fontId="10" fillId="50" borderId="118" xfId="0" applyNumberFormat="1" applyFont="1" applyFill="1" applyBorder="1" applyAlignment="1">
      <alignment/>
    </xf>
    <xf numFmtId="3" fontId="10" fillId="50" borderId="119" xfId="0" applyNumberFormat="1" applyFont="1" applyFill="1" applyBorder="1" applyAlignment="1">
      <alignment/>
    </xf>
    <xf numFmtId="3" fontId="10" fillId="50" borderId="120" xfId="0" applyNumberFormat="1" applyFont="1" applyFill="1" applyBorder="1" applyAlignment="1">
      <alignment/>
    </xf>
    <xf numFmtId="3" fontId="10" fillId="50" borderId="121" xfId="0" applyNumberFormat="1" applyFont="1" applyFill="1" applyBorder="1" applyAlignment="1">
      <alignment/>
    </xf>
    <xf numFmtId="3" fontId="10" fillId="50" borderId="122" xfId="0" applyNumberFormat="1" applyFont="1" applyFill="1" applyBorder="1" applyAlignment="1">
      <alignment/>
    </xf>
    <xf numFmtId="3" fontId="10" fillId="50" borderId="123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 vertical="center"/>
    </xf>
    <xf numFmtId="3" fontId="20" fillId="0" borderId="24" xfId="86" applyNumberFormat="1" applyFont="1" applyFill="1" applyBorder="1" applyAlignment="1">
      <alignment vertical="center"/>
    </xf>
    <xf numFmtId="3" fontId="20" fillId="0" borderId="49" xfId="86" applyNumberFormat="1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10" fillId="50" borderId="96" xfId="0" applyNumberFormat="1" applyFont="1" applyFill="1" applyBorder="1" applyAlignment="1">
      <alignment/>
    </xf>
    <xf numFmtId="0" fontId="59" fillId="50" borderId="39" xfId="0" applyFont="1" applyFill="1" applyBorder="1" applyAlignment="1">
      <alignment horizontal="distributed" vertical="center"/>
    </xf>
    <xf numFmtId="0" fontId="59" fillId="50" borderId="24" xfId="0" applyFont="1" applyFill="1" applyBorder="1" applyAlignment="1">
      <alignment horizontal="distributed" vertical="center"/>
    </xf>
    <xf numFmtId="0" fontId="57" fillId="50" borderId="124" xfId="0" applyFont="1" applyFill="1" applyBorder="1" applyAlignment="1">
      <alignment horizontal="distributed"/>
    </xf>
    <xf numFmtId="0" fontId="57" fillId="50" borderId="113" xfId="0" applyFont="1" applyFill="1" applyBorder="1" applyAlignment="1">
      <alignment horizontal="distributed"/>
    </xf>
    <xf numFmtId="0" fontId="57" fillId="50" borderId="68" xfId="0" applyFont="1" applyFill="1" applyBorder="1" applyAlignment="1">
      <alignment horizontal="distributed"/>
    </xf>
    <xf numFmtId="0" fontId="57" fillId="50" borderId="22" xfId="0" applyFont="1" applyFill="1" applyBorder="1" applyAlignment="1">
      <alignment horizontal="distributed"/>
    </xf>
    <xf numFmtId="0" fontId="57" fillId="50" borderId="73" xfId="0" applyFont="1" applyFill="1" applyBorder="1" applyAlignment="1">
      <alignment horizontal="distributed"/>
    </xf>
    <xf numFmtId="195" fontId="57" fillId="50" borderId="49" xfId="0" applyNumberFormat="1" applyFont="1" applyFill="1" applyBorder="1" applyAlignment="1">
      <alignment vertical="center"/>
    </xf>
    <xf numFmtId="196" fontId="57" fillId="50" borderId="49" xfId="0" applyNumberFormat="1" applyFont="1" applyFill="1" applyBorder="1" applyAlignment="1">
      <alignment vertical="center"/>
    </xf>
    <xf numFmtId="195" fontId="57" fillId="50" borderId="49" xfId="0" applyNumberFormat="1" applyFont="1" applyFill="1" applyBorder="1" applyAlignment="1" applyProtection="1">
      <alignment horizontal="right" vertical="center"/>
      <protection locked="0"/>
    </xf>
    <xf numFmtId="195" fontId="57" fillId="50" borderId="86" xfId="0" applyNumberFormat="1" applyFont="1" applyFill="1" applyBorder="1" applyAlignment="1">
      <alignment vertical="center"/>
    </xf>
    <xf numFmtId="195" fontId="57" fillId="50" borderId="47" xfId="0" applyNumberFormat="1" applyFont="1" applyFill="1" applyBorder="1" applyAlignment="1">
      <alignment vertical="center"/>
    </xf>
    <xf numFmtId="0" fontId="59" fillId="50" borderId="92" xfId="0" applyFont="1" applyFill="1" applyBorder="1" applyAlignment="1">
      <alignment horizontal="distributed" vertical="center"/>
    </xf>
    <xf numFmtId="0" fontId="59" fillId="50" borderId="43" xfId="0" applyFont="1" applyFill="1" applyBorder="1" applyAlignment="1">
      <alignment horizontal="distributed" vertical="center"/>
    </xf>
    <xf numFmtId="0" fontId="57" fillId="50" borderId="23" xfId="0" applyFont="1" applyFill="1" applyBorder="1" applyAlignment="1">
      <alignment horizontal="distributed" vertical="center"/>
    </xf>
    <xf numFmtId="195" fontId="57" fillId="50" borderId="125" xfId="0" applyNumberFormat="1" applyFont="1" applyFill="1" applyBorder="1" applyAlignment="1">
      <alignment vertical="center"/>
    </xf>
    <xf numFmtId="0" fontId="59" fillId="50" borderId="28" xfId="0" applyFont="1" applyFill="1" applyBorder="1" applyAlignment="1">
      <alignment horizontal="distributed" vertical="center"/>
    </xf>
    <xf numFmtId="195" fontId="57" fillId="50" borderId="90" xfId="0" applyNumberFormat="1" applyFont="1" applyFill="1" applyBorder="1" applyAlignment="1">
      <alignment vertical="center"/>
    </xf>
    <xf numFmtId="0" fontId="0" fillId="5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50" borderId="0" xfId="0" applyFont="1" applyFill="1" applyAlignment="1">
      <alignment horizontal="right"/>
    </xf>
    <xf numFmtId="0" fontId="10" fillId="50" borderId="0" xfId="0" applyFont="1" applyFill="1" applyAlignment="1">
      <alignment/>
    </xf>
    <xf numFmtId="0" fontId="10" fillId="50" borderId="0" xfId="0" applyFont="1" applyFill="1" applyAlignment="1">
      <alignment horizontal="distributed"/>
    </xf>
    <xf numFmtId="0" fontId="10" fillId="50" borderId="0" xfId="0" applyFont="1" applyFill="1" applyAlignment="1">
      <alignment horizontal="right"/>
    </xf>
    <xf numFmtId="0" fontId="10" fillId="5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3" fillId="0" borderId="0" xfId="0" applyFont="1" applyFill="1" applyAlignment="1">
      <alignment vertical="center"/>
    </xf>
    <xf numFmtId="0" fontId="63" fillId="50" borderId="0" xfId="0" applyFont="1" applyFill="1" applyAlignment="1">
      <alignment/>
    </xf>
    <xf numFmtId="0" fontId="7" fillId="0" borderId="4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2" fillId="0" borderId="91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7" fillId="0" borderId="82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89" xfId="0" applyFont="1" applyFill="1" applyBorder="1" applyAlignment="1">
      <alignment horizontal="center" vertical="center" wrapText="1"/>
    </xf>
    <xf numFmtId="0" fontId="57" fillId="0" borderId="127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textRotation="255"/>
    </xf>
    <xf numFmtId="0" fontId="57" fillId="0" borderId="36" xfId="0" applyFont="1" applyFill="1" applyBorder="1" applyAlignment="1">
      <alignment horizontal="center" vertical="center" textRotation="255"/>
    </xf>
    <xf numFmtId="0" fontId="57" fillId="0" borderId="37" xfId="0" applyFont="1" applyFill="1" applyBorder="1" applyAlignment="1">
      <alignment horizontal="center" vertical="center" textRotation="255"/>
    </xf>
    <xf numFmtId="0" fontId="57" fillId="0" borderId="82" xfId="0" applyFont="1" applyFill="1" applyBorder="1" applyAlignment="1">
      <alignment horizontal="center" vertical="center" textRotation="255"/>
    </xf>
    <xf numFmtId="0" fontId="57" fillId="0" borderId="70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28" xfId="0" applyFont="1" applyFill="1" applyBorder="1" applyAlignment="1">
      <alignment horizontal="center" vertical="center" wrapText="1"/>
    </xf>
    <xf numFmtId="0" fontId="57" fillId="0" borderId="99" xfId="0" applyFont="1" applyFill="1" applyBorder="1" applyAlignment="1">
      <alignment horizontal="center" vertical="center" wrapText="1"/>
    </xf>
    <xf numFmtId="0" fontId="10" fillId="50" borderId="70" xfId="0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center" vertical="center"/>
    </xf>
    <xf numFmtId="0" fontId="10" fillId="50" borderId="19" xfId="0" applyFont="1" applyFill="1" applyBorder="1" applyAlignment="1">
      <alignment horizontal="center" vertical="center" wrapText="1"/>
    </xf>
    <xf numFmtId="0" fontId="10" fillId="50" borderId="89" xfId="0" applyFont="1" applyFill="1" applyBorder="1" applyAlignment="1">
      <alignment horizontal="center" vertical="center" wrapText="1"/>
    </xf>
    <xf numFmtId="0" fontId="10" fillId="50" borderId="127" xfId="0" applyFont="1" applyFill="1" applyBorder="1" applyAlignment="1">
      <alignment horizontal="center" vertical="center" wrapText="1"/>
    </xf>
    <xf numFmtId="0" fontId="10" fillId="50" borderId="70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95" xfId="0" applyFont="1" applyFill="1" applyBorder="1" applyAlignment="1">
      <alignment horizontal="center" vertical="center" wrapText="1"/>
    </xf>
    <xf numFmtId="0" fontId="10" fillId="50" borderId="97" xfId="0" applyFont="1" applyFill="1" applyBorder="1" applyAlignment="1">
      <alignment horizontal="center" vertical="center" wrapText="1"/>
    </xf>
    <xf numFmtId="0" fontId="19" fillId="50" borderId="89" xfId="0" applyFont="1" applyFill="1" applyBorder="1" applyAlignment="1">
      <alignment horizontal="center" vertical="center" wrapText="1"/>
    </xf>
    <xf numFmtId="0" fontId="19" fillId="50" borderId="19" xfId="0" applyFont="1" applyFill="1" applyBorder="1" applyAlignment="1">
      <alignment horizontal="center" vertical="center" wrapText="1"/>
    </xf>
    <xf numFmtId="0" fontId="19" fillId="50" borderId="127" xfId="0" applyFont="1" applyFill="1" applyBorder="1" applyAlignment="1">
      <alignment horizontal="center" vertical="center" wrapText="1"/>
    </xf>
    <xf numFmtId="195" fontId="64" fillId="50" borderId="23" xfId="0" applyNumberFormat="1" applyFont="1" applyFill="1" applyBorder="1" applyAlignment="1">
      <alignment horizontal="right" vertical="center" wrapText="1"/>
    </xf>
    <xf numFmtId="195" fontId="65" fillId="50" borderId="23" xfId="0" applyNumberFormat="1" applyFont="1" applyFill="1" applyBorder="1" applyAlignment="1">
      <alignment horizontal="right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50" borderId="73" xfId="0" applyFont="1" applyFill="1" applyBorder="1" applyAlignment="1">
      <alignment horizontal="center" vertical="center" wrapText="1"/>
    </xf>
    <xf numFmtId="0" fontId="10" fillId="50" borderId="124" xfId="0" applyFont="1" applyFill="1" applyBorder="1" applyAlignment="1">
      <alignment horizontal="center" vertical="center" wrapText="1"/>
    </xf>
    <xf numFmtId="0" fontId="10" fillId="50" borderId="79" xfId="0" applyFont="1" applyFill="1" applyBorder="1" applyAlignment="1">
      <alignment horizontal="center" vertical="center" wrapText="1"/>
    </xf>
    <xf numFmtId="0" fontId="10" fillId="50" borderId="113" xfId="0" applyFont="1" applyFill="1" applyBorder="1" applyAlignment="1">
      <alignment horizontal="center" vertical="center" wrapText="1"/>
    </xf>
    <xf numFmtId="0" fontId="10" fillId="50" borderId="115" xfId="0" applyFont="1" applyFill="1" applyBorder="1" applyAlignment="1">
      <alignment horizontal="center" vertical="center" wrapText="1"/>
    </xf>
    <xf numFmtId="0" fontId="10" fillId="50" borderId="46" xfId="0" applyFont="1" applyFill="1" applyBorder="1" applyAlignment="1">
      <alignment horizontal="center" vertical="center" wrapText="1"/>
    </xf>
    <xf numFmtId="0" fontId="10" fillId="50" borderId="47" xfId="0" applyFont="1" applyFill="1" applyBorder="1" applyAlignment="1">
      <alignment horizontal="center" vertical="center" wrapText="1"/>
    </xf>
    <xf numFmtId="0" fontId="10" fillId="50" borderId="124" xfId="0" applyFont="1" applyFill="1" applyBorder="1" applyAlignment="1">
      <alignment horizontal="center" vertical="center"/>
    </xf>
    <xf numFmtId="0" fontId="10" fillId="50" borderId="22" xfId="0" applyFont="1" applyFill="1" applyBorder="1" applyAlignment="1">
      <alignment horizontal="center" vertical="center"/>
    </xf>
    <xf numFmtId="0" fontId="10" fillId="50" borderId="21" xfId="0" applyFont="1" applyFill="1" applyBorder="1" applyAlignment="1">
      <alignment horizontal="center" vertical="center" wrapText="1"/>
    </xf>
    <xf numFmtId="0" fontId="10" fillId="50" borderId="128" xfId="0" applyFont="1" applyFill="1" applyBorder="1" applyAlignment="1">
      <alignment horizontal="center" vertical="center" wrapText="1"/>
    </xf>
    <xf numFmtId="0" fontId="10" fillId="50" borderId="20" xfId="0" applyFont="1" applyFill="1" applyBorder="1" applyAlignment="1">
      <alignment horizontal="center" vertical="center" wrapText="1"/>
    </xf>
    <xf numFmtId="0" fontId="10" fillId="50" borderId="49" xfId="0" applyFont="1" applyFill="1" applyBorder="1" applyAlignment="1">
      <alignment horizontal="center" vertical="center" wrapText="1"/>
    </xf>
    <xf numFmtId="0" fontId="10" fillId="50" borderId="25" xfId="0" applyFont="1" applyFill="1" applyBorder="1" applyAlignment="1">
      <alignment horizontal="center" vertical="center" wrapText="1"/>
    </xf>
    <xf numFmtId="0" fontId="10" fillId="50" borderId="23" xfId="0" applyFont="1" applyFill="1" applyBorder="1" applyAlignment="1">
      <alignment horizontal="center" vertical="center" wrapText="1"/>
    </xf>
    <xf numFmtId="0" fontId="10" fillId="50" borderId="102" xfId="0" applyFont="1" applyFill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2 2" xfId="74"/>
    <cellStyle name="メモ 2 2 3" xfId="75"/>
    <cellStyle name="メモ 2 3" xfId="76"/>
    <cellStyle name="メモ 2 4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2 2" xfId="90"/>
    <cellStyle name="桁区切り 2 2 3" xfId="91"/>
    <cellStyle name="桁区切り 2 3" xfId="92"/>
    <cellStyle name="桁区切り 2 4" xfId="93"/>
    <cellStyle name="桁区切り 3" xfId="94"/>
    <cellStyle name="桁区切り 4" xfId="95"/>
    <cellStyle name="桁区切り 5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2" xfId="115"/>
    <cellStyle name="標準 2 2" xfId="116"/>
    <cellStyle name="標準 2 2 2" xfId="117"/>
    <cellStyle name="標準 2 2 3" xfId="118"/>
    <cellStyle name="標準 2 3" xfId="119"/>
    <cellStyle name="標準 2 4" xfId="120"/>
    <cellStyle name="標準 2 5" xfId="121"/>
    <cellStyle name="標準 3" xfId="122"/>
    <cellStyle name="標準 4" xfId="123"/>
    <cellStyle name="標準 5" xfId="124"/>
    <cellStyle name="標準_環生第134号（【○○市町村・○○事務組合】冊子「平成岸２１年度　大阪府の一般廃棄物」（し尿分）に係る調査） " xfId="125"/>
    <cellStyle name="Followed Hyperlink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6" bestFit="1" customWidth="1"/>
    <col min="2" max="2" width="12.8984375" style="6" customWidth="1"/>
    <col min="3" max="4" width="11" style="14" customWidth="1"/>
    <col min="5" max="8" width="11" style="6" customWidth="1"/>
    <col min="9" max="9" width="11.19921875" style="6" customWidth="1"/>
    <col min="10" max="10" width="12.5" style="6" customWidth="1"/>
    <col min="11" max="11" width="15.69921875" style="6" customWidth="1"/>
    <col min="12" max="16384" width="9" style="6" customWidth="1"/>
  </cols>
  <sheetData>
    <row r="1" spans="5:11" ht="18" customHeight="1">
      <c r="E1" s="13"/>
      <c r="F1" s="13"/>
      <c r="G1" s="13"/>
      <c r="K1" s="15"/>
    </row>
    <row r="2" spans="1:11" ht="23.25" customHeight="1">
      <c r="A2" s="262" t="s">
        <v>115</v>
      </c>
      <c r="E2" s="13"/>
      <c r="F2" s="13"/>
      <c r="G2" s="13"/>
      <c r="K2" s="15"/>
    </row>
    <row r="3" spans="1:11" s="390" customFormat="1" ht="20.25" customHeight="1" thickBot="1">
      <c r="A3" s="262" t="s">
        <v>114</v>
      </c>
      <c r="E3" s="391"/>
      <c r="F3" s="391"/>
      <c r="G3" s="391"/>
      <c r="J3" s="418" t="s">
        <v>148</v>
      </c>
      <c r="K3" s="418"/>
    </row>
    <row r="4" spans="1:11" ht="19.5" customHeight="1">
      <c r="A4" s="394" t="s">
        <v>4</v>
      </c>
      <c r="B4" s="406" t="s">
        <v>1</v>
      </c>
      <c r="C4" s="412" t="s">
        <v>68</v>
      </c>
      <c r="D4" s="410"/>
      <c r="E4" s="413"/>
      <c r="F4" s="409" t="s">
        <v>69</v>
      </c>
      <c r="G4" s="410"/>
      <c r="H4" s="410"/>
      <c r="I4" s="410"/>
      <c r="J4" s="411"/>
      <c r="K4" s="397" t="s">
        <v>2</v>
      </c>
    </row>
    <row r="5" spans="1:11" ht="12" customHeight="1">
      <c r="A5" s="395"/>
      <c r="B5" s="407"/>
      <c r="C5" s="400" t="s">
        <v>98</v>
      </c>
      <c r="D5" s="402" t="s">
        <v>73</v>
      </c>
      <c r="E5" s="404" t="s">
        <v>49</v>
      </c>
      <c r="F5" s="414" t="s">
        <v>74</v>
      </c>
      <c r="G5" s="416" t="s">
        <v>70</v>
      </c>
      <c r="H5" s="419" t="s">
        <v>71</v>
      </c>
      <c r="I5" s="238"/>
      <c r="J5" s="419" t="s">
        <v>49</v>
      </c>
      <c r="K5" s="398"/>
    </row>
    <row r="6" spans="1:11" ht="39.75" customHeight="1" thickBot="1">
      <c r="A6" s="396"/>
      <c r="B6" s="408"/>
      <c r="C6" s="401"/>
      <c r="D6" s="403"/>
      <c r="E6" s="405"/>
      <c r="F6" s="415"/>
      <c r="G6" s="417"/>
      <c r="H6" s="417"/>
      <c r="I6" s="183" t="s">
        <v>72</v>
      </c>
      <c r="J6" s="420"/>
      <c r="K6" s="399"/>
    </row>
    <row r="7" spans="1:12" s="17" customFormat="1" ht="41.25" customHeight="1">
      <c r="A7" s="192" t="s">
        <v>5</v>
      </c>
      <c r="B7" s="187">
        <v>2703407</v>
      </c>
      <c r="C7" s="180">
        <v>69</v>
      </c>
      <c r="D7" s="184">
        <v>0</v>
      </c>
      <c r="E7" s="185">
        <v>69</v>
      </c>
      <c r="F7" s="186">
        <v>2703338</v>
      </c>
      <c r="G7" s="184">
        <v>0</v>
      </c>
      <c r="H7" s="184">
        <v>0</v>
      </c>
      <c r="I7" s="184">
        <v>0</v>
      </c>
      <c r="J7" s="170">
        <v>2703338</v>
      </c>
      <c r="K7" s="126">
        <v>2703407</v>
      </c>
      <c r="L7" s="16">
        <f aca="true" t="shared" si="0" ref="L7:L51">IF(B7-K7=0,"","ｴﾗｰ")</f>
      </c>
    </row>
    <row r="8" spans="1:12" s="17" customFormat="1" ht="41.25" customHeight="1">
      <c r="A8" s="193" t="s">
        <v>6</v>
      </c>
      <c r="B8" s="188">
        <v>838936</v>
      </c>
      <c r="C8" s="179">
        <v>8676</v>
      </c>
      <c r="D8" s="18">
        <v>0</v>
      </c>
      <c r="E8" s="165">
        <v>8676</v>
      </c>
      <c r="F8" s="172">
        <v>778641</v>
      </c>
      <c r="G8" s="18">
        <v>431</v>
      </c>
      <c r="H8" s="18">
        <v>51188</v>
      </c>
      <c r="I8" s="19">
        <v>16734</v>
      </c>
      <c r="J8" s="169">
        <v>830260</v>
      </c>
      <c r="K8" s="20">
        <v>838936</v>
      </c>
      <c r="L8" s="16">
        <f t="shared" si="0"/>
      </c>
    </row>
    <row r="9" spans="1:12" s="17" customFormat="1" ht="41.25" customHeight="1">
      <c r="A9" s="193" t="s">
        <v>7</v>
      </c>
      <c r="B9" s="189">
        <v>196331</v>
      </c>
      <c r="C9" s="178">
        <v>9942</v>
      </c>
      <c r="D9" s="8">
        <v>0</v>
      </c>
      <c r="E9" s="164">
        <v>9942</v>
      </c>
      <c r="F9" s="173">
        <v>172115</v>
      </c>
      <c r="G9" s="21">
        <v>0</v>
      </c>
      <c r="H9" s="21">
        <v>14274</v>
      </c>
      <c r="I9" s="21">
        <v>2310</v>
      </c>
      <c r="J9" s="9">
        <v>186389</v>
      </c>
      <c r="K9" s="10">
        <v>196331</v>
      </c>
      <c r="L9" s="16">
        <f t="shared" si="0"/>
      </c>
    </row>
    <row r="10" spans="1:12" s="17" customFormat="1" ht="41.25" customHeight="1">
      <c r="A10" s="193" t="s">
        <v>8</v>
      </c>
      <c r="B10" s="189">
        <v>405463</v>
      </c>
      <c r="C10" s="178">
        <v>73</v>
      </c>
      <c r="D10" s="8">
        <v>0</v>
      </c>
      <c r="E10" s="164">
        <v>73</v>
      </c>
      <c r="F10" s="174">
        <v>404843</v>
      </c>
      <c r="G10" s="8">
        <v>0</v>
      </c>
      <c r="H10" s="8">
        <v>547</v>
      </c>
      <c r="I10" s="8">
        <v>0</v>
      </c>
      <c r="J10" s="9">
        <v>405390</v>
      </c>
      <c r="K10" s="10">
        <v>405463</v>
      </c>
      <c r="L10" s="16">
        <f t="shared" si="0"/>
      </c>
    </row>
    <row r="11" spans="1:12" s="17" customFormat="1" ht="41.25" customHeight="1">
      <c r="A11" s="193" t="s">
        <v>9</v>
      </c>
      <c r="B11" s="189">
        <v>103498</v>
      </c>
      <c r="C11" s="178">
        <v>13</v>
      </c>
      <c r="D11" s="8">
        <v>0</v>
      </c>
      <c r="E11" s="164">
        <v>13</v>
      </c>
      <c r="F11" s="174">
        <v>103448</v>
      </c>
      <c r="G11" s="8">
        <v>0</v>
      </c>
      <c r="H11" s="8">
        <v>37</v>
      </c>
      <c r="I11" s="8">
        <v>15</v>
      </c>
      <c r="J11" s="9">
        <v>103485</v>
      </c>
      <c r="K11" s="10">
        <v>103498</v>
      </c>
      <c r="L11" s="16">
        <f t="shared" si="0"/>
      </c>
    </row>
    <row r="12" spans="1:12" s="17" customFormat="1" ht="41.25" customHeight="1">
      <c r="A12" s="193" t="s">
        <v>10</v>
      </c>
      <c r="B12" s="189">
        <v>370072</v>
      </c>
      <c r="C12" s="178">
        <v>747</v>
      </c>
      <c r="D12" s="8">
        <v>0</v>
      </c>
      <c r="E12" s="164">
        <v>747</v>
      </c>
      <c r="F12" s="174">
        <v>367933</v>
      </c>
      <c r="G12" s="8">
        <v>0</v>
      </c>
      <c r="H12" s="8">
        <v>1392</v>
      </c>
      <c r="I12" s="8">
        <v>57</v>
      </c>
      <c r="J12" s="9">
        <v>369325</v>
      </c>
      <c r="K12" s="10">
        <v>370072</v>
      </c>
      <c r="L12" s="16">
        <f t="shared" si="0"/>
      </c>
    </row>
    <row r="13" spans="1:12" s="17" customFormat="1" ht="41.25" customHeight="1">
      <c r="A13" s="193" t="s">
        <v>11</v>
      </c>
      <c r="B13" s="189">
        <v>75047</v>
      </c>
      <c r="C13" s="178">
        <v>1311</v>
      </c>
      <c r="D13" s="8">
        <v>0</v>
      </c>
      <c r="E13" s="164">
        <v>1311</v>
      </c>
      <c r="F13" s="174">
        <v>64859</v>
      </c>
      <c r="G13" s="8">
        <v>0</v>
      </c>
      <c r="H13" s="8">
        <v>8877</v>
      </c>
      <c r="I13" s="8">
        <v>1290</v>
      </c>
      <c r="J13" s="9">
        <v>73736</v>
      </c>
      <c r="K13" s="10">
        <v>75047</v>
      </c>
      <c r="L13" s="16">
        <f t="shared" si="0"/>
      </c>
    </row>
    <row r="14" spans="1:12" s="17" customFormat="1" ht="41.25" customHeight="1">
      <c r="A14" s="193" t="s">
        <v>12</v>
      </c>
      <c r="B14" s="189">
        <v>352990</v>
      </c>
      <c r="C14" s="178">
        <v>5192</v>
      </c>
      <c r="D14" s="8">
        <v>0</v>
      </c>
      <c r="E14" s="164">
        <v>5192</v>
      </c>
      <c r="F14" s="174">
        <v>342901</v>
      </c>
      <c r="G14" s="8">
        <v>0</v>
      </c>
      <c r="H14" s="8">
        <v>4897</v>
      </c>
      <c r="I14" s="8">
        <v>1408</v>
      </c>
      <c r="J14" s="9">
        <v>347798</v>
      </c>
      <c r="K14" s="10">
        <v>352990</v>
      </c>
      <c r="L14" s="16">
        <f t="shared" si="0"/>
      </c>
    </row>
    <row r="15" spans="1:12" s="17" customFormat="1" ht="41.25" customHeight="1">
      <c r="A15" s="193" t="s">
        <v>13</v>
      </c>
      <c r="B15" s="189">
        <v>87433</v>
      </c>
      <c r="C15" s="178">
        <v>10390</v>
      </c>
      <c r="D15" s="8">
        <v>0</v>
      </c>
      <c r="E15" s="164">
        <v>10390</v>
      </c>
      <c r="F15" s="174">
        <v>47357</v>
      </c>
      <c r="G15" s="8">
        <v>0</v>
      </c>
      <c r="H15" s="8">
        <v>29686</v>
      </c>
      <c r="I15" s="8">
        <v>23737</v>
      </c>
      <c r="J15" s="9">
        <v>77043</v>
      </c>
      <c r="K15" s="10">
        <v>87433</v>
      </c>
      <c r="L15" s="16">
        <f t="shared" si="0"/>
      </c>
    </row>
    <row r="16" spans="1:12" s="17" customFormat="1" ht="41.25" customHeight="1">
      <c r="A16" s="193" t="s">
        <v>14</v>
      </c>
      <c r="B16" s="189">
        <v>143708</v>
      </c>
      <c r="C16" s="178">
        <v>10</v>
      </c>
      <c r="D16" s="8">
        <v>0</v>
      </c>
      <c r="E16" s="164">
        <v>10</v>
      </c>
      <c r="F16" s="174">
        <v>143698</v>
      </c>
      <c r="G16" s="8">
        <v>0</v>
      </c>
      <c r="H16" s="8">
        <v>0</v>
      </c>
      <c r="I16" s="8">
        <v>0</v>
      </c>
      <c r="J16" s="9">
        <v>143698</v>
      </c>
      <c r="K16" s="10">
        <v>143708</v>
      </c>
      <c r="L16" s="16">
        <f t="shared" si="0"/>
      </c>
    </row>
    <row r="17" spans="1:12" s="17" customFormat="1" ht="41.25" customHeight="1">
      <c r="A17" s="193" t="s">
        <v>15</v>
      </c>
      <c r="B17" s="189">
        <v>402608</v>
      </c>
      <c r="C17" s="178">
        <v>2323</v>
      </c>
      <c r="D17" s="8">
        <v>0</v>
      </c>
      <c r="E17" s="164">
        <v>2323</v>
      </c>
      <c r="F17" s="174">
        <v>375546</v>
      </c>
      <c r="G17" s="8">
        <v>0</v>
      </c>
      <c r="H17" s="8">
        <v>24739</v>
      </c>
      <c r="I17" s="8">
        <v>16991</v>
      </c>
      <c r="J17" s="9">
        <v>400285</v>
      </c>
      <c r="K17" s="10">
        <v>402608</v>
      </c>
      <c r="L17" s="16">
        <f t="shared" si="0"/>
      </c>
    </row>
    <row r="18" spans="1:12" s="17" customFormat="1" ht="41.25" customHeight="1">
      <c r="A18" s="193" t="s">
        <v>16</v>
      </c>
      <c r="B18" s="189">
        <v>281478</v>
      </c>
      <c r="C18" s="178">
        <v>1313</v>
      </c>
      <c r="D18" s="8">
        <v>0</v>
      </c>
      <c r="E18" s="164">
        <v>1313</v>
      </c>
      <c r="F18" s="174">
        <v>276486</v>
      </c>
      <c r="G18" s="8">
        <v>0</v>
      </c>
      <c r="H18" s="8">
        <v>3679</v>
      </c>
      <c r="I18" s="8">
        <v>1142</v>
      </c>
      <c r="J18" s="9">
        <v>280165</v>
      </c>
      <c r="K18" s="10">
        <v>281478</v>
      </c>
      <c r="L18" s="16">
        <f t="shared" si="0"/>
      </c>
    </row>
    <row r="19" spans="1:12" s="17" customFormat="1" ht="41.25" customHeight="1">
      <c r="A19" s="193" t="s">
        <v>17</v>
      </c>
      <c r="B19" s="189">
        <v>267080</v>
      </c>
      <c r="C19" s="178">
        <v>9164</v>
      </c>
      <c r="D19" s="8">
        <v>0</v>
      </c>
      <c r="E19" s="164">
        <v>9164</v>
      </c>
      <c r="F19" s="174">
        <v>209148</v>
      </c>
      <c r="G19" s="8">
        <v>0</v>
      </c>
      <c r="H19" s="8">
        <v>48768</v>
      </c>
      <c r="I19" s="163">
        <v>15231</v>
      </c>
      <c r="J19" s="9">
        <v>257916</v>
      </c>
      <c r="K19" s="10">
        <v>267080</v>
      </c>
      <c r="L19" s="16">
        <f t="shared" si="0"/>
      </c>
    </row>
    <row r="20" spans="1:12" s="17" customFormat="1" ht="41.25" customHeight="1">
      <c r="A20" s="193" t="s">
        <v>18</v>
      </c>
      <c r="B20" s="189">
        <v>100615</v>
      </c>
      <c r="C20" s="178">
        <v>20247</v>
      </c>
      <c r="D20" s="8">
        <v>0</v>
      </c>
      <c r="E20" s="164">
        <v>20247</v>
      </c>
      <c r="F20" s="174">
        <v>35027</v>
      </c>
      <c r="G20" s="8">
        <v>0</v>
      </c>
      <c r="H20" s="8">
        <v>45341</v>
      </c>
      <c r="I20" s="8">
        <v>39007</v>
      </c>
      <c r="J20" s="9">
        <v>80368</v>
      </c>
      <c r="K20" s="10">
        <v>100615</v>
      </c>
      <c r="L20" s="16">
        <f t="shared" si="0"/>
      </c>
    </row>
    <row r="21" spans="1:12" s="17" customFormat="1" ht="41.25" customHeight="1">
      <c r="A21" s="193" t="s">
        <v>19</v>
      </c>
      <c r="B21" s="189">
        <v>112594</v>
      </c>
      <c r="C21" s="178">
        <v>2985</v>
      </c>
      <c r="D21" s="8">
        <v>0</v>
      </c>
      <c r="E21" s="164">
        <v>2985</v>
      </c>
      <c r="F21" s="174">
        <v>92945</v>
      </c>
      <c r="G21" s="8">
        <v>0</v>
      </c>
      <c r="H21" s="8">
        <v>16664</v>
      </c>
      <c r="I21" s="8">
        <v>10890</v>
      </c>
      <c r="J21" s="9">
        <v>109609</v>
      </c>
      <c r="K21" s="10">
        <v>112594</v>
      </c>
      <c r="L21" s="16">
        <f t="shared" si="0"/>
      </c>
    </row>
    <row r="22" spans="1:12" s="17" customFormat="1" ht="41.25" customHeight="1">
      <c r="A22" s="193" t="s">
        <v>20</v>
      </c>
      <c r="B22" s="189">
        <v>234851</v>
      </c>
      <c r="C22" s="178">
        <v>522</v>
      </c>
      <c r="D22" s="8">
        <v>0</v>
      </c>
      <c r="E22" s="164">
        <v>522</v>
      </c>
      <c r="F22" s="174">
        <v>229978</v>
      </c>
      <c r="G22" s="8">
        <v>0</v>
      </c>
      <c r="H22" s="8">
        <v>4351</v>
      </c>
      <c r="I22" s="8">
        <v>2521</v>
      </c>
      <c r="J22" s="9">
        <v>234329</v>
      </c>
      <c r="K22" s="10">
        <v>234851</v>
      </c>
      <c r="L22" s="16">
        <f t="shared" si="0"/>
      </c>
    </row>
    <row r="23" spans="1:12" s="17" customFormat="1" ht="41.25" customHeight="1">
      <c r="A23" s="193" t="s">
        <v>21</v>
      </c>
      <c r="B23" s="189">
        <v>106713</v>
      </c>
      <c r="C23" s="178">
        <v>3389</v>
      </c>
      <c r="D23" s="8">
        <v>16</v>
      </c>
      <c r="E23" s="164">
        <v>3405</v>
      </c>
      <c r="F23" s="174">
        <v>94946</v>
      </c>
      <c r="G23" s="8">
        <v>0</v>
      </c>
      <c r="H23" s="8">
        <v>8362</v>
      </c>
      <c r="I23" s="8">
        <v>5489</v>
      </c>
      <c r="J23" s="9">
        <v>103308</v>
      </c>
      <c r="K23" s="10">
        <v>106713</v>
      </c>
      <c r="L23" s="16">
        <f t="shared" si="0"/>
      </c>
    </row>
    <row r="24" spans="1:12" s="17" customFormat="1" ht="41.25" customHeight="1">
      <c r="A24" s="193" t="s">
        <v>22</v>
      </c>
      <c r="B24" s="189">
        <v>120575</v>
      </c>
      <c r="C24" s="178">
        <v>3817</v>
      </c>
      <c r="D24" s="8">
        <v>0</v>
      </c>
      <c r="E24" s="164">
        <v>3817</v>
      </c>
      <c r="F24" s="174">
        <v>106824</v>
      </c>
      <c r="G24" s="8">
        <v>0</v>
      </c>
      <c r="H24" s="8">
        <v>9934</v>
      </c>
      <c r="I24" s="8">
        <v>2450</v>
      </c>
      <c r="J24" s="9">
        <v>116758</v>
      </c>
      <c r="K24" s="10">
        <v>120575</v>
      </c>
      <c r="L24" s="16">
        <f t="shared" si="0"/>
      </c>
    </row>
    <row r="25" spans="1:12" s="17" customFormat="1" ht="41.25" customHeight="1">
      <c r="A25" s="193" t="s">
        <v>23</v>
      </c>
      <c r="B25" s="189">
        <v>121337</v>
      </c>
      <c r="C25" s="178">
        <v>786</v>
      </c>
      <c r="D25" s="8">
        <v>0</v>
      </c>
      <c r="E25" s="164">
        <v>786</v>
      </c>
      <c r="F25" s="174">
        <v>116804</v>
      </c>
      <c r="G25" s="8">
        <v>0</v>
      </c>
      <c r="H25" s="8">
        <v>3747</v>
      </c>
      <c r="I25" s="8">
        <v>1926</v>
      </c>
      <c r="J25" s="9">
        <v>120551</v>
      </c>
      <c r="K25" s="10">
        <v>121337</v>
      </c>
      <c r="L25" s="16">
        <f t="shared" si="0"/>
      </c>
    </row>
    <row r="26" spans="1:12" s="17" customFormat="1" ht="41.25" customHeight="1">
      <c r="A26" s="193" t="s">
        <v>24</v>
      </c>
      <c r="B26" s="189">
        <v>185936</v>
      </c>
      <c r="C26" s="178">
        <v>10476</v>
      </c>
      <c r="D26" s="8">
        <v>0</v>
      </c>
      <c r="E26" s="164">
        <v>10476</v>
      </c>
      <c r="F26" s="174">
        <v>145978</v>
      </c>
      <c r="G26" s="8">
        <v>0</v>
      </c>
      <c r="H26" s="8">
        <v>29482</v>
      </c>
      <c r="I26" s="8">
        <v>13549</v>
      </c>
      <c r="J26" s="9">
        <v>175460</v>
      </c>
      <c r="K26" s="10">
        <v>185936</v>
      </c>
      <c r="L26" s="16">
        <f t="shared" si="0"/>
      </c>
    </row>
    <row r="27" spans="1:12" s="17" customFormat="1" ht="41.25" customHeight="1">
      <c r="A27" s="193" t="s">
        <v>25</v>
      </c>
      <c r="B27" s="189">
        <v>137826</v>
      </c>
      <c r="C27" s="178">
        <v>25</v>
      </c>
      <c r="D27" s="8">
        <v>0</v>
      </c>
      <c r="E27" s="164">
        <v>25</v>
      </c>
      <c r="F27" s="174">
        <v>137762</v>
      </c>
      <c r="G27" s="8">
        <v>0</v>
      </c>
      <c r="H27" s="8">
        <v>39</v>
      </c>
      <c r="I27" s="8">
        <v>18</v>
      </c>
      <c r="J27" s="9">
        <v>137801</v>
      </c>
      <c r="K27" s="10">
        <v>137826</v>
      </c>
      <c r="L27" s="16">
        <f t="shared" si="0"/>
      </c>
    </row>
    <row r="28" spans="1:12" s="17" customFormat="1" ht="41.25" customHeight="1">
      <c r="A28" s="193" t="s">
        <v>26</v>
      </c>
      <c r="B28" s="189">
        <v>69784</v>
      </c>
      <c r="C28" s="178">
        <v>3469</v>
      </c>
      <c r="D28" s="8">
        <v>0</v>
      </c>
      <c r="E28" s="164">
        <v>3469</v>
      </c>
      <c r="F28" s="174">
        <v>54277</v>
      </c>
      <c r="G28" s="8">
        <v>0</v>
      </c>
      <c r="H28" s="8">
        <v>12038</v>
      </c>
      <c r="I28" s="8">
        <v>7851</v>
      </c>
      <c r="J28" s="9">
        <v>66315</v>
      </c>
      <c r="K28" s="10">
        <v>69784</v>
      </c>
      <c r="L28" s="16">
        <f t="shared" si="0"/>
      </c>
    </row>
    <row r="29" spans="1:12" s="17" customFormat="1" ht="41.25" customHeight="1">
      <c r="A29" s="193" t="s">
        <v>27</v>
      </c>
      <c r="B29" s="189">
        <v>112452</v>
      </c>
      <c r="C29" s="178">
        <v>5390</v>
      </c>
      <c r="D29" s="8">
        <v>0</v>
      </c>
      <c r="E29" s="164">
        <v>5390</v>
      </c>
      <c r="F29" s="174">
        <v>80494</v>
      </c>
      <c r="G29" s="8">
        <v>0</v>
      </c>
      <c r="H29" s="8">
        <v>26568</v>
      </c>
      <c r="I29" s="8">
        <v>6003</v>
      </c>
      <c r="J29" s="9">
        <v>107062</v>
      </c>
      <c r="K29" s="10">
        <v>112452</v>
      </c>
      <c r="L29" s="16">
        <f t="shared" si="0"/>
      </c>
    </row>
    <row r="30" spans="1:12" s="17" customFormat="1" ht="41.25" customHeight="1">
      <c r="A30" s="193" t="s">
        <v>28</v>
      </c>
      <c r="B30" s="189">
        <v>123299</v>
      </c>
      <c r="C30" s="178">
        <v>1530</v>
      </c>
      <c r="D30" s="8">
        <v>0</v>
      </c>
      <c r="E30" s="164">
        <v>1530</v>
      </c>
      <c r="F30" s="174">
        <v>111476</v>
      </c>
      <c r="G30" s="8">
        <v>0</v>
      </c>
      <c r="H30" s="8">
        <v>10293</v>
      </c>
      <c r="I30" s="8">
        <v>8351</v>
      </c>
      <c r="J30" s="9">
        <v>121769</v>
      </c>
      <c r="K30" s="10">
        <v>123299</v>
      </c>
      <c r="L30" s="16">
        <f t="shared" si="0"/>
      </c>
    </row>
    <row r="31" spans="1:12" s="17" customFormat="1" ht="41.25" customHeight="1" thickBot="1">
      <c r="A31" s="194" t="s">
        <v>29</v>
      </c>
      <c r="B31" s="190">
        <v>85359</v>
      </c>
      <c r="C31" s="181">
        <v>535</v>
      </c>
      <c r="D31" s="12">
        <v>0</v>
      </c>
      <c r="E31" s="166">
        <v>535</v>
      </c>
      <c r="F31" s="176">
        <v>80831</v>
      </c>
      <c r="G31" s="12">
        <v>0</v>
      </c>
      <c r="H31" s="12">
        <v>3993</v>
      </c>
      <c r="I31" s="12">
        <v>428</v>
      </c>
      <c r="J31" s="171">
        <v>84824</v>
      </c>
      <c r="K31" s="127">
        <v>85359</v>
      </c>
      <c r="L31" s="16">
        <f t="shared" si="0"/>
      </c>
    </row>
    <row r="32" spans="1:12" s="17" customFormat="1" ht="41.25" customHeight="1">
      <c r="A32" s="192" t="s">
        <v>30</v>
      </c>
      <c r="B32" s="187">
        <v>57892</v>
      </c>
      <c r="C32" s="180">
        <v>964</v>
      </c>
      <c r="D32" s="124">
        <v>0</v>
      </c>
      <c r="E32" s="125">
        <v>964</v>
      </c>
      <c r="F32" s="175">
        <v>49376</v>
      </c>
      <c r="G32" s="124">
        <v>0</v>
      </c>
      <c r="H32" s="124">
        <v>7552</v>
      </c>
      <c r="I32" s="124">
        <v>982</v>
      </c>
      <c r="J32" s="170">
        <v>56928</v>
      </c>
      <c r="K32" s="126">
        <v>57892</v>
      </c>
      <c r="L32" s="16">
        <f t="shared" si="0"/>
      </c>
    </row>
    <row r="33" spans="1:12" s="17" customFormat="1" ht="41.25" customHeight="1">
      <c r="A33" s="250" t="s">
        <v>31</v>
      </c>
      <c r="B33" s="251">
        <v>65088</v>
      </c>
      <c r="C33" s="252">
        <v>1821</v>
      </c>
      <c r="D33" s="253">
        <v>0</v>
      </c>
      <c r="E33" s="254">
        <v>1821</v>
      </c>
      <c r="F33" s="255">
        <v>45955</v>
      </c>
      <c r="G33" s="253">
        <v>0</v>
      </c>
      <c r="H33" s="253">
        <v>17312</v>
      </c>
      <c r="I33" s="253">
        <v>12922</v>
      </c>
      <c r="J33" s="256">
        <v>63267</v>
      </c>
      <c r="K33" s="257">
        <v>65088</v>
      </c>
      <c r="L33" s="16">
        <f t="shared" si="0"/>
      </c>
    </row>
    <row r="34" spans="1:12" s="17" customFormat="1" ht="41.25" customHeight="1">
      <c r="A34" s="193" t="s">
        <v>32</v>
      </c>
      <c r="B34" s="189">
        <v>491002</v>
      </c>
      <c r="C34" s="178">
        <v>3143</v>
      </c>
      <c r="D34" s="8">
        <v>44</v>
      </c>
      <c r="E34" s="164">
        <v>3187</v>
      </c>
      <c r="F34" s="174">
        <v>470747</v>
      </c>
      <c r="G34" s="8">
        <v>0</v>
      </c>
      <c r="H34" s="8">
        <v>17068</v>
      </c>
      <c r="I34" s="8">
        <v>1151</v>
      </c>
      <c r="J34" s="9">
        <v>487815</v>
      </c>
      <c r="K34" s="10">
        <v>491002</v>
      </c>
      <c r="L34" s="16">
        <f t="shared" si="0"/>
      </c>
    </row>
    <row r="35" spans="1:12" s="17" customFormat="1" ht="41.25" customHeight="1">
      <c r="A35" s="193" t="s">
        <v>33</v>
      </c>
      <c r="B35" s="189">
        <v>62549</v>
      </c>
      <c r="C35" s="178">
        <v>7027</v>
      </c>
      <c r="D35" s="8">
        <v>0</v>
      </c>
      <c r="E35" s="164">
        <v>7027</v>
      </c>
      <c r="F35" s="174">
        <v>33731</v>
      </c>
      <c r="G35" s="8">
        <v>0</v>
      </c>
      <c r="H35" s="8">
        <v>21791</v>
      </c>
      <c r="I35" s="8">
        <v>17318</v>
      </c>
      <c r="J35" s="9">
        <v>55522</v>
      </c>
      <c r="K35" s="10">
        <v>62549</v>
      </c>
      <c r="L35" s="16">
        <f t="shared" si="0"/>
      </c>
    </row>
    <row r="36" spans="1:12" s="17" customFormat="1" ht="41.25" customHeight="1">
      <c r="A36" s="193" t="s">
        <v>34</v>
      </c>
      <c r="B36" s="189">
        <v>55764</v>
      </c>
      <c r="C36" s="178">
        <v>219</v>
      </c>
      <c r="D36" s="8">
        <v>0</v>
      </c>
      <c r="E36" s="164">
        <v>219</v>
      </c>
      <c r="F36" s="174">
        <v>54954</v>
      </c>
      <c r="G36" s="8">
        <v>0</v>
      </c>
      <c r="H36" s="8">
        <v>591</v>
      </c>
      <c r="I36" s="8">
        <v>100</v>
      </c>
      <c r="J36" s="9">
        <v>55545</v>
      </c>
      <c r="K36" s="10">
        <v>55764</v>
      </c>
      <c r="L36" s="16">
        <f t="shared" si="0"/>
      </c>
    </row>
    <row r="37" spans="1:12" s="17" customFormat="1" ht="41.25" customHeight="1">
      <c r="A37" s="193" t="s">
        <v>35</v>
      </c>
      <c r="B37" s="189">
        <v>77816</v>
      </c>
      <c r="C37" s="178">
        <v>865</v>
      </c>
      <c r="D37" s="8">
        <v>0</v>
      </c>
      <c r="E37" s="164">
        <v>865</v>
      </c>
      <c r="F37" s="174">
        <v>72894</v>
      </c>
      <c r="G37" s="8">
        <v>0</v>
      </c>
      <c r="H37" s="8">
        <v>4057</v>
      </c>
      <c r="I37" s="8">
        <v>1926</v>
      </c>
      <c r="J37" s="9">
        <v>76951</v>
      </c>
      <c r="K37" s="10">
        <v>77816</v>
      </c>
      <c r="L37" s="16">
        <f t="shared" si="0"/>
      </c>
    </row>
    <row r="38" spans="1:12" s="17" customFormat="1" ht="41.25" customHeight="1">
      <c r="A38" s="193" t="s">
        <v>36</v>
      </c>
      <c r="B38" s="189">
        <v>58240</v>
      </c>
      <c r="C38" s="178">
        <v>145</v>
      </c>
      <c r="D38" s="8">
        <v>0</v>
      </c>
      <c r="E38" s="164">
        <v>145</v>
      </c>
      <c r="F38" s="174">
        <v>56478</v>
      </c>
      <c r="G38" s="8">
        <v>0</v>
      </c>
      <c r="H38" s="8">
        <v>1617</v>
      </c>
      <c r="I38" s="8">
        <v>653</v>
      </c>
      <c r="J38" s="9">
        <v>58095</v>
      </c>
      <c r="K38" s="10">
        <v>58240</v>
      </c>
      <c r="L38" s="16">
        <f t="shared" si="0"/>
      </c>
    </row>
    <row r="39" spans="1:12" s="17" customFormat="1" ht="41.25" customHeight="1" thickBot="1">
      <c r="A39" s="194" t="s">
        <v>37</v>
      </c>
      <c r="B39" s="190">
        <v>54946</v>
      </c>
      <c r="C39" s="181">
        <v>7745</v>
      </c>
      <c r="D39" s="12">
        <v>0</v>
      </c>
      <c r="E39" s="166">
        <v>7745</v>
      </c>
      <c r="F39" s="176">
        <v>24665</v>
      </c>
      <c r="G39" s="12">
        <v>0</v>
      </c>
      <c r="H39" s="12">
        <v>22536</v>
      </c>
      <c r="I39" s="12">
        <v>9784</v>
      </c>
      <c r="J39" s="171">
        <v>47201</v>
      </c>
      <c r="K39" s="127">
        <v>54946</v>
      </c>
      <c r="L39" s="16">
        <f t="shared" si="0"/>
      </c>
    </row>
    <row r="40" spans="1:12" s="17" customFormat="1" ht="41.25" customHeight="1" thickBot="1">
      <c r="A40" s="195" t="s">
        <v>116</v>
      </c>
      <c r="B40" s="244">
        <f>SUM(B7:B39)</f>
        <v>8662689</v>
      </c>
      <c r="C40" s="245">
        <f aca="true" t="shared" si="1" ref="C40:K40">SUM(C7:C39)</f>
        <v>124323</v>
      </c>
      <c r="D40" s="246">
        <f t="shared" si="1"/>
        <v>60</v>
      </c>
      <c r="E40" s="247">
        <f t="shared" si="1"/>
        <v>124383</v>
      </c>
      <c r="F40" s="248">
        <f t="shared" si="1"/>
        <v>8086455</v>
      </c>
      <c r="G40" s="246">
        <f t="shared" si="1"/>
        <v>431</v>
      </c>
      <c r="H40" s="246">
        <f t="shared" si="1"/>
        <v>451420</v>
      </c>
      <c r="I40" s="246">
        <f t="shared" si="1"/>
        <v>222234</v>
      </c>
      <c r="J40" s="249">
        <f t="shared" si="1"/>
        <v>8538306</v>
      </c>
      <c r="K40" s="123">
        <f t="shared" si="1"/>
        <v>8662689</v>
      </c>
      <c r="L40" s="16">
        <f t="shared" si="0"/>
      </c>
    </row>
    <row r="41" spans="1:12" s="17" customFormat="1" ht="41.25" customHeight="1">
      <c r="A41" s="192" t="s">
        <v>38</v>
      </c>
      <c r="B41" s="187">
        <v>30605</v>
      </c>
      <c r="C41" s="180">
        <v>401</v>
      </c>
      <c r="D41" s="124">
        <v>0</v>
      </c>
      <c r="E41" s="125">
        <v>401</v>
      </c>
      <c r="F41" s="175">
        <v>28870</v>
      </c>
      <c r="G41" s="124">
        <v>0</v>
      </c>
      <c r="H41" s="124">
        <v>1334</v>
      </c>
      <c r="I41" s="124">
        <v>470</v>
      </c>
      <c r="J41" s="170">
        <v>30204</v>
      </c>
      <c r="K41" s="123">
        <v>30605</v>
      </c>
      <c r="L41" s="16">
        <f t="shared" si="0"/>
      </c>
    </row>
    <row r="42" spans="1:12" s="17" customFormat="1" ht="41.25" customHeight="1">
      <c r="A42" s="193" t="s">
        <v>39</v>
      </c>
      <c r="B42" s="189">
        <v>19879</v>
      </c>
      <c r="C42" s="178">
        <v>49</v>
      </c>
      <c r="D42" s="8">
        <v>0</v>
      </c>
      <c r="E42" s="164">
        <v>49</v>
      </c>
      <c r="F42" s="174">
        <v>19560</v>
      </c>
      <c r="G42" s="8">
        <v>0</v>
      </c>
      <c r="H42" s="8">
        <v>270</v>
      </c>
      <c r="I42" s="8">
        <v>270</v>
      </c>
      <c r="J42" s="9">
        <v>19830</v>
      </c>
      <c r="K42" s="10">
        <v>19879</v>
      </c>
      <c r="L42" s="16">
        <f t="shared" si="0"/>
      </c>
    </row>
    <row r="43" spans="1:12" s="17" customFormat="1" ht="41.25" customHeight="1">
      <c r="A43" s="193" t="s">
        <v>40</v>
      </c>
      <c r="B43" s="189">
        <v>10281</v>
      </c>
      <c r="C43" s="178">
        <v>1902</v>
      </c>
      <c r="D43" s="8">
        <v>56</v>
      </c>
      <c r="E43" s="164">
        <v>1958</v>
      </c>
      <c r="F43" s="174">
        <v>2114</v>
      </c>
      <c r="G43" s="8">
        <v>0</v>
      </c>
      <c r="H43" s="8">
        <v>6209</v>
      </c>
      <c r="I43" s="8">
        <v>5503</v>
      </c>
      <c r="J43" s="9">
        <v>8323</v>
      </c>
      <c r="K43" s="10">
        <v>10281</v>
      </c>
      <c r="L43" s="16">
        <f t="shared" si="0"/>
      </c>
    </row>
    <row r="44" spans="1:12" s="17" customFormat="1" ht="41.25" customHeight="1">
      <c r="A44" s="193" t="s">
        <v>41</v>
      </c>
      <c r="B44" s="189">
        <v>17226</v>
      </c>
      <c r="C44" s="178">
        <v>1194</v>
      </c>
      <c r="D44" s="8">
        <v>0</v>
      </c>
      <c r="E44" s="164">
        <v>1194</v>
      </c>
      <c r="F44" s="174">
        <v>14782</v>
      </c>
      <c r="G44" s="8">
        <v>0</v>
      </c>
      <c r="H44" s="8">
        <v>1250</v>
      </c>
      <c r="I44" s="8">
        <v>59</v>
      </c>
      <c r="J44" s="9">
        <v>16032</v>
      </c>
      <c r="K44" s="10">
        <v>17226</v>
      </c>
      <c r="L44" s="16">
        <f t="shared" si="0"/>
      </c>
    </row>
    <row r="45" spans="1:12" s="17" customFormat="1" ht="41.25" customHeight="1">
      <c r="A45" s="193" t="s">
        <v>42</v>
      </c>
      <c r="B45" s="189">
        <v>43917</v>
      </c>
      <c r="C45" s="178">
        <v>4215</v>
      </c>
      <c r="D45" s="8">
        <v>0</v>
      </c>
      <c r="E45" s="164">
        <v>4215</v>
      </c>
      <c r="F45" s="174">
        <v>33151</v>
      </c>
      <c r="G45" s="8">
        <v>0</v>
      </c>
      <c r="H45" s="8">
        <v>6551</v>
      </c>
      <c r="I45" s="8">
        <v>4375</v>
      </c>
      <c r="J45" s="9">
        <v>39702</v>
      </c>
      <c r="K45" s="10">
        <v>43917</v>
      </c>
      <c r="L45" s="16">
        <f t="shared" si="0"/>
      </c>
    </row>
    <row r="46" spans="1:12" s="17" customFormat="1" ht="41.25" customHeight="1">
      <c r="A46" s="193" t="s">
        <v>43</v>
      </c>
      <c r="B46" s="189">
        <v>8493</v>
      </c>
      <c r="C46" s="178">
        <v>985</v>
      </c>
      <c r="D46" s="8">
        <v>0</v>
      </c>
      <c r="E46" s="164">
        <v>985</v>
      </c>
      <c r="F46" s="174">
        <v>7273</v>
      </c>
      <c r="G46" s="8">
        <v>0</v>
      </c>
      <c r="H46" s="8">
        <v>235</v>
      </c>
      <c r="I46" s="8">
        <v>154</v>
      </c>
      <c r="J46" s="9">
        <v>7508</v>
      </c>
      <c r="K46" s="10">
        <v>8493</v>
      </c>
      <c r="L46" s="16">
        <f t="shared" si="0"/>
      </c>
    </row>
    <row r="47" spans="1:12" s="17" customFormat="1" ht="41.25" customHeight="1">
      <c r="A47" s="193" t="s">
        <v>44</v>
      </c>
      <c r="B47" s="189">
        <v>16011</v>
      </c>
      <c r="C47" s="178">
        <v>4525</v>
      </c>
      <c r="D47" s="8">
        <v>0</v>
      </c>
      <c r="E47" s="164">
        <v>4525</v>
      </c>
      <c r="F47" s="174">
        <v>10050</v>
      </c>
      <c r="G47" s="8">
        <v>0</v>
      </c>
      <c r="H47" s="8">
        <v>1436</v>
      </c>
      <c r="I47" s="8">
        <v>1281</v>
      </c>
      <c r="J47" s="9">
        <v>11486</v>
      </c>
      <c r="K47" s="10">
        <v>16011</v>
      </c>
      <c r="L47" s="16">
        <f t="shared" si="0"/>
      </c>
    </row>
    <row r="48" spans="1:12" s="17" customFormat="1" ht="41.25" customHeight="1">
      <c r="A48" s="193" t="s">
        <v>45</v>
      </c>
      <c r="B48" s="189">
        <v>13507</v>
      </c>
      <c r="C48" s="178">
        <v>228</v>
      </c>
      <c r="D48" s="8">
        <v>16</v>
      </c>
      <c r="E48" s="164">
        <v>244</v>
      </c>
      <c r="F48" s="174">
        <v>11257</v>
      </c>
      <c r="G48" s="8">
        <v>0</v>
      </c>
      <c r="H48" s="8">
        <v>2006</v>
      </c>
      <c r="I48" s="8">
        <v>341</v>
      </c>
      <c r="J48" s="9">
        <v>13263</v>
      </c>
      <c r="K48" s="10">
        <v>13507</v>
      </c>
      <c r="L48" s="16">
        <f t="shared" si="0"/>
      </c>
    </row>
    <row r="49" spans="1:12" s="17" customFormat="1" ht="41.25" customHeight="1">
      <c r="A49" s="193" t="s">
        <v>46</v>
      </c>
      <c r="B49" s="189">
        <v>15732</v>
      </c>
      <c r="C49" s="178">
        <v>731</v>
      </c>
      <c r="D49" s="8">
        <v>20</v>
      </c>
      <c r="E49" s="164">
        <v>751</v>
      </c>
      <c r="F49" s="174">
        <v>13767</v>
      </c>
      <c r="G49" s="8">
        <v>0</v>
      </c>
      <c r="H49" s="8">
        <v>1214</v>
      </c>
      <c r="I49" s="8">
        <v>751</v>
      </c>
      <c r="J49" s="9">
        <v>14981</v>
      </c>
      <c r="K49" s="10">
        <v>15732</v>
      </c>
      <c r="L49" s="16">
        <f t="shared" si="0"/>
      </c>
    </row>
    <row r="50" spans="1:12" s="17" customFormat="1" ht="41.25" customHeight="1" thickBot="1">
      <c r="A50" s="194" t="s">
        <v>47</v>
      </c>
      <c r="B50" s="190">
        <v>5332</v>
      </c>
      <c r="C50" s="181">
        <v>385</v>
      </c>
      <c r="D50" s="12">
        <v>3</v>
      </c>
      <c r="E50" s="166">
        <v>388</v>
      </c>
      <c r="F50" s="176">
        <v>3546</v>
      </c>
      <c r="G50" s="12">
        <v>0</v>
      </c>
      <c r="H50" s="12">
        <v>1398</v>
      </c>
      <c r="I50" s="12">
        <v>460</v>
      </c>
      <c r="J50" s="171">
        <v>4944</v>
      </c>
      <c r="K50" s="127">
        <v>5332</v>
      </c>
      <c r="L50" s="16">
        <f t="shared" si="0"/>
      </c>
    </row>
    <row r="51" spans="1:12" s="17" customFormat="1" ht="41.25" customHeight="1" thickBot="1">
      <c r="A51" s="196" t="s">
        <v>117</v>
      </c>
      <c r="B51" s="191">
        <f>SUM(B41:B50)</f>
        <v>180983</v>
      </c>
      <c r="C51" s="182">
        <f aca="true" t="shared" si="2" ref="C51:K51">SUM(C41:C50)</f>
        <v>14615</v>
      </c>
      <c r="D51" s="167">
        <f t="shared" si="2"/>
        <v>95</v>
      </c>
      <c r="E51" s="168">
        <f t="shared" si="2"/>
        <v>14710</v>
      </c>
      <c r="F51" s="177">
        <f t="shared" si="2"/>
        <v>144370</v>
      </c>
      <c r="G51" s="167">
        <f t="shared" si="2"/>
        <v>0</v>
      </c>
      <c r="H51" s="167">
        <f t="shared" si="2"/>
        <v>21903</v>
      </c>
      <c r="I51" s="167">
        <f>SUM(I41:I50)</f>
        <v>13664</v>
      </c>
      <c r="J51" s="22">
        <f t="shared" si="2"/>
        <v>166273</v>
      </c>
      <c r="K51" s="11">
        <f t="shared" si="2"/>
        <v>180983</v>
      </c>
      <c r="L51" s="16">
        <f t="shared" si="0"/>
      </c>
    </row>
    <row r="52" spans="1:11" s="17" customFormat="1" ht="41.25" customHeight="1" thickBot="1">
      <c r="A52" s="196" t="s">
        <v>118</v>
      </c>
      <c r="B52" s="191">
        <f>SUM(B40,B51)</f>
        <v>8843672</v>
      </c>
      <c r="C52" s="182">
        <f aca="true" t="shared" si="3" ref="C52:K52">SUM(C40,C51)</f>
        <v>138938</v>
      </c>
      <c r="D52" s="167">
        <f t="shared" si="3"/>
        <v>155</v>
      </c>
      <c r="E52" s="168">
        <f t="shared" si="3"/>
        <v>139093</v>
      </c>
      <c r="F52" s="177">
        <f t="shared" si="3"/>
        <v>8230825</v>
      </c>
      <c r="G52" s="167">
        <f t="shared" si="3"/>
        <v>431</v>
      </c>
      <c r="H52" s="167">
        <f t="shared" si="3"/>
        <v>473323</v>
      </c>
      <c r="I52" s="167">
        <f>SUM(I40,I51)</f>
        <v>235898</v>
      </c>
      <c r="J52" s="22">
        <f t="shared" si="3"/>
        <v>8704579</v>
      </c>
      <c r="K52" s="11">
        <f t="shared" si="3"/>
        <v>8843672</v>
      </c>
    </row>
  </sheetData>
  <sheetProtection/>
  <mergeCells count="13">
    <mergeCell ref="J3:K3"/>
    <mergeCell ref="H5:H6"/>
    <mergeCell ref="J5:J6"/>
    <mergeCell ref="A4:A6"/>
    <mergeCell ref="K4:K6"/>
    <mergeCell ref="C5:C6"/>
    <mergeCell ref="D5:D6"/>
    <mergeCell ref="E5:E6"/>
    <mergeCell ref="B4:B6"/>
    <mergeCell ref="F4:J4"/>
    <mergeCell ref="C4:E4"/>
    <mergeCell ref="F5:F6"/>
    <mergeCell ref="G5:G6"/>
  </mergeCells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7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D64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69921875" style="65" customWidth="1"/>
    <col min="2" max="21" width="5.09765625" style="65" customWidth="1"/>
    <col min="22" max="22" width="3" style="65" customWidth="1"/>
    <col min="23" max="30" width="5.09765625" style="65" customWidth="1"/>
    <col min="31" max="16384" width="9" style="65" customWidth="1"/>
  </cols>
  <sheetData>
    <row r="2" spans="1:27" s="383" customFormat="1" ht="18" thickBot="1">
      <c r="A2" s="384" t="s">
        <v>104</v>
      </c>
      <c r="AA2" s="392" t="s">
        <v>149</v>
      </c>
    </row>
    <row r="3" spans="1:30" s="66" customFormat="1" ht="18.75" customHeight="1" thickBot="1">
      <c r="A3" s="432" t="s">
        <v>66</v>
      </c>
      <c r="B3" s="435" t="s">
        <v>81</v>
      </c>
      <c r="C3" s="436"/>
      <c r="D3" s="436"/>
      <c r="E3" s="436"/>
      <c r="F3" s="436"/>
      <c r="G3" s="436"/>
      <c r="H3" s="436"/>
      <c r="I3" s="436"/>
      <c r="J3" s="436"/>
      <c r="K3" s="437"/>
      <c r="L3" s="435" t="s">
        <v>84</v>
      </c>
      <c r="M3" s="436"/>
      <c r="N3" s="436"/>
      <c r="O3" s="436"/>
      <c r="P3" s="436"/>
      <c r="Q3" s="436"/>
      <c r="R3" s="436"/>
      <c r="S3" s="436"/>
      <c r="T3" s="436"/>
      <c r="U3" s="437"/>
      <c r="V3" s="129"/>
      <c r="W3" s="423" t="s">
        <v>142</v>
      </c>
      <c r="X3" s="424"/>
      <c r="Y3" s="424"/>
      <c r="Z3" s="425"/>
      <c r="AA3" s="423" t="s">
        <v>0</v>
      </c>
      <c r="AB3" s="424"/>
      <c r="AC3" s="424"/>
      <c r="AD3" s="425"/>
    </row>
    <row r="4" spans="1:30" s="66" customFormat="1" ht="31.5" customHeight="1">
      <c r="A4" s="433"/>
      <c r="B4" s="423" t="s">
        <v>75</v>
      </c>
      <c r="C4" s="424"/>
      <c r="D4" s="424"/>
      <c r="E4" s="424"/>
      <c r="F4" s="425"/>
      <c r="G4" s="423" t="s">
        <v>53</v>
      </c>
      <c r="H4" s="424"/>
      <c r="I4" s="424"/>
      <c r="J4" s="424"/>
      <c r="K4" s="425"/>
      <c r="L4" s="423" t="s">
        <v>75</v>
      </c>
      <c r="M4" s="424"/>
      <c r="N4" s="424"/>
      <c r="O4" s="424"/>
      <c r="P4" s="425"/>
      <c r="Q4" s="423" t="s">
        <v>101</v>
      </c>
      <c r="R4" s="424"/>
      <c r="S4" s="424"/>
      <c r="T4" s="424"/>
      <c r="U4" s="425"/>
      <c r="V4" s="129"/>
      <c r="W4" s="428" t="s">
        <v>82</v>
      </c>
      <c r="X4" s="430" t="s">
        <v>83</v>
      </c>
      <c r="Y4" s="421" t="s">
        <v>107</v>
      </c>
      <c r="Z4" s="426" t="s">
        <v>108</v>
      </c>
      <c r="AA4" s="428" t="s">
        <v>82</v>
      </c>
      <c r="AB4" s="430" t="s">
        <v>83</v>
      </c>
      <c r="AC4" s="421" t="s">
        <v>107</v>
      </c>
      <c r="AD4" s="426" t="s">
        <v>108</v>
      </c>
    </row>
    <row r="5" spans="1:30" s="66" customFormat="1" ht="26.25" customHeight="1" thickBot="1">
      <c r="A5" s="434"/>
      <c r="B5" s="235" t="s">
        <v>76</v>
      </c>
      <c r="C5" s="236" t="s">
        <v>77</v>
      </c>
      <c r="D5" s="236" t="s">
        <v>78</v>
      </c>
      <c r="E5" s="236" t="s">
        <v>79</v>
      </c>
      <c r="F5" s="237" t="s">
        <v>80</v>
      </c>
      <c r="G5" s="235" t="s">
        <v>76</v>
      </c>
      <c r="H5" s="236" t="s">
        <v>77</v>
      </c>
      <c r="I5" s="236" t="s">
        <v>78</v>
      </c>
      <c r="J5" s="236" t="s">
        <v>79</v>
      </c>
      <c r="K5" s="237" t="s">
        <v>80</v>
      </c>
      <c r="L5" s="235" t="s">
        <v>76</v>
      </c>
      <c r="M5" s="236" t="s">
        <v>77</v>
      </c>
      <c r="N5" s="236" t="s">
        <v>78</v>
      </c>
      <c r="O5" s="236" t="s">
        <v>79</v>
      </c>
      <c r="P5" s="237" t="s">
        <v>80</v>
      </c>
      <c r="Q5" s="235" t="s">
        <v>76</v>
      </c>
      <c r="R5" s="236" t="s">
        <v>77</v>
      </c>
      <c r="S5" s="236" t="s">
        <v>78</v>
      </c>
      <c r="T5" s="236" t="s">
        <v>79</v>
      </c>
      <c r="U5" s="237" t="s">
        <v>80</v>
      </c>
      <c r="V5" s="129"/>
      <c r="W5" s="429"/>
      <c r="X5" s="431"/>
      <c r="Y5" s="422"/>
      <c r="Z5" s="427"/>
      <c r="AA5" s="429"/>
      <c r="AB5" s="431"/>
      <c r="AC5" s="422"/>
      <c r="AD5" s="427"/>
    </row>
    <row r="6" spans="1:30" s="66" customFormat="1" ht="15.75" customHeight="1">
      <c r="A6" s="130" t="s">
        <v>5</v>
      </c>
      <c r="B6" s="67"/>
      <c r="C6" s="68"/>
      <c r="D6" s="68" t="s">
        <v>99</v>
      </c>
      <c r="E6" s="78" t="s">
        <v>99</v>
      </c>
      <c r="F6" s="69"/>
      <c r="G6" s="67" t="s">
        <v>99</v>
      </c>
      <c r="H6" s="68"/>
      <c r="I6" s="68"/>
      <c r="J6" s="68"/>
      <c r="K6" s="68"/>
      <c r="L6" s="67"/>
      <c r="M6" s="68"/>
      <c r="N6" s="68"/>
      <c r="O6" s="68" t="s">
        <v>99</v>
      </c>
      <c r="P6" s="69"/>
      <c r="Q6" s="67"/>
      <c r="R6" s="68"/>
      <c r="S6" s="68"/>
      <c r="T6" s="68"/>
      <c r="U6" s="69" t="s">
        <v>99</v>
      </c>
      <c r="V6" s="70"/>
      <c r="W6" s="67"/>
      <c r="X6" s="68"/>
      <c r="Y6" s="68"/>
      <c r="Z6" s="72" t="s">
        <v>130</v>
      </c>
      <c r="AA6" s="67"/>
      <c r="AB6" s="68"/>
      <c r="AC6" s="68"/>
      <c r="AD6" s="69" t="s">
        <v>99</v>
      </c>
    </row>
    <row r="7" spans="1:30" s="66" customFormat="1" ht="15.75" customHeight="1">
      <c r="A7" s="131" t="s">
        <v>6</v>
      </c>
      <c r="B7" s="71"/>
      <c r="C7" s="72"/>
      <c r="D7" s="72" t="s">
        <v>99</v>
      </c>
      <c r="E7" s="72"/>
      <c r="F7" s="73"/>
      <c r="G7" s="71" t="s">
        <v>99</v>
      </c>
      <c r="H7" s="72"/>
      <c r="I7" s="78"/>
      <c r="J7" s="72"/>
      <c r="K7" s="73"/>
      <c r="L7" s="71"/>
      <c r="M7" s="72"/>
      <c r="N7" s="72" t="s">
        <v>99</v>
      </c>
      <c r="O7" s="72" t="s">
        <v>99</v>
      </c>
      <c r="P7" s="73"/>
      <c r="Q7" s="71" t="s">
        <v>99</v>
      </c>
      <c r="R7" s="72"/>
      <c r="S7" s="78"/>
      <c r="T7" s="72"/>
      <c r="U7" s="73"/>
      <c r="V7" s="70"/>
      <c r="W7" s="71"/>
      <c r="X7" s="72"/>
      <c r="Y7" s="72" t="s">
        <v>130</v>
      </c>
      <c r="Z7" s="73"/>
      <c r="AA7" s="71"/>
      <c r="AB7" s="72"/>
      <c r="AC7" s="72"/>
      <c r="AD7" s="73" t="s">
        <v>99</v>
      </c>
    </row>
    <row r="8" spans="1:30" s="66" customFormat="1" ht="15.75" customHeight="1">
      <c r="A8" s="131" t="s">
        <v>7</v>
      </c>
      <c r="B8" s="71"/>
      <c r="C8" s="72"/>
      <c r="D8" s="72"/>
      <c r="E8" s="72" t="s">
        <v>99</v>
      </c>
      <c r="F8" s="73"/>
      <c r="G8" s="72" t="s">
        <v>99</v>
      </c>
      <c r="H8" s="72"/>
      <c r="I8" s="72"/>
      <c r="J8" s="72"/>
      <c r="K8" s="73"/>
      <c r="L8" s="71"/>
      <c r="M8" s="72"/>
      <c r="N8" s="72"/>
      <c r="O8" s="72" t="s">
        <v>99</v>
      </c>
      <c r="P8" s="73"/>
      <c r="Q8" s="72" t="s">
        <v>99</v>
      </c>
      <c r="R8" s="72"/>
      <c r="S8" s="72"/>
      <c r="T8" s="72"/>
      <c r="U8" s="73"/>
      <c r="V8" s="70"/>
      <c r="W8" s="71"/>
      <c r="X8" s="72"/>
      <c r="Y8" s="72"/>
      <c r="Z8" s="73" t="s">
        <v>130</v>
      </c>
      <c r="AA8" s="71"/>
      <c r="AB8" s="72"/>
      <c r="AC8" s="72"/>
      <c r="AD8" s="73" t="s">
        <v>99</v>
      </c>
    </row>
    <row r="9" spans="1:30" s="66" customFormat="1" ht="15.75" customHeight="1">
      <c r="A9" s="131" t="s">
        <v>8</v>
      </c>
      <c r="B9" s="71"/>
      <c r="C9" s="72"/>
      <c r="D9" s="72" t="s">
        <v>99</v>
      </c>
      <c r="E9" s="72"/>
      <c r="F9" s="73"/>
      <c r="G9" s="71"/>
      <c r="H9" s="72"/>
      <c r="I9" s="72" t="s">
        <v>99</v>
      </c>
      <c r="J9" s="72"/>
      <c r="K9" s="73"/>
      <c r="L9" s="71"/>
      <c r="M9" s="72"/>
      <c r="N9" s="72"/>
      <c r="O9" s="72" t="s">
        <v>99</v>
      </c>
      <c r="P9" s="73"/>
      <c r="Q9" s="71"/>
      <c r="R9" s="72"/>
      <c r="S9" s="72" t="s">
        <v>99</v>
      </c>
      <c r="T9" s="72"/>
      <c r="U9" s="73"/>
      <c r="V9" s="70"/>
      <c r="W9" s="71"/>
      <c r="X9" s="72"/>
      <c r="Y9" s="72" t="s">
        <v>130</v>
      </c>
      <c r="Z9" s="73"/>
      <c r="AA9" s="71"/>
      <c r="AB9" s="72"/>
      <c r="AC9" s="72"/>
      <c r="AD9" s="73" t="s">
        <v>99</v>
      </c>
    </row>
    <row r="10" spans="1:30" s="66" customFormat="1" ht="15.75" customHeight="1">
      <c r="A10" s="131" t="s">
        <v>9</v>
      </c>
      <c r="B10" s="74" t="s">
        <v>99</v>
      </c>
      <c r="C10" s="72"/>
      <c r="D10" s="72"/>
      <c r="E10" s="72"/>
      <c r="F10" s="73"/>
      <c r="G10" s="71"/>
      <c r="H10" s="72"/>
      <c r="I10" s="72"/>
      <c r="J10" s="72"/>
      <c r="K10" s="75" t="s">
        <v>99</v>
      </c>
      <c r="L10" s="74" t="s">
        <v>99</v>
      </c>
      <c r="M10" s="72"/>
      <c r="N10" s="72"/>
      <c r="O10" s="72"/>
      <c r="P10" s="75"/>
      <c r="Q10" s="71"/>
      <c r="R10" s="72"/>
      <c r="S10" s="72"/>
      <c r="T10" s="72"/>
      <c r="U10" s="75" t="s">
        <v>99</v>
      </c>
      <c r="V10" s="70"/>
      <c r="W10" s="71" t="s">
        <v>131</v>
      </c>
      <c r="X10" s="72"/>
      <c r="Y10" s="72" t="s">
        <v>132</v>
      </c>
      <c r="Z10" s="73"/>
      <c r="AA10" s="74" t="s">
        <v>99</v>
      </c>
      <c r="AB10" s="72"/>
      <c r="AC10" s="76"/>
      <c r="AD10" s="73"/>
    </row>
    <row r="11" spans="1:30" s="66" customFormat="1" ht="15.75" customHeight="1">
      <c r="A11" s="131" t="s">
        <v>10</v>
      </c>
      <c r="B11" s="71"/>
      <c r="C11" s="72"/>
      <c r="D11" s="72" t="s">
        <v>99</v>
      </c>
      <c r="E11" s="72"/>
      <c r="F11" s="73"/>
      <c r="G11" s="71"/>
      <c r="H11" s="72"/>
      <c r="I11" s="72"/>
      <c r="J11" s="72"/>
      <c r="K11" s="73" t="s">
        <v>99</v>
      </c>
      <c r="L11" s="71"/>
      <c r="M11" s="72"/>
      <c r="N11" s="72"/>
      <c r="O11" s="72" t="s">
        <v>99</v>
      </c>
      <c r="P11" s="73"/>
      <c r="Q11" s="71"/>
      <c r="R11" s="72"/>
      <c r="S11" s="72"/>
      <c r="T11" s="72"/>
      <c r="U11" s="73" t="s">
        <v>99</v>
      </c>
      <c r="V11" s="70"/>
      <c r="W11" s="71" t="s">
        <v>130</v>
      </c>
      <c r="X11" s="72"/>
      <c r="Y11" s="72"/>
      <c r="Z11" s="73"/>
      <c r="AA11" s="71"/>
      <c r="AB11" s="72"/>
      <c r="AC11" s="72"/>
      <c r="AD11" s="73" t="s">
        <v>99</v>
      </c>
    </row>
    <row r="12" spans="1:30" s="66" customFormat="1" ht="15.75" customHeight="1">
      <c r="A12" s="131" t="s">
        <v>11</v>
      </c>
      <c r="B12" s="71"/>
      <c r="C12" s="72"/>
      <c r="D12" s="72"/>
      <c r="E12" s="76" t="s">
        <v>99</v>
      </c>
      <c r="F12" s="75"/>
      <c r="G12" s="74"/>
      <c r="H12" s="76" t="s">
        <v>99</v>
      </c>
      <c r="I12" s="76"/>
      <c r="J12" s="76"/>
      <c r="K12" s="75"/>
      <c r="L12" s="71"/>
      <c r="M12" s="72"/>
      <c r="N12" s="72"/>
      <c r="O12" s="76" t="s">
        <v>99</v>
      </c>
      <c r="P12" s="75"/>
      <c r="Q12" s="74"/>
      <c r="R12" s="76" t="s">
        <v>99</v>
      </c>
      <c r="S12" s="76"/>
      <c r="T12" s="76"/>
      <c r="U12" s="75"/>
      <c r="V12" s="70"/>
      <c r="W12" s="71"/>
      <c r="X12" s="76"/>
      <c r="Y12" s="72"/>
      <c r="Z12" s="73" t="s">
        <v>130</v>
      </c>
      <c r="AA12" s="74"/>
      <c r="AB12" s="76"/>
      <c r="AC12" s="72"/>
      <c r="AD12" s="73" t="s">
        <v>99</v>
      </c>
    </row>
    <row r="13" spans="1:30" s="66" customFormat="1" ht="15.75" customHeight="1">
      <c r="A13" s="131" t="s">
        <v>12</v>
      </c>
      <c r="B13" s="71"/>
      <c r="C13" s="72"/>
      <c r="D13" s="72" t="s">
        <v>99</v>
      </c>
      <c r="E13" s="72"/>
      <c r="F13" s="73"/>
      <c r="G13" s="71" t="s">
        <v>99</v>
      </c>
      <c r="H13" s="72"/>
      <c r="I13" s="72"/>
      <c r="J13" s="72"/>
      <c r="K13" s="73"/>
      <c r="L13" s="71"/>
      <c r="M13" s="72"/>
      <c r="N13" s="72"/>
      <c r="O13" s="72" t="s">
        <v>99</v>
      </c>
      <c r="P13" s="73"/>
      <c r="Q13" s="71" t="s">
        <v>99</v>
      </c>
      <c r="R13" s="72"/>
      <c r="S13" s="72"/>
      <c r="T13" s="72"/>
      <c r="U13" s="73"/>
      <c r="V13" s="70"/>
      <c r="W13" s="71" t="s">
        <v>102</v>
      </c>
      <c r="X13" s="72"/>
      <c r="Y13" s="72" t="s">
        <v>105</v>
      </c>
      <c r="Z13" s="73"/>
      <c r="AA13" s="71"/>
      <c r="AB13" s="72"/>
      <c r="AC13" s="78"/>
      <c r="AD13" s="73" t="s">
        <v>99</v>
      </c>
    </row>
    <row r="14" spans="1:30" s="66" customFormat="1" ht="15.75" customHeight="1">
      <c r="A14" s="131" t="s">
        <v>13</v>
      </c>
      <c r="B14" s="74"/>
      <c r="C14" s="76"/>
      <c r="D14" s="76"/>
      <c r="E14" s="76" t="s">
        <v>99</v>
      </c>
      <c r="F14" s="75"/>
      <c r="G14" s="76" t="s">
        <v>99</v>
      </c>
      <c r="H14" s="76"/>
      <c r="I14" s="76"/>
      <c r="J14" s="76"/>
      <c r="K14" s="75"/>
      <c r="L14" s="74"/>
      <c r="M14" s="76"/>
      <c r="N14" s="76"/>
      <c r="O14" s="79" t="s">
        <v>99</v>
      </c>
      <c r="P14" s="75"/>
      <c r="Q14" s="76" t="s">
        <v>99</v>
      </c>
      <c r="R14" s="76"/>
      <c r="S14" s="76"/>
      <c r="T14" s="76"/>
      <c r="U14" s="75"/>
      <c r="V14" s="77"/>
      <c r="W14" s="74"/>
      <c r="X14" s="76"/>
      <c r="Y14" s="76"/>
      <c r="Z14" s="75" t="s">
        <v>130</v>
      </c>
      <c r="AA14" s="74"/>
      <c r="AB14" s="76"/>
      <c r="AC14" s="76"/>
      <c r="AD14" s="75" t="s">
        <v>99</v>
      </c>
    </row>
    <row r="15" spans="1:30" s="66" customFormat="1" ht="15.75" customHeight="1">
      <c r="A15" s="131" t="s">
        <v>14</v>
      </c>
      <c r="B15" s="71"/>
      <c r="C15" s="72"/>
      <c r="D15" s="72"/>
      <c r="E15" s="72" t="s">
        <v>99</v>
      </c>
      <c r="F15" s="73"/>
      <c r="G15" s="71"/>
      <c r="H15" s="72"/>
      <c r="I15" s="72" t="s">
        <v>99</v>
      </c>
      <c r="J15" s="72"/>
      <c r="K15" s="73"/>
      <c r="L15" s="71"/>
      <c r="M15" s="72"/>
      <c r="N15" s="72"/>
      <c r="O15" s="72" t="s">
        <v>99</v>
      </c>
      <c r="P15" s="73"/>
      <c r="Q15" s="71"/>
      <c r="R15" s="72"/>
      <c r="S15" s="72" t="s">
        <v>99</v>
      </c>
      <c r="T15" s="72"/>
      <c r="U15" s="73"/>
      <c r="V15" s="70"/>
      <c r="W15" s="71"/>
      <c r="X15" s="72"/>
      <c r="Y15" s="72"/>
      <c r="Z15" s="73" t="s">
        <v>130</v>
      </c>
      <c r="AA15" s="71"/>
      <c r="AB15" s="72"/>
      <c r="AC15" s="72"/>
      <c r="AD15" s="73" t="s">
        <v>99</v>
      </c>
    </row>
    <row r="16" spans="1:30" s="66" customFormat="1" ht="15.75" customHeight="1">
      <c r="A16" s="131" t="s">
        <v>15</v>
      </c>
      <c r="B16" s="74" t="s">
        <v>99</v>
      </c>
      <c r="C16" s="72"/>
      <c r="D16" s="72"/>
      <c r="E16" s="72" t="s">
        <v>99</v>
      </c>
      <c r="F16" s="73"/>
      <c r="G16" s="74" t="s">
        <v>99</v>
      </c>
      <c r="H16" s="72"/>
      <c r="I16" s="72"/>
      <c r="J16" s="72"/>
      <c r="K16" s="73"/>
      <c r="L16" s="71"/>
      <c r="M16" s="72"/>
      <c r="N16" s="78"/>
      <c r="O16" s="76" t="s">
        <v>99</v>
      </c>
      <c r="P16" s="73"/>
      <c r="Q16" s="74" t="s">
        <v>99</v>
      </c>
      <c r="R16" s="72"/>
      <c r="S16" s="72"/>
      <c r="T16" s="72"/>
      <c r="U16" s="73"/>
      <c r="V16" s="70"/>
      <c r="W16" s="74"/>
      <c r="X16" s="79"/>
      <c r="Y16" s="76" t="s">
        <v>102</v>
      </c>
      <c r="Z16" s="73"/>
      <c r="AA16" s="74"/>
      <c r="AB16" s="72"/>
      <c r="AC16" s="80"/>
      <c r="AD16" s="73" t="s">
        <v>99</v>
      </c>
    </row>
    <row r="17" spans="1:30" s="66" customFormat="1" ht="15.75" customHeight="1">
      <c r="A17" s="131" t="s">
        <v>16</v>
      </c>
      <c r="B17" s="71" t="s">
        <v>99</v>
      </c>
      <c r="C17" s="72"/>
      <c r="D17" s="72"/>
      <c r="E17" s="72"/>
      <c r="F17" s="73"/>
      <c r="G17" s="71" t="s">
        <v>99</v>
      </c>
      <c r="H17" s="72"/>
      <c r="I17" s="72"/>
      <c r="J17" s="72"/>
      <c r="K17" s="73"/>
      <c r="L17" s="71"/>
      <c r="M17" s="72"/>
      <c r="N17" s="72"/>
      <c r="O17" s="72" t="s">
        <v>99</v>
      </c>
      <c r="P17" s="73"/>
      <c r="Q17" s="71" t="s">
        <v>99</v>
      </c>
      <c r="R17" s="72"/>
      <c r="S17" s="72"/>
      <c r="T17" s="72"/>
      <c r="U17" s="73"/>
      <c r="V17" s="70"/>
      <c r="W17" s="74"/>
      <c r="X17" s="72"/>
      <c r="Y17" s="76" t="s">
        <v>130</v>
      </c>
      <c r="Z17" s="73"/>
      <c r="AA17" s="71"/>
      <c r="AB17" s="72"/>
      <c r="AC17" s="72"/>
      <c r="AD17" s="73" t="s">
        <v>99</v>
      </c>
    </row>
    <row r="18" spans="1:30" s="66" customFormat="1" ht="15.75" customHeight="1">
      <c r="A18" s="131" t="s">
        <v>17</v>
      </c>
      <c r="B18" s="71" t="s">
        <v>99</v>
      </c>
      <c r="C18" s="72"/>
      <c r="D18" s="72"/>
      <c r="E18" s="72"/>
      <c r="F18" s="73"/>
      <c r="G18" s="71" t="s">
        <v>99</v>
      </c>
      <c r="H18" s="72"/>
      <c r="I18" s="72"/>
      <c r="J18" s="72"/>
      <c r="K18" s="73"/>
      <c r="L18" s="71"/>
      <c r="M18" s="72"/>
      <c r="N18" s="72"/>
      <c r="O18" s="72" t="s">
        <v>99</v>
      </c>
      <c r="P18" s="73"/>
      <c r="Q18" s="71" t="s">
        <v>99</v>
      </c>
      <c r="R18" s="72"/>
      <c r="S18" s="72"/>
      <c r="T18" s="72"/>
      <c r="U18" s="73"/>
      <c r="V18" s="70"/>
      <c r="W18" s="71" t="s">
        <v>131</v>
      </c>
      <c r="X18" s="72"/>
      <c r="Y18" s="72" t="s">
        <v>132</v>
      </c>
      <c r="Z18" s="73"/>
      <c r="AA18" s="71"/>
      <c r="AB18" s="72"/>
      <c r="AC18" s="72"/>
      <c r="AD18" s="73" t="s">
        <v>99</v>
      </c>
    </row>
    <row r="19" spans="1:30" s="66" customFormat="1" ht="15.75" customHeight="1">
      <c r="A19" s="131" t="s">
        <v>18</v>
      </c>
      <c r="B19" s="74"/>
      <c r="C19" s="76"/>
      <c r="D19" s="76"/>
      <c r="E19" s="76" t="s">
        <v>99</v>
      </c>
      <c r="F19" s="75"/>
      <c r="G19" s="74"/>
      <c r="H19" s="76" t="s">
        <v>99</v>
      </c>
      <c r="I19" s="76"/>
      <c r="J19" s="76"/>
      <c r="K19" s="75"/>
      <c r="L19" s="74"/>
      <c r="M19" s="76"/>
      <c r="N19" s="76"/>
      <c r="O19" s="76" t="s">
        <v>99</v>
      </c>
      <c r="P19" s="75"/>
      <c r="Q19" s="74"/>
      <c r="R19" s="76" t="s">
        <v>99</v>
      </c>
      <c r="S19" s="76"/>
      <c r="T19" s="76"/>
      <c r="U19" s="75"/>
      <c r="V19" s="77"/>
      <c r="W19" s="74"/>
      <c r="X19" s="76"/>
      <c r="Y19" s="76"/>
      <c r="Z19" s="75" t="s">
        <v>130</v>
      </c>
      <c r="AA19" s="74"/>
      <c r="AB19" s="76"/>
      <c r="AC19" s="76"/>
      <c r="AD19" s="75" t="s">
        <v>99</v>
      </c>
    </row>
    <row r="20" spans="1:30" s="66" customFormat="1" ht="15.75" customHeight="1">
      <c r="A20" s="131" t="s">
        <v>19</v>
      </c>
      <c r="B20" s="71"/>
      <c r="C20" s="72"/>
      <c r="D20" s="72" t="s">
        <v>99</v>
      </c>
      <c r="E20" s="72"/>
      <c r="F20" s="73"/>
      <c r="G20" s="71"/>
      <c r="H20" s="72" t="s">
        <v>99</v>
      </c>
      <c r="I20" s="72"/>
      <c r="J20" s="72"/>
      <c r="K20" s="73"/>
      <c r="L20" s="71"/>
      <c r="M20" s="72"/>
      <c r="N20" s="72"/>
      <c r="O20" s="72" t="s">
        <v>99</v>
      </c>
      <c r="P20" s="73"/>
      <c r="Q20" s="71"/>
      <c r="R20" s="72" t="s">
        <v>99</v>
      </c>
      <c r="S20" s="72"/>
      <c r="T20" s="72"/>
      <c r="U20" s="73"/>
      <c r="V20" s="70"/>
      <c r="W20" s="71"/>
      <c r="X20" s="72"/>
      <c r="Y20" s="72" t="s">
        <v>130</v>
      </c>
      <c r="Z20" s="73"/>
      <c r="AA20" s="71"/>
      <c r="AB20" s="72"/>
      <c r="AC20" s="78"/>
      <c r="AD20" s="73" t="s">
        <v>99</v>
      </c>
    </row>
    <row r="21" spans="1:30" s="66" customFormat="1" ht="15.75" customHeight="1">
      <c r="A21" s="131" t="s">
        <v>20</v>
      </c>
      <c r="B21" s="71"/>
      <c r="C21" s="72"/>
      <c r="D21" s="72" t="s">
        <v>99</v>
      </c>
      <c r="E21" s="72"/>
      <c r="F21" s="73"/>
      <c r="G21" s="71" t="s">
        <v>99</v>
      </c>
      <c r="H21" s="72"/>
      <c r="I21" s="72"/>
      <c r="J21" s="72"/>
      <c r="K21" s="73"/>
      <c r="L21" s="71"/>
      <c r="M21" s="72"/>
      <c r="N21" s="72"/>
      <c r="O21" s="72" t="s">
        <v>99</v>
      </c>
      <c r="P21" s="73"/>
      <c r="Q21" s="71" t="s">
        <v>99</v>
      </c>
      <c r="R21" s="72"/>
      <c r="S21" s="72"/>
      <c r="T21" s="72"/>
      <c r="U21" s="73"/>
      <c r="V21" s="70"/>
      <c r="W21" s="71" t="s">
        <v>131</v>
      </c>
      <c r="X21" s="72"/>
      <c r="Y21" s="72" t="s">
        <v>132</v>
      </c>
      <c r="Z21" s="73"/>
      <c r="AA21" s="71"/>
      <c r="AB21" s="72"/>
      <c r="AC21" s="72"/>
      <c r="AD21" s="73" t="s">
        <v>99</v>
      </c>
    </row>
    <row r="22" spans="1:30" s="66" customFormat="1" ht="15.75" customHeight="1">
      <c r="A22" s="131" t="s">
        <v>21</v>
      </c>
      <c r="B22" s="71"/>
      <c r="C22" s="72"/>
      <c r="D22" s="72" t="s">
        <v>99</v>
      </c>
      <c r="E22" s="72"/>
      <c r="F22" s="73"/>
      <c r="G22" s="71" t="s">
        <v>99</v>
      </c>
      <c r="H22" s="72"/>
      <c r="I22" s="72"/>
      <c r="J22" s="72"/>
      <c r="K22" s="73"/>
      <c r="L22" s="71"/>
      <c r="M22" s="72"/>
      <c r="N22" s="72"/>
      <c r="O22" s="72" t="s">
        <v>99</v>
      </c>
      <c r="P22" s="73"/>
      <c r="Q22" s="71" t="s">
        <v>99</v>
      </c>
      <c r="R22" s="72"/>
      <c r="S22" s="72"/>
      <c r="T22" s="72"/>
      <c r="U22" s="73"/>
      <c r="V22" s="70"/>
      <c r="W22" s="74"/>
      <c r="X22" s="72"/>
      <c r="Y22" s="76" t="s">
        <v>130</v>
      </c>
      <c r="Z22" s="73"/>
      <c r="AA22" s="71"/>
      <c r="AB22" s="72"/>
      <c r="AC22" s="72"/>
      <c r="AD22" s="73" t="s">
        <v>99</v>
      </c>
    </row>
    <row r="23" spans="1:30" s="66" customFormat="1" ht="15.75" customHeight="1">
      <c r="A23" s="131" t="s">
        <v>22</v>
      </c>
      <c r="B23" s="71"/>
      <c r="C23" s="72"/>
      <c r="D23" s="72"/>
      <c r="E23" s="76" t="s">
        <v>99</v>
      </c>
      <c r="F23" s="73"/>
      <c r="G23" s="76" t="s">
        <v>99</v>
      </c>
      <c r="H23" s="72"/>
      <c r="I23" s="76"/>
      <c r="J23" s="72"/>
      <c r="K23" s="73"/>
      <c r="L23" s="71"/>
      <c r="M23" s="72"/>
      <c r="N23" s="76"/>
      <c r="O23" s="76" t="s">
        <v>99</v>
      </c>
      <c r="P23" s="73"/>
      <c r="Q23" s="76" t="s">
        <v>99</v>
      </c>
      <c r="R23" s="72"/>
      <c r="S23" s="76"/>
      <c r="T23" s="72"/>
      <c r="U23" s="73"/>
      <c r="V23" s="81"/>
      <c r="W23" s="76"/>
      <c r="X23" s="72"/>
      <c r="Y23" s="76"/>
      <c r="Z23" s="73" t="s">
        <v>130</v>
      </c>
      <c r="AA23" s="76"/>
      <c r="AB23" s="72"/>
      <c r="AC23" s="72"/>
      <c r="AD23" s="73" t="s">
        <v>99</v>
      </c>
    </row>
    <row r="24" spans="1:30" s="66" customFormat="1" ht="15.75" customHeight="1">
      <c r="A24" s="131" t="s">
        <v>23</v>
      </c>
      <c r="B24" s="71"/>
      <c r="C24" s="72"/>
      <c r="D24" s="72" t="s">
        <v>99</v>
      </c>
      <c r="E24" s="72"/>
      <c r="F24" s="73"/>
      <c r="G24" s="72" t="s">
        <v>99</v>
      </c>
      <c r="H24" s="72"/>
      <c r="I24" s="72"/>
      <c r="J24" s="72"/>
      <c r="K24" s="73"/>
      <c r="L24" s="71"/>
      <c r="M24" s="72"/>
      <c r="N24" s="72"/>
      <c r="O24" s="72" t="s">
        <v>99</v>
      </c>
      <c r="P24" s="73"/>
      <c r="Q24" s="72" t="s">
        <v>99</v>
      </c>
      <c r="R24" s="72"/>
      <c r="S24" s="72"/>
      <c r="T24" s="72"/>
      <c r="U24" s="73"/>
      <c r="V24" s="70"/>
      <c r="W24" s="71"/>
      <c r="X24" s="72"/>
      <c r="Y24" s="72" t="s">
        <v>130</v>
      </c>
      <c r="Z24" s="73"/>
      <c r="AA24" s="71"/>
      <c r="AB24" s="72"/>
      <c r="AC24" s="72"/>
      <c r="AD24" s="73" t="s">
        <v>99</v>
      </c>
    </row>
    <row r="25" spans="1:30" s="66" customFormat="1" ht="15.75" customHeight="1">
      <c r="A25" s="131" t="s">
        <v>24</v>
      </c>
      <c r="B25" s="71"/>
      <c r="C25" s="72"/>
      <c r="D25" s="72"/>
      <c r="E25" s="72" t="s">
        <v>99</v>
      </c>
      <c r="F25" s="73"/>
      <c r="G25" s="71"/>
      <c r="H25" s="72" t="s">
        <v>99</v>
      </c>
      <c r="I25" s="72"/>
      <c r="J25" s="72"/>
      <c r="K25" s="73"/>
      <c r="L25" s="71"/>
      <c r="M25" s="72"/>
      <c r="N25" s="72"/>
      <c r="O25" s="72" t="s">
        <v>99</v>
      </c>
      <c r="P25" s="73"/>
      <c r="Q25" s="71"/>
      <c r="R25" s="72" t="s">
        <v>99</v>
      </c>
      <c r="S25" s="72"/>
      <c r="T25" s="72"/>
      <c r="U25" s="73"/>
      <c r="V25" s="70"/>
      <c r="W25" s="71"/>
      <c r="X25" s="72"/>
      <c r="Y25" s="72"/>
      <c r="Z25" s="73" t="s">
        <v>130</v>
      </c>
      <c r="AA25" s="71"/>
      <c r="AB25" s="72"/>
      <c r="AC25" s="72"/>
      <c r="AD25" s="73" t="s">
        <v>99</v>
      </c>
    </row>
    <row r="26" spans="1:30" s="66" customFormat="1" ht="15.75" customHeight="1">
      <c r="A26" s="131" t="s">
        <v>25</v>
      </c>
      <c r="B26" s="71" t="s">
        <v>99</v>
      </c>
      <c r="C26" s="72"/>
      <c r="D26" s="72"/>
      <c r="E26" s="72"/>
      <c r="F26" s="73"/>
      <c r="G26" s="71" t="s">
        <v>99</v>
      </c>
      <c r="H26" s="72"/>
      <c r="I26" s="72"/>
      <c r="J26" s="72"/>
      <c r="K26" s="73"/>
      <c r="L26" s="71"/>
      <c r="M26" s="72"/>
      <c r="N26" s="72"/>
      <c r="O26" s="72" t="s">
        <v>99</v>
      </c>
      <c r="P26" s="73"/>
      <c r="Q26" s="71" t="s">
        <v>99</v>
      </c>
      <c r="R26" s="72"/>
      <c r="S26" s="72"/>
      <c r="T26" s="72"/>
      <c r="U26" s="73"/>
      <c r="V26" s="70"/>
      <c r="W26" s="71"/>
      <c r="X26" s="72"/>
      <c r="Y26" s="72" t="s">
        <v>147</v>
      </c>
      <c r="Z26" s="73"/>
      <c r="AA26" s="71"/>
      <c r="AB26" s="72"/>
      <c r="AC26" s="72"/>
      <c r="AD26" s="73" t="s">
        <v>99</v>
      </c>
    </row>
    <row r="27" spans="1:30" s="66" customFormat="1" ht="15.75" customHeight="1">
      <c r="A27" s="131" t="s">
        <v>26</v>
      </c>
      <c r="B27" s="71"/>
      <c r="C27" s="72"/>
      <c r="D27" s="72" t="s">
        <v>99</v>
      </c>
      <c r="E27" s="72"/>
      <c r="F27" s="73"/>
      <c r="G27" s="71"/>
      <c r="H27" s="72" t="s">
        <v>99</v>
      </c>
      <c r="I27" s="72"/>
      <c r="J27" s="72"/>
      <c r="K27" s="73"/>
      <c r="L27" s="71"/>
      <c r="M27" s="72"/>
      <c r="N27" s="72"/>
      <c r="O27" s="72" t="s">
        <v>99</v>
      </c>
      <c r="P27" s="73"/>
      <c r="Q27" s="71"/>
      <c r="R27" s="72" t="s">
        <v>99</v>
      </c>
      <c r="S27" s="72"/>
      <c r="T27" s="72"/>
      <c r="U27" s="73"/>
      <c r="V27" s="70"/>
      <c r="W27" s="71"/>
      <c r="X27" s="72"/>
      <c r="Y27" s="76" t="s">
        <v>102</v>
      </c>
      <c r="Z27" s="73"/>
      <c r="AA27" s="71"/>
      <c r="AB27" s="72"/>
      <c r="AC27" s="72"/>
      <c r="AD27" s="73" t="s">
        <v>99</v>
      </c>
    </row>
    <row r="28" spans="1:30" s="66" customFormat="1" ht="15.75" customHeight="1">
      <c r="A28" s="131" t="s">
        <v>27</v>
      </c>
      <c r="B28" s="71"/>
      <c r="C28" s="72"/>
      <c r="D28" s="72" t="s">
        <v>99</v>
      </c>
      <c r="E28" s="72"/>
      <c r="F28" s="73"/>
      <c r="G28" s="71"/>
      <c r="H28" s="72" t="s">
        <v>99</v>
      </c>
      <c r="I28" s="72"/>
      <c r="J28" s="72"/>
      <c r="K28" s="73"/>
      <c r="L28" s="71"/>
      <c r="M28" s="72"/>
      <c r="N28" s="72"/>
      <c r="O28" s="72" t="s">
        <v>99</v>
      </c>
      <c r="P28" s="73"/>
      <c r="Q28" s="71"/>
      <c r="R28" s="72" t="s">
        <v>99</v>
      </c>
      <c r="S28" s="72"/>
      <c r="T28" s="72"/>
      <c r="U28" s="73"/>
      <c r="V28" s="70"/>
      <c r="W28" s="71"/>
      <c r="X28" s="72"/>
      <c r="Y28" s="72" t="s">
        <v>130</v>
      </c>
      <c r="Z28" s="73"/>
      <c r="AA28" s="71"/>
      <c r="AB28" s="72"/>
      <c r="AC28" s="72"/>
      <c r="AD28" s="73" t="s">
        <v>99</v>
      </c>
    </row>
    <row r="29" spans="1:30" s="66" customFormat="1" ht="15.75" customHeight="1">
      <c r="A29" s="131" t="s">
        <v>28</v>
      </c>
      <c r="B29" s="71" t="s">
        <v>99</v>
      </c>
      <c r="C29" s="72"/>
      <c r="D29" s="72" t="s">
        <v>99</v>
      </c>
      <c r="E29" s="72"/>
      <c r="F29" s="73"/>
      <c r="G29" s="71" t="s">
        <v>99</v>
      </c>
      <c r="H29" s="72"/>
      <c r="I29" s="72"/>
      <c r="J29" s="72"/>
      <c r="K29" s="73"/>
      <c r="L29" s="71"/>
      <c r="M29" s="72"/>
      <c r="N29" s="72"/>
      <c r="O29" s="72" t="s">
        <v>99</v>
      </c>
      <c r="P29" s="73"/>
      <c r="Q29" s="71" t="s">
        <v>99</v>
      </c>
      <c r="R29" s="72"/>
      <c r="S29" s="72"/>
      <c r="T29" s="72"/>
      <c r="U29" s="73"/>
      <c r="V29" s="70"/>
      <c r="W29" s="71"/>
      <c r="X29" s="72"/>
      <c r="Y29" s="72" t="s">
        <v>102</v>
      </c>
      <c r="Z29" s="73"/>
      <c r="AA29" s="71"/>
      <c r="AB29" s="72"/>
      <c r="AC29" s="72"/>
      <c r="AD29" s="73" t="s">
        <v>99</v>
      </c>
    </row>
    <row r="30" spans="1:30" s="66" customFormat="1" ht="15.75" customHeight="1">
      <c r="A30" s="131" t="s">
        <v>29</v>
      </c>
      <c r="B30" s="71"/>
      <c r="C30" s="72"/>
      <c r="D30" s="72" t="s">
        <v>99</v>
      </c>
      <c r="E30" s="72"/>
      <c r="F30" s="73"/>
      <c r="G30" s="71"/>
      <c r="H30" s="72"/>
      <c r="I30" s="72" t="s">
        <v>99</v>
      </c>
      <c r="J30" s="72"/>
      <c r="K30" s="72"/>
      <c r="L30" s="71"/>
      <c r="M30" s="72"/>
      <c r="N30" s="72"/>
      <c r="O30" s="72" t="s">
        <v>99</v>
      </c>
      <c r="P30" s="73"/>
      <c r="Q30" s="71"/>
      <c r="R30" s="72"/>
      <c r="S30" s="72" t="s">
        <v>99</v>
      </c>
      <c r="T30" s="72"/>
      <c r="U30" s="73"/>
      <c r="V30" s="70"/>
      <c r="W30" s="71"/>
      <c r="X30" s="72"/>
      <c r="Y30" s="72" t="s">
        <v>130</v>
      </c>
      <c r="Z30" s="73"/>
      <c r="AA30" s="71"/>
      <c r="AB30" s="72"/>
      <c r="AC30" s="72"/>
      <c r="AD30" s="73" t="s">
        <v>99</v>
      </c>
    </row>
    <row r="31" spans="1:30" s="66" customFormat="1" ht="15.75" customHeight="1">
      <c r="A31" s="131" t="s">
        <v>30</v>
      </c>
      <c r="B31" s="71"/>
      <c r="C31" s="72"/>
      <c r="D31" s="72" t="s">
        <v>99</v>
      </c>
      <c r="E31" s="72"/>
      <c r="F31" s="73"/>
      <c r="G31" s="71"/>
      <c r="H31" s="72" t="s">
        <v>99</v>
      </c>
      <c r="I31" s="72"/>
      <c r="J31" s="72"/>
      <c r="K31" s="73"/>
      <c r="L31" s="71"/>
      <c r="M31" s="72"/>
      <c r="N31" s="72"/>
      <c r="O31" s="72" t="s">
        <v>99</v>
      </c>
      <c r="P31" s="73"/>
      <c r="Q31" s="71"/>
      <c r="R31" s="72" t="s">
        <v>99</v>
      </c>
      <c r="S31" s="72"/>
      <c r="T31" s="72"/>
      <c r="U31" s="73"/>
      <c r="V31" s="70"/>
      <c r="W31" s="71"/>
      <c r="X31" s="72"/>
      <c r="Y31" s="72" t="s">
        <v>147</v>
      </c>
      <c r="Z31" s="73"/>
      <c r="AA31" s="71"/>
      <c r="AB31" s="72"/>
      <c r="AC31" s="72"/>
      <c r="AD31" s="73" t="s">
        <v>99</v>
      </c>
    </row>
    <row r="32" spans="1:30" s="66" customFormat="1" ht="15.75" customHeight="1">
      <c r="A32" s="131" t="s">
        <v>31</v>
      </c>
      <c r="B32" s="71"/>
      <c r="C32" s="72"/>
      <c r="D32" s="72"/>
      <c r="E32" s="76" t="s">
        <v>99</v>
      </c>
      <c r="F32" s="73"/>
      <c r="G32" s="71"/>
      <c r="H32" s="76" t="s">
        <v>99</v>
      </c>
      <c r="I32" s="72"/>
      <c r="J32" s="72"/>
      <c r="K32" s="73"/>
      <c r="L32" s="71"/>
      <c r="M32" s="72"/>
      <c r="N32" s="72"/>
      <c r="O32" s="76" t="s">
        <v>99</v>
      </c>
      <c r="P32" s="73"/>
      <c r="Q32" s="71"/>
      <c r="R32" s="76" t="s">
        <v>99</v>
      </c>
      <c r="S32" s="72"/>
      <c r="T32" s="72"/>
      <c r="U32" s="73"/>
      <c r="V32" s="70"/>
      <c r="W32" s="71"/>
      <c r="X32" s="72"/>
      <c r="Y32" s="76"/>
      <c r="Z32" s="73" t="s">
        <v>130</v>
      </c>
      <c r="AA32" s="74"/>
      <c r="AB32" s="72"/>
      <c r="AC32" s="72"/>
      <c r="AD32" s="73" t="s">
        <v>99</v>
      </c>
    </row>
    <row r="33" spans="1:30" s="66" customFormat="1" ht="15.75" customHeight="1">
      <c r="A33" s="131" t="s">
        <v>32</v>
      </c>
      <c r="B33" s="71"/>
      <c r="C33" s="72"/>
      <c r="D33" s="76" t="s">
        <v>99</v>
      </c>
      <c r="E33" s="72"/>
      <c r="F33" s="73"/>
      <c r="G33" s="71" t="s">
        <v>99</v>
      </c>
      <c r="H33" s="78"/>
      <c r="I33" s="72"/>
      <c r="J33" s="72"/>
      <c r="K33" s="73"/>
      <c r="L33" s="71"/>
      <c r="M33" s="72"/>
      <c r="N33" s="72"/>
      <c r="O33" s="76" t="s">
        <v>99</v>
      </c>
      <c r="P33" s="73"/>
      <c r="Q33" s="71" t="s">
        <v>99</v>
      </c>
      <c r="R33" s="78"/>
      <c r="S33" s="72"/>
      <c r="T33" s="72"/>
      <c r="U33" s="73"/>
      <c r="V33" s="70"/>
      <c r="W33" s="74"/>
      <c r="X33" s="76"/>
      <c r="Y33" s="72" t="s">
        <v>130</v>
      </c>
      <c r="Z33" s="73"/>
      <c r="AA33" s="71"/>
      <c r="AB33" s="72"/>
      <c r="AC33" s="72"/>
      <c r="AD33" s="75" t="s">
        <v>99</v>
      </c>
    </row>
    <row r="34" spans="1:30" s="66" customFormat="1" ht="15.75" customHeight="1">
      <c r="A34" s="131" t="s">
        <v>33</v>
      </c>
      <c r="B34" s="71"/>
      <c r="C34" s="72"/>
      <c r="D34" s="72" t="s">
        <v>99</v>
      </c>
      <c r="E34" s="78"/>
      <c r="F34" s="73"/>
      <c r="G34" s="71" t="s">
        <v>99</v>
      </c>
      <c r="H34" s="132"/>
      <c r="I34" s="78"/>
      <c r="J34" s="72" t="s">
        <v>99</v>
      </c>
      <c r="K34" s="73"/>
      <c r="L34" s="71"/>
      <c r="M34" s="72"/>
      <c r="N34" s="78"/>
      <c r="O34" s="76" t="s">
        <v>99</v>
      </c>
      <c r="P34" s="73"/>
      <c r="Q34" s="71" t="s">
        <v>99</v>
      </c>
      <c r="R34" s="132"/>
      <c r="S34" s="78"/>
      <c r="T34" s="72"/>
      <c r="U34" s="73"/>
      <c r="V34" s="70"/>
      <c r="W34" s="71"/>
      <c r="X34" s="72"/>
      <c r="Y34" s="72" t="s">
        <v>130</v>
      </c>
      <c r="Z34" s="73"/>
      <c r="AA34" s="71"/>
      <c r="AB34" s="72"/>
      <c r="AC34" s="72"/>
      <c r="AD34" s="73" t="s">
        <v>99</v>
      </c>
    </row>
    <row r="35" spans="1:30" s="66" customFormat="1" ht="15.75" customHeight="1">
      <c r="A35" s="131" t="s">
        <v>34</v>
      </c>
      <c r="B35" s="71"/>
      <c r="C35" s="72"/>
      <c r="D35" s="72" t="s">
        <v>99</v>
      </c>
      <c r="E35" s="72"/>
      <c r="F35" s="73"/>
      <c r="G35" s="71" t="s">
        <v>99</v>
      </c>
      <c r="H35" s="72"/>
      <c r="I35" s="72"/>
      <c r="J35" s="72"/>
      <c r="K35" s="73"/>
      <c r="L35" s="71"/>
      <c r="M35" s="72"/>
      <c r="N35" s="72"/>
      <c r="O35" s="72" t="s">
        <v>99</v>
      </c>
      <c r="P35" s="73"/>
      <c r="Q35" s="71" t="s">
        <v>99</v>
      </c>
      <c r="R35" s="72"/>
      <c r="S35" s="72"/>
      <c r="T35" s="72"/>
      <c r="U35" s="122"/>
      <c r="V35" s="70"/>
      <c r="W35" s="71"/>
      <c r="X35" s="78"/>
      <c r="Y35" s="78" t="s">
        <v>130</v>
      </c>
      <c r="Z35" s="73"/>
      <c r="AA35" s="71"/>
      <c r="AB35" s="72"/>
      <c r="AC35" s="72"/>
      <c r="AD35" s="73" t="s">
        <v>99</v>
      </c>
    </row>
    <row r="36" spans="1:30" s="66" customFormat="1" ht="15.75" customHeight="1">
      <c r="A36" s="131" t="s">
        <v>35</v>
      </c>
      <c r="B36" s="133"/>
      <c r="C36" s="134"/>
      <c r="D36" s="134" t="s">
        <v>99</v>
      </c>
      <c r="E36" s="134"/>
      <c r="F36" s="135"/>
      <c r="G36" s="133" t="s">
        <v>99</v>
      </c>
      <c r="H36" s="134"/>
      <c r="I36" s="134" t="s">
        <v>99</v>
      </c>
      <c r="J36" s="134"/>
      <c r="K36" s="135"/>
      <c r="L36" s="133"/>
      <c r="M36" s="134"/>
      <c r="N36" s="134"/>
      <c r="O36" s="134" t="s">
        <v>99</v>
      </c>
      <c r="P36" s="135"/>
      <c r="Q36" s="133" t="s">
        <v>99</v>
      </c>
      <c r="R36" s="134"/>
      <c r="S36" s="134" t="s">
        <v>99</v>
      </c>
      <c r="T36" s="134"/>
      <c r="U36" s="135"/>
      <c r="V36" s="136"/>
      <c r="W36" s="133"/>
      <c r="X36" s="134"/>
      <c r="Y36" s="134" t="s">
        <v>102</v>
      </c>
      <c r="Z36" s="135"/>
      <c r="AA36" s="133"/>
      <c r="AB36" s="134"/>
      <c r="AC36" s="134"/>
      <c r="AD36" s="135" t="s">
        <v>99</v>
      </c>
    </row>
    <row r="37" spans="1:30" s="66" customFormat="1" ht="15.75" customHeight="1">
      <c r="A37" s="131" t="s">
        <v>36</v>
      </c>
      <c r="B37" s="71"/>
      <c r="C37" s="72"/>
      <c r="D37" s="72" t="s">
        <v>99</v>
      </c>
      <c r="E37" s="72"/>
      <c r="F37" s="73"/>
      <c r="G37" s="71"/>
      <c r="H37" s="72" t="s">
        <v>99</v>
      </c>
      <c r="I37" s="72"/>
      <c r="J37" s="72"/>
      <c r="K37" s="73"/>
      <c r="L37" s="71"/>
      <c r="M37" s="72"/>
      <c r="N37" s="72"/>
      <c r="O37" s="72" t="s">
        <v>99</v>
      </c>
      <c r="P37" s="73"/>
      <c r="Q37" s="71"/>
      <c r="R37" s="72" t="s">
        <v>99</v>
      </c>
      <c r="S37" s="72"/>
      <c r="T37" s="72"/>
      <c r="U37" s="73"/>
      <c r="V37" s="70"/>
      <c r="W37" s="71"/>
      <c r="X37" s="72"/>
      <c r="Y37" s="72" t="s">
        <v>130</v>
      </c>
      <c r="Z37" s="73"/>
      <c r="AA37" s="71"/>
      <c r="AB37" s="72"/>
      <c r="AC37" s="72"/>
      <c r="AD37" s="73" t="s">
        <v>99</v>
      </c>
    </row>
    <row r="38" spans="1:30" s="66" customFormat="1" ht="15.75" customHeight="1" thickBot="1">
      <c r="A38" s="137" t="s">
        <v>37</v>
      </c>
      <c r="B38" s="82"/>
      <c r="C38" s="83"/>
      <c r="D38" s="83"/>
      <c r="E38" s="83" t="s">
        <v>99</v>
      </c>
      <c r="F38" s="84"/>
      <c r="G38" s="82" t="s">
        <v>99</v>
      </c>
      <c r="H38" s="83"/>
      <c r="I38" s="83"/>
      <c r="J38" s="83"/>
      <c r="K38" s="84"/>
      <c r="L38" s="82"/>
      <c r="M38" s="83"/>
      <c r="N38" s="83"/>
      <c r="O38" s="83" t="s">
        <v>99</v>
      </c>
      <c r="P38" s="84"/>
      <c r="Q38" s="82" t="s">
        <v>99</v>
      </c>
      <c r="R38" s="83"/>
      <c r="S38" s="83"/>
      <c r="T38" s="83"/>
      <c r="U38" s="84"/>
      <c r="V38" s="70"/>
      <c r="W38" s="82"/>
      <c r="X38" s="83"/>
      <c r="Y38" s="83"/>
      <c r="Z38" s="84" t="s">
        <v>130</v>
      </c>
      <c r="AA38" s="82"/>
      <c r="AB38" s="83"/>
      <c r="AC38" s="83"/>
      <c r="AD38" s="84" t="s">
        <v>99</v>
      </c>
    </row>
    <row r="39" spans="1:30" s="66" customFormat="1" ht="15.75" customHeight="1" thickBot="1">
      <c r="A39" s="138" t="s">
        <v>51</v>
      </c>
      <c r="B39" s="85">
        <f>COUNTA(B6:B38)</f>
        <v>6</v>
      </c>
      <c r="C39" s="162">
        <f aca="true" t="shared" si="0" ref="C39:U39">COUNTA(C6:C38)</f>
        <v>0</v>
      </c>
      <c r="D39" s="162">
        <f t="shared" si="0"/>
        <v>19</v>
      </c>
      <c r="E39" s="162">
        <f t="shared" si="0"/>
        <v>11</v>
      </c>
      <c r="F39" s="86">
        <f t="shared" si="0"/>
        <v>0</v>
      </c>
      <c r="G39" s="85">
        <f t="shared" si="0"/>
        <v>19</v>
      </c>
      <c r="H39" s="162">
        <f t="shared" si="0"/>
        <v>9</v>
      </c>
      <c r="I39" s="162">
        <f t="shared" si="0"/>
        <v>4</v>
      </c>
      <c r="J39" s="162">
        <f t="shared" si="0"/>
        <v>1</v>
      </c>
      <c r="K39" s="86">
        <f t="shared" si="0"/>
        <v>2</v>
      </c>
      <c r="L39" s="85">
        <f t="shared" si="0"/>
        <v>1</v>
      </c>
      <c r="M39" s="162">
        <f t="shared" si="0"/>
        <v>0</v>
      </c>
      <c r="N39" s="162">
        <f t="shared" si="0"/>
        <v>1</v>
      </c>
      <c r="O39" s="162">
        <f t="shared" si="0"/>
        <v>32</v>
      </c>
      <c r="P39" s="86">
        <f t="shared" si="0"/>
        <v>0</v>
      </c>
      <c r="Q39" s="85">
        <f t="shared" si="0"/>
        <v>18</v>
      </c>
      <c r="R39" s="162">
        <f t="shared" si="0"/>
        <v>9</v>
      </c>
      <c r="S39" s="162">
        <f t="shared" si="0"/>
        <v>4</v>
      </c>
      <c r="T39" s="162">
        <f t="shared" si="0"/>
        <v>0</v>
      </c>
      <c r="U39" s="86">
        <f t="shared" si="0"/>
        <v>3</v>
      </c>
      <c r="V39" s="157"/>
      <c r="W39" s="87"/>
      <c r="X39" s="88"/>
      <c r="Y39" s="89"/>
      <c r="Z39" s="90"/>
      <c r="AA39" s="87"/>
      <c r="AB39" s="88"/>
      <c r="AC39" s="88"/>
      <c r="AD39" s="90"/>
    </row>
    <row r="40" spans="1:30" s="66" customFormat="1" ht="15.75" customHeight="1">
      <c r="A40" s="139" t="s">
        <v>38</v>
      </c>
      <c r="B40" s="158"/>
      <c r="C40" s="159"/>
      <c r="D40" s="159" t="s">
        <v>99</v>
      </c>
      <c r="E40" s="159"/>
      <c r="F40" s="160"/>
      <c r="G40" s="158"/>
      <c r="H40" s="159"/>
      <c r="I40" s="161" t="s">
        <v>99</v>
      </c>
      <c r="J40" s="159"/>
      <c r="K40" s="160"/>
      <c r="L40" s="158"/>
      <c r="M40" s="159"/>
      <c r="N40" s="159"/>
      <c r="O40" s="159" t="s">
        <v>99</v>
      </c>
      <c r="P40" s="160"/>
      <c r="Q40" s="158"/>
      <c r="R40" s="159"/>
      <c r="S40" s="161" t="s">
        <v>99</v>
      </c>
      <c r="T40" s="159"/>
      <c r="U40" s="160"/>
      <c r="V40" s="70"/>
      <c r="W40" s="67" t="s">
        <v>131</v>
      </c>
      <c r="X40" s="68"/>
      <c r="Y40" s="68" t="s">
        <v>132</v>
      </c>
      <c r="Z40" s="69"/>
      <c r="AA40" s="67"/>
      <c r="AB40" s="68"/>
      <c r="AC40" s="68"/>
      <c r="AD40" s="69" t="s">
        <v>99</v>
      </c>
    </row>
    <row r="41" spans="1:30" s="66" customFormat="1" ht="15.75" customHeight="1">
      <c r="A41" s="131" t="s">
        <v>39</v>
      </c>
      <c r="B41" s="71" t="s">
        <v>99</v>
      </c>
      <c r="C41" s="72"/>
      <c r="D41" s="72"/>
      <c r="E41" s="72"/>
      <c r="F41" s="73"/>
      <c r="G41" s="71" t="s">
        <v>99</v>
      </c>
      <c r="H41" s="78"/>
      <c r="I41" s="72"/>
      <c r="J41" s="72"/>
      <c r="K41" s="73"/>
      <c r="L41" s="71"/>
      <c r="M41" s="72"/>
      <c r="N41" s="78"/>
      <c r="O41" s="78" t="s">
        <v>99</v>
      </c>
      <c r="P41" s="73"/>
      <c r="Q41" s="71" t="s">
        <v>99</v>
      </c>
      <c r="R41" s="78"/>
      <c r="S41" s="72"/>
      <c r="T41" s="72"/>
      <c r="U41" s="73"/>
      <c r="V41" s="70"/>
      <c r="W41" s="71"/>
      <c r="X41" s="72"/>
      <c r="Y41" s="72" t="s">
        <v>130</v>
      </c>
      <c r="Z41" s="73"/>
      <c r="AA41" s="71"/>
      <c r="AB41" s="72"/>
      <c r="AC41" s="72"/>
      <c r="AD41" s="73" t="s">
        <v>99</v>
      </c>
    </row>
    <row r="42" spans="1:30" s="66" customFormat="1" ht="15.75" customHeight="1">
      <c r="A42" s="131" t="s">
        <v>40</v>
      </c>
      <c r="B42" s="71"/>
      <c r="C42" s="72"/>
      <c r="D42" s="72" t="s">
        <v>99</v>
      </c>
      <c r="E42" s="72"/>
      <c r="F42" s="73"/>
      <c r="G42" s="71" t="s">
        <v>99</v>
      </c>
      <c r="H42" s="72"/>
      <c r="I42" s="72"/>
      <c r="J42" s="72"/>
      <c r="K42" s="73"/>
      <c r="L42" s="71"/>
      <c r="M42" s="72"/>
      <c r="N42" s="72"/>
      <c r="O42" s="72" t="s">
        <v>99</v>
      </c>
      <c r="P42" s="73"/>
      <c r="Q42" s="71" t="s">
        <v>99</v>
      </c>
      <c r="R42" s="72"/>
      <c r="S42" s="72"/>
      <c r="T42" s="72"/>
      <c r="U42" s="73"/>
      <c r="V42" s="70"/>
      <c r="W42" s="71"/>
      <c r="X42" s="72"/>
      <c r="Y42" s="72" t="s">
        <v>130</v>
      </c>
      <c r="Z42" s="73"/>
      <c r="AA42" s="71"/>
      <c r="AB42" s="72"/>
      <c r="AC42" s="72"/>
      <c r="AD42" s="73" t="s">
        <v>99</v>
      </c>
    </row>
    <row r="43" spans="1:30" s="66" customFormat="1" ht="15.75" customHeight="1">
      <c r="A43" s="131" t="s">
        <v>41</v>
      </c>
      <c r="B43" s="71"/>
      <c r="C43" s="72"/>
      <c r="D43" s="72"/>
      <c r="E43" s="72" t="s">
        <v>99</v>
      </c>
      <c r="F43" s="73"/>
      <c r="G43" s="71"/>
      <c r="H43" s="72"/>
      <c r="I43" s="78"/>
      <c r="J43" s="72"/>
      <c r="K43" s="73" t="s">
        <v>146</v>
      </c>
      <c r="L43" s="71"/>
      <c r="M43" s="72"/>
      <c r="N43" s="72"/>
      <c r="O43" s="72" t="s">
        <v>99</v>
      </c>
      <c r="P43" s="73"/>
      <c r="Q43" s="71"/>
      <c r="R43" s="72"/>
      <c r="S43" s="78"/>
      <c r="T43" s="72"/>
      <c r="U43" s="73" t="s">
        <v>146</v>
      </c>
      <c r="V43" s="70"/>
      <c r="W43" s="71"/>
      <c r="X43" s="72"/>
      <c r="Y43" s="72"/>
      <c r="Z43" s="73" t="s">
        <v>130</v>
      </c>
      <c r="AA43" s="71"/>
      <c r="AB43" s="72"/>
      <c r="AC43" s="72"/>
      <c r="AD43" s="73" t="s">
        <v>99</v>
      </c>
    </row>
    <row r="44" spans="1:30" s="66" customFormat="1" ht="15.75" customHeight="1">
      <c r="A44" s="131" t="s">
        <v>42</v>
      </c>
      <c r="B44" s="71"/>
      <c r="C44" s="72"/>
      <c r="D44" s="72" t="s">
        <v>99</v>
      </c>
      <c r="E44" s="72" t="s">
        <v>99</v>
      </c>
      <c r="F44" s="73"/>
      <c r="G44" s="71" t="s">
        <v>99</v>
      </c>
      <c r="H44" s="72"/>
      <c r="I44" s="78"/>
      <c r="J44" s="72"/>
      <c r="K44" s="73"/>
      <c r="L44" s="71"/>
      <c r="M44" s="72"/>
      <c r="N44" s="72"/>
      <c r="O44" s="72" t="s">
        <v>99</v>
      </c>
      <c r="P44" s="73"/>
      <c r="Q44" s="71" t="s">
        <v>99</v>
      </c>
      <c r="R44" s="72"/>
      <c r="S44" s="78"/>
      <c r="T44" s="72"/>
      <c r="U44" s="73"/>
      <c r="V44" s="70"/>
      <c r="W44" s="71"/>
      <c r="X44" s="72"/>
      <c r="Y44" s="72" t="s">
        <v>130</v>
      </c>
      <c r="Z44" s="73"/>
      <c r="AA44" s="71"/>
      <c r="AB44" s="72"/>
      <c r="AC44" s="72"/>
      <c r="AD44" s="73" t="s">
        <v>99</v>
      </c>
    </row>
    <row r="45" spans="1:30" s="66" customFormat="1" ht="15.75" customHeight="1">
      <c r="A45" s="131" t="s">
        <v>43</v>
      </c>
      <c r="B45" s="71"/>
      <c r="C45" s="72"/>
      <c r="D45" s="72"/>
      <c r="E45" s="72" t="s">
        <v>99</v>
      </c>
      <c r="F45" s="73"/>
      <c r="G45" s="71"/>
      <c r="H45" s="72" t="s">
        <v>99</v>
      </c>
      <c r="I45" s="72"/>
      <c r="J45" s="72"/>
      <c r="K45" s="73"/>
      <c r="L45" s="71"/>
      <c r="M45" s="72"/>
      <c r="N45" s="72"/>
      <c r="O45" s="72" t="s">
        <v>99</v>
      </c>
      <c r="P45" s="73"/>
      <c r="Q45" s="71"/>
      <c r="R45" s="72" t="s">
        <v>99</v>
      </c>
      <c r="S45" s="72"/>
      <c r="T45" s="72"/>
      <c r="U45" s="73"/>
      <c r="V45" s="70"/>
      <c r="W45" s="71"/>
      <c r="X45" s="72"/>
      <c r="Y45" s="72"/>
      <c r="Z45" s="73" t="s">
        <v>130</v>
      </c>
      <c r="AA45" s="71"/>
      <c r="AB45" s="72"/>
      <c r="AC45" s="72"/>
      <c r="AD45" s="73" t="s">
        <v>99</v>
      </c>
    </row>
    <row r="46" spans="1:30" s="66" customFormat="1" ht="15.75" customHeight="1">
      <c r="A46" s="131" t="s">
        <v>44</v>
      </c>
      <c r="B46" s="71"/>
      <c r="C46" s="72"/>
      <c r="D46" s="72"/>
      <c r="E46" s="72" t="s">
        <v>99</v>
      </c>
      <c r="F46" s="73"/>
      <c r="G46" s="71" t="s">
        <v>99</v>
      </c>
      <c r="H46" s="72"/>
      <c r="I46" s="72"/>
      <c r="J46" s="72"/>
      <c r="K46" s="73"/>
      <c r="L46" s="71"/>
      <c r="M46" s="72"/>
      <c r="N46" s="72"/>
      <c r="O46" s="72" t="s">
        <v>99</v>
      </c>
      <c r="P46" s="73"/>
      <c r="Q46" s="71" t="s">
        <v>99</v>
      </c>
      <c r="R46" s="72"/>
      <c r="S46" s="72"/>
      <c r="T46" s="72"/>
      <c r="U46" s="73"/>
      <c r="V46" s="70"/>
      <c r="W46" s="71"/>
      <c r="X46" s="78"/>
      <c r="Y46" s="78"/>
      <c r="Z46" s="73" t="s">
        <v>130</v>
      </c>
      <c r="AA46" s="71"/>
      <c r="AB46" s="72"/>
      <c r="AC46" s="72"/>
      <c r="AD46" s="73" t="s">
        <v>99</v>
      </c>
    </row>
    <row r="47" spans="1:30" s="66" customFormat="1" ht="15.75" customHeight="1">
      <c r="A47" s="131" t="s">
        <v>45</v>
      </c>
      <c r="B47" s="71"/>
      <c r="C47" s="72"/>
      <c r="D47" s="76" t="s">
        <v>99</v>
      </c>
      <c r="E47" s="72"/>
      <c r="F47" s="73"/>
      <c r="G47" s="71"/>
      <c r="H47" s="76" t="s">
        <v>99</v>
      </c>
      <c r="I47" s="72"/>
      <c r="J47" s="72"/>
      <c r="K47" s="73"/>
      <c r="L47" s="71"/>
      <c r="M47" s="72"/>
      <c r="N47" s="72"/>
      <c r="O47" s="76" t="s">
        <v>99</v>
      </c>
      <c r="P47" s="73"/>
      <c r="Q47" s="71"/>
      <c r="R47" s="76" t="s">
        <v>99</v>
      </c>
      <c r="S47" s="72"/>
      <c r="T47" s="72"/>
      <c r="U47" s="73"/>
      <c r="V47" s="70"/>
      <c r="W47" s="71"/>
      <c r="X47" s="72"/>
      <c r="Y47" s="76" t="s">
        <v>130</v>
      </c>
      <c r="Z47" s="73"/>
      <c r="AA47" s="71"/>
      <c r="AB47" s="72"/>
      <c r="AC47" s="76"/>
      <c r="AD47" s="73" t="s">
        <v>99</v>
      </c>
    </row>
    <row r="48" spans="1:30" s="66" customFormat="1" ht="15.75" customHeight="1">
      <c r="A48" s="131" t="s">
        <v>46</v>
      </c>
      <c r="B48" s="71"/>
      <c r="C48" s="72"/>
      <c r="D48" s="72" t="s">
        <v>99</v>
      </c>
      <c r="E48" s="72"/>
      <c r="F48" s="73"/>
      <c r="G48" s="71"/>
      <c r="H48" s="72" t="s">
        <v>99</v>
      </c>
      <c r="I48" s="72"/>
      <c r="J48" s="72"/>
      <c r="K48" s="73"/>
      <c r="L48" s="71"/>
      <c r="M48" s="72"/>
      <c r="N48" s="72"/>
      <c r="O48" s="72" t="s">
        <v>99</v>
      </c>
      <c r="P48" s="73"/>
      <c r="Q48" s="71"/>
      <c r="R48" s="72" t="s">
        <v>99</v>
      </c>
      <c r="S48" s="72"/>
      <c r="T48" s="72"/>
      <c r="U48" s="73"/>
      <c r="V48" s="70"/>
      <c r="W48" s="71"/>
      <c r="X48" s="72"/>
      <c r="Y48" s="72" t="s">
        <v>130</v>
      </c>
      <c r="Z48" s="73"/>
      <c r="AA48" s="71"/>
      <c r="AB48" s="72"/>
      <c r="AC48" s="72"/>
      <c r="AD48" s="73" t="s">
        <v>99</v>
      </c>
    </row>
    <row r="49" spans="1:30" s="66" customFormat="1" ht="15.75" customHeight="1" thickBot="1">
      <c r="A49" s="137" t="s">
        <v>47</v>
      </c>
      <c r="B49" s="91"/>
      <c r="C49" s="92"/>
      <c r="D49" s="92" t="s">
        <v>99</v>
      </c>
      <c r="E49" s="92"/>
      <c r="F49" s="93"/>
      <c r="G49" s="91"/>
      <c r="H49" s="92" t="s">
        <v>99</v>
      </c>
      <c r="I49" s="92"/>
      <c r="J49" s="92"/>
      <c r="K49" s="93"/>
      <c r="L49" s="91"/>
      <c r="M49" s="92"/>
      <c r="N49" s="92"/>
      <c r="O49" s="92" t="s">
        <v>99</v>
      </c>
      <c r="P49" s="93"/>
      <c r="Q49" s="91"/>
      <c r="R49" s="92" t="s">
        <v>99</v>
      </c>
      <c r="S49" s="92"/>
      <c r="T49" s="92"/>
      <c r="U49" s="93"/>
      <c r="V49" s="77"/>
      <c r="W49" s="91"/>
      <c r="X49" s="92"/>
      <c r="Y49" s="92" t="s">
        <v>130</v>
      </c>
      <c r="Z49" s="93"/>
      <c r="AA49" s="91"/>
      <c r="AB49" s="92"/>
      <c r="AC49" s="92"/>
      <c r="AD49" s="93" t="s">
        <v>99</v>
      </c>
    </row>
    <row r="50" spans="1:30" s="102" customFormat="1" ht="15.75" customHeight="1" thickBot="1">
      <c r="A50" s="140" t="s">
        <v>52</v>
      </c>
      <c r="B50" s="94">
        <f>COUNTA(B40:B49)</f>
        <v>1</v>
      </c>
      <c r="C50" s="95">
        <f aca="true" t="shared" si="1" ref="C50:U50">COUNTA(C40:C49)</f>
        <v>0</v>
      </c>
      <c r="D50" s="95">
        <f t="shared" si="1"/>
        <v>6</v>
      </c>
      <c r="E50" s="95">
        <f t="shared" si="1"/>
        <v>4</v>
      </c>
      <c r="F50" s="96">
        <f t="shared" si="1"/>
        <v>0</v>
      </c>
      <c r="G50" s="94">
        <f t="shared" si="1"/>
        <v>4</v>
      </c>
      <c r="H50" s="95">
        <f t="shared" si="1"/>
        <v>4</v>
      </c>
      <c r="I50" s="95">
        <f t="shared" si="1"/>
        <v>1</v>
      </c>
      <c r="J50" s="95">
        <f t="shared" si="1"/>
        <v>0</v>
      </c>
      <c r="K50" s="96">
        <f t="shared" si="1"/>
        <v>1</v>
      </c>
      <c r="L50" s="94">
        <f t="shared" si="1"/>
        <v>0</v>
      </c>
      <c r="M50" s="95">
        <f t="shared" si="1"/>
        <v>0</v>
      </c>
      <c r="N50" s="95">
        <f t="shared" si="1"/>
        <v>0</v>
      </c>
      <c r="O50" s="95">
        <f t="shared" si="1"/>
        <v>10</v>
      </c>
      <c r="P50" s="96">
        <f t="shared" si="1"/>
        <v>0</v>
      </c>
      <c r="Q50" s="94">
        <f t="shared" si="1"/>
        <v>4</v>
      </c>
      <c r="R50" s="95">
        <f t="shared" si="1"/>
        <v>4</v>
      </c>
      <c r="S50" s="95">
        <f t="shared" si="1"/>
        <v>1</v>
      </c>
      <c r="T50" s="95">
        <f t="shared" si="1"/>
        <v>0</v>
      </c>
      <c r="U50" s="96">
        <f t="shared" si="1"/>
        <v>1</v>
      </c>
      <c r="V50" s="97"/>
      <c r="W50" s="98"/>
      <c r="X50" s="99"/>
      <c r="Y50" s="100"/>
      <c r="Z50" s="101"/>
      <c r="AA50" s="98"/>
      <c r="AB50" s="99"/>
      <c r="AC50" s="99"/>
      <c r="AD50" s="101"/>
    </row>
    <row r="51" spans="1:30" s="102" customFormat="1" ht="15.75" customHeight="1" thickBot="1">
      <c r="A51" s="140" t="s">
        <v>49</v>
      </c>
      <c r="B51" s="267">
        <f>B39+B50</f>
        <v>7</v>
      </c>
      <c r="C51" s="268">
        <f aca="true" t="shared" si="2" ref="C51:U51">C39+C50</f>
        <v>0</v>
      </c>
      <c r="D51" s="268">
        <f t="shared" si="2"/>
        <v>25</v>
      </c>
      <c r="E51" s="268">
        <f t="shared" si="2"/>
        <v>15</v>
      </c>
      <c r="F51" s="269">
        <f t="shared" si="2"/>
        <v>0</v>
      </c>
      <c r="G51" s="267">
        <f t="shared" si="2"/>
        <v>23</v>
      </c>
      <c r="H51" s="268">
        <f t="shared" si="2"/>
        <v>13</v>
      </c>
      <c r="I51" s="268">
        <f t="shared" si="2"/>
        <v>5</v>
      </c>
      <c r="J51" s="268">
        <f t="shared" si="2"/>
        <v>1</v>
      </c>
      <c r="K51" s="269">
        <f t="shared" si="2"/>
        <v>3</v>
      </c>
      <c r="L51" s="267">
        <f t="shared" si="2"/>
        <v>1</v>
      </c>
      <c r="M51" s="268">
        <f t="shared" si="2"/>
        <v>0</v>
      </c>
      <c r="N51" s="268">
        <f t="shared" si="2"/>
        <v>1</v>
      </c>
      <c r="O51" s="268">
        <f t="shared" si="2"/>
        <v>42</v>
      </c>
      <c r="P51" s="269">
        <f t="shared" si="2"/>
        <v>0</v>
      </c>
      <c r="Q51" s="267">
        <f t="shared" si="2"/>
        <v>22</v>
      </c>
      <c r="R51" s="268">
        <f t="shared" si="2"/>
        <v>13</v>
      </c>
      <c r="S51" s="268">
        <f t="shared" si="2"/>
        <v>5</v>
      </c>
      <c r="T51" s="268">
        <f t="shared" si="2"/>
        <v>0</v>
      </c>
      <c r="U51" s="269">
        <f t="shared" si="2"/>
        <v>4</v>
      </c>
      <c r="V51" s="270"/>
      <c r="W51" s="271"/>
      <c r="X51" s="272"/>
      <c r="Y51" s="273"/>
      <c r="Z51" s="274"/>
      <c r="AA51" s="271"/>
      <c r="AB51" s="272"/>
      <c r="AC51" s="272"/>
      <c r="AD51" s="274"/>
    </row>
    <row r="52" spans="1:30" s="66" customFormat="1" ht="23.25" customHeight="1">
      <c r="A52" s="103" t="s">
        <v>119</v>
      </c>
      <c r="B52" s="67"/>
      <c r="C52" s="104"/>
      <c r="D52" s="68"/>
      <c r="E52" s="68"/>
      <c r="F52" s="69" t="s">
        <v>99</v>
      </c>
      <c r="G52" s="67" t="s">
        <v>99</v>
      </c>
      <c r="H52" s="104"/>
      <c r="I52" s="141"/>
      <c r="J52" s="68"/>
      <c r="K52" s="69"/>
      <c r="L52" s="67"/>
      <c r="M52" s="104"/>
      <c r="N52" s="68"/>
      <c r="O52" s="68"/>
      <c r="P52" s="69" t="s">
        <v>99</v>
      </c>
      <c r="Q52" s="67" t="s">
        <v>99</v>
      </c>
      <c r="R52" s="104"/>
      <c r="S52" s="141"/>
      <c r="T52" s="68"/>
      <c r="U52" s="69"/>
      <c r="V52" s="105"/>
      <c r="W52" s="106"/>
      <c r="X52" s="107"/>
      <c r="Y52" s="107"/>
      <c r="Z52" s="108"/>
      <c r="AA52" s="106"/>
      <c r="AB52" s="107"/>
      <c r="AC52" s="107"/>
      <c r="AD52" s="108"/>
    </row>
    <row r="53" spans="1:30" s="66" customFormat="1" ht="23.25" customHeight="1">
      <c r="A53" s="109" t="s">
        <v>120</v>
      </c>
      <c r="B53" s="71"/>
      <c r="C53" s="110"/>
      <c r="D53" s="72"/>
      <c r="E53" s="72"/>
      <c r="F53" s="75" t="s">
        <v>99</v>
      </c>
      <c r="G53" s="74" t="s">
        <v>99</v>
      </c>
      <c r="H53" s="110"/>
      <c r="I53" s="72"/>
      <c r="J53" s="72"/>
      <c r="K53" s="73"/>
      <c r="L53" s="71"/>
      <c r="M53" s="110"/>
      <c r="N53" s="72"/>
      <c r="O53" s="72"/>
      <c r="P53" s="75" t="s">
        <v>99</v>
      </c>
      <c r="Q53" s="74" t="s">
        <v>99</v>
      </c>
      <c r="R53" s="110"/>
      <c r="S53" s="72"/>
      <c r="T53" s="72"/>
      <c r="U53" s="73"/>
      <c r="V53" s="105"/>
      <c r="W53" s="111"/>
      <c r="X53" s="112"/>
      <c r="Y53" s="113"/>
      <c r="Z53" s="114"/>
      <c r="AA53" s="111"/>
      <c r="AB53" s="112"/>
      <c r="AC53" s="115"/>
      <c r="AD53" s="114"/>
    </row>
    <row r="54" spans="1:30" s="66" customFormat="1" ht="23.25" customHeight="1">
      <c r="A54" s="109" t="s">
        <v>121</v>
      </c>
      <c r="B54" s="71"/>
      <c r="C54" s="110"/>
      <c r="D54" s="72"/>
      <c r="E54" s="72"/>
      <c r="F54" s="75" t="s">
        <v>99</v>
      </c>
      <c r="G54" s="74" t="s">
        <v>99</v>
      </c>
      <c r="H54" s="110"/>
      <c r="I54" s="72"/>
      <c r="J54" s="72"/>
      <c r="K54" s="73"/>
      <c r="L54" s="71"/>
      <c r="M54" s="110"/>
      <c r="N54" s="72"/>
      <c r="O54" s="72"/>
      <c r="P54" s="75" t="s">
        <v>99</v>
      </c>
      <c r="Q54" s="74" t="s">
        <v>99</v>
      </c>
      <c r="R54" s="110"/>
      <c r="S54" s="72"/>
      <c r="T54" s="72"/>
      <c r="U54" s="73"/>
      <c r="V54" s="105"/>
      <c r="W54" s="111"/>
      <c r="X54" s="112"/>
      <c r="Y54" s="113"/>
      <c r="Z54" s="114"/>
      <c r="AA54" s="111"/>
      <c r="AB54" s="112"/>
      <c r="AC54" s="115"/>
      <c r="AD54" s="114"/>
    </row>
    <row r="55" spans="1:30" s="66" customFormat="1" ht="23.25" customHeight="1" thickBot="1">
      <c r="A55" s="116" t="s">
        <v>122</v>
      </c>
      <c r="B55" s="148"/>
      <c r="C55" s="149"/>
      <c r="D55" s="150"/>
      <c r="E55" s="150"/>
      <c r="F55" s="93" t="s">
        <v>99</v>
      </c>
      <c r="G55" s="91" t="s">
        <v>99</v>
      </c>
      <c r="H55" s="151"/>
      <c r="I55" s="150"/>
      <c r="J55" s="150"/>
      <c r="K55" s="93"/>
      <c r="L55" s="148"/>
      <c r="M55" s="149"/>
      <c r="N55" s="150"/>
      <c r="O55" s="152"/>
      <c r="P55" s="153" t="s">
        <v>99</v>
      </c>
      <c r="Q55" s="91" t="s">
        <v>99</v>
      </c>
      <c r="R55" s="149"/>
      <c r="S55" s="150"/>
      <c r="T55" s="150"/>
      <c r="U55" s="93"/>
      <c r="V55" s="105"/>
      <c r="W55" s="111"/>
      <c r="X55" s="112"/>
      <c r="Y55" s="113"/>
      <c r="Z55" s="114"/>
      <c r="AA55" s="111"/>
      <c r="AB55" s="112"/>
      <c r="AC55" s="115"/>
      <c r="AD55" s="114"/>
    </row>
    <row r="56" spans="1:30" s="102" customFormat="1" ht="23.25" customHeight="1" thickBot="1">
      <c r="A56" s="117" t="s">
        <v>65</v>
      </c>
      <c r="B56" s="118">
        <f>COUNTIF(B52:B55,"○")</f>
        <v>0</v>
      </c>
      <c r="C56" s="155">
        <f aca="true" t="shared" si="3" ref="C56:U56">COUNTIF(C52:C55,"○")</f>
        <v>0</v>
      </c>
      <c r="D56" s="155">
        <f t="shared" si="3"/>
        <v>0</v>
      </c>
      <c r="E56" s="155">
        <f t="shared" si="3"/>
        <v>0</v>
      </c>
      <c r="F56" s="120">
        <f t="shared" si="3"/>
        <v>4</v>
      </c>
      <c r="G56" s="119">
        <f t="shared" si="3"/>
        <v>4</v>
      </c>
      <c r="H56" s="155">
        <f t="shared" si="3"/>
        <v>0</v>
      </c>
      <c r="I56" s="155">
        <f t="shared" si="3"/>
        <v>0</v>
      </c>
      <c r="J56" s="155">
        <f t="shared" si="3"/>
        <v>0</v>
      </c>
      <c r="K56" s="156">
        <f t="shared" si="3"/>
        <v>0</v>
      </c>
      <c r="L56" s="118">
        <f t="shared" si="3"/>
        <v>0</v>
      </c>
      <c r="M56" s="155">
        <f t="shared" si="3"/>
        <v>0</v>
      </c>
      <c r="N56" s="155">
        <f t="shared" si="3"/>
        <v>0</v>
      </c>
      <c r="O56" s="155">
        <f t="shared" si="3"/>
        <v>0</v>
      </c>
      <c r="P56" s="120">
        <f t="shared" si="3"/>
        <v>4</v>
      </c>
      <c r="Q56" s="119">
        <f t="shared" si="3"/>
        <v>4</v>
      </c>
      <c r="R56" s="155">
        <f t="shared" si="3"/>
        <v>0</v>
      </c>
      <c r="S56" s="155">
        <f t="shared" si="3"/>
        <v>0</v>
      </c>
      <c r="T56" s="155">
        <f t="shared" si="3"/>
        <v>0</v>
      </c>
      <c r="U56" s="120">
        <f t="shared" si="3"/>
        <v>0</v>
      </c>
      <c r="V56" s="105"/>
      <c r="W56" s="118"/>
      <c r="X56" s="119"/>
      <c r="Y56" s="142"/>
      <c r="Z56" s="120"/>
      <c r="AA56" s="118"/>
      <c r="AB56" s="119"/>
      <c r="AC56" s="119"/>
      <c r="AD56" s="120"/>
    </row>
    <row r="57" spans="1:30" s="102" customFormat="1" ht="23.25" customHeight="1" thickBot="1">
      <c r="A57" s="154" t="s">
        <v>57</v>
      </c>
      <c r="B57" s="275">
        <f>B51+B56</f>
        <v>7</v>
      </c>
      <c r="C57" s="276">
        <f aca="true" t="shared" si="4" ref="C57:U57">C51+C56</f>
        <v>0</v>
      </c>
      <c r="D57" s="276">
        <f t="shared" si="4"/>
        <v>25</v>
      </c>
      <c r="E57" s="276">
        <f t="shared" si="4"/>
        <v>15</v>
      </c>
      <c r="F57" s="277">
        <f t="shared" si="4"/>
        <v>4</v>
      </c>
      <c r="G57" s="275">
        <f t="shared" si="4"/>
        <v>27</v>
      </c>
      <c r="H57" s="276">
        <f t="shared" si="4"/>
        <v>13</v>
      </c>
      <c r="I57" s="276">
        <f t="shared" si="4"/>
        <v>5</v>
      </c>
      <c r="J57" s="276">
        <f t="shared" si="4"/>
        <v>1</v>
      </c>
      <c r="K57" s="277">
        <f t="shared" si="4"/>
        <v>3</v>
      </c>
      <c r="L57" s="275">
        <f t="shared" si="4"/>
        <v>1</v>
      </c>
      <c r="M57" s="276">
        <f t="shared" si="4"/>
        <v>0</v>
      </c>
      <c r="N57" s="276">
        <f t="shared" si="4"/>
        <v>1</v>
      </c>
      <c r="O57" s="276">
        <f t="shared" si="4"/>
        <v>42</v>
      </c>
      <c r="P57" s="277">
        <f t="shared" si="4"/>
        <v>4</v>
      </c>
      <c r="Q57" s="275">
        <f t="shared" si="4"/>
        <v>26</v>
      </c>
      <c r="R57" s="276">
        <f t="shared" si="4"/>
        <v>13</v>
      </c>
      <c r="S57" s="276">
        <f t="shared" si="4"/>
        <v>5</v>
      </c>
      <c r="T57" s="276">
        <f t="shared" si="4"/>
        <v>0</v>
      </c>
      <c r="U57" s="277">
        <f t="shared" si="4"/>
        <v>4</v>
      </c>
      <c r="V57" s="270"/>
      <c r="W57" s="278"/>
      <c r="X57" s="279"/>
      <c r="Y57" s="280"/>
      <c r="Z57" s="281"/>
      <c r="AA57" s="278"/>
      <c r="AB57" s="279"/>
      <c r="AC57" s="279"/>
      <c r="AD57" s="281"/>
    </row>
    <row r="58" spans="1:30" s="66" customFormat="1" ht="23.25" customHeight="1" thickTop="1">
      <c r="A58" s="121" t="s">
        <v>85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4"/>
      <c r="W58" s="143" t="s">
        <v>109</v>
      </c>
      <c r="X58" s="143"/>
      <c r="Y58" s="145"/>
      <c r="Z58" s="143"/>
      <c r="AA58" s="143"/>
      <c r="AB58" s="143"/>
      <c r="AC58" s="143"/>
      <c r="AD58" s="143"/>
    </row>
    <row r="59" spans="1:30" s="66" customFormat="1" ht="15.75">
      <c r="A59" s="143" t="s">
        <v>133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4"/>
      <c r="W59" s="143" t="s">
        <v>110</v>
      </c>
      <c r="X59" s="143"/>
      <c r="Y59" s="145"/>
      <c r="Z59" s="143"/>
      <c r="AA59" s="143"/>
      <c r="AB59" s="143"/>
      <c r="AC59" s="143"/>
      <c r="AD59" s="143"/>
    </row>
    <row r="60" spans="1:30" s="66" customFormat="1" ht="13.5">
      <c r="A60" s="121" t="s">
        <v>134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4"/>
      <c r="W60" s="143" t="s">
        <v>143</v>
      </c>
      <c r="X60" s="143"/>
      <c r="Y60" s="145"/>
      <c r="Z60" s="143"/>
      <c r="AA60" s="143"/>
      <c r="AB60" s="143"/>
      <c r="AC60" s="143"/>
      <c r="AD60" s="143"/>
    </row>
    <row r="61" spans="1:30" s="66" customFormat="1" ht="13.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4"/>
      <c r="W61" s="143" t="s">
        <v>141</v>
      </c>
      <c r="X61" s="143"/>
      <c r="Y61" s="145"/>
      <c r="Z61" s="143"/>
      <c r="AA61" s="143"/>
      <c r="AB61" s="143"/>
      <c r="AC61" s="143"/>
      <c r="AD61" s="143"/>
    </row>
    <row r="62" spans="2:30" s="66" customFormat="1" ht="13.5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 t="s">
        <v>144</v>
      </c>
      <c r="X62" s="128"/>
      <c r="Y62" s="128"/>
      <c r="Z62" s="128"/>
      <c r="AA62" s="128"/>
      <c r="AB62" s="128"/>
      <c r="AC62" s="128"/>
      <c r="AD62" s="146"/>
    </row>
    <row r="63" spans="1:30" ht="13.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47" t="s">
        <v>106</v>
      </c>
      <c r="X63" s="128"/>
      <c r="Y63" s="128"/>
      <c r="Z63" s="128"/>
      <c r="AA63" s="128"/>
      <c r="AB63" s="128"/>
      <c r="AC63" s="128"/>
      <c r="AD63" s="146"/>
    </row>
    <row r="64" spans="1:30" ht="13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46"/>
    </row>
  </sheetData>
  <sheetProtection/>
  <mergeCells count="17">
    <mergeCell ref="A3:A5"/>
    <mergeCell ref="G4:K4"/>
    <mergeCell ref="B3:K3"/>
    <mergeCell ref="W3:Z3"/>
    <mergeCell ref="Y4:Y5"/>
    <mergeCell ref="Q4:U4"/>
    <mergeCell ref="L4:P4"/>
    <mergeCell ref="Z4:Z5"/>
    <mergeCell ref="B4:F4"/>
    <mergeCell ref="L3:U3"/>
    <mergeCell ref="AC4:AC5"/>
    <mergeCell ref="AA3:AD3"/>
    <mergeCell ref="AD4:AD5"/>
    <mergeCell ref="W4:W5"/>
    <mergeCell ref="X4:X5"/>
    <mergeCell ref="AA4:AA5"/>
    <mergeCell ref="AB4:AB5"/>
  </mergeCells>
  <printOptions/>
  <pageMargins left="0.5905511811023623" right="0.5905511811023623" top="0.7086614173228347" bottom="0.5905511811023623" header="0.5118110236220472" footer="0.3937007874015748"/>
  <pageSetup horizontalDpi="600" verticalDpi="600" orientation="landscape" paperSize="9" scale="85" r:id="rId1"/>
  <rowBreaks count="1" manualBreakCount="1">
    <brk id="3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4.5" style="53" customWidth="1"/>
    <col min="2" max="16" width="8.5" style="53" customWidth="1"/>
    <col min="17" max="17" width="8.69921875" style="53" customWidth="1"/>
    <col min="18" max="16384" width="9" style="53" customWidth="1"/>
  </cols>
  <sheetData>
    <row r="1" spans="1:8" s="51" customFormat="1" ht="17.25">
      <c r="A1" s="263" t="s">
        <v>126</v>
      </c>
      <c r="E1" s="52"/>
      <c r="F1" s="52"/>
      <c r="G1" s="52"/>
      <c r="H1" s="52"/>
    </row>
    <row r="2" spans="5:17" s="382" customFormat="1" ht="18" customHeight="1" thickBot="1">
      <c r="E2" s="385"/>
      <c r="F2" s="385"/>
      <c r="G2" s="385"/>
      <c r="H2" s="385"/>
      <c r="N2" s="393" t="s">
        <v>148</v>
      </c>
      <c r="Q2" s="323" t="s">
        <v>145</v>
      </c>
    </row>
    <row r="3" spans="1:17" s="59" customFormat="1" ht="17.25" customHeight="1">
      <c r="A3" s="438" t="s">
        <v>4</v>
      </c>
      <c r="B3" s="448" t="s">
        <v>135</v>
      </c>
      <c r="C3" s="447"/>
      <c r="D3" s="447"/>
      <c r="E3" s="447"/>
      <c r="F3" s="449"/>
      <c r="G3" s="447" t="s">
        <v>136</v>
      </c>
      <c r="H3" s="447"/>
      <c r="I3" s="447"/>
      <c r="J3" s="447"/>
      <c r="K3" s="447"/>
      <c r="L3" s="440" t="s">
        <v>2</v>
      </c>
      <c r="M3" s="441"/>
      <c r="N3" s="441"/>
      <c r="O3" s="442"/>
      <c r="P3" s="443" t="s">
        <v>67</v>
      </c>
      <c r="Q3" s="445" t="s">
        <v>86</v>
      </c>
    </row>
    <row r="4" spans="1:17" s="59" customFormat="1" ht="26.25" customHeight="1" thickBot="1">
      <c r="A4" s="439"/>
      <c r="B4" s="282" t="s">
        <v>58</v>
      </c>
      <c r="C4" s="283" t="s">
        <v>54</v>
      </c>
      <c r="D4" s="283" t="s">
        <v>55</v>
      </c>
      <c r="E4" s="283" t="s">
        <v>49</v>
      </c>
      <c r="F4" s="284" t="s">
        <v>67</v>
      </c>
      <c r="G4" s="285" t="s">
        <v>58</v>
      </c>
      <c r="H4" s="283" t="s">
        <v>54</v>
      </c>
      <c r="I4" s="283" t="s">
        <v>55</v>
      </c>
      <c r="J4" s="283" t="s">
        <v>49</v>
      </c>
      <c r="K4" s="286" t="s">
        <v>67</v>
      </c>
      <c r="L4" s="282" t="s">
        <v>58</v>
      </c>
      <c r="M4" s="283" t="s">
        <v>54</v>
      </c>
      <c r="N4" s="283" t="s">
        <v>55</v>
      </c>
      <c r="O4" s="284" t="s">
        <v>49</v>
      </c>
      <c r="P4" s="444"/>
      <c r="Q4" s="446"/>
    </row>
    <row r="5" spans="1:17" ht="14.25">
      <c r="A5" s="54" t="s">
        <v>5</v>
      </c>
      <c r="B5" s="205">
        <v>0</v>
      </c>
      <c r="C5" s="201">
        <v>111</v>
      </c>
      <c r="D5" s="201">
        <v>2219</v>
      </c>
      <c r="E5" s="201">
        <f>SUM(B5:D5)</f>
        <v>2330</v>
      </c>
      <c r="F5" s="202">
        <v>0</v>
      </c>
      <c r="G5" s="211">
        <v>0</v>
      </c>
      <c r="H5" s="201">
        <v>0</v>
      </c>
      <c r="I5" s="201">
        <v>5925</v>
      </c>
      <c r="J5" s="201">
        <f>SUM(G5:I5)</f>
        <v>5925</v>
      </c>
      <c r="K5" s="214">
        <v>0</v>
      </c>
      <c r="L5" s="205">
        <f>B5+G5</f>
        <v>0</v>
      </c>
      <c r="M5" s="201">
        <f>C5+H5</f>
        <v>111</v>
      </c>
      <c r="N5" s="201">
        <f>D5+I5</f>
        <v>8144</v>
      </c>
      <c r="O5" s="202">
        <f>SUM(L5:N5)</f>
        <v>8255</v>
      </c>
      <c r="P5" s="222">
        <f>F5+K5</f>
        <v>0</v>
      </c>
      <c r="Q5" s="218">
        <f>SUM(O5:P5)</f>
        <v>8255</v>
      </c>
    </row>
    <row r="6" spans="1:17" ht="14.25">
      <c r="A6" s="55" t="s">
        <v>6</v>
      </c>
      <c r="B6" s="198">
        <v>0</v>
      </c>
      <c r="C6" s="197">
        <v>24607</v>
      </c>
      <c r="D6" s="197">
        <v>0</v>
      </c>
      <c r="E6" s="197">
        <f aca="true" t="shared" si="0" ref="E6:E38">SUM(B6:D6)</f>
        <v>24607</v>
      </c>
      <c r="F6" s="199">
        <v>0</v>
      </c>
      <c r="G6" s="200">
        <v>0</v>
      </c>
      <c r="H6" s="197">
        <v>184</v>
      </c>
      <c r="I6" s="197">
        <v>19670</v>
      </c>
      <c r="J6" s="197">
        <f>SUM(G6:I6)</f>
        <v>19854</v>
      </c>
      <c r="K6" s="215">
        <v>0</v>
      </c>
      <c r="L6" s="198">
        <f aca="true" t="shared" si="1" ref="L6:L50">B6+G6</f>
        <v>0</v>
      </c>
      <c r="M6" s="197">
        <f aca="true" t="shared" si="2" ref="M6:M50">C6+H6</f>
        <v>24791</v>
      </c>
      <c r="N6" s="197">
        <f aca="true" t="shared" si="3" ref="N6:N50">D6+I6</f>
        <v>19670</v>
      </c>
      <c r="O6" s="199">
        <f aca="true" t="shared" si="4" ref="O6:O50">SUM(L6:N6)</f>
        <v>44461</v>
      </c>
      <c r="P6" s="223">
        <f aca="true" t="shared" si="5" ref="P6:P37">F6+K6</f>
        <v>0</v>
      </c>
      <c r="Q6" s="219">
        <f aca="true" t="shared" si="6" ref="Q6:Q50">SUM(O6:P6)</f>
        <v>44461</v>
      </c>
    </row>
    <row r="7" spans="1:17" ht="14.25">
      <c r="A7" s="55" t="s">
        <v>7</v>
      </c>
      <c r="B7" s="198">
        <v>0</v>
      </c>
      <c r="C7" s="197">
        <v>0</v>
      </c>
      <c r="D7" s="197">
        <v>16958</v>
      </c>
      <c r="E7" s="197">
        <f t="shared" si="0"/>
        <v>16958</v>
      </c>
      <c r="F7" s="199">
        <v>0</v>
      </c>
      <c r="G7" s="200">
        <v>0</v>
      </c>
      <c r="H7" s="197">
        <v>0</v>
      </c>
      <c r="I7" s="197">
        <v>6124</v>
      </c>
      <c r="J7" s="197">
        <f aca="true" t="shared" si="7" ref="J7:J50">SUM(G7:I7)</f>
        <v>6124</v>
      </c>
      <c r="K7" s="215">
        <v>0</v>
      </c>
      <c r="L7" s="198">
        <f t="shared" si="1"/>
        <v>0</v>
      </c>
      <c r="M7" s="197">
        <f>C7+H7</f>
        <v>0</v>
      </c>
      <c r="N7" s="197">
        <f t="shared" si="3"/>
        <v>23082</v>
      </c>
      <c r="O7" s="199">
        <f t="shared" si="4"/>
        <v>23082</v>
      </c>
      <c r="P7" s="223">
        <f t="shared" si="5"/>
        <v>0</v>
      </c>
      <c r="Q7" s="219">
        <f t="shared" si="6"/>
        <v>23082</v>
      </c>
    </row>
    <row r="8" spans="1:17" ht="14.25">
      <c r="A8" s="55" t="s">
        <v>8</v>
      </c>
      <c r="B8" s="198">
        <v>0</v>
      </c>
      <c r="C8" s="197">
        <v>375</v>
      </c>
      <c r="D8" s="197">
        <v>0</v>
      </c>
      <c r="E8" s="197">
        <f t="shared" si="0"/>
        <v>375</v>
      </c>
      <c r="F8" s="199">
        <v>0</v>
      </c>
      <c r="G8" s="200">
        <v>0</v>
      </c>
      <c r="H8" s="197">
        <v>0</v>
      </c>
      <c r="I8" s="197">
        <v>208</v>
      </c>
      <c r="J8" s="197">
        <f t="shared" si="7"/>
        <v>208</v>
      </c>
      <c r="K8" s="215">
        <v>0</v>
      </c>
      <c r="L8" s="198">
        <f t="shared" si="1"/>
        <v>0</v>
      </c>
      <c r="M8" s="197">
        <f t="shared" si="2"/>
        <v>375</v>
      </c>
      <c r="N8" s="197">
        <f t="shared" si="3"/>
        <v>208</v>
      </c>
      <c r="O8" s="199">
        <f t="shared" si="4"/>
        <v>583</v>
      </c>
      <c r="P8" s="223">
        <f t="shared" si="5"/>
        <v>0</v>
      </c>
      <c r="Q8" s="219">
        <f>SUM(O8:P8)</f>
        <v>583</v>
      </c>
    </row>
    <row r="9" spans="1:17" ht="14.25">
      <c r="A9" s="55" t="s">
        <v>9</v>
      </c>
      <c r="B9" s="198">
        <v>344</v>
      </c>
      <c r="C9" s="197">
        <v>0</v>
      </c>
      <c r="D9" s="197">
        <v>0</v>
      </c>
      <c r="E9" s="197">
        <f t="shared" si="0"/>
        <v>344</v>
      </c>
      <c r="F9" s="199">
        <v>0</v>
      </c>
      <c r="G9" s="200">
        <v>139</v>
      </c>
      <c r="H9" s="197">
        <v>0</v>
      </c>
      <c r="I9" s="197">
        <v>0</v>
      </c>
      <c r="J9" s="197">
        <f t="shared" si="7"/>
        <v>139</v>
      </c>
      <c r="K9" s="215">
        <v>0</v>
      </c>
      <c r="L9" s="198">
        <f t="shared" si="1"/>
        <v>483</v>
      </c>
      <c r="M9" s="197">
        <f t="shared" si="2"/>
        <v>0</v>
      </c>
      <c r="N9" s="197">
        <f t="shared" si="3"/>
        <v>0</v>
      </c>
      <c r="O9" s="199">
        <f t="shared" si="4"/>
        <v>483</v>
      </c>
      <c r="P9" s="223">
        <f t="shared" si="5"/>
        <v>0</v>
      </c>
      <c r="Q9" s="219">
        <f t="shared" si="6"/>
        <v>483</v>
      </c>
    </row>
    <row r="10" spans="1:17" ht="14.25">
      <c r="A10" s="55" t="s">
        <v>10</v>
      </c>
      <c r="B10" s="198">
        <v>0</v>
      </c>
      <c r="C10" s="197">
        <v>668</v>
      </c>
      <c r="D10" s="197">
        <v>0</v>
      </c>
      <c r="E10" s="197">
        <f t="shared" si="0"/>
        <v>668</v>
      </c>
      <c r="F10" s="199">
        <v>0</v>
      </c>
      <c r="G10" s="200">
        <v>0</v>
      </c>
      <c r="H10" s="197">
        <v>0</v>
      </c>
      <c r="I10" s="197">
        <v>1285</v>
      </c>
      <c r="J10" s="197">
        <f t="shared" si="7"/>
        <v>1285</v>
      </c>
      <c r="K10" s="215">
        <v>0</v>
      </c>
      <c r="L10" s="198">
        <f t="shared" si="1"/>
        <v>0</v>
      </c>
      <c r="M10" s="197">
        <f t="shared" si="2"/>
        <v>668</v>
      </c>
      <c r="N10" s="197">
        <f t="shared" si="3"/>
        <v>1285</v>
      </c>
      <c r="O10" s="199">
        <f t="shared" si="4"/>
        <v>1953</v>
      </c>
      <c r="P10" s="223">
        <f t="shared" si="5"/>
        <v>0</v>
      </c>
      <c r="Q10" s="219">
        <f t="shared" si="6"/>
        <v>1953</v>
      </c>
    </row>
    <row r="11" spans="1:17" ht="14.25">
      <c r="A11" s="55" t="s">
        <v>11</v>
      </c>
      <c r="B11" s="198">
        <v>0</v>
      </c>
      <c r="C11" s="197">
        <v>0</v>
      </c>
      <c r="D11" s="197">
        <v>2413</v>
      </c>
      <c r="E11" s="197">
        <f t="shared" si="0"/>
        <v>2413</v>
      </c>
      <c r="F11" s="199">
        <v>0</v>
      </c>
      <c r="G11" s="200">
        <v>0</v>
      </c>
      <c r="H11" s="197">
        <v>0</v>
      </c>
      <c r="I11" s="197">
        <v>5376</v>
      </c>
      <c r="J11" s="197">
        <f t="shared" si="7"/>
        <v>5376</v>
      </c>
      <c r="K11" s="215">
        <v>0</v>
      </c>
      <c r="L11" s="198">
        <f t="shared" si="1"/>
        <v>0</v>
      </c>
      <c r="M11" s="197">
        <f t="shared" si="2"/>
        <v>0</v>
      </c>
      <c r="N11" s="197">
        <f t="shared" si="3"/>
        <v>7789</v>
      </c>
      <c r="O11" s="199">
        <f t="shared" si="4"/>
        <v>7789</v>
      </c>
      <c r="P11" s="223">
        <f t="shared" si="5"/>
        <v>0</v>
      </c>
      <c r="Q11" s="219">
        <f t="shared" si="6"/>
        <v>7789</v>
      </c>
    </row>
    <row r="12" spans="1:17" ht="14.25">
      <c r="A12" s="55" t="s">
        <v>12</v>
      </c>
      <c r="B12" s="198">
        <v>0</v>
      </c>
      <c r="C12" s="197">
        <v>6031</v>
      </c>
      <c r="D12" s="197">
        <v>0</v>
      </c>
      <c r="E12" s="197">
        <f t="shared" si="0"/>
        <v>6031</v>
      </c>
      <c r="F12" s="199">
        <v>0</v>
      </c>
      <c r="G12" s="200">
        <v>0</v>
      </c>
      <c r="H12" s="197">
        <v>0</v>
      </c>
      <c r="I12" s="197">
        <v>4802</v>
      </c>
      <c r="J12" s="197">
        <f t="shared" si="7"/>
        <v>4802</v>
      </c>
      <c r="K12" s="215">
        <v>0</v>
      </c>
      <c r="L12" s="198">
        <f t="shared" si="1"/>
        <v>0</v>
      </c>
      <c r="M12" s="197">
        <f t="shared" si="2"/>
        <v>6031</v>
      </c>
      <c r="N12" s="197">
        <f t="shared" si="3"/>
        <v>4802</v>
      </c>
      <c r="O12" s="199">
        <f t="shared" si="4"/>
        <v>10833</v>
      </c>
      <c r="P12" s="223">
        <f t="shared" si="5"/>
        <v>0</v>
      </c>
      <c r="Q12" s="219">
        <f>SUM(O12:P12)</f>
        <v>10833</v>
      </c>
    </row>
    <row r="13" spans="1:17" ht="14.25">
      <c r="A13" s="55" t="s">
        <v>13</v>
      </c>
      <c r="B13" s="198">
        <v>0</v>
      </c>
      <c r="C13" s="197">
        <v>0</v>
      </c>
      <c r="D13" s="197">
        <v>20205</v>
      </c>
      <c r="E13" s="197">
        <f t="shared" si="0"/>
        <v>20205</v>
      </c>
      <c r="F13" s="199">
        <v>0</v>
      </c>
      <c r="G13" s="200">
        <v>0</v>
      </c>
      <c r="H13" s="197">
        <v>0</v>
      </c>
      <c r="I13" s="197">
        <v>14023</v>
      </c>
      <c r="J13" s="197">
        <f t="shared" si="7"/>
        <v>14023</v>
      </c>
      <c r="K13" s="215">
        <v>0</v>
      </c>
      <c r="L13" s="198">
        <f t="shared" si="1"/>
        <v>0</v>
      </c>
      <c r="M13" s="197">
        <f t="shared" si="2"/>
        <v>0</v>
      </c>
      <c r="N13" s="197">
        <f t="shared" si="3"/>
        <v>34228</v>
      </c>
      <c r="O13" s="199">
        <f t="shared" si="4"/>
        <v>34228</v>
      </c>
      <c r="P13" s="223">
        <f t="shared" si="5"/>
        <v>0</v>
      </c>
      <c r="Q13" s="219">
        <f t="shared" si="6"/>
        <v>34228</v>
      </c>
    </row>
    <row r="14" spans="1:17" ht="14.25">
      <c r="A14" s="55" t="s">
        <v>14</v>
      </c>
      <c r="B14" s="198">
        <v>0</v>
      </c>
      <c r="C14" s="197">
        <v>0</v>
      </c>
      <c r="D14" s="197">
        <v>127</v>
      </c>
      <c r="E14" s="197">
        <f t="shared" si="0"/>
        <v>127</v>
      </c>
      <c r="F14" s="199">
        <v>0</v>
      </c>
      <c r="G14" s="200">
        <v>0</v>
      </c>
      <c r="H14" s="197">
        <v>0</v>
      </c>
      <c r="I14" s="197">
        <v>63</v>
      </c>
      <c r="J14" s="197">
        <f t="shared" si="7"/>
        <v>63</v>
      </c>
      <c r="K14" s="215">
        <v>0</v>
      </c>
      <c r="L14" s="198">
        <f t="shared" si="1"/>
        <v>0</v>
      </c>
      <c r="M14" s="197">
        <f t="shared" si="2"/>
        <v>0</v>
      </c>
      <c r="N14" s="197">
        <f t="shared" si="3"/>
        <v>190</v>
      </c>
      <c r="O14" s="199">
        <f t="shared" si="4"/>
        <v>190</v>
      </c>
      <c r="P14" s="223">
        <f t="shared" si="5"/>
        <v>0</v>
      </c>
      <c r="Q14" s="219">
        <f t="shared" si="6"/>
        <v>190</v>
      </c>
    </row>
    <row r="15" spans="1:17" ht="14.25">
      <c r="A15" s="55" t="s">
        <v>15</v>
      </c>
      <c r="B15" s="198">
        <v>2123</v>
      </c>
      <c r="C15" s="197">
        <v>0</v>
      </c>
      <c r="D15" s="197">
        <v>611</v>
      </c>
      <c r="E15" s="197">
        <f t="shared" si="0"/>
        <v>2734</v>
      </c>
      <c r="F15" s="199">
        <v>0</v>
      </c>
      <c r="G15" s="200">
        <v>0</v>
      </c>
      <c r="H15" s="197">
        <v>0</v>
      </c>
      <c r="I15" s="197">
        <v>12713</v>
      </c>
      <c r="J15" s="197">
        <f t="shared" si="7"/>
        <v>12713</v>
      </c>
      <c r="K15" s="215">
        <v>0</v>
      </c>
      <c r="L15" s="198">
        <f>B15+G15</f>
        <v>2123</v>
      </c>
      <c r="M15" s="197">
        <f t="shared" si="2"/>
        <v>0</v>
      </c>
      <c r="N15" s="197">
        <f t="shared" si="3"/>
        <v>13324</v>
      </c>
      <c r="O15" s="199">
        <f>SUM(L15:N15)</f>
        <v>15447</v>
      </c>
      <c r="P15" s="223">
        <f t="shared" si="5"/>
        <v>0</v>
      </c>
      <c r="Q15" s="219">
        <f t="shared" si="6"/>
        <v>15447</v>
      </c>
    </row>
    <row r="16" spans="1:17" ht="14.25">
      <c r="A16" s="55" t="s">
        <v>16</v>
      </c>
      <c r="B16" s="198">
        <v>3271</v>
      </c>
      <c r="C16" s="197">
        <v>0</v>
      </c>
      <c r="D16" s="197">
        <v>0</v>
      </c>
      <c r="E16" s="197">
        <f t="shared" si="0"/>
        <v>3271</v>
      </c>
      <c r="F16" s="199">
        <v>0</v>
      </c>
      <c r="G16" s="200">
        <v>0</v>
      </c>
      <c r="H16" s="197">
        <v>0</v>
      </c>
      <c r="I16" s="197">
        <v>1375</v>
      </c>
      <c r="J16" s="197">
        <f t="shared" si="7"/>
        <v>1375</v>
      </c>
      <c r="K16" s="215">
        <v>0</v>
      </c>
      <c r="L16" s="198">
        <f t="shared" si="1"/>
        <v>3271</v>
      </c>
      <c r="M16" s="197">
        <f t="shared" si="2"/>
        <v>0</v>
      </c>
      <c r="N16" s="197">
        <f t="shared" si="3"/>
        <v>1375</v>
      </c>
      <c r="O16" s="199">
        <f t="shared" si="4"/>
        <v>4646</v>
      </c>
      <c r="P16" s="223">
        <f t="shared" si="5"/>
        <v>0</v>
      </c>
      <c r="Q16" s="219">
        <f t="shared" si="6"/>
        <v>4646</v>
      </c>
    </row>
    <row r="17" spans="1:17" ht="14.25">
      <c r="A17" s="55" t="s">
        <v>17</v>
      </c>
      <c r="B17" s="198">
        <v>14306</v>
      </c>
      <c r="C17" s="197">
        <v>0</v>
      </c>
      <c r="D17" s="197">
        <v>0</v>
      </c>
      <c r="E17" s="197">
        <f t="shared" si="0"/>
        <v>14306</v>
      </c>
      <c r="F17" s="199">
        <v>0</v>
      </c>
      <c r="G17" s="200">
        <v>0</v>
      </c>
      <c r="H17" s="197">
        <v>0</v>
      </c>
      <c r="I17" s="197">
        <v>15496</v>
      </c>
      <c r="J17" s="197">
        <f t="shared" si="7"/>
        <v>15496</v>
      </c>
      <c r="K17" s="215">
        <v>0</v>
      </c>
      <c r="L17" s="198">
        <f t="shared" si="1"/>
        <v>14306</v>
      </c>
      <c r="M17" s="197">
        <f t="shared" si="2"/>
        <v>0</v>
      </c>
      <c r="N17" s="197">
        <f t="shared" si="3"/>
        <v>15496</v>
      </c>
      <c r="O17" s="199">
        <f t="shared" si="4"/>
        <v>29802</v>
      </c>
      <c r="P17" s="223">
        <f t="shared" si="5"/>
        <v>0</v>
      </c>
      <c r="Q17" s="219">
        <f t="shared" si="6"/>
        <v>29802</v>
      </c>
    </row>
    <row r="18" spans="1:17" ht="14.25">
      <c r="A18" s="55" t="s">
        <v>18</v>
      </c>
      <c r="B18" s="198">
        <v>0</v>
      </c>
      <c r="C18" s="197">
        <v>0</v>
      </c>
      <c r="D18" s="197">
        <v>41965</v>
      </c>
      <c r="E18" s="197">
        <f t="shared" si="0"/>
        <v>41965</v>
      </c>
      <c r="F18" s="199">
        <v>0</v>
      </c>
      <c r="G18" s="200">
        <v>0</v>
      </c>
      <c r="H18" s="197">
        <v>0</v>
      </c>
      <c r="I18" s="197">
        <v>36883</v>
      </c>
      <c r="J18" s="197">
        <f t="shared" si="7"/>
        <v>36883</v>
      </c>
      <c r="K18" s="215">
        <v>0</v>
      </c>
      <c r="L18" s="198">
        <f t="shared" si="1"/>
        <v>0</v>
      </c>
      <c r="M18" s="197">
        <f t="shared" si="2"/>
        <v>0</v>
      </c>
      <c r="N18" s="197">
        <f>D18+I18</f>
        <v>78848</v>
      </c>
      <c r="O18" s="199">
        <f t="shared" si="4"/>
        <v>78848</v>
      </c>
      <c r="P18" s="223">
        <f t="shared" si="5"/>
        <v>0</v>
      </c>
      <c r="Q18" s="219">
        <f t="shared" si="6"/>
        <v>78848</v>
      </c>
    </row>
    <row r="19" spans="1:17" ht="14.25">
      <c r="A19" s="55" t="s">
        <v>19</v>
      </c>
      <c r="B19" s="198">
        <v>0</v>
      </c>
      <c r="C19" s="197">
        <v>8229</v>
      </c>
      <c r="D19" s="197">
        <v>0</v>
      </c>
      <c r="E19" s="197">
        <f t="shared" si="0"/>
        <v>8229</v>
      </c>
      <c r="F19" s="199">
        <v>0</v>
      </c>
      <c r="G19" s="200">
        <v>0</v>
      </c>
      <c r="H19" s="197">
        <v>0</v>
      </c>
      <c r="I19" s="197">
        <v>10222</v>
      </c>
      <c r="J19" s="197">
        <f t="shared" si="7"/>
        <v>10222</v>
      </c>
      <c r="K19" s="215">
        <v>0</v>
      </c>
      <c r="L19" s="198">
        <f t="shared" si="1"/>
        <v>0</v>
      </c>
      <c r="M19" s="197">
        <f t="shared" si="2"/>
        <v>8229</v>
      </c>
      <c r="N19" s="197">
        <f t="shared" si="3"/>
        <v>10222</v>
      </c>
      <c r="O19" s="199">
        <f t="shared" si="4"/>
        <v>18451</v>
      </c>
      <c r="P19" s="223">
        <f t="shared" si="5"/>
        <v>0</v>
      </c>
      <c r="Q19" s="219">
        <f t="shared" si="6"/>
        <v>18451</v>
      </c>
    </row>
    <row r="20" spans="1:17" ht="14.25">
      <c r="A20" s="55" t="s">
        <v>20</v>
      </c>
      <c r="B20" s="198">
        <v>0</v>
      </c>
      <c r="C20" s="197">
        <v>1380</v>
      </c>
      <c r="D20" s="197">
        <v>0</v>
      </c>
      <c r="E20" s="197">
        <f t="shared" si="0"/>
        <v>1380</v>
      </c>
      <c r="F20" s="199">
        <v>0</v>
      </c>
      <c r="G20" s="200">
        <v>0</v>
      </c>
      <c r="H20" s="197">
        <v>0</v>
      </c>
      <c r="I20" s="197">
        <v>1407</v>
      </c>
      <c r="J20" s="197">
        <f t="shared" si="7"/>
        <v>1407</v>
      </c>
      <c r="K20" s="215">
        <v>0</v>
      </c>
      <c r="L20" s="198">
        <f t="shared" si="1"/>
        <v>0</v>
      </c>
      <c r="M20" s="197">
        <f t="shared" si="2"/>
        <v>1380</v>
      </c>
      <c r="N20" s="197">
        <f t="shared" si="3"/>
        <v>1407</v>
      </c>
      <c r="O20" s="199">
        <f t="shared" si="4"/>
        <v>2787</v>
      </c>
      <c r="P20" s="223">
        <f t="shared" si="5"/>
        <v>0</v>
      </c>
      <c r="Q20" s="219">
        <f t="shared" si="6"/>
        <v>2787</v>
      </c>
    </row>
    <row r="21" spans="1:17" ht="14.25">
      <c r="A21" s="55" t="s">
        <v>21</v>
      </c>
      <c r="B21" s="198">
        <v>0</v>
      </c>
      <c r="C21" s="197">
        <v>6142</v>
      </c>
      <c r="D21" s="197">
        <v>0</v>
      </c>
      <c r="E21" s="197">
        <f t="shared" si="0"/>
        <v>6142</v>
      </c>
      <c r="F21" s="199">
        <v>23</v>
      </c>
      <c r="G21" s="200">
        <v>0</v>
      </c>
      <c r="H21" s="197">
        <v>0</v>
      </c>
      <c r="I21" s="197">
        <v>3744</v>
      </c>
      <c r="J21" s="197">
        <f t="shared" si="7"/>
        <v>3744</v>
      </c>
      <c r="K21" s="215">
        <v>0</v>
      </c>
      <c r="L21" s="198">
        <f t="shared" si="1"/>
        <v>0</v>
      </c>
      <c r="M21" s="197">
        <f t="shared" si="2"/>
        <v>6142</v>
      </c>
      <c r="N21" s="197">
        <f t="shared" si="3"/>
        <v>3744</v>
      </c>
      <c r="O21" s="199">
        <f t="shared" si="4"/>
        <v>9886</v>
      </c>
      <c r="P21" s="223">
        <f t="shared" si="5"/>
        <v>23</v>
      </c>
      <c r="Q21" s="219">
        <f>SUM(O21:P21)</f>
        <v>9909</v>
      </c>
    </row>
    <row r="22" spans="1:17" ht="14.25">
      <c r="A22" s="55" t="s">
        <v>22</v>
      </c>
      <c r="B22" s="198">
        <v>0</v>
      </c>
      <c r="C22" s="197">
        <v>0</v>
      </c>
      <c r="D22" s="197">
        <v>6983</v>
      </c>
      <c r="E22" s="197">
        <f t="shared" si="0"/>
        <v>6983</v>
      </c>
      <c r="F22" s="199">
        <v>0</v>
      </c>
      <c r="G22" s="200">
        <v>0</v>
      </c>
      <c r="H22" s="197">
        <v>0</v>
      </c>
      <c r="I22" s="197">
        <v>8765</v>
      </c>
      <c r="J22" s="197">
        <f t="shared" si="7"/>
        <v>8765</v>
      </c>
      <c r="K22" s="215">
        <v>0</v>
      </c>
      <c r="L22" s="198">
        <f t="shared" si="1"/>
        <v>0</v>
      </c>
      <c r="M22" s="197">
        <f t="shared" si="2"/>
        <v>0</v>
      </c>
      <c r="N22" s="197">
        <f t="shared" si="3"/>
        <v>15748</v>
      </c>
      <c r="O22" s="199">
        <f t="shared" si="4"/>
        <v>15748</v>
      </c>
      <c r="P22" s="223">
        <f t="shared" si="5"/>
        <v>0</v>
      </c>
      <c r="Q22" s="219">
        <f t="shared" si="6"/>
        <v>15748</v>
      </c>
    </row>
    <row r="23" spans="1:17" ht="14.25">
      <c r="A23" s="55" t="s">
        <v>23</v>
      </c>
      <c r="B23" s="198">
        <v>0</v>
      </c>
      <c r="C23" s="197">
        <v>1509</v>
      </c>
      <c r="D23" s="197">
        <v>0</v>
      </c>
      <c r="E23" s="197">
        <f t="shared" si="0"/>
        <v>1509</v>
      </c>
      <c r="F23" s="199">
        <v>0</v>
      </c>
      <c r="G23" s="200">
        <v>0</v>
      </c>
      <c r="H23" s="197">
        <v>0</v>
      </c>
      <c r="I23" s="197">
        <v>1875</v>
      </c>
      <c r="J23" s="197">
        <f t="shared" si="7"/>
        <v>1875</v>
      </c>
      <c r="K23" s="215">
        <v>0</v>
      </c>
      <c r="L23" s="198">
        <f t="shared" si="1"/>
        <v>0</v>
      </c>
      <c r="M23" s="197">
        <f t="shared" si="2"/>
        <v>1509</v>
      </c>
      <c r="N23" s="197">
        <f t="shared" si="3"/>
        <v>1875</v>
      </c>
      <c r="O23" s="199">
        <f t="shared" si="4"/>
        <v>3384</v>
      </c>
      <c r="P23" s="223">
        <f t="shared" si="5"/>
        <v>0</v>
      </c>
      <c r="Q23" s="219">
        <f t="shared" si="6"/>
        <v>3384</v>
      </c>
    </row>
    <row r="24" spans="1:17" ht="14.25">
      <c r="A24" s="55" t="s">
        <v>24</v>
      </c>
      <c r="B24" s="198">
        <v>0</v>
      </c>
      <c r="C24" s="197">
        <v>0</v>
      </c>
      <c r="D24" s="197">
        <v>19931</v>
      </c>
      <c r="E24" s="197">
        <f t="shared" si="0"/>
        <v>19931</v>
      </c>
      <c r="F24" s="199">
        <v>0</v>
      </c>
      <c r="G24" s="200">
        <v>0</v>
      </c>
      <c r="H24" s="197">
        <v>0</v>
      </c>
      <c r="I24" s="197">
        <v>6678</v>
      </c>
      <c r="J24" s="197">
        <f t="shared" si="7"/>
        <v>6678</v>
      </c>
      <c r="K24" s="215">
        <v>0</v>
      </c>
      <c r="L24" s="198">
        <f t="shared" si="1"/>
        <v>0</v>
      </c>
      <c r="M24" s="197">
        <f t="shared" si="2"/>
        <v>0</v>
      </c>
      <c r="N24" s="197">
        <f t="shared" si="3"/>
        <v>26609</v>
      </c>
      <c r="O24" s="199">
        <f t="shared" si="4"/>
        <v>26609</v>
      </c>
      <c r="P24" s="223">
        <f t="shared" si="5"/>
        <v>0</v>
      </c>
      <c r="Q24" s="219">
        <f t="shared" si="6"/>
        <v>26609</v>
      </c>
    </row>
    <row r="25" spans="1:17" ht="14.25">
      <c r="A25" s="55" t="s">
        <v>25</v>
      </c>
      <c r="B25" s="198">
        <v>434</v>
      </c>
      <c r="C25" s="197">
        <v>0</v>
      </c>
      <c r="D25" s="197">
        <v>0</v>
      </c>
      <c r="E25" s="197">
        <f t="shared" si="0"/>
        <v>434</v>
      </c>
      <c r="F25" s="199">
        <v>0</v>
      </c>
      <c r="G25" s="200">
        <v>0</v>
      </c>
      <c r="H25" s="197">
        <v>0</v>
      </c>
      <c r="I25" s="197">
        <v>89</v>
      </c>
      <c r="J25" s="197">
        <f t="shared" si="7"/>
        <v>89</v>
      </c>
      <c r="K25" s="215">
        <v>0</v>
      </c>
      <c r="L25" s="198">
        <f t="shared" si="1"/>
        <v>434</v>
      </c>
      <c r="M25" s="197">
        <f t="shared" si="2"/>
        <v>0</v>
      </c>
      <c r="N25" s="197">
        <f t="shared" si="3"/>
        <v>89</v>
      </c>
      <c r="O25" s="199">
        <f t="shared" si="4"/>
        <v>523</v>
      </c>
      <c r="P25" s="223">
        <f t="shared" si="5"/>
        <v>0</v>
      </c>
      <c r="Q25" s="219">
        <f t="shared" si="6"/>
        <v>523</v>
      </c>
    </row>
    <row r="26" spans="1:17" ht="14.25">
      <c r="A26" s="55" t="s">
        <v>26</v>
      </c>
      <c r="B26" s="198">
        <v>0</v>
      </c>
      <c r="C26" s="197">
        <v>4736</v>
      </c>
      <c r="D26" s="197">
        <v>0</v>
      </c>
      <c r="E26" s="197">
        <f t="shared" si="0"/>
        <v>4736</v>
      </c>
      <c r="F26" s="199">
        <v>0</v>
      </c>
      <c r="G26" s="200">
        <v>0</v>
      </c>
      <c r="H26" s="197">
        <v>0</v>
      </c>
      <c r="I26" s="197">
        <v>9970</v>
      </c>
      <c r="J26" s="197">
        <f t="shared" si="7"/>
        <v>9970</v>
      </c>
      <c r="K26" s="215">
        <v>0</v>
      </c>
      <c r="L26" s="198">
        <f t="shared" si="1"/>
        <v>0</v>
      </c>
      <c r="M26" s="197">
        <f t="shared" si="2"/>
        <v>4736</v>
      </c>
      <c r="N26" s="197">
        <f t="shared" si="3"/>
        <v>9970</v>
      </c>
      <c r="O26" s="199">
        <f t="shared" si="4"/>
        <v>14706</v>
      </c>
      <c r="P26" s="223">
        <f t="shared" si="5"/>
        <v>0</v>
      </c>
      <c r="Q26" s="219">
        <f t="shared" si="6"/>
        <v>14706</v>
      </c>
    </row>
    <row r="27" spans="1:17" ht="14.25">
      <c r="A27" s="55" t="s">
        <v>27</v>
      </c>
      <c r="B27" s="198">
        <v>0</v>
      </c>
      <c r="C27" s="197">
        <v>0</v>
      </c>
      <c r="D27" s="197">
        <v>8382</v>
      </c>
      <c r="E27" s="197">
        <f t="shared" si="0"/>
        <v>8382</v>
      </c>
      <c r="F27" s="199">
        <v>0</v>
      </c>
      <c r="G27" s="200">
        <v>0</v>
      </c>
      <c r="H27" s="197">
        <v>0</v>
      </c>
      <c r="I27" s="197">
        <v>16093</v>
      </c>
      <c r="J27" s="197">
        <f t="shared" si="7"/>
        <v>16093</v>
      </c>
      <c r="K27" s="215">
        <v>0</v>
      </c>
      <c r="L27" s="198">
        <f t="shared" si="1"/>
        <v>0</v>
      </c>
      <c r="M27" s="197">
        <f t="shared" si="2"/>
        <v>0</v>
      </c>
      <c r="N27" s="197">
        <f t="shared" si="3"/>
        <v>24475</v>
      </c>
      <c r="O27" s="199">
        <f t="shared" si="4"/>
        <v>24475</v>
      </c>
      <c r="P27" s="223">
        <f t="shared" si="5"/>
        <v>0</v>
      </c>
      <c r="Q27" s="219">
        <f t="shared" si="6"/>
        <v>24475</v>
      </c>
    </row>
    <row r="28" spans="1:17" ht="14.25">
      <c r="A28" s="55" t="s">
        <v>28</v>
      </c>
      <c r="B28" s="198">
        <v>287</v>
      </c>
      <c r="C28" s="197">
        <v>2061</v>
      </c>
      <c r="D28" s="197">
        <v>0</v>
      </c>
      <c r="E28" s="197">
        <f t="shared" si="0"/>
        <v>2348</v>
      </c>
      <c r="F28" s="199">
        <v>0</v>
      </c>
      <c r="G28" s="200">
        <v>0</v>
      </c>
      <c r="H28" s="197">
        <v>0</v>
      </c>
      <c r="I28" s="197">
        <v>7025</v>
      </c>
      <c r="J28" s="197">
        <f t="shared" si="7"/>
        <v>7025</v>
      </c>
      <c r="K28" s="215">
        <v>0</v>
      </c>
      <c r="L28" s="198">
        <f t="shared" si="1"/>
        <v>287</v>
      </c>
      <c r="M28" s="197">
        <f t="shared" si="2"/>
        <v>2061</v>
      </c>
      <c r="N28" s="197">
        <f t="shared" si="3"/>
        <v>7025</v>
      </c>
      <c r="O28" s="199">
        <f t="shared" si="4"/>
        <v>9373</v>
      </c>
      <c r="P28" s="223">
        <f t="shared" si="5"/>
        <v>0</v>
      </c>
      <c r="Q28" s="219">
        <f t="shared" si="6"/>
        <v>9373</v>
      </c>
    </row>
    <row r="29" spans="1:17" ht="14.25">
      <c r="A29" s="55" t="s">
        <v>29</v>
      </c>
      <c r="B29" s="198">
        <v>0</v>
      </c>
      <c r="C29" s="197">
        <v>889</v>
      </c>
      <c r="D29" s="197">
        <v>0</v>
      </c>
      <c r="E29" s="197">
        <f t="shared" si="0"/>
        <v>889</v>
      </c>
      <c r="F29" s="199">
        <v>0</v>
      </c>
      <c r="G29" s="200">
        <v>0</v>
      </c>
      <c r="H29" s="197">
        <v>0</v>
      </c>
      <c r="I29" s="197">
        <v>2078</v>
      </c>
      <c r="J29" s="197">
        <f t="shared" si="7"/>
        <v>2078</v>
      </c>
      <c r="K29" s="215">
        <v>0</v>
      </c>
      <c r="L29" s="198">
        <f t="shared" si="1"/>
        <v>0</v>
      </c>
      <c r="M29" s="197">
        <f t="shared" si="2"/>
        <v>889</v>
      </c>
      <c r="N29" s="197">
        <f>D29+I29</f>
        <v>2078</v>
      </c>
      <c r="O29" s="199">
        <f t="shared" si="4"/>
        <v>2967</v>
      </c>
      <c r="P29" s="223">
        <f t="shared" si="5"/>
        <v>0</v>
      </c>
      <c r="Q29" s="219">
        <f>SUM(O29:P29)</f>
        <v>2967</v>
      </c>
    </row>
    <row r="30" spans="1:17" ht="14.25">
      <c r="A30" s="55" t="s">
        <v>30</v>
      </c>
      <c r="B30" s="198">
        <v>0</v>
      </c>
      <c r="C30" s="197">
        <v>2251</v>
      </c>
      <c r="D30" s="197">
        <v>0</v>
      </c>
      <c r="E30" s="197">
        <f t="shared" si="0"/>
        <v>2251</v>
      </c>
      <c r="F30" s="199">
        <v>0</v>
      </c>
      <c r="G30" s="200">
        <v>0</v>
      </c>
      <c r="H30" s="197">
        <v>0</v>
      </c>
      <c r="I30" s="197">
        <v>3564</v>
      </c>
      <c r="J30" s="197">
        <f t="shared" si="7"/>
        <v>3564</v>
      </c>
      <c r="K30" s="215">
        <v>0</v>
      </c>
      <c r="L30" s="198">
        <f t="shared" si="1"/>
        <v>0</v>
      </c>
      <c r="M30" s="197">
        <f t="shared" si="2"/>
        <v>2251</v>
      </c>
      <c r="N30" s="197">
        <f t="shared" si="3"/>
        <v>3564</v>
      </c>
      <c r="O30" s="199">
        <f t="shared" si="4"/>
        <v>5815</v>
      </c>
      <c r="P30" s="223">
        <f t="shared" si="5"/>
        <v>0</v>
      </c>
      <c r="Q30" s="219">
        <f t="shared" si="6"/>
        <v>5815</v>
      </c>
    </row>
    <row r="31" spans="1:17" ht="14.25">
      <c r="A31" s="55" t="s">
        <v>31</v>
      </c>
      <c r="B31" s="198">
        <v>0</v>
      </c>
      <c r="C31" s="197">
        <v>0</v>
      </c>
      <c r="D31" s="197">
        <v>4705</v>
      </c>
      <c r="E31" s="197">
        <f t="shared" si="0"/>
        <v>4705</v>
      </c>
      <c r="F31" s="199">
        <v>0</v>
      </c>
      <c r="G31" s="200">
        <v>0</v>
      </c>
      <c r="H31" s="197">
        <v>0</v>
      </c>
      <c r="I31" s="197">
        <v>4035</v>
      </c>
      <c r="J31" s="197">
        <f t="shared" si="7"/>
        <v>4035</v>
      </c>
      <c r="K31" s="215">
        <v>0</v>
      </c>
      <c r="L31" s="198">
        <f t="shared" si="1"/>
        <v>0</v>
      </c>
      <c r="M31" s="197">
        <f t="shared" si="2"/>
        <v>0</v>
      </c>
      <c r="N31" s="197">
        <f t="shared" si="3"/>
        <v>8740</v>
      </c>
      <c r="O31" s="199">
        <f t="shared" si="4"/>
        <v>8740</v>
      </c>
      <c r="P31" s="223">
        <f t="shared" si="5"/>
        <v>0</v>
      </c>
      <c r="Q31" s="219">
        <f t="shared" si="6"/>
        <v>8740</v>
      </c>
    </row>
    <row r="32" spans="1:17" ht="14.25">
      <c r="A32" s="55" t="s">
        <v>32</v>
      </c>
      <c r="B32" s="198">
        <v>0</v>
      </c>
      <c r="C32" s="197">
        <v>4490</v>
      </c>
      <c r="D32" s="197">
        <v>0</v>
      </c>
      <c r="E32" s="197">
        <f t="shared" si="0"/>
        <v>4490</v>
      </c>
      <c r="F32" s="199">
        <v>23</v>
      </c>
      <c r="G32" s="200">
        <v>0</v>
      </c>
      <c r="H32" s="197">
        <v>0</v>
      </c>
      <c r="I32" s="197">
        <v>5950</v>
      </c>
      <c r="J32" s="197">
        <f t="shared" si="7"/>
        <v>5950</v>
      </c>
      <c r="K32" s="215">
        <v>0</v>
      </c>
      <c r="L32" s="198">
        <f t="shared" si="1"/>
        <v>0</v>
      </c>
      <c r="M32" s="197">
        <f t="shared" si="2"/>
        <v>4490</v>
      </c>
      <c r="N32" s="197">
        <f t="shared" si="3"/>
        <v>5950</v>
      </c>
      <c r="O32" s="199">
        <f t="shared" si="4"/>
        <v>10440</v>
      </c>
      <c r="P32" s="223">
        <f t="shared" si="5"/>
        <v>23</v>
      </c>
      <c r="Q32" s="219">
        <f t="shared" si="6"/>
        <v>10463</v>
      </c>
    </row>
    <row r="33" spans="1:17" ht="14.25">
      <c r="A33" s="55" t="s">
        <v>33</v>
      </c>
      <c r="B33" s="198">
        <v>0</v>
      </c>
      <c r="C33" s="197">
        <v>17111</v>
      </c>
      <c r="D33" s="197">
        <v>0</v>
      </c>
      <c r="E33" s="197">
        <f t="shared" si="0"/>
        <v>17111</v>
      </c>
      <c r="F33" s="199">
        <v>0</v>
      </c>
      <c r="G33" s="200">
        <v>0</v>
      </c>
      <c r="H33" s="197">
        <v>0</v>
      </c>
      <c r="I33" s="197">
        <v>6730</v>
      </c>
      <c r="J33" s="197">
        <f t="shared" si="7"/>
        <v>6730</v>
      </c>
      <c r="K33" s="215">
        <v>0</v>
      </c>
      <c r="L33" s="198">
        <f t="shared" si="1"/>
        <v>0</v>
      </c>
      <c r="M33" s="197">
        <f t="shared" si="2"/>
        <v>17111</v>
      </c>
      <c r="N33" s="197">
        <f t="shared" si="3"/>
        <v>6730</v>
      </c>
      <c r="O33" s="199">
        <f t="shared" si="4"/>
        <v>23841</v>
      </c>
      <c r="P33" s="223">
        <f t="shared" si="5"/>
        <v>0</v>
      </c>
      <c r="Q33" s="219">
        <f t="shared" si="6"/>
        <v>23841</v>
      </c>
    </row>
    <row r="34" spans="1:17" ht="14.25">
      <c r="A34" s="55" t="s">
        <v>34</v>
      </c>
      <c r="B34" s="198">
        <v>0</v>
      </c>
      <c r="C34" s="197">
        <v>848</v>
      </c>
      <c r="D34" s="197">
        <v>0</v>
      </c>
      <c r="E34" s="197">
        <f t="shared" si="0"/>
        <v>848</v>
      </c>
      <c r="F34" s="199">
        <v>0</v>
      </c>
      <c r="G34" s="200">
        <v>0</v>
      </c>
      <c r="H34" s="197">
        <v>0</v>
      </c>
      <c r="I34" s="197">
        <v>888</v>
      </c>
      <c r="J34" s="197">
        <f t="shared" si="7"/>
        <v>888</v>
      </c>
      <c r="K34" s="215">
        <v>0</v>
      </c>
      <c r="L34" s="198">
        <f t="shared" si="1"/>
        <v>0</v>
      </c>
      <c r="M34" s="197">
        <f t="shared" si="2"/>
        <v>848</v>
      </c>
      <c r="N34" s="197">
        <f t="shared" si="3"/>
        <v>888</v>
      </c>
      <c r="O34" s="199">
        <f t="shared" si="4"/>
        <v>1736</v>
      </c>
      <c r="P34" s="223">
        <f t="shared" si="5"/>
        <v>0</v>
      </c>
      <c r="Q34" s="219">
        <f t="shared" si="6"/>
        <v>1736</v>
      </c>
    </row>
    <row r="35" spans="1:17" ht="14.25">
      <c r="A35" s="55" t="s">
        <v>35</v>
      </c>
      <c r="B35" s="198">
        <v>0</v>
      </c>
      <c r="C35" s="197">
        <v>3067</v>
      </c>
      <c r="D35" s="197">
        <v>0</v>
      </c>
      <c r="E35" s="197">
        <f t="shared" si="0"/>
        <v>3067</v>
      </c>
      <c r="F35" s="199">
        <v>0</v>
      </c>
      <c r="G35" s="200">
        <v>0</v>
      </c>
      <c r="H35" s="197">
        <v>0</v>
      </c>
      <c r="I35" s="197">
        <v>2740</v>
      </c>
      <c r="J35" s="197">
        <f t="shared" si="7"/>
        <v>2740</v>
      </c>
      <c r="K35" s="215">
        <v>0</v>
      </c>
      <c r="L35" s="198">
        <f t="shared" si="1"/>
        <v>0</v>
      </c>
      <c r="M35" s="197">
        <f t="shared" si="2"/>
        <v>3067</v>
      </c>
      <c r="N35" s="197">
        <f t="shared" si="3"/>
        <v>2740</v>
      </c>
      <c r="O35" s="199">
        <f t="shared" si="4"/>
        <v>5807</v>
      </c>
      <c r="P35" s="223">
        <f t="shared" si="5"/>
        <v>0</v>
      </c>
      <c r="Q35" s="219">
        <f t="shared" si="6"/>
        <v>5807</v>
      </c>
    </row>
    <row r="36" spans="1:17" ht="14.25">
      <c r="A36" s="55" t="s">
        <v>36</v>
      </c>
      <c r="B36" s="198">
        <v>0</v>
      </c>
      <c r="C36" s="197">
        <v>352</v>
      </c>
      <c r="D36" s="197">
        <v>0</v>
      </c>
      <c r="E36" s="197">
        <f t="shared" si="0"/>
        <v>352</v>
      </c>
      <c r="F36" s="199">
        <v>0</v>
      </c>
      <c r="G36" s="200">
        <v>0</v>
      </c>
      <c r="H36" s="197">
        <v>0</v>
      </c>
      <c r="I36" s="197">
        <v>133</v>
      </c>
      <c r="J36" s="197">
        <f t="shared" si="7"/>
        <v>133</v>
      </c>
      <c r="K36" s="215">
        <v>0</v>
      </c>
      <c r="L36" s="198">
        <f t="shared" si="1"/>
        <v>0</v>
      </c>
      <c r="M36" s="197">
        <f t="shared" si="2"/>
        <v>352</v>
      </c>
      <c r="N36" s="197">
        <f t="shared" si="3"/>
        <v>133</v>
      </c>
      <c r="O36" s="199">
        <f t="shared" si="4"/>
        <v>485</v>
      </c>
      <c r="P36" s="223">
        <f t="shared" si="5"/>
        <v>0</v>
      </c>
      <c r="Q36" s="219">
        <f t="shared" si="6"/>
        <v>485</v>
      </c>
    </row>
    <row r="37" spans="1:17" ht="15" thickBot="1">
      <c r="A37" s="56" t="s">
        <v>37</v>
      </c>
      <c r="B37" s="206">
        <v>0</v>
      </c>
      <c r="C37" s="203">
        <v>0</v>
      </c>
      <c r="D37" s="203">
        <v>9534</v>
      </c>
      <c r="E37" s="203">
        <f t="shared" si="0"/>
        <v>9534</v>
      </c>
      <c r="F37" s="204">
        <v>0</v>
      </c>
      <c r="G37" s="212">
        <v>0</v>
      </c>
      <c r="H37" s="203">
        <v>0</v>
      </c>
      <c r="I37" s="203">
        <v>15567</v>
      </c>
      <c r="J37" s="203">
        <f t="shared" si="7"/>
        <v>15567</v>
      </c>
      <c r="K37" s="216">
        <v>0</v>
      </c>
      <c r="L37" s="206">
        <f t="shared" si="1"/>
        <v>0</v>
      </c>
      <c r="M37" s="203">
        <f t="shared" si="2"/>
        <v>0</v>
      </c>
      <c r="N37" s="203">
        <f t="shared" si="3"/>
        <v>25101</v>
      </c>
      <c r="O37" s="204">
        <f t="shared" si="4"/>
        <v>25101</v>
      </c>
      <c r="P37" s="224">
        <f t="shared" si="5"/>
        <v>0</v>
      </c>
      <c r="Q37" s="220">
        <f t="shared" si="6"/>
        <v>25101</v>
      </c>
    </row>
    <row r="38" spans="1:17" ht="15" thickBot="1">
      <c r="A38" s="57" t="s">
        <v>51</v>
      </c>
      <c r="B38" s="226">
        <f>SUM(B5:B37)</f>
        <v>20765</v>
      </c>
      <c r="C38" s="227">
        <f aca="true" t="shared" si="8" ref="C38:K38">SUM(C5:C37)</f>
        <v>84857</v>
      </c>
      <c r="D38" s="227">
        <f t="shared" si="8"/>
        <v>134033</v>
      </c>
      <c r="E38" s="227">
        <f t="shared" si="0"/>
        <v>239655</v>
      </c>
      <c r="F38" s="228">
        <f t="shared" si="8"/>
        <v>46</v>
      </c>
      <c r="G38" s="229">
        <f t="shared" si="8"/>
        <v>139</v>
      </c>
      <c r="H38" s="227">
        <f t="shared" si="8"/>
        <v>184</v>
      </c>
      <c r="I38" s="227">
        <f t="shared" si="8"/>
        <v>231496</v>
      </c>
      <c r="J38" s="227">
        <f t="shared" si="7"/>
        <v>231819</v>
      </c>
      <c r="K38" s="230">
        <f t="shared" si="8"/>
        <v>0</v>
      </c>
      <c r="L38" s="226">
        <f aca="true" t="shared" si="9" ref="L38:L48">B38+G38</f>
        <v>20904</v>
      </c>
      <c r="M38" s="227">
        <f t="shared" si="2"/>
        <v>85041</v>
      </c>
      <c r="N38" s="227">
        <f t="shared" si="3"/>
        <v>365529</v>
      </c>
      <c r="O38" s="228">
        <f t="shared" si="4"/>
        <v>471474</v>
      </c>
      <c r="P38" s="231">
        <f>F38+K38</f>
        <v>46</v>
      </c>
      <c r="Q38" s="232">
        <f t="shared" si="6"/>
        <v>471520</v>
      </c>
    </row>
    <row r="39" spans="1:17" ht="14.25">
      <c r="A39" s="233" t="s">
        <v>38</v>
      </c>
      <c r="B39" s="205">
        <v>0</v>
      </c>
      <c r="C39" s="201">
        <v>625</v>
      </c>
      <c r="D39" s="201">
        <v>0</v>
      </c>
      <c r="E39" s="201">
        <f aca="true" t="shared" si="10" ref="E39:E48">SUM(B39:D39)</f>
        <v>625</v>
      </c>
      <c r="F39" s="202">
        <v>0</v>
      </c>
      <c r="G39" s="211">
        <v>0</v>
      </c>
      <c r="H39" s="201">
        <v>0</v>
      </c>
      <c r="I39" s="201">
        <v>1207</v>
      </c>
      <c r="J39" s="201">
        <f t="shared" si="7"/>
        <v>1207</v>
      </c>
      <c r="K39" s="214">
        <v>0</v>
      </c>
      <c r="L39" s="205">
        <f t="shared" si="9"/>
        <v>0</v>
      </c>
      <c r="M39" s="201">
        <f t="shared" si="2"/>
        <v>625</v>
      </c>
      <c r="N39" s="201">
        <f t="shared" si="3"/>
        <v>1207</v>
      </c>
      <c r="O39" s="202">
        <f t="shared" si="4"/>
        <v>1832</v>
      </c>
      <c r="P39" s="222">
        <f aca="true" t="shared" si="11" ref="P39:P50">F39+K39</f>
        <v>0</v>
      </c>
      <c r="Q39" s="218">
        <f t="shared" si="6"/>
        <v>1832</v>
      </c>
    </row>
    <row r="40" spans="1:17" ht="14.25">
      <c r="A40" s="207" t="s">
        <v>39</v>
      </c>
      <c r="B40" s="198">
        <v>192</v>
      </c>
      <c r="C40" s="197">
        <v>0</v>
      </c>
      <c r="D40" s="197">
        <v>0</v>
      </c>
      <c r="E40" s="197">
        <f t="shared" si="10"/>
        <v>192</v>
      </c>
      <c r="F40" s="199">
        <v>0</v>
      </c>
      <c r="G40" s="200">
        <v>0</v>
      </c>
      <c r="H40" s="197">
        <v>0</v>
      </c>
      <c r="I40" s="197">
        <v>234</v>
      </c>
      <c r="J40" s="197">
        <f t="shared" si="7"/>
        <v>234</v>
      </c>
      <c r="K40" s="215">
        <v>0</v>
      </c>
      <c r="L40" s="198">
        <f t="shared" si="9"/>
        <v>192</v>
      </c>
      <c r="M40" s="197">
        <f t="shared" si="2"/>
        <v>0</v>
      </c>
      <c r="N40" s="197">
        <f t="shared" si="3"/>
        <v>234</v>
      </c>
      <c r="O40" s="199">
        <f t="shared" si="4"/>
        <v>426</v>
      </c>
      <c r="P40" s="223">
        <f t="shared" si="11"/>
        <v>0</v>
      </c>
      <c r="Q40" s="219">
        <f t="shared" si="6"/>
        <v>426</v>
      </c>
    </row>
    <row r="41" spans="1:17" ht="14.25">
      <c r="A41" s="207" t="s">
        <v>40</v>
      </c>
      <c r="B41" s="198">
        <v>0</v>
      </c>
      <c r="C41" s="197">
        <v>2851</v>
      </c>
      <c r="D41" s="197">
        <v>0</v>
      </c>
      <c r="E41" s="197">
        <f t="shared" si="10"/>
        <v>2851</v>
      </c>
      <c r="F41" s="199">
        <v>29</v>
      </c>
      <c r="G41" s="200">
        <v>0</v>
      </c>
      <c r="H41" s="197">
        <v>0</v>
      </c>
      <c r="I41" s="197">
        <v>3764</v>
      </c>
      <c r="J41" s="197">
        <f t="shared" si="7"/>
        <v>3764</v>
      </c>
      <c r="K41" s="215">
        <v>0</v>
      </c>
      <c r="L41" s="198">
        <f t="shared" si="9"/>
        <v>0</v>
      </c>
      <c r="M41" s="197">
        <f t="shared" si="2"/>
        <v>2851</v>
      </c>
      <c r="N41" s="197">
        <f t="shared" si="3"/>
        <v>3764</v>
      </c>
      <c r="O41" s="199">
        <f t="shared" si="4"/>
        <v>6615</v>
      </c>
      <c r="P41" s="223">
        <f t="shared" si="11"/>
        <v>29</v>
      </c>
      <c r="Q41" s="219">
        <f t="shared" si="6"/>
        <v>6644</v>
      </c>
    </row>
    <row r="42" spans="1:17" ht="14.25">
      <c r="A42" s="207" t="s">
        <v>41</v>
      </c>
      <c r="B42" s="198">
        <v>0</v>
      </c>
      <c r="C42" s="197">
        <v>0</v>
      </c>
      <c r="D42" s="197">
        <v>1065</v>
      </c>
      <c r="E42" s="197">
        <f t="shared" si="10"/>
        <v>1065</v>
      </c>
      <c r="F42" s="199">
        <v>0</v>
      </c>
      <c r="G42" s="200">
        <v>0</v>
      </c>
      <c r="H42" s="197">
        <v>0</v>
      </c>
      <c r="I42" s="197">
        <v>603</v>
      </c>
      <c r="J42" s="197">
        <f t="shared" si="7"/>
        <v>603</v>
      </c>
      <c r="K42" s="215">
        <v>0</v>
      </c>
      <c r="L42" s="198">
        <f t="shared" si="9"/>
        <v>0</v>
      </c>
      <c r="M42" s="197">
        <f t="shared" si="2"/>
        <v>0</v>
      </c>
      <c r="N42" s="197">
        <f t="shared" si="3"/>
        <v>1668</v>
      </c>
      <c r="O42" s="199">
        <f t="shared" si="4"/>
        <v>1668</v>
      </c>
      <c r="P42" s="223">
        <f t="shared" si="11"/>
        <v>0</v>
      </c>
      <c r="Q42" s="219">
        <f t="shared" si="6"/>
        <v>1668</v>
      </c>
    </row>
    <row r="43" spans="1:17" ht="14.25">
      <c r="A43" s="207" t="s">
        <v>42</v>
      </c>
      <c r="B43" s="198">
        <v>0</v>
      </c>
      <c r="C43" s="197">
        <v>8266</v>
      </c>
      <c r="D43" s="197">
        <v>815</v>
      </c>
      <c r="E43" s="197">
        <f t="shared" si="10"/>
        <v>9081</v>
      </c>
      <c r="F43" s="199">
        <v>0</v>
      </c>
      <c r="G43" s="200">
        <v>0</v>
      </c>
      <c r="H43" s="197">
        <v>0</v>
      </c>
      <c r="I43" s="197">
        <v>5455</v>
      </c>
      <c r="J43" s="197">
        <f t="shared" si="7"/>
        <v>5455</v>
      </c>
      <c r="K43" s="215">
        <v>0</v>
      </c>
      <c r="L43" s="198">
        <f t="shared" si="9"/>
        <v>0</v>
      </c>
      <c r="M43" s="197">
        <f t="shared" si="2"/>
        <v>8266</v>
      </c>
      <c r="N43" s="197">
        <f t="shared" si="3"/>
        <v>6270</v>
      </c>
      <c r="O43" s="199">
        <f t="shared" si="4"/>
        <v>14536</v>
      </c>
      <c r="P43" s="223">
        <f t="shared" si="11"/>
        <v>0</v>
      </c>
      <c r="Q43" s="219">
        <f t="shared" si="6"/>
        <v>14536</v>
      </c>
    </row>
    <row r="44" spans="1:17" ht="14.25">
      <c r="A44" s="207" t="s">
        <v>43</v>
      </c>
      <c r="B44" s="198">
        <v>0</v>
      </c>
      <c r="C44" s="197">
        <v>0</v>
      </c>
      <c r="D44" s="197">
        <v>557</v>
      </c>
      <c r="E44" s="197">
        <f t="shared" si="10"/>
        <v>557</v>
      </c>
      <c r="F44" s="199">
        <v>0</v>
      </c>
      <c r="G44" s="200">
        <v>0</v>
      </c>
      <c r="H44" s="197">
        <v>0</v>
      </c>
      <c r="I44" s="197">
        <v>521</v>
      </c>
      <c r="J44" s="197">
        <f t="shared" si="7"/>
        <v>521</v>
      </c>
      <c r="K44" s="215">
        <v>0</v>
      </c>
      <c r="L44" s="198">
        <f t="shared" si="9"/>
        <v>0</v>
      </c>
      <c r="M44" s="197">
        <f t="shared" si="2"/>
        <v>0</v>
      </c>
      <c r="N44" s="197">
        <f t="shared" si="3"/>
        <v>1078</v>
      </c>
      <c r="O44" s="199">
        <f t="shared" si="4"/>
        <v>1078</v>
      </c>
      <c r="P44" s="223">
        <f t="shared" si="11"/>
        <v>0</v>
      </c>
      <c r="Q44" s="219">
        <f t="shared" si="6"/>
        <v>1078</v>
      </c>
    </row>
    <row r="45" spans="1:17" ht="14.25">
      <c r="A45" s="207" t="s">
        <v>44</v>
      </c>
      <c r="B45" s="198">
        <v>0</v>
      </c>
      <c r="C45" s="197">
        <v>0</v>
      </c>
      <c r="D45" s="197">
        <v>7259</v>
      </c>
      <c r="E45" s="197">
        <f t="shared" si="10"/>
        <v>7259</v>
      </c>
      <c r="F45" s="199">
        <v>0</v>
      </c>
      <c r="G45" s="200">
        <v>0</v>
      </c>
      <c r="H45" s="197">
        <v>0</v>
      </c>
      <c r="I45" s="197">
        <v>1089</v>
      </c>
      <c r="J45" s="197">
        <f t="shared" si="7"/>
        <v>1089</v>
      </c>
      <c r="K45" s="215">
        <v>0</v>
      </c>
      <c r="L45" s="198">
        <f t="shared" si="9"/>
        <v>0</v>
      </c>
      <c r="M45" s="197">
        <f t="shared" si="2"/>
        <v>0</v>
      </c>
      <c r="N45" s="197">
        <f t="shared" si="3"/>
        <v>8348</v>
      </c>
      <c r="O45" s="199">
        <f t="shared" si="4"/>
        <v>8348</v>
      </c>
      <c r="P45" s="223">
        <f t="shared" si="11"/>
        <v>0</v>
      </c>
      <c r="Q45" s="219">
        <f t="shared" si="6"/>
        <v>8348</v>
      </c>
    </row>
    <row r="46" spans="1:17" ht="14.25">
      <c r="A46" s="207" t="s">
        <v>45</v>
      </c>
      <c r="B46" s="198">
        <v>0</v>
      </c>
      <c r="C46" s="197">
        <v>273</v>
      </c>
      <c r="D46" s="197">
        <v>0</v>
      </c>
      <c r="E46" s="197">
        <f t="shared" si="10"/>
        <v>273</v>
      </c>
      <c r="F46" s="199">
        <v>18</v>
      </c>
      <c r="G46" s="200">
        <v>0</v>
      </c>
      <c r="H46" s="197">
        <v>0</v>
      </c>
      <c r="I46" s="197">
        <v>1422</v>
      </c>
      <c r="J46" s="197">
        <f t="shared" si="7"/>
        <v>1422</v>
      </c>
      <c r="K46" s="215">
        <v>0</v>
      </c>
      <c r="L46" s="198">
        <f t="shared" si="9"/>
        <v>0</v>
      </c>
      <c r="M46" s="197">
        <f t="shared" si="2"/>
        <v>273</v>
      </c>
      <c r="N46" s="197">
        <f t="shared" si="3"/>
        <v>1422</v>
      </c>
      <c r="O46" s="199">
        <f t="shared" si="4"/>
        <v>1695</v>
      </c>
      <c r="P46" s="223">
        <f t="shared" si="11"/>
        <v>18</v>
      </c>
      <c r="Q46" s="219">
        <f t="shared" si="6"/>
        <v>1713</v>
      </c>
    </row>
    <row r="47" spans="1:17" ht="14.25">
      <c r="A47" s="207" t="s">
        <v>46</v>
      </c>
      <c r="B47" s="198">
        <v>0</v>
      </c>
      <c r="C47" s="197">
        <v>1006</v>
      </c>
      <c r="D47" s="197">
        <v>0</v>
      </c>
      <c r="E47" s="197">
        <f t="shared" si="10"/>
        <v>1006</v>
      </c>
      <c r="F47" s="199">
        <v>28</v>
      </c>
      <c r="G47" s="200">
        <v>0</v>
      </c>
      <c r="H47" s="197">
        <v>0</v>
      </c>
      <c r="I47" s="197">
        <v>1547</v>
      </c>
      <c r="J47" s="197">
        <f t="shared" si="7"/>
        <v>1547</v>
      </c>
      <c r="K47" s="215">
        <v>0</v>
      </c>
      <c r="L47" s="198">
        <f t="shared" si="9"/>
        <v>0</v>
      </c>
      <c r="M47" s="197">
        <f t="shared" si="2"/>
        <v>1006</v>
      </c>
      <c r="N47" s="197">
        <f t="shared" si="3"/>
        <v>1547</v>
      </c>
      <c r="O47" s="199">
        <f t="shared" si="4"/>
        <v>2553</v>
      </c>
      <c r="P47" s="223">
        <f t="shared" si="11"/>
        <v>28</v>
      </c>
      <c r="Q47" s="219">
        <f t="shared" si="6"/>
        <v>2581</v>
      </c>
    </row>
    <row r="48" spans="1:17" ht="15" thickBot="1">
      <c r="A48" s="234" t="s">
        <v>47</v>
      </c>
      <c r="B48" s="206">
        <v>0</v>
      </c>
      <c r="C48" s="203">
        <v>558</v>
      </c>
      <c r="D48" s="203">
        <v>0</v>
      </c>
      <c r="E48" s="203">
        <f t="shared" si="10"/>
        <v>558</v>
      </c>
      <c r="F48" s="204">
        <v>4</v>
      </c>
      <c r="G48" s="212">
        <v>0</v>
      </c>
      <c r="H48" s="203">
        <v>0</v>
      </c>
      <c r="I48" s="203">
        <v>1491</v>
      </c>
      <c r="J48" s="203">
        <f t="shared" si="7"/>
        <v>1491</v>
      </c>
      <c r="K48" s="216">
        <v>0</v>
      </c>
      <c r="L48" s="206">
        <f t="shared" si="9"/>
        <v>0</v>
      </c>
      <c r="M48" s="203">
        <f t="shared" si="2"/>
        <v>558</v>
      </c>
      <c r="N48" s="203">
        <f t="shared" si="3"/>
        <v>1491</v>
      </c>
      <c r="O48" s="204">
        <f t="shared" si="4"/>
        <v>2049</v>
      </c>
      <c r="P48" s="224">
        <f t="shared" si="11"/>
        <v>4</v>
      </c>
      <c r="Q48" s="220">
        <f t="shared" si="6"/>
        <v>2053</v>
      </c>
    </row>
    <row r="49" spans="1:17" ht="15" thickBot="1">
      <c r="A49" s="57" t="s">
        <v>52</v>
      </c>
      <c r="B49" s="210">
        <f>SUM(B39:B48)</f>
        <v>192</v>
      </c>
      <c r="C49" s="208">
        <f aca="true" t="shared" si="12" ref="C49:K49">SUM(C39:C48)</f>
        <v>13579</v>
      </c>
      <c r="D49" s="208">
        <f t="shared" si="12"/>
        <v>9696</v>
      </c>
      <c r="E49" s="208">
        <f t="shared" si="12"/>
        <v>23467</v>
      </c>
      <c r="F49" s="209">
        <f t="shared" si="12"/>
        <v>79</v>
      </c>
      <c r="G49" s="213">
        <f t="shared" si="12"/>
        <v>0</v>
      </c>
      <c r="H49" s="208">
        <f t="shared" si="12"/>
        <v>0</v>
      </c>
      <c r="I49" s="208">
        <f t="shared" si="12"/>
        <v>17333</v>
      </c>
      <c r="J49" s="208">
        <f t="shared" si="7"/>
        <v>17333</v>
      </c>
      <c r="K49" s="217">
        <f t="shared" si="12"/>
        <v>0</v>
      </c>
      <c r="L49" s="210">
        <f t="shared" si="1"/>
        <v>192</v>
      </c>
      <c r="M49" s="208">
        <f t="shared" si="2"/>
        <v>13579</v>
      </c>
      <c r="N49" s="208">
        <f t="shared" si="3"/>
        <v>27029</v>
      </c>
      <c r="O49" s="209">
        <f t="shared" si="4"/>
        <v>40800</v>
      </c>
      <c r="P49" s="225">
        <f t="shared" si="11"/>
        <v>79</v>
      </c>
      <c r="Q49" s="221">
        <f t="shared" si="6"/>
        <v>40879</v>
      </c>
    </row>
    <row r="50" spans="1:17" ht="15" thickBot="1">
      <c r="A50" s="58" t="s">
        <v>57</v>
      </c>
      <c r="B50" s="210">
        <f>B38+B49</f>
        <v>20957</v>
      </c>
      <c r="C50" s="208">
        <f aca="true" t="shared" si="13" ref="C50:K50">C38+C49</f>
        <v>98436</v>
      </c>
      <c r="D50" s="208">
        <f t="shared" si="13"/>
        <v>143729</v>
      </c>
      <c r="E50" s="208">
        <f t="shared" si="13"/>
        <v>263122</v>
      </c>
      <c r="F50" s="209">
        <f t="shared" si="13"/>
        <v>125</v>
      </c>
      <c r="G50" s="213">
        <f t="shared" si="13"/>
        <v>139</v>
      </c>
      <c r="H50" s="208">
        <f t="shared" si="13"/>
        <v>184</v>
      </c>
      <c r="I50" s="208">
        <f t="shared" si="13"/>
        <v>248829</v>
      </c>
      <c r="J50" s="208">
        <f t="shared" si="7"/>
        <v>249152</v>
      </c>
      <c r="K50" s="217">
        <f t="shared" si="13"/>
        <v>0</v>
      </c>
      <c r="L50" s="210">
        <f t="shared" si="1"/>
        <v>21096</v>
      </c>
      <c r="M50" s="208">
        <f t="shared" si="2"/>
        <v>98620</v>
      </c>
      <c r="N50" s="208">
        <f t="shared" si="3"/>
        <v>392558</v>
      </c>
      <c r="O50" s="209">
        <f t="shared" si="4"/>
        <v>512274</v>
      </c>
      <c r="P50" s="225">
        <f t="shared" si="11"/>
        <v>125</v>
      </c>
      <c r="Q50" s="221">
        <f t="shared" si="6"/>
        <v>512399</v>
      </c>
    </row>
  </sheetData>
  <sheetProtection/>
  <mergeCells count="6">
    <mergeCell ref="A3:A4"/>
    <mergeCell ref="L3:O3"/>
    <mergeCell ref="P3:P4"/>
    <mergeCell ref="Q3:Q4"/>
    <mergeCell ref="G3:K3"/>
    <mergeCell ref="B3:F3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scale="89" r:id="rId1"/>
  <rowBreaks count="1" manualBreakCount="1">
    <brk id="3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2.3984375" style="24" customWidth="1"/>
    <col min="2" max="2" width="10.69921875" style="24" customWidth="1"/>
    <col min="3" max="4" width="11.59765625" style="25" customWidth="1"/>
    <col min="5" max="9" width="11.59765625" style="23" customWidth="1"/>
    <col min="10" max="16384" width="9" style="23" customWidth="1"/>
  </cols>
  <sheetData>
    <row r="1" ht="17.25">
      <c r="A1" s="264" t="s">
        <v>103</v>
      </c>
    </row>
    <row r="2" spans="1:9" s="59" customFormat="1" ht="14.25" thickBot="1">
      <c r="A2" s="386"/>
      <c r="B2" s="387"/>
      <c r="C2" s="388"/>
      <c r="D2" s="388"/>
      <c r="E2" s="388"/>
      <c r="F2" s="388"/>
      <c r="G2" s="389" t="s">
        <v>150</v>
      </c>
      <c r="I2" s="388" t="s">
        <v>145</v>
      </c>
    </row>
    <row r="3" spans="1:9" s="30" customFormat="1" ht="32.25" customHeight="1" thickBot="1">
      <c r="A3" s="26" t="s">
        <v>4</v>
      </c>
      <c r="B3" s="27" t="s">
        <v>56</v>
      </c>
      <c r="C3" s="28" t="s">
        <v>61</v>
      </c>
      <c r="D3" s="28" t="s">
        <v>59</v>
      </c>
      <c r="E3" s="28" t="s">
        <v>60</v>
      </c>
      <c r="F3" s="28" t="s">
        <v>48</v>
      </c>
      <c r="G3" s="28" t="s">
        <v>3</v>
      </c>
      <c r="H3" s="28" t="s">
        <v>62</v>
      </c>
      <c r="I3" s="29" t="s">
        <v>137</v>
      </c>
    </row>
    <row r="4" spans="1:9" ht="16.5" customHeight="1">
      <c r="A4" s="40" t="s">
        <v>5</v>
      </c>
      <c r="B4" s="376" t="s">
        <v>138</v>
      </c>
      <c r="C4" s="33">
        <v>0</v>
      </c>
      <c r="D4" s="41">
        <v>2330</v>
      </c>
      <c r="E4" s="33">
        <v>0</v>
      </c>
      <c r="F4" s="33">
        <v>0</v>
      </c>
      <c r="G4" s="41">
        <f>SUM(C4:F4)</f>
        <v>2330</v>
      </c>
      <c r="H4" s="33">
        <v>0</v>
      </c>
      <c r="I4" s="42">
        <f>SUM(G4:H4)</f>
        <v>2330</v>
      </c>
    </row>
    <row r="5" spans="1:9" ht="16.5" customHeight="1">
      <c r="A5" s="366"/>
      <c r="B5" s="365" t="s">
        <v>139</v>
      </c>
      <c r="C5" s="371">
        <v>0</v>
      </c>
      <c r="D5" s="33">
        <v>5925</v>
      </c>
      <c r="E5" s="33">
        <v>0</v>
      </c>
      <c r="F5" s="33">
        <v>0</v>
      </c>
      <c r="G5" s="33">
        <f aca="true" t="shared" si="0" ref="G5:G68">SUM(C5:F5)</f>
        <v>5925</v>
      </c>
      <c r="H5" s="33">
        <v>0</v>
      </c>
      <c r="I5" s="43">
        <f>SUM(G5:H5)</f>
        <v>5925</v>
      </c>
    </row>
    <row r="6" spans="1:9" ht="16.5" customHeight="1">
      <c r="A6" s="367"/>
      <c r="B6" s="365" t="s">
        <v>123</v>
      </c>
      <c r="C6" s="371">
        <v>0</v>
      </c>
      <c r="D6" s="33">
        <v>8255</v>
      </c>
      <c r="E6" s="33">
        <v>0</v>
      </c>
      <c r="F6" s="33">
        <v>0</v>
      </c>
      <c r="G6" s="33">
        <f t="shared" si="0"/>
        <v>8255</v>
      </c>
      <c r="H6" s="33">
        <v>0</v>
      </c>
      <c r="I6" s="43">
        <f>SUM(G6:H6)</f>
        <v>8255</v>
      </c>
    </row>
    <row r="7" spans="1:9" ht="16.5" customHeight="1">
      <c r="A7" s="368" t="s">
        <v>6</v>
      </c>
      <c r="B7" s="365" t="s">
        <v>138</v>
      </c>
      <c r="C7" s="371">
        <v>0</v>
      </c>
      <c r="D7" s="33">
        <v>24572</v>
      </c>
      <c r="E7" s="32">
        <v>0</v>
      </c>
      <c r="F7" s="32">
        <v>35</v>
      </c>
      <c r="G7" s="33">
        <f t="shared" si="0"/>
        <v>24607</v>
      </c>
      <c r="H7" s="33">
        <v>0</v>
      </c>
      <c r="I7" s="43">
        <f aca="true" t="shared" si="1" ref="I7:I33">SUM(G7:H7)</f>
        <v>24607</v>
      </c>
    </row>
    <row r="8" spans="1:9" ht="16.5" customHeight="1">
      <c r="A8" s="366"/>
      <c r="B8" s="365" t="s">
        <v>139</v>
      </c>
      <c r="C8" s="371">
        <v>0</v>
      </c>
      <c r="D8" s="33">
        <v>19832</v>
      </c>
      <c r="E8" s="32">
        <v>0</v>
      </c>
      <c r="F8" s="32">
        <v>22</v>
      </c>
      <c r="G8" s="33">
        <f t="shared" si="0"/>
        <v>19854</v>
      </c>
      <c r="H8" s="33">
        <v>0</v>
      </c>
      <c r="I8" s="43">
        <f t="shared" si="1"/>
        <v>19854</v>
      </c>
    </row>
    <row r="9" spans="1:9" ht="16.5" customHeight="1">
      <c r="A9" s="367"/>
      <c r="B9" s="365" t="s">
        <v>123</v>
      </c>
      <c r="C9" s="371">
        <v>0</v>
      </c>
      <c r="D9" s="33">
        <v>44404</v>
      </c>
      <c r="E9" s="33">
        <v>0</v>
      </c>
      <c r="F9" s="33">
        <v>57</v>
      </c>
      <c r="G9" s="33">
        <f t="shared" si="0"/>
        <v>44461</v>
      </c>
      <c r="H9" s="33">
        <v>0</v>
      </c>
      <c r="I9" s="43">
        <f t="shared" si="1"/>
        <v>44461</v>
      </c>
    </row>
    <row r="10" spans="1:9" ht="16.5" customHeight="1">
      <c r="A10" s="368" t="s">
        <v>7</v>
      </c>
      <c r="B10" s="365" t="s">
        <v>138</v>
      </c>
      <c r="C10" s="371">
        <v>16958</v>
      </c>
      <c r="D10" s="33">
        <v>0</v>
      </c>
      <c r="E10" s="33">
        <v>0</v>
      </c>
      <c r="F10" s="33">
        <v>0</v>
      </c>
      <c r="G10" s="33">
        <f t="shared" si="0"/>
        <v>16958</v>
      </c>
      <c r="H10" s="33">
        <v>0</v>
      </c>
      <c r="I10" s="43">
        <f t="shared" si="1"/>
        <v>16958</v>
      </c>
    </row>
    <row r="11" spans="1:9" ht="16.5" customHeight="1">
      <c r="A11" s="366"/>
      <c r="B11" s="365" t="s">
        <v>139</v>
      </c>
      <c r="C11" s="371">
        <v>6124</v>
      </c>
      <c r="D11" s="33">
        <v>0</v>
      </c>
      <c r="E11" s="33">
        <v>0</v>
      </c>
      <c r="F11" s="33">
        <v>0</v>
      </c>
      <c r="G11" s="33">
        <f t="shared" si="0"/>
        <v>6124</v>
      </c>
      <c r="H11" s="33">
        <v>0</v>
      </c>
      <c r="I11" s="43">
        <f t="shared" si="1"/>
        <v>6124</v>
      </c>
    </row>
    <row r="12" spans="1:9" ht="16.5" customHeight="1">
      <c r="A12" s="367"/>
      <c r="B12" s="365" t="s">
        <v>123</v>
      </c>
      <c r="C12" s="371">
        <v>23082</v>
      </c>
      <c r="D12" s="33">
        <v>0</v>
      </c>
      <c r="E12" s="33">
        <v>0</v>
      </c>
      <c r="F12" s="33">
        <v>0</v>
      </c>
      <c r="G12" s="33">
        <f t="shared" si="0"/>
        <v>23082</v>
      </c>
      <c r="H12" s="33">
        <v>0</v>
      </c>
      <c r="I12" s="43">
        <f t="shared" si="1"/>
        <v>23082</v>
      </c>
    </row>
    <row r="13" spans="1:9" ht="16.5" customHeight="1">
      <c r="A13" s="368" t="s">
        <v>8</v>
      </c>
      <c r="B13" s="365" t="s">
        <v>138</v>
      </c>
      <c r="C13" s="372">
        <v>0</v>
      </c>
      <c r="D13" s="33">
        <v>375</v>
      </c>
      <c r="E13" s="32">
        <v>0</v>
      </c>
      <c r="F13" s="32">
        <v>0</v>
      </c>
      <c r="G13" s="33">
        <f t="shared" si="0"/>
        <v>375</v>
      </c>
      <c r="H13" s="33">
        <v>0</v>
      </c>
      <c r="I13" s="43">
        <f t="shared" si="1"/>
        <v>375</v>
      </c>
    </row>
    <row r="14" spans="1:9" ht="16.5" customHeight="1">
      <c r="A14" s="366"/>
      <c r="B14" s="365" t="s">
        <v>139</v>
      </c>
      <c r="C14" s="372">
        <v>0</v>
      </c>
      <c r="D14" s="33">
        <v>208</v>
      </c>
      <c r="E14" s="32">
        <v>0</v>
      </c>
      <c r="F14" s="32">
        <v>0</v>
      </c>
      <c r="G14" s="33">
        <f t="shared" si="0"/>
        <v>208</v>
      </c>
      <c r="H14" s="33">
        <v>0</v>
      </c>
      <c r="I14" s="43">
        <f t="shared" si="1"/>
        <v>208</v>
      </c>
    </row>
    <row r="15" spans="1:9" ht="16.5" customHeight="1">
      <c r="A15" s="367"/>
      <c r="B15" s="365" t="s">
        <v>123</v>
      </c>
      <c r="C15" s="371">
        <v>0</v>
      </c>
      <c r="D15" s="33">
        <v>583</v>
      </c>
      <c r="E15" s="33">
        <v>0</v>
      </c>
      <c r="F15" s="33">
        <v>0</v>
      </c>
      <c r="G15" s="33">
        <f t="shared" si="0"/>
        <v>583</v>
      </c>
      <c r="H15" s="33">
        <v>0</v>
      </c>
      <c r="I15" s="43">
        <f>SUM(G15:H15)</f>
        <v>583</v>
      </c>
    </row>
    <row r="16" spans="1:9" ht="16.5" customHeight="1">
      <c r="A16" s="368" t="s">
        <v>9</v>
      </c>
      <c r="B16" s="365" t="s">
        <v>138</v>
      </c>
      <c r="C16" s="371">
        <v>0</v>
      </c>
      <c r="D16" s="33">
        <v>344</v>
      </c>
      <c r="E16" s="33">
        <v>0</v>
      </c>
      <c r="F16" s="33">
        <v>0</v>
      </c>
      <c r="G16" s="33">
        <f t="shared" si="0"/>
        <v>344</v>
      </c>
      <c r="H16" s="33">
        <v>0</v>
      </c>
      <c r="I16" s="43">
        <f t="shared" si="1"/>
        <v>344</v>
      </c>
    </row>
    <row r="17" spans="1:9" ht="16.5" customHeight="1">
      <c r="A17" s="366"/>
      <c r="B17" s="365" t="s">
        <v>139</v>
      </c>
      <c r="C17" s="371">
        <v>0</v>
      </c>
      <c r="D17" s="33">
        <v>139</v>
      </c>
      <c r="E17" s="33">
        <v>0</v>
      </c>
      <c r="F17" s="33">
        <v>0</v>
      </c>
      <c r="G17" s="33">
        <f t="shared" si="0"/>
        <v>139</v>
      </c>
      <c r="H17" s="33">
        <v>0</v>
      </c>
      <c r="I17" s="43">
        <f t="shared" si="1"/>
        <v>139</v>
      </c>
    </row>
    <row r="18" spans="1:9" ht="16.5" customHeight="1">
      <c r="A18" s="367"/>
      <c r="B18" s="365" t="s">
        <v>123</v>
      </c>
      <c r="C18" s="371">
        <v>0</v>
      </c>
      <c r="D18" s="33">
        <v>483</v>
      </c>
      <c r="E18" s="33">
        <v>0</v>
      </c>
      <c r="F18" s="33">
        <v>0</v>
      </c>
      <c r="G18" s="33">
        <f t="shared" si="0"/>
        <v>483</v>
      </c>
      <c r="H18" s="33">
        <v>0</v>
      </c>
      <c r="I18" s="43">
        <f t="shared" si="1"/>
        <v>483</v>
      </c>
    </row>
    <row r="19" spans="1:9" ht="16.5" customHeight="1">
      <c r="A19" s="368" t="s">
        <v>10</v>
      </c>
      <c r="B19" s="365" t="s">
        <v>138</v>
      </c>
      <c r="C19" s="371">
        <v>0</v>
      </c>
      <c r="D19" s="33">
        <v>668</v>
      </c>
      <c r="E19" s="33">
        <v>0</v>
      </c>
      <c r="F19" s="33">
        <v>0</v>
      </c>
      <c r="G19" s="33">
        <f t="shared" si="0"/>
        <v>668</v>
      </c>
      <c r="H19" s="33">
        <v>0</v>
      </c>
      <c r="I19" s="43">
        <f t="shared" si="1"/>
        <v>668</v>
      </c>
    </row>
    <row r="20" spans="1:9" ht="16.5" customHeight="1">
      <c r="A20" s="366"/>
      <c r="B20" s="365" t="s">
        <v>139</v>
      </c>
      <c r="C20" s="371">
        <v>0</v>
      </c>
      <c r="D20" s="33">
        <v>1285</v>
      </c>
      <c r="E20" s="33">
        <v>0</v>
      </c>
      <c r="F20" s="33">
        <v>0</v>
      </c>
      <c r="G20" s="33">
        <f t="shared" si="0"/>
        <v>1285</v>
      </c>
      <c r="H20" s="33">
        <v>0</v>
      </c>
      <c r="I20" s="43">
        <f t="shared" si="1"/>
        <v>1285</v>
      </c>
    </row>
    <row r="21" spans="1:9" ht="16.5" customHeight="1">
      <c r="A21" s="367"/>
      <c r="B21" s="365" t="s">
        <v>123</v>
      </c>
      <c r="C21" s="371">
        <v>0</v>
      </c>
      <c r="D21" s="33">
        <v>1953</v>
      </c>
      <c r="E21" s="33">
        <v>0</v>
      </c>
      <c r="F21" s="33">
        <v>0</v>
      </c>
      <c r="G21" s="33">
        <f t="shared" si="0"/>
        <v>1953</v>
      </c>
      <c r="H21" s="33">
        <v>0</v>
      </c>
      <c r="I21" s="43">
        <f t="shared" si="1"/>
        <v>1953</v>
      </c>
    </row>
    <row r="22" spans="1:9" ht="16.5" customHeight="1">
      <c r="A22" s="368" t="s">
        <v>11</v>
      </c>
      <c r="B22" s="365" t="s">
        <v>138</v>
      </c>
      <c r="C22" s="371">
        <v>2413</v>
      </c>
      <c r="D22" s="33">
        <v>0</v>
      </c>
      <c r="E22" s="33">
        <v>0</v>
      </c>
      <c r="F22" s="33">
        <v>0</v>
      </c>
      <c r="G22" s="33">
        <f t="shared" si="0"/>
        <v>2413</v>
      </c>
      <c r="H22" s="33">
        <v>0</v>
      </c>
      <c r="I22" s="43">
        <f t="shared" si="1"/>
        <v>2413</v>
      </c>
    </row>
    <row r="23" spans="1:9" ht="16.5" customHeight="1">
      <c r="A23" s="366"/>
      <c r="B23" s="365" t="s">
        <v>139</v>
      </c>
      <c r="C23" s="371">
        <v>5376</v>
      </c>
      <c r="D23" s="33">
        <v>0</v>
      </c>
      <c r="E23" s="33">
        <v>0</v>
      </c>
      <c r="F23" s="33">
        <v>0</v>
      </c>
      <c r="G23" s="33">
        <f t="shared" si="0"/>
        <v>5376</v>
      </c>
      <c r="H23" s="33">
        <v>0</v>
      </c>
      <c r="I23" s="43">
        <f t="shared" si="1"/>
        <v>5376</v>
      </c>
    </row>
    <row r="24" spans="1:9" ht="16.5" customHeight="1">
      <c r="A24" s="367"/>
      <c r="B24" s="365" t="s">
        <v>123</v>
      </c>
      <c r="C24" s="371">
        <v>7789</v>
      </c>
      <c r="D24" s="33">
        <v>0</v>
      </c>
      <c r="E24" s="33">
        <v>0</v>
      </c>
      <c r="F24" s="33">
        <v>0</v>
      </c>
      <c r="G24" s="33">
        <f t="shared" si="0"/>
        <v>7789</v>
      </c>
      <c r="H24" s="33">
        <v>0</v>
      </c>
      <c r="I24" s="43">
        <f>SUM(G24:H24)</f>
        <v>7789</v>
      </c>
    </row>
    <row r="25" spans="1:9" ht="16.5" customHeight="1">
      <c r="A25" s="368" t="s">
        <v>12</v>
      </c>
      <c r="B25" s="365" t="s">
        <v>138</v>
      </c>
      <c r="C25" s="372">
        <v>0</v>
      </c>
      <c r="D25" s="33">
        <v>6031</v>
      </c>
      <c r="E25" s="32">
        <v>0</v>
      </c>
      <c r="F25" s="32">
        <v>0</v>
      </c>
      <c r="G25" s="33">
        <f t="shared" si="0"/>
        <v>6031</v>
      </c>
      <c r="H25" s="33">
        <v>0</v>
      </c>
      <c r="I25" s="43">
        <f t="shared" si="1"/>
        <v>6031</v>
      </c>
    </row>
    <row r="26" spans="1:9" ht="16.5" customHeight="1">
      <c r="A26" s="366"/>
      <c r="B26" s="365" t="s">
        <v>139</v>
      </c>
      <c r="C26" s="372">
        <v>0</v>
      </c>
      <c r="D26" s="33">
        <v>4802</v>
      </c>
      <c r="E26" s="32">
        <v>0</v>
      </c>
      <c r="F26" s="32">
        <v>0</v>
      </c>
      <c r="G26" s="33">
        <f t="shared" si="0"/>
        <v>4802</v>
      </c>
      <c r="H26" s="33">
        <v>0</v>
      </c>
      <c r="I26" s="43">
        <f t="shared" si="1"/>
        <v>4802</v>
      </c>
    </row>
    <row r="27" spans="1:9" ht="16.5" customHeight="1">
      <c r="A27" s="367"/>
      <c r="B27" s="365" t="s">
        <v>123</v>
      </c>
      <c r="C27" s="371">
        <v>0</v>
      </c>
      <c r="D27" s="33">
        <v>10833</v>
      </c>
      <c r="E27" s="33">
        <v>0</v>
      </c>
      <c r="F27" s="33">
        <v>0</v>
      </c>
      <c r="G27" s="33">
        <f t="shared" si="0"/>
        <v>10833</v>
      </c>
      <c r="H27" s="33">
        <v>0</v>
      </c>
      <c r="I27" s="43">
        <f t="shared" si="1"/>
        <v>10833</v>
      </c>
    </row>
    <row r="28" spans="1:9" ht="16.5" customHeight="1">
      <c r="A28" s="368" t="s">
        <v>13</v>
      </c>
      <c r="B28" s="365" t="s">
        <v>138</v>
      </c>
      <c r="C28" s="371">
        <v>20205</v>
      </c>
      <c r="D28" s="33">
        <v>0</v>
      </c>
      <c r="E28" s="33">
        <v>0</v>
      </c>
      <c r="F28" s="33">
        <v>0</v>
      </c>
      <c r="G28" s="33">
        <f t="shared" si="0"/>
        <v>20205</v>
      </c>
      <c r="H28" s="33">
        <v>0</v>
      </c>
      <c r="I28" s="43">
        <f t="shared" si="1"/>
        <v>20205</v>
      </c>
    </row>
    <row r="29" spans="1:9" ht="16.5" customHeight="1">
      <c r="A29" s="366"/>
      <c r="B29" s="365" t="s">
        <v>139</v>
      </c>
      <c r="C29" s="371">
        <v>14023</v>
      </c>
      <c r="D29" s="33">
        <v>0</v>
      </c>
      <c r="E29" s="33">
        <v>0</v>
      </c>
      <c r="F29" s="33">
        <v>0</v>
      </c>
      <c r="G29" s="33">
        <f t="shared" si="0"/>
        <v>14023</v>
      </c>
      <c r="H29" s="33">
        <v>0</v>
      </c>
      <c r="I29" s="43">
        <f t="shared" si="1"/>
        <v>14023</v>
      </c>
    </row>
    <row r="30" spans="1:9" ht="16.5" customHeight="1">
      <c r="A30" s="367"/>
      <c r="B30" s="365" t="s">
        <v>123</v>
      </c>
      <c r="C30" s="371">
        <v>34228</v>
      </c>
      <c r="D30" s="33">
        <v>0</v>
      </c>
      <c r="E30" s="33">
        <v>0</v>
      </c>
      <c r="F30" s="33">
        <v>0</v>
      </c>
      <c r="G30" s="33">
        <f t="shared" si="0"/>
        <v>34228</v>
      </c>
      <c r="H30" s="33">
        <v>0</v>
      </c>
      <c r="I30" s="43">
        <f t="shared" si="1"/>
        <v>34228</v>
      </c>
    </row>
    <row r="31" spans="1:9" ht="16.5" customHeight="1">
      <c r="A31" s="368" t="s">
        <v>14</v>
      </c>
      <c r="B31" s="365" t="s">
        <v>138</v>
      </c>
      <c r="C31" s="371">
        <v>49</v>
      </c>
      <c r="D31" s="33">
        <v>78</v>
      </c>
      <c r="E31" s="33">
        <v>0</v>
      </c>
      <c r="F31" s="33">
        <v>0</v>
      </c>
      <c r="G31" s="33">
        <f t="shared" si="0"/>
        <v>127</v>
      </c>
      <c r="H31" s="33">
        <v>0</v>
      </c>
      <c r="I31" s="43">
        <f t="shared" si="1"/>
        <v>127</v>
      </c>
    </row>
    <row r="32" spans="1:9" ht="16.5" customHeight="1">
      <c r="A32" s="366"/>
      <c r="B32" s="365" t="s">
        <v>139</v>
      </c>
      <c r="C32" s="371">
        <v>15</v>
      </c>
      <c r="D32" s="33">
        <v>48</v>
      </c>
      <c r="E32" s="33">
        <v>0</v>
      </c>
      <c r="F32" s="33">
        <v>0</v>
      </c>
      <c r="G32" s="33">
        <f t="shared" si="0"/>
        <v>63</v>
      </c>
      <c r="H32" s="33">
        <v>0</v>
      </c>
      <c r="I32" s="43">
        <f t="shared" si="1"/>
        <v>63</v>
      </c>
    </row>
    <row r="33" spans="1:9" ht="16.5" customHeight="1">
      <c r="A33" s="367"/>
      <c r="B33" s="365" t="s">
        <v>123</v>
      </c>
      <c r="C33" s="371">
        <v>64</v>
      </c>
      <c r="D33" s="33">
        <v>126</v>
      </c>
      <c r="E33" s="33">
        <v>0</v>
      </c>
      <c r="F33" s="33">
        <v>0</v>
      </c>
      <c r="G33" s="33">
        <f t="shared" si="0"/>
        <v>190</v>
      </c>
      <c r="H33" s="33">
        <v>0</v>
      </c>
      <c r="I33" s="43">
        <f t="shared" si="1"/>
        <v>190</v>
      </c>
    </row>
    <row r="34" spans="1:9" ht="16.5" customHeight="1">
      <c r="A34" s="368" t="s">
        <v>15</v>
      </c>
      <c r="B34" s="365" t="s">
        <v>138</v>
      </c>
      <c r="C34" s="373">
        <v>1972</v>
      </c>
      <c r="D34" s="33">
        <v>762</v>
      </c>
      <c r="E34" s="33">
        <v>0</v>
      </c>
      <c r="F34" s="33">
        <v>0</v>
      </c>
      <c r="G34" s="33">
        <f t="shared" si="0"/>
        <v>2734</v>
      </c>
      <c r="H34" s="33">
        <v>0</v>
      </c>
      <c r="I34" s="43">
        <f aca="true" t="shared" si="2" ref="I34:I39">SUM(G34:H34)</f>
        <v>2734</v>
      </c>
    </row>
    <row r="35" spans="1:9" ht="16.5" customHeight="1">
      <c r="A35" s="366"/>
      <c r="B35" s="365" t="s">
        <v>139</v>
      </c>
      <c r="C35" s="373">
        <v>9520</v>
      </c>
      <c r="D35" s="33">
        <v>3193</v>
      </c>
      <c r="E35" s="33">
        <v>0</v>
      </c>
      <c r="F35" s="33">
        <v>0</v>
      </c>
      <c r="G35" s="33">
        <f t="shared" si="0"/>
        <v>12713</v>
      </c>
      <c r="H35" s="33">
        <v>0</v>
      </c>
      <c r="I35" s="43">
        <f t="shared" si="2"/>
        <v>12713</v>
      </c>
    </row>
    <row r="36" spans="1:9" ht="16.5" customHeight="1">
      <c r="A36" s="367"/>
      <c r="B36" s="365" t="s">
        <v>123</v>
      </c>
      <c r="C36" s="371">
        <v>11492</v>
      </c>
      <c r="D36" s="33">
        <v>3955</v>
      </c>
      <c r="E36" s="33">
        <v>0</v>
      </c>
      <c r="F36" s="33">
        <v>0</v>
      </c>
      <c r="G36" s="33">
        <f t="shared" si="0"/>
        <v>15447</v>
      </c>
      <c r="H36" s="33">
        <v>0</v>
      </c>
      <c r="I36" s="43">
        <f t="shared" si="2"/>
        <v>15447</v>
      </c>
    </row>
    <row r="37" spans="1:9" ht="16.5" customHeight="1">
      <c r="A37" s="368" t="s">
        <v>16</v>
      </c>
      <c r="B37" s="365" t="s">
        <v>138</v>
      </c>
      <c r="C37" s="371">
        <v>0</v>
      </c>
      <c r="D37" s="33">
        <v>3271</v>
      </c>
      <c r="E37" s="33">
        <v>0</v>
      </c>
      <c r="F37" s="33">
        <v>0</v>
      </c>
      <c r="G37" s="33">
        <f t="shared" si="0"/>
        <v>3271</v>
      </c>
      <c r="H37" s="33">
        <v>0</v>
      </c>
      <c r="I37" s="43">
        <f t="shared" si="2"/>
        <v>3271</v>
      </c>
    </row>
    <row r="38" spans="1:9" ht="16.5" customHeight="1">
      <c r="A38" s="366"/>
      <c r="B38" s="365" t="s">
        <v>139</v>
      </c>
      <c r="C38" s="371">
        <v>0</v>
      </c>
      <c r="D38" s="33">
        <v>1375</v>
      </c>
      <c r="E38" s="33">
        <v>0</v>
      </c>
      <c r="F38" s="33">
        <v>0</v>
      </c>
      <c r="G38" s="33">
        <f t="shared" si="0"/>
        <v>1375</v>
      </c>
      <c r="H38" s="33">
        <v>0</v>
      </c>
      <c r="I38" s="43">
        <f t="shared" si="2"/>
        <v>1375</v>
      </c>
    </row>
    <row r="39" spans="1:9" ht="16.5" customHeight="1">
      <c r="A39" s="367"/>
      <c r="B39" s="365" t="s">
        <v>123</v>
      </c>
      <c r="C39" s="371">
        <v>0</v>
      </c>
      <c r="D39" s="33">
        <v>4646</v>
      </c>
      <c r="E39" s="33">
        <v>0</v>
      </c>
      <c r="F39" s="33">
        <v>0</v>
      </c>
      <c r="G39" s="33">
        <f t="shared" si="0"/>
        <v>4646</v>
      </c>
      <c r="H39" s="33">
        <v>0</v>
      </c>
      <c r="I39" s="43">
        <f t="shared" si="2"/>
        <v>4646</v>
      </c>
    </row>
    <row r="40" spans="1:9" ht="16.5" customHeight="1">
      <c r="A40" s="368" t="s">
        <v>17</v>
      </c>
      <c r="B40" s="365" t="s">
        <v>138</v>
      </c>
      <c r="C40" s="371">
        <v>14306</v>
      </c>
      <c r="D40" s="33">
        <v>0</v>
      </c>
      <c r="E40" s="33">
        <v>0</v>
      </c>
      <c r="F40" s="33">
        <v>0</v>
      </c>
      <c r="G40" s="33">
        <f t="shared" si="0"/>
        <v>14306</v>
      </c>
      <c r="H40" s="33">
        <v>0</v>
      </c>
      <c r="I40" s="43">
        <f aca="true" t="shared" si="3" ref="I40:I63">SUM(G40:H40)</f>
        <v>14306</v>
      </c>
    </row>
    <row r="41" spans="1:9" ht="16.5" customHeight="1">
      <c r="A41" s="366"/>
      <c r="B41" s="365" t="s">
        <v>139</v>
      </c>
      <c r="C41" s="371">
        <v>15496</v>
      </c>
      <c r="D41" s="33">
        <v>0</v>
      </c>
      <c r="E41" s="33">
        <v>0</v>
      </c>
      <c r="F41" s="33">
        <v>0</v>
      </c>
      <c r="G41" s="33">
        <f t="shared" si="0"/>
        <v>15496</v>
      </c>
      <c r="H41" s="33">
        <v>0</v>
      </c>
      <c r="I41" s="43">
        <f t="shared" si="3"/>
        <v>15496</v>
      </c>
    </row>
    <row r="42" spans="1:9" ht="16.5" customHeight="1">
      <c r="A42" s="367"/>
      <c r="B42" s="365" t="s">
        <v>123</v>
      </c>
      <c r="C42" s="371">
        <v>29802</v>
      </c>
      <c r="D42" s="33">
        <v>0</v>
      </c>
      <c r="E42" s="33">
        <v>0</v>
      </c>
      <c r="F42" s="33">
        <v>0</v>
      </c>
      <c r="G42" s="33">
        <f t="shared" si="0"/>
        <v>29802</v>
      </c>
      <c r="H42" s="33">
        <v>0</v>
      </c>
      <c r="I42" s="43">
        <f t="shared" si="3"/>
        <v>29802</v>
      </c>
    </row>
    <row r="43" spans="1:9" ht="16.5" customHeight="1">
      <c r="A43" s="368" t="s">
        <v>18</v>
      </c>
      <c r="B43" s="365" t="s">
        <v>138</v>
      </c>
      <c r="C43" s="371">
        <v>41965</v>
      </c>
      <c r="D43" s="33">
        <v>0</v>
      </c>
      <c r="E43" s="33">
        <v>0</v>
      </c>
      <c r="F43" s="33">
        <v>0</v>
      </c>
      <c r="G43" s="33">
        <f t="shared" si="0"/>
        <v>41965</v>
      </c>
      <c r="H43" s="33">
        <v>0</v>
      </c>
      <c r="I43" s="43">
        <f t="shared" si="3"/>
        <v>41965</v>
      </c>
    </row>
    <row r="44" spans="1:9" ht="16.5" customHeight="1">
      <c r="A44" s="366"/>
      <c r="B44" s="365" t="s">
        <v>139</v>
      </c>
      <c r="C44" s="371">
        <v>36883</v>
      </c>
      <c r="D44" s="33">
        <v>0</v>
      </c>
      <c r="E44" s="33">
        <v>0</v>
      </c>
      <c r="F44" s="33">
        <v>0</v>
      </c>
      <c r="G44" s="33">
        <f t="shared" si="0"/>
        <v>36883</v>
      </c>
      <c r="H44" s="33">
        <v>0</v>
      </c>
      <c r="I44" s="43">
        <f t="shared" si="3"/>
        <v>36883</v>
      </c>
    </row>
    <row r="45" spans="1:9" ht="16.5" customHeight="1">
      <c r="A45" s="367"/>
      <c r="B45" s="365" t="s">
        <v>123</v>
      </c>
      <c r="C45" s="371">
        <v>78848</v>
      </c>
      <c r="D45" s="33">
        <v>0</v>
      </c>
      <c r="E45" s="33">
        <v>0</v>
      </c>
      <c r="F45" s="33">
        <v>0</v>
      </c>
      <c r="G45" s="33">
        <f t="shared" si="0"/>
        <v>78848</v>
      </c>
      <c r="H45" s="33">
        <v>0</v>
      </c>
      <c r="I45" s="43">
        <f t="shared" si="3"/>
        <v>78848</v>
      </c>
    </row>
    <row r="46" spans="1:9" ht="16.5" customHeight="1">
      <c r="A46" s="368" t="s">
        <v>19</v>
      </c>
      <c r="B46" s="365" t="s">
        <v>138</v>
      </c>
      <c r="C46" s="371">
        <v>8229</v>
      </c>
      <c r="D46" s="33">
        <v>0</v>
      </c>
      <c r="E46" s="33">
        <v>0</v>
      </c>
      <c r="F46" s="33">
        <v>0</v>
      </c>
      <c r="G46" s="33">
        <f t="shared" si="0"/>
        <v>8229</v>
      </c>
      <c r="H46" s="33">
        <v>0</v>
      </c>
      <c r="I46" s="43">
        <f t="shared" si="3"/>
        <v>8229</v>
      </c>
    </row>
    <row r="47" spans="1:9" ht="16.5" customHeight="1">
      <c r="A47" s="366"/>
      <c r="B47" s="365" t="s">
        <v>139</v>
      </c>
      <c r="C47" s="371">
        <v>10222</v>
      </c>
      <c r="D47" s="33">
        <v>0</v>
      </c>
      <c r="E47" s="33">
        <v>0</v>
      </c>
      <c r="F47" s="33">
        <v>0</v>
      </c>
      <c r="G47" s="33">
        <f t="shared" si="0"/>
        <v>10222</v>
      </c>
      <c r="H47" s="33">
        <v>0</v>
      </c>
      <c r="I47" s="43">
        <f t="shared" si="3"/>
        <v>10222</v>
      </c>
    </row>
    <row r="48" spans="1:9" ht="16.5" customHeight="1">
      <c r="A48" s="367"/>
      <c r="B48" s="365" t="s">
        <v>123</v>
      </c>
      <c r="C48" s="371">
        <v>18451</v>
      </c>
      <c r="D48" s="33">
        <v>0</v>
      </c>
      <c r="E48" s="33">
        <v>0</v>
      </c>
      <c r="F48" s="33">
        <v>0</v>
      </c>
      <c r="G48" s="33">
        <f t="shared" si="0"/>
        <v>18451</v>
      </c>
      <c r="H48" s="33">
        <v>0</v>
      </c>
      <c r="I48" s="43">
        <f t="shared" si="3"/>
        <v>18451</v>
      </c>
    </row>
    <row r="49" spans="1:9" ht="16.5" customHeight="1">
      <c r="A49" s="368" t="s">
        <v>20</v>
      </c>
      <c r="B49" s="365" t="s">
        <v>138</v>
      </c>
      <c r="C49" s="371">
        <v>0</v>
      </c>
      <c r="D49" s="239">
        <v>1380</v>
      </c>
      <c r="E49" s="33">
        <v>0</v>
      </c>
      <c r="F49" s="33">
        <v>0</v>
      </c>
      <c r="G49" s="33">
        <f t="shared" si="0"/>
        <v>1380</v>
      </c>
      <c r="H49" s="33">
        <v>0</v>
      </c>
      <c r="I49" s="43">
        <f t="shared" si="3"/>
        <v>1380</v>
      </c>
    </row>
    <row r="50" spans="1:9" ht="16.5" customHeight="1">
      <c r="A50" s="366"/>
      <c r="B50" s="365" t="s">
        <v>139</v>
      </c>
      <c r="C50" s="371">
        <v>0</v>
      </c>
      <c r="D50" s="239">
        <v>1407</v>
      </c>
      <c r="E50" s="33">
        <v>0</v>
      </c>
      <c r="F50" s="33">
        <v>0</v>
      </c>
      <c r="G50" s="33">
        <f t="shared" si="0"/>
        <v>1407</v>
      </c>
      <c r="H50" s="33">
        <v>0</v>
      </c>
      <c r="I50" s="43">
        <f t="shared" si="3"/>
        <v>1407</v>
      </c>
    </row>
    <row r="51" spans="1:9" ht="16.5" customHeight="1">
      <c r="A51" s="367"/>
      <c r="B51" s="365" t="s">
        <v>123</v>
      </c>
      <c r="C51" s="371">
        <v>0</v>
      </c>
      <c r="D51" s="33">
        <v>2787</v>
      </c>
      <c r="E51" s="33">
        <v>0</v>
      </c>
      <c r="F51" s="33">
        <v>0</v>
      </c>
      <c r="G51" s="33">
        <f t="shared" si="0"/>
        <v>2787</v>
      </c>
      <c r="H51" s="33">
        <v>0</v>
      </c>
      <c r="I51" s="43">
        <f t="shared" si="3"/>
        <v>2787</v>
      </c>
    </row>
    <row r="52" spans="1:9" ht="16.5" customHeight="1">
      <c r="A52" s="368" t="s">
        <v>21</v>
      </c>
      <c r="B52" s="365" t="s">
        <v>138</v>
      </c>
      <c r="C52" s="371">
        <v>6142</v>
      </c>
      <c r="D52" s="33">
        <v>0</v>
      </c>
      <c r="E52" s="33">
        <v>0</v>
      </c>
      <c r="F52" s="33">
        <v>0</v>
      </c>
      <c r="G52" s="33">
        <f t="shared" si="0"/>
        <v>6142</v>
      </c>
      <c r="H52" s="33">
        <v>23</v>
      </c>
      <c r="I52" s="43">
        <f t="shared" si="3"/>
        <v>6165</v>
      </c>
    </row>
    <row r="53" spans="1:9" ht="16.5" customHeight="1">
      <c r="A53" s="366"/>
      <c r="B53" s="365" t="s">
        <v>139</v>
      </c>
      <c r="C53" s="371">
        <v>3744</v>
      </c>
      <c r="D53" s="33">
        <v>0</v>
      </c>
      <c r="E53" s="33">
        <v>0</v>
      </c>
      <c r="F53" s="33">
        <v>0</v>
      </c>
      <c r="G53" s="33">
        <f t="shared" si="0"/>
        <v>3744</v>
      </c>
      <c r="H53" s="33">
        <v>0</v>
      </c>
      <c r="I53" s="43">
        <f t="shared" si="3"/>
        <v>3744</v>
      </c>
    </row>
    <row r="54" spans="1:9" ht="16.5" customHeight="1">
      <c r="A54" s="367"/>
      <c r="B54" s="365" t="s">
        <v>123</v>
      </c>
      <c r="C54" s="371">
        <v>9886</v>
      </c>
      <c r="D54" s="33">
        <v>0</v>
      </c>
      <c r="E54" s="33">
        <v>0</v>
      </c>
      <c r="F54" s="33">
        <v>0</v>
      </c>
      <c r="G54" s="33">
        <f t="shared" si="0"/>
        <v>9886</v>
      </c>
      <c r="H54" s="33">
        <v>23</v>
      </c>
      <c r="I54" s="43">
        <f t="shared" si="3"/>
        <v>9909</v>
      </c>
    </row>
    <row r="55" spans="1:9" ht="16.5" customHeight="1">
      <c r="A55" s="368" t="s">
        <v>22</v>
      </c>
      <c r="B55" s="365" t="s">
        <v>138</v>
      </c>
      <c r="C55" s="371">
        <v>0</v>
      </c>
      <c r="D55" s="33">
        <v>6983</v>
      </c>
      <c r="E55" s="33">
        <v>0</v>
      </c>
      <c r="F55" s="33">
        <v>0</v>
      </c>
      <c r="G55" s="33">
        <f t="shared" si="0"/>
        <v>6983</v>
      </c>
      <c r="H55" s="33">
        <v>0</v>
      </c>
      <c r="I55" s="43">
        <f>SUM(G55:H55)</f>
        <v>6983</v>
      </c>
    </row>
    <row r="56" spans="1:9" ht="16.5" customHeight="1">
      <c r="A56" s="366"/>
      <c r="B56" s="365" t="s">
        <v>139</v>
      </c>
      <c r="C56" s="371">
        <v>0</v>
      </c>
      <c r="D56" s="33">
        <v>8765</v>
      </c>
      <c r="E56" s="33">
        <v>0</v>
      </c>
      <c r="F56" s="33">
        <v>0</v>
      </c>
      <c r="G56" s="33">
        <f t="shared" si="0"/>
        <v>8765</v>
      </c>
      <c r="H56" s="33">
        <v>0</v>
      </c>
      <c r="I56" s="43">
        <f t="shared" si="3"/>
        <v>8765</v>
      </c>
    </row>
    <row r="57" spans="1:9" ht="16.5" customHeight="1" thickBot="1">
      <c r="A57" s="369"/>
      <c r="B57" s="380" t="s">
        <v>123</v>
      </c>
      <c r="C57" s="374">
        <v>0</v>
      </c>
      <c r="D57" s="44">
        <v>15748</v>
      </c>
      <c r="E57" s="44">
        <v>0</v>
      </c>
      <c r="F57" s="44">
        <v>0</v>
      </c>
      <c r="G57" s="44">
        <f t="shared" si="0"/>
        <v>15748</v>
      </c>
      <c r="H57" s="44">
        <v>0</v>
      </c>
      <c r="I57" s="45">
        <f t="shared" si="3"/>
        <v>15748</v>
      </c>
    </row>
    <row r="58" spans="1:9" ht="16.5" customHeight="1">
      <c r="A58" s="370" t="s">
        <v>23</v>
      </c>
      <c r="B58" s="364" t="s">
        <v>138</v>
      </c>
      <c r="C58" s="375">
        <v>0</v>
      </c>
      <c r="D58" s="41">
        <v>1509</v>
      </c>
      <c r="E58" s="41">
        <v>0</v>
      </c>
      <c r="F58" s="41">
        <v>0</v>
      </c>
      <c r="G58" s="41">
        <f t="shared" si="0"/>
        <v>1509</v>
      </c>
      <c r="H58" s="41">
        <v>0</v>
      </c>
      <c r="I58" s="42">
        <f t="shared" si="3"/>
        <v>1509</v>
      </c>
    </row>
    <row r="59" spans="1:9" ht="16.5" customHeight="1">
      <c r="A59" s="366"/>
      <c r="B59" s="365" t="s">
        <v>139</v>
      </c>
      <c r="C59" s="371">
        <v>0</v>
      </c>
      <c r="D59" s="33">
        <v>1875</v>
      </c>
      <c r="E59" s="33">
        <v>0</v>
      </c>
      <c r="F59" s="33">
        <v>0</v>
      </c>
      <c r="G59" s="33">
        <f t="shared" si="0"/>
        <v>1875</v>
      </c>
      <c r="H59" s="32">
        <v>0</v>
      </c>
      <c r="I59" s="43">
        <f t="shared" si="3"/>
        <v>1875</v>
      </c>
    </row>
    <row r="60" spans="1:9" ht="16.5" customHeight="1">
      <c r="A60" s="367"/>
      <c r="B60" s="365" t="s">
        <v>123</v>
      </c>
      <c r="C60" s="371">
        <v>0</v>
      </c>
      <c r="D60" s="33">
        <v>3384</v>
      </c>
      <c r="E60" s="33">
        <v>0</v>
      </c>
      <c r="F60" s="33">
        <v>0</v>
      </c>
      <c r="G60" s="33">
        <f t="shared" si="0"/>
        <v>3384</v>
      </c>
      <c r="H60" s="33">
        <v>0</v>
      </c>
      <c r="I60" s="43">
        <f t="shared" si="3"/>
        <v>3384</v>
      </c>
    </row>
    <row r="61" spans="1:9" ht="16.5" customHeight="1">
      <c r="A61" s="368" t="s">
        <v>24</v>
      </c>
      <c r="B61" s="365" t="s">
        <v>138</v>
      </c>
      <c r="C61" s="371">
        <v>19931</v>
      </c>
      <c r="D61" s="33">
        <v>0</v>
      </c>
      <c r="E61" s="33">
        <v>0</v>
      </c>
      <c r="F61" s="33">
        <v>0</v>
      </c>
      <c r="G61" s="33">
        <f t="shared" si="0"/>
        <v>19931</v>
      </c>
      <c r="H61" s="33">
        <v>0</v>
      </c>
      <c r="I61" s="258">
        <f t="shared" si="3"/>
        <v>19931</v>
      </c>
    </row>
    <row r="62" spans="1:9" ht="16.5" customHeight="1">
      <c r="A62" s="366"/>
      <c r="B62" s="365" t="s">
        <v>139</v>
      </c>
      <c r="C62" s="371">
        <v>6678</v>
      </c>
      <c r="D62" s="33">
        <v>0</v>
      </c>
      <c r="E62" s="33">
        <v>0</v>
      </c>
      <c r="F62" s="33">
        <v>0</v>
      </c>
      <c r="G62" s="33">
        <f t="shared" si="0"/>
        <v>6678</v>
      </c>
      <c r="H62" s="33">
        <v>0</v>
      </c>
      <c r="I62" s="258">
        <f t="shared" si="3"/>
        <v>6678</v>
      </c>
    </row>
    <row r="63" spans="1:9" ht="16.5" customHeight="1">
      <c r="A63" s="367"/>
      <c r="B63" s="365" t="s">
        <v>123</v>
      </c>
      <c r="C63" s="371">
        <v>26609</v>
      </c>
      <c r="D63" s="33">
        <v>0</v>
      </c>
      <c r="E63" s="33">
        <v>0</v>
      </c>
      <c r="F63" s="33">
        <v>0</v>
      </c>
      <c r="G63" s="33">
        <f t="shared" si="0"/>
        <v>26609</v>
      </c>
      <c r="H63" s="33">
        <v>0</v>
      </c>
      <c r="I63" s="258">
        <f t="shared" si="3"/>
        <v>26609</v>
      </c>
    </row>
    <row r="64" spans="1:9" ht="16.5" customHeight="1">
      <c r="A64" s="368" t="s">
        <v>25</v>
      </c>
      <c r="B64" s="365" t="s">
        <v>138</v>
      </c>
      <c r="C64" s="371">
        <v>0</v>
      </c>
      <c r="D64" s="32">
        <v>434</v>
      </c>
      <c r="E64" s="33">
        <v>0</v>
      </c>
      <c r="F64" s="33">
        <v>0</v>
      </c>
      <c r="G64" s="37">
        <f t="shared" si="0"/>
        <v>434</v>
      </c>
      <c r="H64" s="32">
        <v>0</v>
      </c>
      <c r="I64" s="259">
        <f>SUM(G64:H64)</f>
        <v>434</v>
      </c>
    </row>
    <row r="65" spans="1:9" ht="16.5" customHeight="1">
      <c r="A65" s="366"/>
      <c r="B65" s="365" t="s">
        <v>139</v>
      </c>
      <c r="C65" s="371">
        <v>0</v>
      </c>
      <c r="D65" s="32">
        <v>89</v>
      </c>
      <c r="E65" s="33">
        <v>0</v>
      </c>
      <c r="F65" s="33">
        <v>0</v>
      </c>
      <c r="G65" s="33">
        <f t="shared" si="0"/>
        <v>89</v>
      </c>
      <c r="H65" s="32">
        <v>0</v>
      </c>
      <c r="I65" s="43">
        <f>SUM(G65:H65)</f>
        <v>89</v>
      </c>
    </row>
    <row r="66" spans="1:9" ht="16.5" customHeight="1">
      <c r="A66" s="367"/>
      <c r="B66" s="365" t="s">
        <v>123</v>
      </c>
      <c r="C66" s="371">
        <v>0</v>
      </c>
      <c r="D66" s="33">
        <v>523</v>
      </c>
      <c r="E66" s="33">
        <v>0</v>
      </c>
      <c r="F66" s="33">
        <v>0</v>
      </c>
      <c r="G66" s="33">
        <f t="shared" si="0"/>
        <v>523</v>
      </c>
      <c r="H66" s="33">
        <v>0</v>
      </c>
      <c r="I66" s="43">
        <f>SUM(G66:H66)</f>
        <v>523</v>
      </c>
    </row>
    <row r="67" spans="1:9" ht="16.5" customHeight="1">
      <c r="A67" s="368" t="s">
        <v>26</v>
      </c>
      <c r="B67" s="365" t="s">
        <v>138</v>
      </c>
      <c r="C67" s="371">
        <v>4736</v>
      </c>
      <c r="D67" s="33">
        <v>0</v>
      </c>
      <c r="E67" s="33">
        <v>0</v>
      </c>
      <c r="F67" s="33">
        <v>0</v>
      </c>
      <c r="G67" s="33">
        <f t="shared" si="0"/>
        <v>4736</v>
      </c>
      <c r="H67" s="33">
        <v>0</v>
      </c>
      <c r="I67" s="43">
        <f aca="true" t="shared" si="4" ref="I67:I73">SUM(G67:H67)</f>
        <v>4736</v>
      </c>
    </row>
    <row r="68" spans="1:9" ht="16.5" customHeight="1">
      <c r="A68" s="366"/>
      <c r="B68" s="365" t="s">
        <v>139</v>
      </c>
      <c r="C68" s="371">
        <v>9970</v>
      </c>
      <c r="D68" s="33">
        <v>0</v>
      </c>
      <c r="E68" s="33">
        <v>0</v>
      </c>
      <c r="F68" s="33">
        <v>0</v>
      </c>
      <c r="G68" s="33">
        <f t="shared" si="0"/>
        <v>9970</v>
      </c>
      <c r="H68" s="33">
        <v>0</v>
      </c>
      <c r="I68" s="43">
        <f t="shared" si="4"/>
        <v>9970</v>
      </c>
    </row>
    <row r="69" spans="1:9" ht="16.5" customHeight="1">
      <c r="A69" s="367"/>
      <c r="B69" s="365" t="s">
        <v>123</v>
      </c>
      <c r="C69" s="371">
        <v>14706</v>
      </c>
      <c r="D69" s="33">
        <v>0</v>
      </c>
      <c r="E69" s="33">
        <v>0</v>
      </c>
      <c r="F69" s="33">
        <v>0</v>
      </c>
      <c r="G69" s="33">
        <f aca="true" t="shared" si="5" ref="G69:G102">SUM(C69:F69)</f>
        <v>14706</v>
      </c>
      <c r="H69" s="33">
        <v>0</v>
      </c>
      <c r="I69" s="43">
        <f t="shared" si="4"/>
        <v>14706</v>
      </c>
    </row>
    <row r="70" spans="1:9" ht="16.5" customHeight="1">
      <c r="A70" s="368" t="s">
        <v>27</v>
      </c>
      <c r="B70" s="365" t="s">
        <v>138</v>
      </c>
      <c r="C70" s="371">
        <v>8382</v>
      </c>
      <c r="D70" s="33">
        <v>0</v>
      </c>
      <c r="E70" s="33">
        <v>0</v>
      </c>
      <c r="F70" s="33">
        <v>0</v>
      </c>
      <c r="G70" s="33">
        <f t="shared" si="5"/>
        <v>8382</v>
      </c>
      <c r="H70" s="33">
        <v>0</v>
      </c>
      <c r="I70" s="43">
        <f t="shared" si="4"/>
        <v>8382</v>
      </c>
    </row>
    <row r="71" spans="1:9" ht="16.5" customHeight="1">
      <c r="A71" s="366"/>
      <c r="B71" s="365" t="s">
        <v>139</v>
      </c>
      <c r="C71" s="371">
        <v>16093</v>
      </c>
      <c r="D71" s="33">
        <v>0</v>
      </c>
      <c r="E71" s="33">
        <v>0</v>
      </c>
      <c r="F71" s="33">
        <v>0</v>
      </c>
      <c r="G71" s="33">
        <f t="shared" si="5"/>
        <v>16093</v>
      </c>
      <c r="H71" s="33">
        <v>0</v>
      </c>
      <c r="I71" s="43">
        <f t="shared" si="4"/>
        <v>16093</v>
      </c>
    </row>
    <row r="72" spans="1:9" ht="16.5" customHeight="1">
      <c r="A72" s="367"/>
      <c r="B72" s="365" t="s">
        <v>123</v>
      </c>
      <c r="C72" s="371">
        <v>24475</v>
      </c>
      <c r="D72" s="33">
        <v>0</v>
      </c>
      <c r="E72" s="33">
        <v>0</v>
      </c>
      <c r="F72" s="33">
        <v>0</v>
      </c>
      <c r="G72" s="33">
        <f t="shared" si="5"/>
        <v>24475</v>
      </c>
      <c r="H72" s="33">
        <v>0</v>
      </c>
      <c r="I72" s="43">
        <f t="shared" si="4"/>
        <v>24475</v>
      </c>
    </row>
    <row r="73" spans="1:9" ht="16.5" customHeight="1">
      <c r="A73" s="368" t="s">
        <v>28</v>
      </c>
      <c r="B73" s="365" t="s">
        <v>138</v>
      </c>
      <c r="C73" s="371">
        <v>2348</v>
      </c>
      <c r="D73" s="33">
        <v>0</v>
      </c>
      <c r="E73" s="33">
        <v>0</v>
      </c>
      <c r="F73" s="33">
        <v>0</v>
      </c>
      <c r="G73" s="33">
        <f t="shared" si="5"/>
        <v>2348</v>
      </c>
      <c r="H73" s="33">
        <v>0</v>
      </c>
      <c r="I73" s="43">
        <f t="shared" si="4"/>
        <v>2348</v>
      </c>
    </row>
    <row r="74" spans="1:9" ht="16.5" customHeight="1">
      <c r="A74" s="366"/>
      <c r="B74" s="365" t="s">
        <v>139</v>
      </c>
      <c r="C74" s="371">
        <v>7025</v>
      </c>
      <c r="D74" s="33">
        <v>0</v>
      </c>
      <c r="E74" s="33">
        <v>0</v>
      </c>
      <c r="F74" s="33">
        <v>0</v>
      </c>
      <c r="G74" s="33">
        <f t="shared" si="5"/>
        <v>7025</v>
      </c>
      <c r="H74" s="33">
        <v>0</v>
      </c>
      <c r="I74" s="43">
        <f>SUM(G74:H74)</f>
        <v>7025</v>
      </c>
    </row>
    <row r="75" spans="1:9" ht="16.5" customHeight="1">
      <c r="A75" s="367"/>
      <c r="B75" s="365" t="s">
        <v>123</v>
      </c>
      <c r="C75" s="371">
        <v>9373</v>
      </c>
      <c r="D75" s="33">
        <v>0</v>
      </c>
      <c r="E75" s="33">
        <v>0</v>
      </c>
      <c r="F75" s="33">
        <v>0</v>
      </c>
      <c r="G75" s="33">
        <f t="shared" si="5"/>
        <v>9373</v>
      </c>
      <c r="H75" s="33">
        <v>0</v>
      </c>
      <c r="I75" s="43">
        <f>SUM(G75:H75)</f>
        <v>9373</v>
      </c>
    </row>
    <row r="76" spans="1:9" ht="16.5" customHeight="1">
      <c r="A76" s="368" t="s">
        <v>29</v>
      </c>
      <c r="B76" s="365" t="s">
        <v>138</v>
      </c>
      <c r="C76" s="371">
        <v>889</v>
      </c>
      <c r="D76" s="33">
        <v>0</v>
      </c>
      <c r="E76" s="32">
        <v>0</v>
      </c>
      <c r="F76" s="32">
        <v>0</v>
      </c>
      <c r="G76" s="33">
        <f t="shared" si="5"/>
        <v>889</v>
      </c>
      <c r="H76" s="33">
        <v>0</v>
      </c>
      <c r="I76" s="43">
        <f>SUM(G76:H76)</f>
        <v>889</v>
      </c>
    </row>
    <row r="77" spans="1:9" ht="16.5" customHeight="1">
      <c r="A77" s="366"/>
      <c r="B77" s="365" t="s">
        <v>139</v>
      </c>
      <c r="C77" s="372">
        <v>0</v>
      </c>
      <c r="D77" s="33">
        <v>2078</v>
      </c>
      <c r="E77" s="32">
        <v>0</v>
      </c>
      <c r="F77" s="32">
        <v>0</v>
      </c>
      <c r="G77" s="33">
        <f t="shared" si="5"/>
        <v>2078</v>
      </c>
      <c r="H77" s="33">
        <v>0</v>
      </c>
      <c r="I77" s="43">
        <f>SUM(G77:H77)</f>
        <v>2078</v>
      </c>
    </row>
    <row r="78" spans="1:9" ht="16.5" customHeight="1">
      <c r="A78" s="367"/>
      <c r="B78" s="365" t="s">
        <v>123</v>
      </c>
      <c r="C78" s="371">
        <v>889</v>
      </c>
      <c r="D78" s="33">
        <v>2078</v>
      </c>
      <c r="E78" s="33">
        <v>0</v>
      </c>
      <c r="F78" s="33">
        <v>0</v>
      </c>
      <c r="G78" s="33">
        <f t="shared" si="5"/>
        <v>2967</v>
      </c>
      <c r="H78" s="33">
        <v>0</v>
      </c>
      <c r="I78" s="43">
        <f>SUM(G78:H78)</f>
        <v>2967</v>
      </c>
    </row>
    <row r="79" spans="1:9" ht="16.5" customHeight="1">
      <c r="A79" s="368" t="s">
        <v>30</v>
      </c>
      <c r="B79" s="365" t="s">
        <v>138</v>
      </c>
      <c r="C79" s="371">
        <v>2251</v>
      </c>
      <c r="D79" s="33">
        <v>0</v>
      </c>
      <c r="E79" s="33">
        <v>0</v>
      </c>
      <c r="F79" s="33">
        <v>0</v>
      </c>
      <c r="G79" s="33">
        <f t="shared" si="5"/>
        <v>2251</v>
      </c>
      <c r="H79" s="33">
        <v>0</v>
      </c>
      <c r="I79" s="43">
        <f>SUM(G79:H79)</f>
        <v>2251</v>
      </c>
    </row>
    <row r="80" spans="1:9" ht="16.5" customHeight="1">
      <c r="A80" s="366"/>
      <c r="B80" s="365" t="s">
        <v>139</v>
      </c>
      <c r="C80" s="371">
        <v>3564</v>
      </c>
      <c r="D80" s="33">
        <v>0</v>
      </c>
      <c r="E80" s="33">
        <v>0</v>
      </c>
      <c r="F80" s="33">
        <v>0</v>
      </c>
      <c r="G80" s="33">
        <f t="shared" si="5"/>
        <v>3564</v>
      </c>
      <c r="H80" s="33">
        <v>0</v>
      </c>
      <c r="I80" s="43">
        <f>SUM(G80:H80)</f>
        <v>3564</v>
      </c>
    </row>
    <row r="81" spans="1:9" ht="16.5" customHeight="1">
      <c r="A81" s="367"/>
      <c r="B81" s="365" t="s">
        <v>123</v>
      </c>
      <c r="C81" s="371">
        <v>5815</v>
      </c>
      <c r="D81" s="33">
        <v>0</v>
      </c>
      <c r="E81" s="33">
        <v>0</v>
      </c>
      <c r="F81" s="33">
        <v>0</v>
      </c>
      <c r="G81" s="33">
        <f t="shared" si="5"/>
        <v>5815</v>
      </c>
      <c r="H81" s="33">
        <v>0</v>
      </c>
      <c r="I81" s="43">
        <f>SUM(G81:H81)</f>
        <v>5815</v>
      </c>
    </row>
    <row r="82" spans="1:9" ht="16.5" customHeight="1">
      <c r="A82" s="368" t="s">
        <v>31</v>
      </c>
      <c r="B82" s="365" t="s">
        <v>138</v>
      </c>
      <c r="C82" s="371">
        <v>4705</v>
      </c>
      <c r="D82" s="33">
        <v>0</v>
      </c>
      <c r="E82" s="33">
        <v>0</v>
      </c>
      <c r="F82" s="33">
        <v>0</v>
      </c>
      <c r="G82" s="33">
        <f t="shared" si="5"/>
        <v>4705</v>
      </c>
      <c r="H82" s="33">
        <v>0</v>
      </c>
      <c r="I82" s="43">
        <f aca="true" t="shared" si="6" ref="I82:I91">SUM(G82:H82)</f>
        <v>4705</v>
      </c>
    </row>
    <row r="83" spans="1:9" ht="16.5" customHeight="1">
      <c r="A83" s="366"/>
      <c r="B83" s="365" t="s">
        <v>139</v>
      </c>
      <c r="C83" s="371">
        <v>4035</v>
      </c>
      <c r="D83" s="33">
        <v>0</v>
      </c>
      <c r="E83" s="33">
        <v>0</v>
      </c>
      <c r="F83" s="33">
        <v>0</v>
      </c>
      <c r="G83" s="33">
        <f t="shared" si="5"/>
        <v>4035</v>
      </c>
      <c r="H83" s="33">
        <v>0</v>
      </c>
      <c r="I83" s="43">
        <f t="shared" si="6"/>
        <v>4035</v>
      </c>
    </row>
    <row r="84" spans="1:9" ht="16.5" customHeight="1">
      <c r="A84" s="367"/>
      <c r="B84" s="365" t="s">
        <v>123</v>
      </c>
      <c r="C84" s="371">
        <v>8740</v>
      </c>
      <c r="D84" s="33">
        <v>0</v>
      </c>
      <c r="E84" s="33">
        <v>0</v>
      </c>
      <c r="F84" s="33">
        <v>0</v>
      </c>
      <c r="G84" s="33">
        <f t="shared" si="5"/>
        <v>8740</v>
      </c>
      <c r="H84" s="33">
        <v>0</v>
      </c>
      <c r="I84" s="43">
        <f t="shared" si="6"/>
        <v>8740</v>
      </c>
    </row>
    <row r="85" spans="1:9" ht="16.5" customHeight="1">
      <c r="A85" s="368" t="s">
        <v>32</v>
      </c>
      <c r="B85" s="365" t="s">
        <v>138</v>
      </c>
      <c r="C85" s="371">
        <v>0</v>
      </c>
      <c r="D85" s="33">
        <v>4490</v>
      </c>
      <c r="E85" s="33">
        <v>0</v>
      </c>
      <c r="F85" s="33">
        <v>0</v>
      </c>
      <c r="G85" s="33">
        <f t="shared" si="5"/>
        <v>4490</v>
      </c>
      <c r="H85" s="33">
        <v>23</v>
      </c>
      <c r="I85" s="43">
        <f t="shared" si="6"/>
        <v>4513</v>
      </c>
    </row>
    <row r="86" spans="1:9" ht="16.5" customHeight="1">
      <c r="A86" s="366"/>
      <c r="B86" s="365" t="s">
        <v>139</v>
      </c>
      <c r="C86" s="371">
        <v>0</v>
      </c>
      <c r="D86" s="33">
        <v>5950</v>
      </c>
      <c r="E86" s="33">
        <v>0</v>
      </c>
      <c r="F86" s="33">
        <v>0</v>
      </c>
      <c r="G86" s="33">
        <f t="shared" si="5"/>
        <v>5950</v>
      </c>
      <c r="H86" s="32">
        <v>0</v>
      </c>
      <c r="I86" s="43">
        <f t="shared" si="6"/>
        <v>5950</v>
      </c>
    </row>
    <row r="87" spans="1:9" ht="16.5" customHeight="1">
      <c r="A87" s="367"/>
      <c r="B87" s="365" t="s">
        <v>123</v>
      </c>
      <c r="C87" s="371">
        <v>0</v>
      </c>
      <c r="D87" s="33">
        <v>10440</v>
      </c>
      <c r="E87" s="33">
        <v>0</v>
      </c>
      <c r="F87" s="33">
        <v>0</v>
      </c>
      <c r="G87" s="33">
        <f t="shared" si="5"/>
        <v>10440</v>
      </c>
      <c r="H87" s="33">
        <v>23</v>
      </c>
      <c r="I87" s="43">
        <f t="shared" si="6"/>
        <v>10463</v>
      </c>
    </row>
    <row r="88" spans="1:9" ht="16.5" customHeight="1">
      <c r="A88" s="368" t="s">
        <v>33</v>
      </c>
      <c r="B88" s="365" t="s">
        <v>138</v>
      </c>
      <c r="C88" s="371">
        <v>17111</v>
      </c>
      <c r="D88" s="33">
        <v>0</v>
      </c>
      <c r="E88" s="33">
        <v>0</v>
      </c>
      <c r="F88" s="33">
        <v>0</v>
      </c>
      <c r="G88" s="33">
        <f t="shared" si="5"/>
        <v>17111</v>
      </c>
      <c r="H88" s="33">
        <v>0</v>
      </c>
      <c r="I88" s="43">
        <f t="shared" si="6"/>
        <v>17111</v>
      </c>
    </row>
    <row r="89" spans="1:9" ht="16.5" customHeight="1">
      <c r="A89" s="366"/>
      <c r="B89" s="365" t="s">
        <v>139</v>
      </c>
      <c r="C89" s="371">
        <v>6730</v>
      </c>
      <c r="D89" s="33">
        <v>0</v>
      </c>
      <c r="E89" s="33">
        <v>0</v>
      </c>
      <c r="F89" s="33">
        <v>0</v>
      </c>
      <c r="G89" s="33">
        <f t="shared" si="5"/>
        <v>6730</v>
      </c>
      <c r="H89" s="33">
        <v>0</v>
      </c>
      <c r="I89" s="43">
        <f t="shared" si="6"/>
        <v>6730</v>
      </c>
    </row>
    <row r="90" spans="1:9" ht="16.5" customHeight="1">
      <c r="A90" s="367"/>
      <c r="B90" s="365" t="s">
        <v>123</v>
      </c>
      <c r="C90" s="371">
        <v>23841</v>
      </c>
      <c r="D90" s="33">
        <v>0</v>
      </c>
      <c r="E90" s="33">
        <v>0</v>
      </c>
      <c r="F90" s="33">
        <v>0</v>
      </c>
      <c r="G90" s="33">
        <f t="shared" si="5"/>
        <v>23841</v>
      </c>
      <c r="H90" s="33">
        <v>0</v>
      </c>
      <c r="I90" s="43">
        <f t="shared" si="6"/>
        <v>23841</v>
      </c>
    </row>
    <row r="91" spans="1:9" ht="16.5" customHeight="1">
      <c r="A91" s="368" t="s">
        <v>34</v>
      </c>
      <c r="B91" s="365" t="s">
        <v>138</v>
      </c>
      <c r="C91" s="371">
        <v>0</v>
      </c>
      <c r="D91" s="33">
        <v>848</v>
      </c>
      <c r="E91" s="33">
        <v>0</v>
      </c>
      <c r="F91" s="33">
        <v>0</v>
      </c>
      <c r="G91" s="33">
        <f t="shared" si="5"/>
        <v>848</v>
      </c>
      <c r="H91" s="33">
        <v>0</v>
      </c>
      <c r="I91" s="43">
        <f t="shared" si="6"/>
        <v>848</v>
      </c>
    </row>
    <row r="92" spans="1:9" ht="16.5" customHeight="1">
      <c r="A92" s="366"/>
      <c r="B92" s="365" t="s">
        <v>139</v>
      </c>
      <c r="C92" s="371">
        <v>0</v>
      </c>
      <c r="D92" s="33">
        <v>888</v>
      </c>
      <c r="E92" s="33">
        <v>0</v>
      </c>
      <c r="F92" s="33">
        <v>0</v>
      </c>
      <c r="G92" s="33">
        <f t="shared" si="5"/>
        <v>888</v>
      </c>
      <c r="H92" s="33">
        <v>0</v>
      </c>
      <c r="I92" s="43">
        <f>SUM(G92:H92)</f>
        <v>888</v>
      </c>
    </row>
    <row r="93" spans="1:9" ht="16.5" customHeight="1">
      <c r="A93" s="367"/>
      <c r="B93" s="365" t="s">
        <v>123</v>
      </c>
      <c r="C93" s="371">
        <v>0</v>
      </c>
      <c r="D93" s="33">
        <v>1736</v>
      </c>
      <c r="E93" s="33">
        <v>0</v>
      </c>
      <c r="F93" s="33">
        <v>0</v>
      </c>
      <c r="G93" s="33">
        <f t="shared" si="5"/>
        <v>1736</v>
      </c>
      <c r="H93" s="33">
        <v>0</v>
      </c>
      <c r="I93" s="43">
        <f>SUM(G93:H93)</f>
        <v>1736</v>
      </c>
    </row>
    <row r="94" spans="1:9" ht="16.5" customHeight="1">
      <c r="A94" s="368" t="s">
        <v>35</v>
      </c>
      <c r="B94" s="365" t="s">
        <v>138</v>
      </c>
      <c r="C94" s="371">
        <v>3067</v>
      </c>
      <c r="D94" s="33">
        <v>0</v>
      </c>
      <c r="E94" s="33">
        <v>0</v>
      </c>
      <c r="F94" s="33">
        <v>0</v>
      </c>
      <c r="G94" s="33">
        <f t="shared" si="5"/>
        <v>3067</v>
      </c>
      <c r="H94" s="33">
        <v>0</v>
      </c>
      <c r="I94" s="43">
        <f aca="true" t="shared" si="7" ref="I94:I102">SUM(G94:H94)</f>
        <v>3067</v>
      </c>
    </row>
    <row r="95" spans="1:9" ht="16.5" customHeight="1">
      <c r="A95" s="366"/>
      <c r="B95" s="365" t="s">
        <v>139</v>
      </c>
      <c r="C95" s="371">
        <v>2740</v>
      </c>
      <c r="D95" s="33">
        <v>0</v>
      </c>
      <c r="E95" s="33">
        <v>0</v>
      </c>
      <c r="F95" s="33">
        <v>0</v>
      </c>
      <c r="G95" s="33">
        <f t="shared" si="5"/>
        <v>2740</v>
      </c>
      <c r="H95" s="33">
        <v>0</v>
      </c>
      <c r="I95" s="43">
        <f t="shared" si="7"/>
        <v>2740</v>
      </c>
    </row>
    <row r="96" spans="1:9" ht="16.5" customHeight="1">
      <c r="A96" s="367"/>
      <c r="B96" s="365" t="s">
        <v>123</v>
      </c>
      <c r="C96" s="371">
        <v>5807</v>
      </c>
      <c r="D96" s="33">
        <v>0</v>
      </c>
      <c r="E96" s="33">
        <v>0</v>
      </c>
      <c r="F96" s="33">
        <v>0</v>
      </c>
      <c r="G96" s="33">
        <f t="shared" si="5"/>
        <v>5807</v>
      </c>
      <c r="H96" s="33">
        <v>0</v>
      </c>
      <c r="I96" s="43">
        <f t="shared" si="7"/>
        <v>5807</v>
      </c>
    </row>
    <row r="97" spans="1:9" ht="16.5" customHeight="1">
      <c r="A97" s="368" t="s">
        <v>36</v>
      </c>
      <c r="B97" s="365" t="s">
        <v>138</v>
      </c>
      <c r="C97" s="371">
        <v>352</v>
      </c>
      <c r="D97" s="33">
        <v>0</v>
      </c>
      <c r="E97" s="33">
        <v>0</v>
      </c>
      <c r="F97" s="33">
        <v>0</v>
      </c>
      <c r="G97" s="33">
        <f t="shared" si="5"/>
        <v>352</v>
      </c>
      <c r="H97" s="33">
        <v>0</v>
      </c>
      <c r="I97" s="43">
        <f t="shared" si="7"/>
        <v>352</v>
      </c>
    </row>
    <row r="98" spans="1:9" ht="16.5" customHeight="1">
      <c r="A98" s="366"/>
      <c r="B98" s="365" t="s">
        <v>139</v>
      </c>
      <c r="C98" s="371">
        <v>133</v>
      </c>
      <c r="D98" s="32">
        <v>0</v>
      </c>
      <c r="E98" s="32">
        <v>0</v>
      </c>
      <c r="F98" s="32">
        <v>0</v>
      </c>
      <c r="G98" s="33">
        <f t="shared" si="5"/>
        <v>133</v>
      </c>
      <c r="H98" s="33">
        <v>0</v>
      </c>
      <c r="I98" s="43">
        <f t="shared" si="7"/>
        <v>133</v>
      </c>
    </row>
    <row r="99" spans="1:9" ht="16.5" customHeight="1">
      <c r="A99" s="367"/>
      <c r="B99" s="365" t="s">
        <v>123</v>
      </c>
      <c r="C99" s="371">
        <v>485</v>
      </c>
      <c r="D99" s="33">
        <v>0</v>
      </c>
      <c r="E99" s="33">
        <v>0</v>
      </c>
      <c r="F99" s="33">
        <v>0</v>
      </c>
      <c r="G99" s="33">
        <f t="shared" si="5"/>
        <v>485</v>
      </c>
      <c r="H99" s="33">
        <v>0</v>
      </c>
      <c r="I99" s="43">
        <f t="shared" si="7"/>
        <v>485</v>
      </c>
    </row>
    <row r="100" spans="1:9" s="38" customFormat="1" ht="16.5" customHeight="1">
      <c r="A100" s="368" t="s">
        <v>37</v>
      </c>
      <c r="B100" s="365" t="s">
        <v>138</v>
      </c>
      <c r="C100" s="371">
        <v>9534</v>
      </c>
      <c r="D100" s="33">
        <v>0</v>
      </c>
      <c r="E100" s="33">
        <v>0</v>
      </c>
      <c r="F100" s="33">
        <v>0</v>
      </c>
      <c r="G100" s="33">
        <f t="shared" si="5"/>
        <v>9534</v>
      </c>
      <c r="H100" s="33">
        <v>0</v>
      </c>
      <c r="I100" s="43">
        <f t="shared" si="7"/>
        <v>9534</v>
      </c>
    </row>
    <row r="101" spans="1:9" s="38" customFormat="1" ht="16.5" customHeight="1">
      <c r="A101" s="366"/>
      <c r="B101" s="365" t="s">
        <v>139</v>
      </c>
      <c r="C101" s="371">
        <v>15567</v>
      </c>
      <c r="D101" s="33">
        <v>0</v>
      </c>
      <c r="E101" s="33">
        <v>0</v>
      </c>
      <c r="F101" s="33">
        <v>0</v>
      </c>
      <c r="G101" s="33">
        <f t="shared" si="5"/>
        <v>15567</v>
      </c>
      <c r="H101" s="33">
        <v>0</v>
      </c>
      <c r="I101" s="43">
        <f t="shared" si="7"/>
        <v>15567</v>
      </c>
    </row>
    <row r="102" spans="1:9" s="38" customFormat="1" ht="16.5" customHeight="1" thickBot="1">
      <c r="A102" s="36"/>
      <c r="B102" s="377" t="s">
        <v>123</v>
      </c>
      <c r="C102" s="33">
        <v>25101</v>
      </c>
      <c r="D102" s="33">
        <v>0</v>
      </c>
      <c r="E102" s="33">
        <v>0</v>
      </c>
      <c r="F102" s="33">
        <v>0</v>
      </c>
      <c r="G102" s="39">
        <f t="shared" si="5"/>
        <v>25101</v>
      </c>
      <c r="H102" s="33">
        <v>0</v>
      </c>
      <c r="I102" s="260">
        <f t="shared" si="7"/>
        <v>25101</v>
      </c>
    </row>
    <row r="103" spans="1:9" ht="16.5" customHeight="1">
      <c r="A103" s="40" t="s">
        <v>124</v>
      </c>
      <c r="B103" s="364" t="s">
        <v>138</v>
      </c>
      <c r="C103" s="41">
        <f aca="true" t="shared" si="8" ref="C103:I104">C4+C7+C10+C13+C16+C19+C22+C25+C28+C31+C34+C37+C40+C43+C46+C49+C52+C55+C58+C61+C64+C67+C70+C73+C76+C79+C82+C85+C88+C91+C94+C97+C100</f>
        <v>185545</v>
      </c>
      <c r="D103" s="41">
        <f t="shared" si="8"/>
        <v>54075</v>
      </c>
      <c r="E103" s="41">
        <f>E4+E7+E10+E13+E16+E19+E22+E25+E28+E31+E34+E37+E40+E43+E46+E49+E52+E55+E58+E61+E64+E67+E70+E73+E76+E79+E82+E85+E88+E91+E94+E97+E100</f>
        <v>0</v>
      </c>
      <c r="F103" s="41">
        <f>F4+F7+F10+F13+F16+F19+F22+F25+F28+F31+F34+F37+F40+F43+F46+F49+F52+F55+F58+F61+F64+F67+F70+F73+F76+F79+F82+F85+F88+F91+F94+F97+F100</f>
        <v>35</v>
      </c>
      <c r="G103" s="41">
        <f>G4+G7+G10+G13+G16+G19+G22+G25+G28+G31+G34+G37+G40+G43+G46+G49+G52+G55+G58+G61+G64+G67+G70+G73+G76+G79+G82+G85+G88+G91+G94+G97+G100</f>
        <v>239655</v>
      </c>
      <c r="H103" s="41">
        <f>H4+H7+H10+H13+H16+H19+H22+H25+H28+H31+H34+H37+H40+H43+H46+H49+H52+H55+H58+H61+H64+H67+H70+H73+H76+H79+H82+H85+H88+H91+H94+H97+H100</f>
        <v>46</v>
      </c>
      <c r="I103" s="42">
        <f>I4+I7+I10+I13+I16+I19+I22+I25+I28+I31+I34+I37+I40+I43+I46+I49+I52+I55+I58+I61+I64+I67+I70+I73+I76+I79+I82+I85+I88+I91+I94+I97+I100</f>
        <v>239701</v>
      </c>
    </row>
    <row r="104" spans="1:9" ht="16.5" customHeight="1">
      <c r="A104" s="31"/>
      <c r="B104" s="365" t="s">
        <v>139</v>
      </c>
      <c r="C104" s="33">
        <f t="shared" si="8"/>
        <v>173938</v>
      </c>
      <c r="D104" s="33">
        <f t="shared" si="8"/>
        <v>57859</v>
      </c>
      <c r="E104" s="33">
        <f t="shared" si="8"/>
        <v>0</v>
      </c>
      <c r="F104" s="33">
        <f t="shared" si="8"/>
        <v>22</v>
      </c>
      <c r="G104" s="33">
        <f t="shared" si="8"/>
        <v>231819</v>
      </c>
      <c r="H104" s="33">
        <f t="shared" si="8"/>
        <v>0</v>
      </c>
      <c r="I104" s="43">
        <f t="shared" si="8"/>
        <v>231819</v>
      </c>
    </row>
    <row r="105" spans="1:9" ht="16.5" customHeight="1" thickBot="1">
      <c r="A105" s="36"/>
      <c r="B105" s="380" t="s">
        <v>123</v>
      </c>
      <c r="C105" s="44">
        <f>SUM(C103:C104)</f>
        <v>359483</v>
      </c>
      <c r="D105" s="44">
        <f aca="true" t="shared" si="9" ref="D105:I105">SUM(D103:D104)</f>
        <v>111934</v>
      </c>
      <c r="E105" s="44">
        <f t="shared" si="9"/>
        <v>0</v>
      </c>
      <c r="F105" s="44">
        <f t="shared" si="9"/>
        <v>57</v>
      </c>
      <c r="G105" s="44">
        <f t="shared" si="9"/>
        <v>471474</v>
      </c>
      <c r="H105" s="44">
        <f>SUM(H103:H104)</f>
        <v>46</v>
      </c>
      <c r="I105" s="45">
        <f t="shared" si="9"/>
        <v>471520</v>
      </c>
    </row>
    <row r="106" spans="1:9" ht="16.5" customHeight="1">
      <c r="A106" s="40" t="s">
        <v>38</v>
      </c>
      <c r="B106" s="364" t="s">
        <v>138</v>
      </c>
      <c r="C106" s="46">
        <v>0</v>
      </c>
      <c r="D106" s="46">
        <v>625</v>
      </c>
      <c r="E106" s="33">
        <v>0</v>
      </c>
      <c r="F106" s="33">
        <v>0</v>
      </c>
      <c r="G106" s="46">
        <f>SUM(C106:F106)</f>
        <v>625</v>
      </c>
      <c r="H106" s="33">
        <v>0</v>
      </c>
      <c r="I106" s="261">
        <f aca="true" t="shared" si="10" ref="I106:I111">SUM(G106:H106)</f>
        <v>625</v>
      </c>
    </row>
    <row r="107" spans="1:9" ht="16.5" customHeight="1">
      <c r="A107" s="31"/>
      <c r="B107" s="365" t="s">
        <v>139</v>
      </c>
      <c r="C107" s="33">
        <v>0</v>
      </c>
      <c r="D107" s="33">
        <v>1207</v>
      </c>
      <c r="E107" s="33">
        <v>0</v>
      </c>
      <c r="F107" s="33">
        <v>0</v>
      </c>
      <c r="G107" s="33">
        <f>SUM(C107:F107)</f>
        <v>1207</v>
      </c>
      <c r="H107" s="33">
        <v>0</v>
      </c>
      <c r="I107" s="43">
        <f t="shared" si="10"/>
        <v>1207</v>
      </c>
    </row>
    <row r="108" spans="1:9" ht="16.5" customHeight="1">
      <c r="A108" s="34"/>
      <c r="B108" s="365" t="s">
        <v>123</v>
      </c>
      <c r="C108" s="33">
        <v>0</v>
      </c>
      <c r="D108" s="33">
        <v>1832</v>
      </c>
      <c r="E108" s="33">
        <v>0</v>
      </c>
      <c r="F108" s="33">
        <v>0</v>
      </c>
      <c r="G108" s="33">
        <f>SUM(C108:F108)</f>
        <v>1832</v>
      </c>
      <c r="H108" s="33">
        <v>0</v>
      </c>
      <c r="I108" s="43">
        <f t="shared" si="10"/>
        <v>1832</v>
      </c>
    </row>
    <row r="109" spans="1:9" ht="16.5" customHeight="1">
      <c r="A109" s="35" t="s">
        <v>39</v>
      </c>
      <c r="B109" s="365" t="s">
        <v>138</v>
      </c>
      <c r="C109" s="33">
        <v>192</v>
      </c>
      <c r="D109" s="33">
        <v>0</v>
      </c>
      <c r="E109" s="33">
        <v>0</v>
      </c>
      <c r="F109" s="33">
        <v>0</v>
      </c>
      <c r="G109" s="33">
        <f aca="true" t="shared" si="11" ref="G109:G135">SUM(C109:F109)</f>
        <v>192</v>
      </c>
      <c r="H109" s="33">
        <v>0</v>
      </c>
      <c r="I109" s="43">
        <f t="shared" si="10"/>
        <v>192</v>
      </c>
    </row>
    <row r="110" spans="1:9" ht="16.5" customHeight="1">
      <c r="A110" s="31"/>
      <c r="B110" s="365" t="s">
        <v>139</v>
      </c>
      <c r="C110" s="33">
        <v>234</v>
      </c>
      <c r="D110" s="33">
        <v>0</v>
      </c>
      <c r="E110" s="33">
        <v>0</v>
      </c>
      <c r="F110" s="33">
        <v>0</v>
      </c>
      <c r="G110" s="33">
        <f t="shared" si="11"/>
        <v>234</v>
      </c>
      <c r="H110" s="33">
        <v>0</v>
      </c>
      <c r="I110" s="43">
        <f t="shared" si="10"/>
        <v>234</v>
      </c>
    </row>
    <row r="111" spans="1:9" ht="16.5" customHeight="1">
      <c r="A111" s="34"/>
      <c r="B111" s="365" t="s">
        <v>123</v>
      </c>
      <c r="C111" s="33">
        <v>426</v>
      </c>
      <c r="D111" s="33">
        <v>0</v>
      </c>
      <c r="E111" s="33">
        <v>0</v>
      </c>
      <c r="F111" s="33">
        <v>0</v>
      </c>
      <c r="G111" s="33">
        <f t="shared" si="11"/>
        <v>426</v>
      </c>
      <c r="H111" s="33">
        <v>0</v>
      </c>
      <c r="I111" s="43">
        <f t="shared" si="10"/>
        <v>426</v>
      </c>
    </row>
    <row r="112" spans="1:9" ht="16.5" customHeight="1">
      <c r="A112" s="31" t="s">
        <v>40</v>
      </c>
      <c r="B112" s="377" t="s">
        <v>138</v>
      </c>
      <c r="C112" s="46">
        <v>2851</v>
      </c>
      <c r="D112" s="46">
        <v>0</v>
      </c>
      <c r="E112" s="46">
        <v>0</v>
      </c>
      <c r="F112" s="46">
        <v>0</v>
      </c>
      <c r="G112" s="46">
        <f t="shared" si="11"/>
        <v>2851</v>
      </c>
      <c r="H112" s="46">
        <v>29</v>
      </c>
      <c r="I112" s="43">
        <f>G112+H112</f>
        <v>2880</v>
      </c>
    </row>
    <row r="113" spans="1:9" ht="16.5" customHeight="1">
      <c r="A113" s="31"/>
      <c r="B113" s="365" t="s">
        <v>139</v>
      </c>
      <c r="C113" s="33">
        <v>3764</v>
      </c>
      <c r="D113" s="33">
        <v>0</v>
      </c>
      <c r="E113" s="33">
        <v>0</v>
      </c>
      <c r="F113" s="33">
        <v>0</v>
      </c>
      <c r="G113" s="33">
        <f t="shared" si="11"/>
        <v>3764</v>
      </c>
      <c r="H113" s="32">
        <v>0</v>
      </c>
      <c r="I113" s="43">
        <f>G113+H113</f>
        <v>3764</v>
      </c>
    </row>
    <row r="114" spans="1:9" ht="16.5" customHeight="1">
      <c r="A114" s="34"/>
      <c r="B114" s="365" t="s">
        <v>123</v>
      </c>
      <c r="C114" s="33">
        <v>6615</v>
      </c>
      <c r="D114" s="33">
        <v>0</v>
      </c>
      <c r="E114" s="33">
        <v>0</v>
      </c>
      <c r="F114" s="33">
        <v>0</v>
      </c>
      <c r="G114" s="33">
        <f t="shared" si="11"/>
        <v>6615</v>
      </c>
      <c r="H114" s="33">
        <v>29</v>
      </c>
      <c r="I114" s="43">
        <f aca="true" t="shared" si="12" ref="I114:I124">G114+H114</f>
        <v>6644</v>
      </c>
    </row>
    <row r="115" spans="1:9" ht="16.5" customHeight="1">
      <c r="A115" s="35" t="s">
        <v>41</v>
      </c>
      <c r="B115" s="365" t="s">
        <v>138</v>
      </c>
      <c r="C115" s="33">
        <v>1065</v>
      </c>
      <c r="D115" s="32">
        <v>0</v>
      </c>
      <c r="E115" s="32">
        <v>0</v>
      </c>
      <c r="F115" s="32">
        <v>0</v>
      </c>
      <c r="G115" s="33">
        <f t="shared" si="11"/>
        <v>1065</v>
      </c>
      <c r="H115" s="32">
        <v>0</v>
      </c>
      <c r="I115" s="43">
        <f t="shared" si="12"/>
        <v>1065</v>
      </c>
    </row>
    <row r="116" spans="1:9" ht="16.5" customHeight="1">
      <c r="A116" s="31"/>
      <c r="B116" s="365" t="s">
        <v>139</v>
      </c>
      <c r="C116" s="33">
        <v>603</v>
      </c>
      <c r="D116" s="32">
        <v>0</v>
      </c>
      <c r="E116" s="32">
        <v>0</v>
      </c>
      <c r="F116" s="32">
        <v>0</v>
      </c>
      <c r="G116" s="33">
        <f t="shared" si="11"/>
        <v>603</v>
      </c>
      <c r="H116" s="32">
        <v>0</v>
      </c>
      <c r="I116" s="43">
        <f t="shared" si="12"/>
        <v>603</v>
      </c>
    </row>
    <row r="117" spans="1:9" ht="16.5" customHeight="1">
      <c r="A117" s="34"/>
      <c r="B117" s="365" t="s">
        <v>123</v>
      </c>
      <c r="C117" s="33">
        <v>1668</v>
      </c>
      <c r="D117" s="33">
        <v>0</v>
      </c>
      <c r="E117" s="33">
        <v>0</v>
      </c>
      <c r="F117" s="33">
        <v>0</v>
      </c>
      <c r="G117" s="33">
        <f t="shared" si="11"/>
        <v>1668</v>
      </c>
      <c r="H117" s="33">
        <v>0</v>
      </c>
      <c r="I117" s="43">
        <f t="shared" si="12"/>
        <v>1668</v>
      </c>
    </row>
    <row r="118" spans="1:9" ht="16.5" customHeight="1">
      <c r="A118" s="35" t="s">
        <v>42</v>
      </c>
      <c r="B118" s="365" t="s">
        <v>138</v>
      </c>
      <c r="C118" s="33">
        <v>9081</v>
      </c>
      <c r="D118" s="33">
        <v>0</v>
      </c>
      <c r="E118" s="33">
        <v>0</v>
      </c>
      <c r="F118" s="33">
        <v>0</v>
      </c>
      <c r="G118" s="33">
        <f t="shared" si="11"/>
        <v>9081</v>
      </c>
      <c r="H118" s="32">
        <v>0</v>
      </c>
      <c r="I118" s="43">
        <f t="shared" si="12"/>
        <v>9081</v>
      </c>
    </row>
    <row r="119" spans="1:9" ht="16.5" customHeight="1">
      <c r="A119" s="31"/>
      <c r="B119" s="365" t="s">
        <v>139</v>
      </c>
      <c r="C119" s="33">
        <v>5455</v>
      </c>
      <c r="D119" s="33">
        <v>0</v>
      </c>
      <c r="E119" s="33">
        <v>0</v>
      </c>
      <c r="F119" s="33">
        <v>0</v>
      </c>
      <c r="G119" s="33">
        <f t="shared" si="11"/>
        <v>5455</v>
      </c>
      <c r="H119" s="32">
        <v>0</v>
      </c>
      <c r="I119" s="43">
        <f t="shared" si="12"/>
        <v>5455</v>
      </c>
    </row>
    <row r="120" spans="1:9" ht="16.5" customHeight="1">
      <c r="A120" s="34"/>
      <c r="B120" s="365" t="s">
        <v>123</v>
      </c>
      <c r="C120" s="33">
        <v>14536</v>
      </c>
      <c r="D120" s="33">
        <v>0</v>
      </c>
      <c r="E120" s="33">
        <v>0</v>
      </c>
      <c r="F120" s="33">
        <v>0</v>
      </c>
      <c r="G120" s="33">
        <f t="shared" si="11"/>
        <v>14536</v>
      </c>
      <c r="H120" s="32">
        <v>0</v>
      </c>
      <c r="I120" s="43">
        <f t="shared" si="12"/>
        <v>14536</v>
      </c>
    </row>
    <row r="121" spans="1:9" ht="16.5" customHeight="1">
      <c r="A121" s="35" t="s">
        <v>43</v>
      </c>
      <c r="B121" s="365" t="s">
        <v>138</v>
      </c>
      <c r="C121" s="33">
        <v>557</v>
      </c>
      <c r="D121" s="32">
        <v>0</v>
      </c>
      <c r="E121" s="32">
        <v>0</v>
      </c>
      <c r="F121" s="32">
        <v>0</v>
      </c>
      <c r="G121" s="33">
        <f t="shared" si="11"/>
        <v>557</v>
      </c>
      <c r="H121" s="32">
        <v>0</v>
      </c>
      <c r="I121" s="43">
        <f t="shared" si="12"/>
        <v>557</v>
      </c>
    </row>
    <row r="122" spans="1:9" ht="16.5" customHeight="1">
      <c r="A122" s="31"/>
      <c r="B122" s="365" t="s">
        <v>139</v>
      </c>
      <c r="C122" s="33">
        <v>521</v>
      </c>
      <c r="D122" s="32">
        <v>0</v>
      </c>
      <c r="E122" s="32">
        <v>0</v>
      </c>
      <c r="F122" s="32">
        <v>0</v>
      </c>
      <c r="G122" s="33">
        <f t="shared" si="11"/>
        <v>521</v>
      </c>
      <c r="H122" s="33">
        <v>0</v>
      </c>
      <c r="I122" s="43">
        <f t="shared" si="12"/>
        <v>521</v>
      </c>
    </row>
    <row r="123" spans="1:9" ht="16.5" customHeight="1">
      <c r="A123" s="34"/>
      <c r="B123" s="365" t="s">
        <v>123</v>
      </c>
      <c r="C123" s="33">
        <v>1078</v>
      </c>
      <c r="D123" s="33">
        <v>0</v>
      </c>
      <c r="E123" s="33">
        <v>0</v>
      </c>
      <c r="F123" s="33">
        <v>0</v>
      </c>
      <c r="G123" s="33">
        <f t="shared" si="11"/>
        <v>1078</v>
      </c>
      <c r="H123" s="32">
        <v>0</v>
      </c>
      <c r="I123" s="43">
        <f t="shared" si="12"/>
        <v>1078</v>
      </c>
    </row>
    <row r="124" spans="1:9" ht="16.5" customHeight="1">
      <c r="A124" s="35" t="s">
        <v>44</v>
      </c>
      <c r="B124" s="365" t="s">
        <v>138</v>
      </c>
      <c r="C124" s="33">
        <v>7259</v>
      </c>
      <c r="D124" s="33">
        <v>0</v>
      </c>
      <c r="E124" s="33">
        <v>0</v>
      </c>
      <c r="F124" s="33">
        <v>0</v>
      </c>
      <c r="G124" s="33">
        <f t="shared" si="11"/>
        <v>7259</v>
      </c>
      <c r="H124" s="32">
        <v>0</v>
      </c>
      <c r="I124" s="43">
        <f t="shared" si="12"/>
        <v>7259</v>
      </c>
    </row>
    <row r="125" spans="1:9" ht="16.5" customHeight="1">
      <c r="A125" s="31"/>
      <c r="B125" s="365" t="s">
        <v>139</v>
      </c>
      <c r="C125" s="33">
        <v>1089</v>
      </c>
      <c r="D125" s="33">
        <v>0</v>
      </c>
      <c r="E125" s="33">
        <v>0</v>
      </c>
      <c r="F125" s="33">
        <v>0</v>
      </c>
      <c r="G125" s="33">
        <f t="shared" si="11"/>
        <v>1089</v>
      </c>
      <c r="H125" s="32">
        <v>0</v>
      </c>
      <c r="I125" s="43">
        <f>SUM(G125:H125)</f>
        <v>1089</v>
      </c>
    </row>
    <row r="126" spans="1:9" ht="16.5" customHeight="1">
      <c r="A126" s="34"/>
      <c r="B126" s="365" t="s">
        <v>123</v>
      </c>
      <c r="C126" s="33">
        <v>8348</v>
      </c>
      <c r="D126" s="33">
        <v>0</v>
      </c>
      <c r="E126" s="33">
        <v>0</v>
      </c>
      <c r="F126" s="33">
        <v>0</v>
      </c>
      <c r="G126" s="33">
        <f t="shared" si="11"/>
        <v>8348</v>
      </c>
      <c r="H126" s="32">
        <v>0</v>
      </c>
      <c r="I126" s="43">
        <f>SUM(G126:H126)</f>
        <v>8348</v>
      </c>
    </row>
    <row r="127" spans="1:9" ht="16.5" customHeight="1">
      <c r="A127" s="35" t="s">
        <v>45</v>
      </c>
      <c r="B127" s="365" t="s">
        <v>138</v>
      </c>
      <c r="C127" s="33">
        <v>273</v>
      </c>
      <c r="D127" s="32">
        <v>0</v>
      </c>
      <c r="E127" s="32">
        <v>0</v>
      </c>
      <c r="F127" s="32">
        <v>0</v>
      </c>
      <c r="G127" s="33">
        <f t="shared" si="11"/>
        <v>273</v>
      </c>
      <c r="H127" s="33">
        <v>18</v>
      </c>
      <c r="I127" s="43">
        <f aca="true" t="shared" si="13" ref="I127:I132">SUM(G127:H127)</f>
        <v>291</v>
      </c>
    </row>
    <row r="128" spans="1:9" ht="16.5" customHeight="1">
      <c r="A128" s="31"/>
      <c r="B128" s="365" t="s">
        <v>139</v>
      </c>
      <c r="C128" s="33">
        <v>1422</v>
      </c>
      <c r="D128" s="32">
        <v>0</v>
      </c>
      <c r="E128" s="32">
        <v>0</v>
      </c>
      <c r="F128" s="32">
        <v>0</v>
      </c>
      <c r="G128" s="33">
        <f t="shared" si="11"/>
        <v>1422</v>
      </c>
      <c r="H128" s="32">
        <v>0</v>
      </c>
      <c r="I128" s="43">
        <f t="shared" si="13"/>
        <v>1422</v>
      </c>
    </row>
    <row r="129" spans="1:9" ht="16.5" customHeight="1">
      <c r="A129" s="34"/>
      <c r="B129" s="365" t="s">
        <v>123</v>
      </c>
      <c r="C129" s="33">
        <v>1695</v>
      </c>
      <c r="D129" s="33">
        <v>0</v>
      </c>
      <c r="E129" s="33">
        <v>0</v>
      </c>
      <c r="F129" s="33">
        <v>0</v>
      </c>
      <c r="G129" s="33">
        <f t="shared" si="11"/>
        <v>1695</v>
      </c>
      <c r="H129" s="33">
        <v>18</v>
      </c>
      <c r="I129" s="43">
        <f t="shared" si="13"/>
        <v>1713</v>
      </c>
    </row>
    <row r="130" spans="1:9" ht="16.5" customHeight="1">
      <c r="A130" s="35" t="s">
        <v>46</v>
      </c>
      <c r="B130" s="365" t="s">
        <v>138</v>
      </c>
      <c r="C130" s="33">
        <v>1006</v>
      </c>
      <c r="D130" s="32">
        <v>0</v>
      </c>
      <c r="E130" s="32">
        <v>0</v>
      </c>
      <c r="F130" s="32">
        <v>0</v>
      </c>
      <c r="G130" s="33">
        <f t="shared" si="11"/>
        <v>1006</v>
      </c>
      <c r="H130" s="33">
        <v>28</v>
      </c>
      <c r="I130" s="43">
        <f t="shared" si="13"/>
        <v>1034</v>
      </c>
    </row>
    <row r="131" spans="1:9" ht="16.5" customHeight="1">
      <c r="A131" s="31"/>
      <c r="B131" s="365" t="s">
        <v>139</v>
      </c>
      <c r="C131" s="33">
        <v>1547</v>
      </c>
      <c r="D131" s="32">
        <v>0</v>
      </c>
      <c r="E131" s="32">
        <v>0</v>
      </c>
      <c r="F131" s="32">
        <v>0</v>
      </c>
      <c r="G131" s="33">
        <f t="shared" si="11"/>
        <v>1547</v>
      </c>
      <c r="H131" s="32">
        <v>0</v>
      </c>
      <c r="I131" s="43">
        <f t="shared" si="13"/>
        <v>1547</v>
      </c>
    </row>
    <row r="132" spans="1:9" ht="16.5" customHeight="1">
      <c r="A132" s="34"/>
      <c r="B132" s="365" t="s">
        <v>123</v>
      </c>
      <c r="C132" s="33">
        <v>2553</v>
      </c>
      <c r="D132" s="33">
        <v>0</v>
      </c>
      <c r="E132" s="33">
        <v>0</v>
      </c>
      <c r="F132" s="33">
        <v>0</v>
      </c>
      <c r="G132" s="33">
        <f t="shared" si="11"/>
        <v>2553</v>
      </c>
      <c r="H132" s="33">
        <v>28</v>
      </c>
      <c r="I132" s="43">
        <f t="shared" si="13"/>
        <v>2581</v>
      </c>
    </row>
    <row r="133" spans="1:9" ht="16.5" customHeight="1">
      <c r="A133" s="35" t="s">
        <v>47</v>
      </c>
      <c r="B133" s="365" t="s">
        <v>138</v>
      </c>
      <c r="C133" s="33">
        <v>558</v>
      </c>
      <c r="D133" s="32">
        <v>0</v>
      </c>
      <c r="E133" s="32">
        <v>0</v>
      </c>
      <c r="F133" s="32">
        <v>0</v>
      </c>
      <c r="G133" s="33">
        <f t="shared" si="11"/>
        <v>558</v>
      </c>
      <c r="H133" s="33">
        <v>4</v>
      </c>
      <c r="I133" s="43">
        <f>SUM(G133:H133)</f>
        <v>562</v>
      </c>
    </row>
    <row r="134" spans="1:9" ht="16.5" customHeight="1">
      <c r="A134" s="31"/>
      <c r="B134" s="365" t="s">
        <v>139</v>
      </c>
      <c r="C134" s="33">
        <v>1491</v>
      </c>
      <c r="D134" s="32">
        <v>0</v>
      </c>
      <c r="E134" s="32">
        <v>0</v>
      </c>
      <c r="F134" s="32">
        <v>0</v>
      </c>
      <c r="G134" s="33">
        <f t="shared" si="11"/>
        <v>1491</v>
      </c>
      <c r="H134" s="33">
        <v>0</v>
      </c>
      <c r="I134" s="43">
        <f>SUM(G134:H134)</f>
        <v>1491</v>
      </c>
    </row>
    <row r="135" spans="1:9" ht="16.5" customHeight="1" thickBot="1">
      <c r="A135" s="31"/>
      <c r="B135" s="365" t="s">
        <v>123</v>
      </c>
      <c r="C135" s="33">
        <v>2049</v>
      </c>
      <c r="D135" s="33">
        <v>0</v>
      </c>
      <c r="E135" s="39">
        <v>0</v>
      </c>
      <c r="F135" s="39">
        <v>0</v>
      </c>
      <c r="G135" s="39">
        <f t="shared" si="11"/>
        <v>2049</v>
      </c>
      <c r="H135" s="39">
        <v>4</v>
      </c>
      <c r="I135" s="260">
        <f>SUM(G135:H135)</f>
        <v>2053</v>
      </c>
    </row>
    <row r="136" spans="1:9" ht="16.5" customHeight="1">
      <c r="A136" s="40" t="s">
        <v>125</v>
      </c>
      <c r="B136" s="364" t="s">
        <v>138</v>
      </c>
      <c r="C136" s="41">
        <f aca="true" t="shared" si="14" ref="C136:E137">C106+C109+C112+C115+C118+C121+C124+C127+C130+C133</f>
        <v>22842</v>
      </c>
      <c r="D136" s="41">
        <f t="shared" si="14"/>
        <v>625</v>
      </c>
      <c r="E136" s="41">
        <f t="shared" si="14"/>
        <v>0</v>
      </c>
      <c r="F136" s="41">
        <f aca="true" t="shared" si="15" ref="F136:I137">F106+F109+F112+F115+F118+F121+F124+F127+F130+F133</f>
        <v>0</v>
      </c>
      <c r="G136" s="41">
        <f t="shared" si="15"/>
        <v>23467</v>
      </c>
      <c r="H136" s="41">
        <f t="shared" si="15"/>
        <v>79</v>
      </c>
      <c r="I136" s="42">
        <f t="shared" si="15"/>
        <v>23546</v>
      </c>
    </row>
    <row r="137" spans="1:9" ht="16.5" customHeight="1">
      <c r="A137" s="31"/>
      <c r="B137" s="365" t="s">
        <v>139</v>
      </c>
      <c r="C137" s="33">
        <f t="shared" si="14"/>
        <v>16126</v>
      </c>
      <c r="D137" s="33">
        <f t="shared" si="14"/>
        <v>1207</v>
      </c>
      <c r="E137" s="33">
        <f t="shared" si="14"/>
        <v>0</v>
      </c>
      <c r="F137" s="33">
        <f t="shared" si="15"/>
        <v>0</v>
      </c>
      <c r="G137" s="33">
        <f t="shared" si="15"/>
        <v>17333</v>
      </c>
      <c r="H137" s="33">
        <f t="shared" si="15"/>
        <v>0</v>
      </c>
      <c r="I137" s="43">
        <f t="shared" si="15"/>
        <v>17333</v>
      </c>
    </row>
    <row r="138" spans="1:9" ht="16.5" customHeight="1" thickBot="1">
      <c r="A138" s="36"/>
      <c r="B138" s="365" t="s">
        <v>123</v>
      </c>
      <c r="C138" s="44">
        <f>SUM(C136:C137)</f>
        <v>38968</v>
      </c>
      <c r="D138" s="44">
        <f aca="true" t="shared" si="16" ref="D138:I138">SUM(D136:D137)</f>
        <v>1832</v>
      </c>
      <c r="E138" s="44">
        <f t="shared" si="16"/>
        <v>0</v>
      </c>
      <c r="F138" s="44">
        <f t="shared" si="16"/>
        <v>0</v>
      </c>
      <c r="G138" s="44">
        <f t="shared" si="16"/>
        <v>40800</v>
      </c>
      <c r="H138" s="44">
        <f t="shared" si="16"/>
        <v>79</v>
      </c>
      <c r="I138" s="45">
        <f t="shared" si="16"/>
        <v>40879</v>
      </c>
    </row>
    <row r="139" spans="1:9" ht="16.5" customHeight="1">
      <c r="A139" s="31" t="s">
        <v>118</v>
      </c>
      <c r="B139" s="364" t="s">
        <v>138</v>
      </c>
      <c r="C139" s="41">
        <f>C103+C136</f>
        <v>208387</v>
      </c>
      <c r="D139" s="41">
        <f aca="true" t="shared" si="17" ref="D139:I140">D103+D136</f>
        <v>54700</v>
      </c>
      <c r="E139" s="41">
        <f t="shared" si="17"/>
        <v>0</v>
      </c>
      <c r="F139" s="41">
        <f t="shared" si="17"/>
        <v>35</v>
      </c>
      <c r="G139" s="41">
        <f t="shared" si="17"/>
        <v>263122</v>
      </c>
      <c r="H139" s="41">
        <f t="shared" si="17"/>
        <v>125</v>
      </c>
      <c r="I139" s="240">
        <f t="shared" si="17"/>
        <v>263247</v>
      </c>
    </row>
    <row r="140" spans="1:9" ht="16.5" customHeight="1">
      <c r="A140" s="31"/>
      <c r="B140" s="365" t="s">
        <v>139</v>
      </c>
      <c r="C140" s="46">
        <f>C104+C137</f>
        <v>190064</v>
      </c>
      <c r="D140" s="46">
        <f t="shared" si="17"/>
        <v>59066</v>
      </c>
      <c r="E140" s="379">
        <f t="shared" si="17"/>
        <v>0</v>
      </c>
      <c r="F140" s="46">
        <f t="shared" si="17"/>
        <v>22</v>
      </c>
      <c r="G140" s="46">
        <f t="shared" si="17"/>
        <v>249152</v>
      </c>
      <c r="H140" s="46">
        <f t="shared" si="17"/>
        <v>0</v>
      </c>
      <c r="I140" s="241">
        <f t="shared" si="17"/>
        <v>249152</v>
      </c>
    </row>
    <row r="141" spans="1:9" ht="16.5" customHeight="1" thickBot="1">
      <c r="A141" s="36"/>
      <c r="B141" s="380" t="s">
        <v>123</v>
      </c>
      <c r="C141" s="242">
        <f>SUM(C139:C140)</f>
        <v>398451</v>
      </c>
      <c r="D141" s="44">
        <f aca="true" t="shared" si="18" ref="D141:I141">SUM(D139:D140)</f>
        <v>113766</v>
      </c>
      <c r="E141" s="381">
        <f t="shared" si="18"/>
        <v>0</v>
      </c>
      <c r="F141" s="44">
        <f t="shared" si="18"/>
        <v>57</v>
      </c>
      <c r="G141" s="242">
        <f t="shared" si="18"/>
        <v>512274</v>
      </c>
      <c r="H141" s="242">
        <f t="shared" si="18"/>
        <v>125</v>
      </c>
      <c r="I141" s="243">
        <f t="shared" si="18"/>
        <v>512399</v>
      </c>
    </row>
    <row r="142" spans="1:9" ht="16.5" customHeight="1">
      <c r="A142" s="47"/>
      <c r="B142" s="378"/>
      <c r="C142" s="48"/>
      <c r="D142" s="450"/>
      <c r="E142" s="451"/>
      <c r="F142" s="451"/>
      <c r="G142" s="451"/>
      <c r="H142" s="451"/>
      <c r="I142" s="451"/>
    </row>
    <row r="143" spans="3:9" ht="13.5">
      <c r="C143" s="49"/>
      <c r="D143" s="49"/>
      <c r="E143" s="50"/>
      <c r="F143" s="50"/>
      <c r="G143" s="50"/>
      <c r="H143" s="50"/>
      <c r="I143" s="50"/>
    </row>
  </sheetData>
  <sheetProtection/>
  <mergeCells count="1">
    <mergeCell ref="D142:I142"/>
  </mergeCells>
  <printOptions/>
  <pageMargins left="0.7086614173228347" right="0.7086614173228347" top="0.5905511811023623" bottom="0.5905511811023623" header="0.31496062992125984" footer="0.2755905511811024"/>
  <pageSetup fitToHeight="3" horizontalDpi="600" verticalDpi="600" orientation="portrait" paperSize="9" scale="79" r:id="rId1"/>
  <rowBreaks count="2" manualBreakCount="2">
    <brk id="57" max="8" man="1"/>
    <brk id="10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69921875" style="1" customWidth="1"/>
    <col min="2" max="13" width="7.19921875" style="1" customWidth="1"/>
    <col min="14" max="16384" width="9" style="1" customWidth="1"/>
  </cols>
  <sheetData>
    <row r="1" ht="24.75" customHeight="1">
      <c r="A1" s="262" t="s">
        <v>127</v>
      </c>
    </row>
    <row r="2" ht="22.5" customHeight="1" thickBot="1">
      <c r="A2" s="265" t="s">
        <v>87</v>
      </c>
    </row>
    <row r="3" spans="1:13" ht="18.75" customHeight="1" thickBot="1">
      <c r="A3" s="452" t="s">
        <v>66</v>
      </c>
      <c r="B3" s="462" t="s">
        <v>140</v>
      </c>
      <c r="C3" s="463"/>
      <c r="D3" s="463"/>
      <c r="E3" s="463"/>
      <c r="F3" s="463"/>
      <c r="G3" s="463"/>
      <c r="H3" s="463"/>
      <c r="I3" s="463"/>
      <c r="J3" s="452" t="s">
        <v>95</v>
      </c>
      <c r="K3" s="453"/>
      <c r="L3" s="452" t="s">
        <v>2</v>
      </c>
      <c r="M3" s="453"/>
    </row>
    <row r="4" spans="1:13" ht="13.5" customHeight="1">
      <c r="A4" s="460"/>
      <c r="B4" s="458" t="s">
        <v>88</v>
      </c>
      <c r="C4" s="459"/>
      <c r="D4" s="459"/>
      <c r="E4" s="459"/>
      <c r="F4" s="452" t="s">
        <v>94</v>
      </c>
      <c r="G4" s="453"/>
      <c r="H4" s="452" t="s">
        <v>49</v>
      </c>
      <c r="I4" s="467"/>
      <c r="J4" s="454"/>
      <c r="K4" s="455"/>
      <c r="L4" s="454"/>
      <c r="M4" s="455"/>
    </row>
    <row r="5" spans="1:13" ht="13.5" customHeight="1">
      <c r="A5" s="460"/>
      <c r="B5" s="464" t="s">
        <v>113</v>
      </c>
      <c r="C5" s="465"/>
      <c r="D5" s="466" t="s">
        <v>90</v>
      </c>
      <c r="E5" s="465"/>
      <c r="F5" s="456"/>
      <c r="G5" s="457"/>
      <c r="H5" s="456"/>
      <c r="I5" s="468"/>
      <c r="J5" s="456"/>
      <c r="K5" s="457"/>
      <c r="L5" s="456"/>
      <c r="M5" s="457"/>
    </row>
    <row r="6" spans="1:13" ht="31.5" customHeight="1" thickBot="1">
      <c r="A6" s="461"/>
      <c r="B6" s="287" t="s">
        <v>91</v>
      </c>
      <c r="C6" s="288" t="s">
        <v>92</v>
      </c>
      <c r="D6" s="288" t="s">
        <v>91</v>
      </c>
      <c r="E6" s="289" t="s">
        <v>93</v>
      </c>
      <c r="F6" s="287" t="s">
        <v>91</v>
      </c>
      <c r="G6" s="290" t="s">
        <v>93</v>
      </c>
      <c r="H6" s="288" t="s">
        <v>91</v>
      </c>
      <c r="I6" s="289" t="s">
        <v>93</v>
      </c>
      <c r="J6" s="287" t="s">
        <v>96</v>
      </c>
      <c r="K6" s="290" t="s">
        <v>93</v>
      </c>
      <c r="L6" s="291" t="s">
        <v>97</v>
      </c>
      <c r="M6" s="292" t="s">
        <v>93</v>
      </c>
    </row>
    <row r="7" spans="1:13" ht="14.25" customHeight="1">
      <c r="A7" s="293" t="s">
        <v>5</v>
      </c>
      <c r="B7" s="324">
        <v>0</v>
      </c>
      <c r="C7" s="325">
        <v>0</v>
      </c>
      <c r="D7" s="325">
        <v>0</v>
      </c>
      <c r="E7" s="325">
        <v>0</v>
      </c>
      <c r="F7" s="324">
        <v>0</v>
      </c>
      <c r="G7" s="325">
        <v>0</v>
      </c>
      <c r="H7" s="326">
        <f>B7+D7+F7</f>
        <v>0</v>
      </c>
      <c r="I7" s="327">
        <f>C7+E7+G7</f>
        <v>0</v>
      </c>
      <c r="J7" s="324">
        <v>0</v>
      </c>
      <c r="K7" s="325">
        <v>0</v>
      </c>
      <c r="L7" s="349">
        <f>J7+H7</f>
        <v>0</v>
      </c>
      <c r="M7" s="350">
        <f>K7+I7</f>
        <v>0</v>
      </c>
    </row>
    <row r="8" spans="1:13" ht="14.25" customHeight="1">
      <c r="A8" s="294" t="s">
        <v>6</v>
      </c>
      <c r="B8" s="328">
        <v>0</v>
      </c>
      <c r="C8" s="329">
        <v>0</v>
      </c>
      <c r="D8" s="329">
        <v>0</v>
      </c>
      <c r="E8" s="329">
        <v>0</v>
      </c>
      <c r="F8" s="328">
        <v>0</v>
      </c>
      <c r="G8" s="329">
        <v>0</v>
      </c>
      <c r="H8" s="328">
        <f>B8+D8+F8</f>
        <v>0</v>
      </c>
      <c r="I8" s="329">
        <f>C8+E8+G8</f>
        <v>0</v>
      </c>
      <c r="J8" s="328">
        <v>0</v>
      </c>
      <c r="K8" s="329">
        <v>0</v>
      </c>
      <c r="L8" s="351">
        <f>J8+H8</f>
        <v>0</v>
      </c>
      <c r="M8" s="352">
        <f>K8+I8</f>
        <v>0</v>
      </c>
    </row>
    <row r="9" spans="1:13" ht="14.25" customHeight="1">
      <c r="A9" s="294" t="s">
        <v>7</v>
      </c>
      <c r="B9" s="328">
        <v>0</v>
      </c>
      <c r="C9" s="329">
        <v>0</v>
      </c>
      <c r="D9" s="329">
        <v>0</v>
      </c>
      <c r="E9" s="329">
        <v>0</v>
      </c>
      <c r="F9" s="328">
        <v>0</v>
      </c>
      <c r="G9" s="329">
        <v>0</v>
      </c>
      <c r="H9" s="328">
        <f aca="true" t="shared" si="0" ref="H9:H40">B9+D9+F9</f>
        <v>0</v>
      </c>
      <c r="I9" s="329">
        <f aca="true" t="shared" si="1" ref="I9:I38">C9+E9+G9</f>
        <v>0</v>
      </c>
      <c r="J9" s="328">
        <v>0</v>
      </c>
      <c r="K9" s="329">
        <v>0</v>
      </c>
      <c r="L9" s="328">
        <f aca="true" t="shared" si="2" ref="L9:L40">J9+H9</f>
        <v>0</v>
      </c>
      <c r="M9" s="352">
        <f aca="true" t="shared" si="3" ref="M9:M40">K9+I9</f>
        <v>0</v>
      </c>
    </row>
    <row r="10" spans="1:13" ht="14.25" customHeight="1">
      <c r="A10" s="294" t="s">
        <v>8</v>
      </c>
      <c r="B10" s="328">
        <v>0</v>
      </c>
      <c r="C10" s="329">
        <v>0</v>
      </c>
      <c r="D10" s="329">
        <v>0</v>
      </c>
      <c r="E10" s="329">
        <v>0</v>
      </c>
      <c r="F10" s="328">
        <v>0</v>
      </c>
      <c r="G10" s="329">
        <v>0</v>
      </c>
      <c r="H10" s="328">
        <f t="shared" si="0"/>
        <v>0</v>
      </c>
      <c r="I10" s="329">
        <f t="shared" si="1"/>
        <v>0</v>
      </c>
      <c r="J10" s="328">
        <v>0</v>
      </c>
      <c r="K10" s="329">
        <v>0</v>
      </c>
      <c r="L10" s="328">
        <f t="shared" si="2"/>
        <v>0</v>
      </c>
      <c r="M10" s="352">
        <f t="shared" si="3"/>
        <v>0</v>
      </c>
    </row>
    <row r="11" spans="1:13" ht="14.25" customHeight="1">
      <c r="A11" s="294" t="s">
        <v>9</v>
      </c>
      <c r="B11" s="328">
        <v>2</v>
      </c>
      <c r="C11" s="329">
        <v>4</v>
      </c>
      <c r="D11" s="329">
        <v>0</v>
      </c>
      <c r="E11" s="329">
        <v>0</v>
      </c>
      <c r="F11" s="328">
        <v>0</v>
      </c>
      <c r="G11" s="329">
        <v>0</v>
      </c>
      <c r="H11" s="328">
        <f t="shared" si="0"/>
        <v>2</v>
      </c>
      <c r="I11" s="329">
        <f t="shared" si="1"/>
        <v>4</v>
      </c>
      <c r="J11" s="328">
        <v>0</v>
      </c>
      <c r="K11" s="329">
        <v>0</v>
      </c>
      <c r="L11" s="328">
        <f t="shared" si="2"/>
        <v>2</v>
      </c>
      <c r="M11" s="352">
        <f t="shared" si="3"/>
        <v>4</v>
      </c>
    </row>
    <row r="12" spans="1:13" ht="14.25" customHeight="1">
      <c r="A12" s="294" t="s">
        <v>10</v>
      </c>
      <c r="B12" s="328">
        <v>0</v>
      </c>
      <c r="C12" s="329">
        <v>0</v>
      </c>
      <c r="D12" s="329">
        <v>0</v>
      </c>
      <c r="E12" s="329">
        <v>0</v>
      </c>
      <c r="F12" s="328">
        <v>0</v>
      </c>
      <c r="G12" s="329">
        <v>0</v>
      </c>
      <c r="H12" s="328">
        <f t="shared" si="0"/>
        <v>0</v>
      </c>
      <c r="I12" s="329">
        <f t="shared" si="1"/>
        <v>0</v>
      </c>
      <c r="J12" s="328">
        <v>0</v>
      </c>
      <c r="K12" s="329">
        <v>0</v>
      </c>
      <c r="L12" s="328">
        <f t="shared" si="2"/>
        <v>0</v>
      </c>
      <c r="M12" s="352">
        <f t="shared" si="3"/>
        <v>0</v>
      </c>
    </row>
    <row r="13" spans="1:13" ht="14.25" customHeight="1">
      <c r="A13" s="294" t="s">
        <v>11</v>
      </c>
      <c r="B13" s="328">
        <v>0</v>
      </c>
      <c r="C13" s="329">
        <v>0</v>
      </c>
      <c r="D13" s="329">
        <v>0</v>
      </c>
      <c r="E13" s="329">
        <v>0</v>
      </c>
      <c r="F13" s="328">
        <v>0</v>
      </c>
      <c r="G13" s="329">
        <v>0</v>
      </c>
      <c r="H13" s="328">
        <f t="shared" si="0"/>
        <v>0</v>
      </c>
      <c r="I13" s="329">
        <f t="shared" si="1"/>
        <v>0</v>
      </c>
      <c r="J13" s="328">
        <v>0</v>
      </c>
      <c r="K13" s="329">
        <v>0</v>
      </c>
      <c r="L13" s="328">
        <f t="shared" si="2"/>
        <v>0</v>
      </c>
      <c r="M13" s="352">
        <f t="shared" si="3"/>
        <v>0</v>
      </c>
    </row>
    <row r="14" spans="1:13" ht="14.25" customHeight="1">
      <c r="A14" s="294" t="s">
        <v>12</v>
      </c>
      <c r="B14" s="328">
        <v>0</v>
      </c>
      <c r="C14" s="329">
        <v>0</v>
      </c>
      <c r="D14" s="329">
        <v>0</v>
      </c>
      <c r="E14" s="329">
        <v>0</v>
      </c>
      <c r="F14" s="328">
        <v>0</v>
      </c>
      <c r="G14" s="329">
        <v>0</v>
      </c>
      <c r="H14" s="328">
        <f t="shared" si="0"/>
        <v>0</v>
      </c>
      <c r="I14" s="329">
        <f t="shared" si="1"/>
        <v>0</v>
      </c>
      <c r="J14" s="328">
        <v>0</v>
      </c>
      <c r="K14" s="329">
        <v>0</v>
      </c>
      <c r="L14" s="328">
        <f t="shared" si="2"/>
        <v>0</v>
      </c>
      <c r="M14" s="352">
        <f t="shared" si="3"/>
        <v>0</v>
      </c>
    </row>
    <row r="15" spans="1:13" ht="14.25" customHeight="1">
      <c r="A15" s="294" t="s">
        <v>13</v>
      </c>
      <c r="B15" s="328">
        <v>0</v>
      </c>
      <c r="C15" s="329">
        <v>0</v>
      </c>
      <c r="D15" s="329">
        <v>0</v>
      </c>
      <c r="E15" s="329">
        <v>0</v>
      </c>
      <c r="F15" s="328">
        <v>0</v>
      </c>
      <c r="G15" s="329">
        <v>0</v>
      </c>
      <c r="H15" s="328">
        <f t="shared" si="0"/>
        <v>0</v>
      </c>
      <c r="I15" s="329">
        <f t="shared" si="1"/>
        <v>0</v>
      </c>
      <c r="J15" s="328">
        <v>0</v>
      </c>
      <c r="K15" s="329">
        <v>0</v>
      </c>
      <c r="L15" s="328">
        <f t="shared" si="2"/>
        <v>0</v>
      </c>
      <c r="M15" s="352">
        <f t="shared" si="3"/>
        <v>0</v>
      </c>
    </row>
    <row r="16" spans="1:13" ht="14.25" customHeight="1">
      <c r="A16" s="294" t="s">
        <v>14</v>
      </c>
      <c r="B16" s="328">
        <v>0</v>
      </c>
      <c r="C16" s="329">
        <v>0</v>
      </c>
      <c r="D16" s="329">
        <v>0</v>
      </c>
      <c r="E16" s="329">
        <v>0</v>
      </c>
      <c r="F16" s="328">
        <v>0</v>
      </c>
      <c r="G16" s="329">
        <v>0</v>
      </c>
      <c r="H16" s="328">
        <f t="shared" si="0"/>
        <v>0</v>
      </c>
      <c r="I16" s="329">
        <f t="shared" si="1"/>
        <v>0</v>
      </c>
      <c r="J16" s="328">
        <v>0</v>
      </c>
      <c r="K16" s="329">
        <v>0</v>
      </c>
      <c r="L16" s="328">
        <f t="shared" si="2"/>
        <v>0</v>
      </c>
      <c r="M16" s="352">
        <f t="shared" si="3"/>
        <v>0</v>
      </c>
    </row>
    <row r="17" spans="1:13" ht="14.25" customHeight="1">
      <c r="A17" s="294" t="s">
        <v>15</v>
      </c>
      <c r="B17" s="328">
        <v>3</v>
      </c>
      <c r="C17" s="329">
        <v>5</v>
      </c>
      <c r="D17" s="329">
        <v>0</v>
      </c>
      <c r="E17" s="329">
        <v>0</v>
      </c>
      <c r="F17" s="328">
        <v>1</v>
      </c>
      <c r="G17" s="329">
        <v>2</v>
      </c>
      <c r="H17" s="328">
        <f t="shared" si="0"/>
        <v>4</v>
      </c>
      <c r="I17" s="329">
        <f t="shared" si="1"/>
        <v>7</v>
      </c>
      <c r="J17" s="328">
        <v>0</v>
      </c>
      <c r="K17" s="329">
        <v>0</v>
      </c>
      <c r="L17" s="328">
        <f t="shared" si="2"/>
        <v>4</v>
      </c>
      <c r="M17" s="352">
        <f t="shared" si="3"/>
        <v>7</v>
      </c>
    </row>
    <row r="18" spans="1:13" ht="14.25" customHeight="1">
      <c r="A18" s="294" t="s">
        <v>16</v>
      </c>
      <c r="B18" s="328">
        <v>5</v>
      </c>
      <c r="C18" s="329">
        <v>9</v>
      </c>
      <c r="D18" s="329">
        <v>0</v>
      </c>
      <c r="E18" s="329">
        <v>0</v>
      </c>
      <c r="F18" s="328">
        <v>0</v>
      </c>
      <c r="G18" s="329">
        <v>0</v>
      </c>
      <c r="H18" s="328">
        <f t="shared" si="0"/>
        <v>5</v>
      </c>
      <c r="I18" s="329">
        <f t="shared" si="1"/>
        <v>9</v>
      </c>
      <c r="J18" s="328">
        <v>0</v>
      </c>
      <c r="K18" s="329">
        <v>0</v>
      </c>
      <c r="L18" s="328">
        <f t="shared" si="2"/>
        <v>5</v>
      </c>
      <c r="M18" s="352">
        <f t="shared" si="3"/>
        <v>9</v>
      </c>
    </row>
    <row r="19" spans="1:13" ht="14.25" customHeight="1">
      <c r="A19" s="294" t="s">
        <v>17</v>
      </c>
      <c r="B19" s="328">
        <v>18</v>
      </c>
      <c r="C19" s="329">
        <v>31</v>
      </c>
      <c r="D19" s="329">
        <v>0</v>
      </c>
      <c r="E19" s="329">
        <v>0</v>
      </c>
      <c r="F19" s="328">
        <v>0</v>
      </c>
      <c r="G19" s="329">
        <v>0</v>
      </c>
      <c r="H19" s="328">
        <f t="shared" si="0"/>
        <v>18</v>
      </c>
      <c r="I19" s="329">
        <f t="shared" si="1"/>
        <v>31</v>
      </c>
      <c r="J19" s="328">
        <v>0</v>
      </c>
      <c r="K19" s="329">
        <v>0</v>
      </c>
      <c r="L19" s="328">
        <f t="shared" si="2"/>
        <v>18</v>
      </c>
      <c r="M19" s="352">
        <f t="shared" si="3"/>
        <v>31</v>
      </c>
    </row>
    <row r="20" spans="1:13" ht="14.25" customHeight="1">
      <c r="A20" s="294" t="s">
        <v>18</v>
      </c>
      <c r="B20" s="328">
        <v>0</v>
      </c>
      <c r="C20" s="329">
        <v>0</v>
      </c>
      <c r="D20" s="329">
        <v>0</v>
      </c>
      <c r="E20" s="329">
        <v>0</v>
      </c>
      <c r="F20" s="328">
        <v>0</v>
      </c>
      <c r="G20" s="329">
        <v>0</v>
      </c>
      <c r="H20" s="328">
        <f t="shared" si="0"/>
        <v>0</v>
      </c>
      <c r="I20" s="329">
        <f t="shared" si="1"/>
        <v>0</v>
      </c>
      <c r="J20" s="328">
        <v>0</v>
      </c>
      <c r="K20" s="329">
        <v>0</v>
      </c>
      <c r="L20" s="328">
        <f t="shared" si="2"/>
        <v>0</v>
      </c>
      <c r="M20" s="352">
        <f t="shared" si="3"/>
        <v>0</v>
      </c>
    </row>
    <row r="21" spans="1:13" ht="14.25" customHeight="1">
      <c r="A21" s="294" t="s">
        <v>19</v>
      </c>
      <c r="B21" s="328">
        <v>0</v>
      </c>
      <c r="C21" s="329">
        <v>0</v>
      </c>
      <c r="D21" s="329">
        <v>0</v>
      </c>
      <c r="E21" s="329">
        <v>0</v>
      </c>
      <c r="F21" s="328">
        <v>0</v>
      </c>
      <c r="G21" s="329">
        <v>0</v>
      </c>
      <c r="H21" s="328">
        <f t="shared" si="0"/>
        <v>0</v>
      </c>
      <c r="I21" s="329">
        <f t="shared" si="1"/>
        <v>0</v>
      </c>
      <c r="J21" s="328">
        <v>0</v>
      </c>
      <c r="K21" s="329">
        <v>0</v>
      </c>
      <c r="L21" s="328">
        <f t="shared" si="2"/>
        <v>0</v>
      </c>
      <c r="M21" s="352">
        <f t="shared" si="3"/>
        <v>0</v>
      </c>
    </row>
    <row r="22" spans="1:13" ht="14.25" customHeight="1">
      <c r="A22" s="294" t="s">
        <v>20</v>
      </c>
      <c r="B22" s="328">
        <v>0</v>
      </c>
      <c r="C22" s="329">
        <v>0</v>
      </c>
      <c r="D22" s="329">
        <v>0</v>
      </c>
      <c r="E22" s="329">
        <v>0</v>
      </c>
      <c r="F22" s="328">
        <v>0</v>
      </c>
      <c r="G22" s="329">
        <v>0</v>
      </c>
      <c r="H22" s="328">
        <f t="shared" si="0"/>
        <v>0</v>
      </c>
      <c r="I22" s="329">
        <f t="shared" si="1"/>
        <v>0</v>
      </c>
      <c r="J22" s="328">
        <v>0</v>
      </c>
      <c r="K22" s="329">
        <v>0</v>
      </c>
      <c r="L22" s="328">
        <f t="shared" si="2"/>
        <v>0</v>
      </c>
      <c r="M22" s="352">
        <f t="shared" si="3"/>
        <v>0</v>
      </c>
    </row>
    <row r="23" spans="1:13" ht="14.25" customHeight="1">
      <c r="A23" s="294" t="s">
        <v>21</v>
      </c>
      <c r="B23" s="328">
        <v>1</v>
      </c>
      <c r="C23" s="329">
        <v>0.35</v>
      </c>
      <c r="D23" s="329">
        <v>0</v>
      </c>
      <c r="E23" s="329">
        <v>0</v>
      </c>
      <c r="F23" s="328">
        <v>0</v>
      </c>
      <c r="G23" s="329">
        <v>0</v>
      </c>
      <c r="H23" s="328">
        <f t="shared" si="0"/>
        <v>1</v>
      </c>
      <c r="I23" s="329">
        <f t="shared" si="1"/>
        <v>0.35</v>
      </c>
      <c r="J23" s="328">
        <v>0</v>
      </c>
      <c r="K23" s="329">
        <v>0</v>
      </c>
      <c r="L23" s="328">
        <f t="shared" si="2"/>
        <v>1</v>
      </c>
      <c r="M23" s="352">
        <f t="shared" si="3"/>
        <v>0.35</v>
      </c>
    </row>
    <row r="24" spans="1:13" ht="14.25" customHeight="1">
      <c r="A24" s="294" t="s">
        <v>22</v>
      </c>
      <c r="B24" s="328">
        <v>0</v>
      </c>
      <c r="C24" s="329">
        <v>0</v>
      </c>
      <c r="D24" s="329">
        <v>0</v>
      </c>
      <c r="E24" s="329">
        <v>0</v>
      </c>
      <c r="F24" s="328">
        <v>0</v>
      </c>
      <c r="G24" s="329">
        <v>0</v>
      </c>
      <c r="H24" s="328">
        <f t="shared" si="0"/>
        <v>0</v>
      </c>
      <c r="I24" s="329">
        <f t="shared" si="1"/>
        <v>0</v>
      </c>
      <c r="J24" s="328">
        <v>0</v>
      </c>
      <c r="K24" s="329">
        <v>0</v>
      </c>
      <c r="L24" s="328">
        <f t="shared" si="2"/>
        <v>0</v>
      </c>
      <c r="M24" s="352">
        <f t="shared" si="3"/>
        <v>0</v>
      </c>
    </row>
    <row r="25" spans="1:13" ht="14.25" customHeight="1">
      <c r="A25" s="294" t="s">
        <v>23</v>
      </c>
      <c r="B25" s="328">
        <v>0</v>
      </c>
      <c r="C25" s="329">
        <v>0</v>
      </c>
      <c r="D25" s="329">
        <v>0</v>
      </c>
      <c r="E25" s="329">
        <v>0</v>
      </c>
      <c r="F25" s="328">
        <v>0</v>
      </c>
      <c r="G25" s="329">
        <v>0</v>
      </c>
      <c r="H25" s="328">
        <f t="shared" si="0"/>
        <v>0</v>
      </c>
      <c r="I25" s="329">
        <f t="shared" si="1"/>
        <v>0</v>
      </c>
      <c r="J25" s="328">
        <v>0</v>
      </c>
      <c r="K25" s="329">
        <v>0</v>
      </c>
      <c r="L25" s="328">
        <f t="shared" si="2"/>
        <v>0</v>
      </c>
      <c r="M25" s="352">
        <f t="shared" si="3"/>
        <v>0</v>
      </c>
    </row>
    <row r="26" spans="1:13" ht="14.25" customHeight="1">
      <c r="A26" s="294" t="s">
        <v>24</v>
      </c>
      <c r="B26" s="328">
        <v>0</v>
      </c>
      <c r="C26" s="329">
        <v>0</v>
      </c>
      <c r="D26" s="329">
        <v>0</v>
      </c>
      <c r="E26" s="329">
        <v>0</v>
      </c>
      <c r="F26" s="328">
        <v>0</v>
      </c>
      <c r="G26" s="329">
        <v>0</v>
      </c>
      <c r="H26" s="328">
        <f t="shared" si="0"/>
        <v>0</v>
      </c>
      <c r="I26" s="329">
        <f t="shared" si="1"/>
        <v>0</v>
      </c>
      <c r="J26" s="328">
        <v>0</v>
      </c>
      <c r="K26" s="329">
        <v>0</v>
      </c>
      <c r="L26" s="328">
        <f t="shared" si="2"/>
        <v>0</v>
      </c>
      <c r="M26" s="352">
        <f t="shared" si="3"/>
        <v>0</v>
      </c>
    </row>
    <row r="27" spans="1:13" ht="14.25" customHeight="1">
      <c r="A27" s="294" t="s">
        <v>25</v>
      </c>
      <c r="B27" s="328">
        <v>1</v>
      </c>
      <c r="C27" s="329">
        <v>2</v>
      </c>
      <c r="D27" s="329">
        <v>0</v>
      </c>
      <c r="E27" s="329">
        <v>0</v>
      </c>
      <c r="F27" s="328">
        <v>0</v>
      </c>
      <c r="G27" s="329">
        <v>0</v>
      </c>
      <c r="H27" s="328">
        <f t="shared" si="0"/>
        <v>1</v>
      </c>
      <c r="I27" s="329">
        <f t="shared" si="1"/>
        <v>2</v>
      </c>
      <c r="J27" s="328">
        <v>0</v>
      </c>
      <c r="K27" s="329">
        <v>0</v>
      </c>
      <c r="L27" s="328">
        <f t="shared" si="2"/>
        <v>1</v>
      </c>
      <c r="M27" s="352">
        <f t="shared" si="3"/>
        <v>2</v>
      </c>
    </row>
    <row r="28" spans="1:13" ht="14.25" customHeight="1">
      <c r="A28" s="294" t="s">
        <v>26</v>
      </c>
      <c r="B28" s="328">
        <v>0</v>
      </c>
      <c r="C28" s="329">
        <v>0</v>
      </c>
      <c r="D28" s="329">
        <v>0</v>
      </c>
      <c r="E28" s="329">
        <v>0</v>
      </c>
      <c r="F28" s="328">
        <v>0</v>
      </c>
      <c r="G28" s="329">
        <v>0</v>
      </c>
      <c r="H28" s="328">
        <f t="shared" si="0"/>
        <v>0</v>
      </c>
      <c r="I28" s="329">
        <f t="shared" si="1"/>
        <v>0</v>
      </c>
      <c r="J28" s="328">
        <v>0</v>
      </c>
      <c r="K28" s="329">
        <v>0</v>
      </c>
      <c r="L28" s="328">
        <f t="shared" si="2"/>
        <v>0</v>
      </c>
      <c r="M28" s="352">
        <f t="shared" si="3"/>
        <v>0</v>
      </c>
    </row>
    <row r="29" spans="1:13" ht="14.25" customHeight="1">
      <c r="A29" s="294" t="s">
        <v>27</v>
      </c>
      <c r="B29" s="328">
        <v>0</v>
      </c>
      <c r="C29" s="329">
        <v>0</v>
      </c>
      <c r="D29" s="329">
        <v>0</v>
      </c>
      <c r="E29" s="329">
        <v>0</v>
      </c>
      <c r="F29" s="328">
        <v>0</v>
      </c>
      <c r="G29" s="329">
        <v>0</v>
      </c>
      <c r="H29" s="328">
        <f t="shared" si="0"/>
        <v>0</v>
      </c>
      <c r="I29" s="329">
        <f t="shared" si="1"/>
        <v>0</v>
      </c>
      <c r="J29" s="328">
        <v>0</v>
      </c>
      <c r="K29" s="329">
        <v>0</v>
      </c>
      <c r="L29" s="328">
        <f t="shared" si="2"/>
        <v>0</v>
      </c>
      <c r="M29" s="352">
        <f t="shared" si="3"/>
        <v>0</v>
      </c>
    </row>
    <row r="30" spans="1:13" ht="14.25" customHeight="1">
      <c r="A30" s="294" t="s">
        <v>28</v>
      </c>
      <c r="B30" s="328">
        <v>2</v>
      </c>
      <c r="C30" s="329">
        <v>4</v>
      </c>
      <c r="D30" s="329">
        <v>0</v>
      </c>
      <c r="E30" s="329">
        <v>0</v>
      </c>
      <c r="F30" s="328">
        <v>1</v>
      </c>
      <c r="G30" s="329">
        <v>2</v>
      </c>
      <c r="H30" s="328">
        <f t="shared" si="0"/>
        <v>3</v>
      </c>
      <c r="I30" s="329">
        <f t="shared" si="1"/>
        <v>6</v>
      </c>
      <c r="J30" s="328">
        <v>0</v>
      </c>
      <c r="K30" s="329">
        <v>0</v>
      </c>
      <c r="L30" s="328">
        <f t="shared" si="2"/>
        <v>3</v>
      </c>
      <c r="M30" s="352">
        <f t="shared" si="3"/>
        <v>6</v>
      </c>
    </row>
    <row r="31" spans="1:13" ht="14.25" customHeight="1">
      <c r="A31" s="294" t="s">
        <v>29</v>
      </c>
      <c r="B31" s="328">
        <v>1</v>
      </c>
      <c r="C31" s="329">
        <v>2</v>
      </c>
      <c r="D31" s="329">
        <v>0</v>
      </c>
      <c r="E31" s="329">
        <v>0</v>
      </c>
      <c r="F31" s="328">
        <v>0</v>
      </c>
      <c r="G31" s="329">
        <v>0</v>
      </c>
      <c r="H31" s="328">
        <f t="shared" si="0"/>
        <v>1</v>
      </c>
      <c r="I31" s="329">
        <f>C31+E31+G31</f>
        <v>2</v>
      </c>
      <c r="J31" s="328">
        <v>0</v>
      </c>
      <c r="K31" s="329">
        <v>0</v>
      </c>
      <c r="L31" s="328">
        <f t="shared" si="2"/>
        <v>1</v>
      </c>
      <c r="M31" s="352">
        <f t="shared" si="3"/>
        <v>2</v>
      </c>
    </row>
    <row r="32" spans="1:13" ht="14.25" customHeight="1">
      <c r="A32" s="294" t="s">
        <v>30</v>
      </c>
      <c r="B32" s="328">
        <v>0</v>
      </c>
      <c r="C32" s="329">
        <v>0</v>
      </c>
      <c r="D32" s="329">
        <v>0</v>
      </c>
      <c r="E32" s="329">
        <v>0</v>
      </c>
      <c r="F32" s="328">
        <v>0</v>
      </c>
      <c r="G32" s="329">
        <v>0</v>
      </c>
      <c r="H32" s="328">
        <f t="shared" si="0"/>
        <v>0</v>
      </c>
      <c r="I32" s="329">
        <f t="shared" si="1"/>
        <v>0</v>
      </c>
      <c r="J32" s="328">
        <v>0</v>
      </c>
      <c r="K32" s="329">
        <v>0</v>
      </c>
      <c r="L32" s="328">
        <f t="shared" si="2"/>
        <v>0</v>
      </c>
      <c r="M32" s="352">
        <f>K32+I32</f>
        <v>0</v>
      </c>
    </row>
    <row r="33" spans="1:13" ht="14.25" customHeight="1">
      <c r="A33" s="294" t="s">
        <v>31</v>
      </c>
      <c r="B33" s="328">
        <v>0</v>
      </c>
      <c r="C33" s="329">
        <v>0</v>
      </c>
      <c r="D33" s="329">
        <v>0</v>
      </c>
      <c r="E33" s="329">
        <v>0</v>
      </c>
      <c r="F33" s="328">
        <v>0</v>
      </c>
      <c r="G33" s="329">
        <v>0</v>
      </c>
      <c r="H33" s="328">
        <f t="shared" si="0"/>
        <v>0</v>
      </c>
      <c r="I33" s="329">
        <f t="shared" si="1"/>
        <v>0</v>
      </c>
      <c r="J33" s="328">
        <v>0</v>
      </c>
      <c r="K33" s="329">
        <v>0</v>
      </c>
      <c r="L33" s="328">
        <f t="shared" si="2"/>
        <v>0</v>
      </c>
      <c r="M33" s="352">
        <f t="shared" si="3"/>
        <v>0</v>
      </c>
    </row>
    <row r="34" spans="1:13" ht="14.25" customHeight="1">
      <c r="A34" s="294" t="s">
        <v>32</v>
      </c>
      <c r="B34" s="328">
        <v>0</v>
      </c>
      <c r="C34" s="329">
        <v>0</v>
      </c>
      <c r="D34" s="329">
        <v>0</v>
      </c>
      <c r="E34" s="329">
        <v>0</v>
      </c>
      <c r="F34" s="328">
        <v>0</v>
      </c>
      <c r="G34" s="329">
        <v>0</v>
      </c>
      <c r="H34" s="328">
        <f t="shared" si="0"/>
        <v>0</v>
      </c>
      <c r="I34" s="329">
        <f t="shared" si="1"/>
        <v>0</v>
      </c>
      <c r="J34" s="328">
        <v>0</v>
      </c>
      <c r="K34" s="329">
        <v>0</v>
      </c>
      <c r="L34" s="328">
        <f t="shared" si="2"/>
        <v>0</v>
      </c>
      <c r="M34" s="352">
        <f t="shared" si="3"/>
        <v>0</v>
      </c>
    </row>
    <row r="35" spans="1:13" ht="14.25" customHeight="1">
      <c r="A35" s="294" t="s">
        <v>33</v>
      </c>
      <c r="B35" s="328">
        <v>0</v>
      </c>
      <c r="C35" s="329">
        <v>0</v>
      </c>
      <c r="D35" s="329">
        <v>0</v>
      </c>
      <c r="E35" s="329">
        <v>0</v>
      </c>
      <c r="F35" s="328">
        <v>0</v>
      </c>
      <c r="G35" s="329">
        <v>0</v>
      </c>
      <c r="H35" s="328">
        <f t="shared" si="0"/>
        <v>0</v>
      </c>
      <c r="I35" s="329">
        <f t="shared" si="1"/>
        <v>0</v>
      </c>
      <c r="J35" s="328">
        <v>0</v>
      </c>
      <c r="K35" s="329">
        <v>0</v>
      </c>
      <c r="L35" s="328">
        <f t="shared" si="2"/>
        <v>0</v>
      </c>
      <c r="M35" s="352">
        <f t="shared" si="3"/>
        <v>0</v>
      </c>
    </row>
    <row r="36" spans="1:13" ht="14.25" customHeight="1">
      <c r="A36" s="294" t="s">
        <v>34</v>
      </c>
      <c r="B36" s="328">
        <v>0</v>
      </c>
      <c r="C36" s="329">
        <v>0</v>
      </c>
      <c r="D36" s="329">
        <v>0</v>
      </c>
      <c r="E36" s="329">
        <v>0</v>
      </c>
      <c r="F36" s="328">
        <v>0</v>
      </c>
      <c r="G36" s="329">
        <v>0</v>
      </c>
      <c r="H36" s="328">
        <f t="shared" si="0"/>
        <v>0</v>
      </c>
      <c r="I36" s="329">
        <f t="shared" si="1"/>
        <v>0</v>
      </c>
      <c r="J36" s="328">
        <v>0</v>
      </c>
      <c r="K36" s="329">
        <v>0</v>
      </c>
      <c r="L36" s="328">
        <f t="shared" si="2"/>
        <v>0</v>
      </c>
      <c r="M36" s="352">
        <f t="shared" si="3"/>
        <v>0</v>
      </c>
    </row>
    <row r="37" spans="1:13" ht="14.25" customHeight="1">
      <c r="A37" s="294" t="s">
        <v>35</v>
      </c>
      <c r="B37" s="328">
        <v>0</v>
      </c>
      <c r="C37" s="329">
        <v>0</v>
      </c>
      <c r="D37" s="329">
        <v>0</v>
      </c>
      <c r="E37" s="329">
        <v>0</v>
      </c>
      <c r="F37" s="328">
        <v>0</v>
      </c>
      <c r="G37" s="329">
        <v>0</v>
      </c>
      <c r="H37" s="328">
        <f t="shared" si="0"/>
        <v>0</v>
      </c>
      <c r="I37" s="329">
        <f t="shared" si="1"/>
        <v>0</v>
      </c>
      <c r="J37" s="328">
        <v>0</v>
      </c>
      <c r="K37" s="329">
        <v>0</v>
      </c>
      <c r="L37" s="328">
        <f t="shared" si="2"/>
        <v>0</v>
      </c>
      <c r="M37" s="352">
        <f t="shared" si="3"/>
        <v>0</v>
      </c>
    </row>
    <row r="38" spans="1:13" ht="14.25" customHeight="1">
      <c r="A38" s="294" t="s">
        <v>36</v>
      </c>
      <c r="B38" s="328">
        <v>0</v>
      </c>
      <c r="C38" s="329">
        <v>0</v>
      </c>
      <c r="D38" s="329">
        <v>0</v>
      </c>
      <c r="E38" s="329">
        <v>0</v>
      </c>
      <c r="F38" s="328">
        <v>0</v>
      </c>
      <c r="G38" s="329">
        <v>0</v>
      </c>
      <c r="H38" s="328">
        <f t="shared" si="0"/>
        <v>0</v>
      </c>
      <c r="I38" s="329">
        <f t="shared" si="1"/>
        <v>0</v>
      </c>
      <c r="J38" s="328">
        <v>0</v>
      </c>
      <c r="K38" s="329">
        <v>0</v>
      </c>
      <c r="L38" s="328">
        <f t="shared" si="2"/>
        <v>0</v>
      </c>
      <c r="M38" s="352">
        <f t="shared" si="3"/>
        <v>0</v>
      </c>
    </row>
    <row r="39" spans="1:13" ht="14.25" customHeight="1" thickBot="1">
      <c r="A39" s="295" t="s">
        <v>37</v>
      </c>
      <c r="B39" s="331">
        <v>0</v>
      </c>
      <c r="C39" s="332">
        <v>0</v>
      </c>
      <c r="D39" s="332">
        <v>0</v>
      </c>
      <c r="E39" s="332">
        <v>0</v>
      </c>
      <c r="F39" s="331">
        <v>0</v>
      </c>
      <c r="G39" s="332">
        <v>0</v>
      </c>
      <c r="H39" s="342">
        <f t="shared" si="0"/>
        <v>0</v>
      </c>
      <c r="I39" s="329">
        <f>C39+E39+G39</f>
        <v>0</v>
      </c>
      <c r="J39" s="331">
        <v>0</v>
      </c>
      <c r="K39" s="332">
        <v>0</v>
      </c>
      <c r="L39" s="328">
        <f t="shared" si="2"/>
        <v>0</v>
      </c>
      <c r="M39" s="352">
        <f t="shared" si="3"/>
        <v>0</v>
      </c>
    </row>
    <row r="40" spans="1:13" ht="15.75" customHeight="1" thickBot="1">
      <c r="A40" s="296" t="s">
        <v>51</v>
      </c>
      <c r="B40" s="297">
        <f>SUM(B7:B39)</f>
        <v>33</v>
      </c>
      <c r="C40" s="297">
        <f aca="true" t="shared" si="4" ref="C40:K40">SUM(C7:C39)</f>
        <v>57.35</v>
      </c>
      <c r="D40" s="297">
        <f t="shared" si="4"/>
        <v>0</v>
      </c>
      <c r="E40" s="297">
        <f t="shared" si="4"/>
        <v>0</v>
      </c>
      <c r="F40" s="298">
        <f t="shared" si="4"/>
        <v>2</v>
      </c>
      <c r="G40" s="297">
        <f t="shared" si="4"/>
        <v>4</v>
      </c>
      <c r="H40" s="298">
        <f t="shared" si="0"/>
        <v>35</v>
      </c>
      <c r="I40" s="297">
        <f>C40+E40+G40</f>
        <v>61.35</v>
      </c>
      <c r="J40" s="298">
        <f t="shared" si="4"/>
        <v>0</v>
      </c>
      <c r="K40" s="297">
        <f t="shared" si="4"/>
        <v>0</v>
      </c>
      <c r="L40" s="298">
        <f t="shared" si="2"/>
        <v>35</v>
      </c>
      <c r="M40" s="299">
        <f t="shared" si="3"/>
        <v>61.35</v>
      </c>
    </row>
    <row r="41" spans="1:13" ht="14.25" customHeight="1">
      <c r="A41" s="300" t="s">
        <v>38</v>
      </c>
      <c r="B41" s="336">
        <v>0</v>
      </c>
      <c r="C41" s="337">
        <v>0</v>
      </c>
      <c r="D41" s="337">
        <v>0</v>
      </c>
      <c r="E41" s="337">
        <v>0</v>
      </c>
      <c r="F41" s="336">
        <v>0</v>
      </c>
      <c r="G41" s="337">
        <v>0</v>
      </c>
      <c r="H41" s="336">
        <f>B41+D41+F41</f>
        <v>0</v>
      </c>
      <c r="I41" s="329">
        <f>C41+E41+G41</f>
        <v>0</v>
      </c>
      <c r="J41" s="336">
        <v>0</v>
      </c>
      <c r="K41" s="337">
        <v>0</v>
      </c>
      <c r="L41" s="349">
        <f>J41+H41</f>
        <v>0</v>
      </c>
      <c r="M41" s="353">
        <f>K41+I41</f>
        <v>0</v>
      </c>
    </row>
    <row r="42" spans="1:13" ht="14.25" customHeight="1">
      <c r="A42" s="294" t="s">
        <v>39</v>
      </c>
      <c r="B42" s="328">
        <v>1</v>
      </c>
      <c r="C42" s="329">
        <v>2</v>
      </c>
      <c r="D42" s="329">
        <v>0</v>
      </c>
      <c r="E42" s="329">
        <v>0</v>
      </c>
      <c r="F42" s="328">
        <v>0</v>
      </c>
      <c r="G42" s="329">
        <v>0</v>
      </c>
      <c r="H42" s="328">
        <f aca="true" t="shared" si="5" ref="H42:I50">B42+D42+F42</f>
        <v>1</v>
      </c>
      <c r="I42" s="329">
        <f t="shared" si="5"/>
        <v>2</v>
      </c>
      <c r="J42" s="328">
        <v>0</v>
      </c>
      <c r="K42" s="329">
        <v>0</v>
      </c>
      <c r="L42" s="349">
        <f aca="true" t="shared" si="6" ref="L42:L50">J42+H42</f>
        <v>1</v>
      </c>
      <c r="M42" s="354">
        <f aca="true" t="shared" si="7" ref="M42:M50">K42+I42</f>
        <v>2</v>
      </c>
    </row>
    <row r="43" spans="1:13" ht="14.25" customHeight="1">
      <c r="A43" s="294" t="s">
        <v>40</v>
      </c>
      <c r="B43" s="328">
        <v>0</v>
      </c>
      <c r="C43" s="329">
        <v>0</v>
      </c>
      <c r="D43" s="329">
        <v>0</v>
      </c>
      <c r="E43" s="329">
        <v>0</v>
      </c>
      <c r="F43" s="328">
        <v>0</v>
      </c>
      <c r="G43" s="329">
        <v>0</v>
      </c>
      <c r="H43" s="328">
        <f t="shared" si="5"/>
        <v>0</v>
      </c>
      <c r="I43" s="329">
        <f t="shared" si="5"/>
        <v>0</v>
      </c>
      <c r="J43" s="328">
        <v>0</v>
      </c>
      <c r="K43" s="329">
        <v>0</v>
      </c>
      <c r="L43" s="349">
        <f t="shared" si="6"/>
        <v>0</v>
      </c>
      <c r="M43" s="355">
        <f t="shared" si="7"/>
        <v>0</v>
      </c>
    </row>
    <row r="44" spans="1:13" ht="14.25" customHeight="1">
      <c r="A44" s="294" t="s">
        <v>41</v>
      </c>
      <c r="B44" s="328">
        <v>0</v>
      </c>
      <c r="C44" s="329">
        <v>0</v>
      </c>
      <c r="D44" s="329">
        <v>0</v>
      </c>
      <c r="E44" s="329">
        <v>0</v>
      </c>
      <c r="F44" s="328">
        <v>0</v>
      </c>
      <c r="G44" s="329">
        <v>0</v>
      </c>
      <c r="H44" s="328">
        <f t="shared" si="5"/>
        <v>0</v>
      </c>
      <c r="I44" s="329">
        <f t="shared" si="5"/>
        <v>0</v>
      </c>
      <c r="J44" s="328">
        <v>0</v>
      </c>
      <c r="K44" s="329">
        <v>0</v>
      </c>
      <c r="L44" s="349">
        <f t="shared" si="6"/>
        <v>0</v>
      </c>
      <c r="M44" s="355">
        <f t="shared" si="7"/>
        <v>0</v>
      </c>
    </row>
    <row r="45" spans="1:13" ht="14.25" customHeight="1">
      <c r="A45" s="294" t="s">
        <v>42</v>
      </c>
      <c r="B45" s="328">
        <v>0</v>
      </c>
      <c r="C45" s="329">
        <v>0</v>
      </c>
      <c r="D45" s="329">
        <v>0</v>
      </c>
      <c r="E45" s="329">
        <v>0</v>
      </c>
      <c r="F45" s="328">
        <v>0</v>
      </c>
      <c r="G45" s="329">
        <v>0</v>
      </c>
      <c r="H45" s="328">
        <f t="shared" si="5"/>
        <v>0</v>
      </c>
      <c r="I45" s="329">
        <f t="shared" si="5"/>
        <v>0</v>
      </c>
      <c r="J45" s="328">
        <v>0</v>
      </c>
      <c r="K45" s="329">
        <v>0</v>
      </c>
      <c r="L45" s="349">
        <f t="shared" si="6"/>
        <v>0</v>
      </c>
      <c r="M45" s="356">
        <f t="shared" si="7"/>
        <v>0</v>
      </c>
    </row>
    <row r="46" spans="1:13" ht="14.25" customHeight="1">
      <c r="A46" s="294" t="s">
        <v>43</v>
      </c>
      <c r="B46" s="328">
        <v>0</v>
      </c>
      <c r="C46" s="329">
        <v>0</v>
      </c>
      <c r="D46" s="329">
        <v>0</v>
      </c>
      <c r="E46" s="329">
        <v>0</v>
      </c>
      <c r="F46" s="328">
        <v>0</v>
      </c>
      <c r="G46" s="329">
        <v>0</v>
      </c>
      <c r="H46" s="328">
        <f t="shared" si="5"/>
        <v>0</v>
      </c>
      <c r="I46" s="329">
        <f t="shared" si="5"/>
        <v>0</v>
      </c>
      <c r="J46" s="328">
        <v>0</v>
      </c>
      <c r="K46" s="329">
        <v>0</v>
      </c>
      <c r="L46" s="349">
        <f t="shared" si="6"/>
        <v>0</v>
      </c>
      <c r="M46" s="355">
        <f t="shared" si="7"/>
        <v>0</v>
      </c>
    </row>
    <row r="47" spans="1:13" ht="14.25" customHeight="1">
      <c r="A47" s="294" t="s">
        <v>44</v>
      </c>
      <c r="B47" s="328">
        <v>0</v>
      </c>
      <c r="C47" s="329">
        <v>0</v>
      </c>
      <c r="D47" s="329">
        <v>0</v>
      </c>
      <c r="E47" s="329">
        <v>0</v>
      </c>
      <c r="F47" s="328">
        <v>0</v>
      </c>
      <c r="G47" s="329">
        <v>0</v>
      </c>
      <c r="H47" s="328">
        <f t="shared" si="5"/>
        <v>0</v>
      </c>
      <c r="I47" s="329">
        <f t="shared" si="5"/>
        <v>0</v>
      </c>
      <c r="J47" s="328">
        <v>0</v>
      </c>
      <c r="K47" s="329">
        <v>0</v>
      </c>
      <c r="L47" s="349">
        <f t="shared" si="6"/>
        <v>0</v>
      </c>
      <c r="M47" s="356">
        <f t="shared" si="7"/>
        <v>0</v>
      </c>
    </row>
    <row r="48" spans="1:13" ht="14.25" customHeight="1">
      <c r="A48" s="294" t="s">
        <v>45</v>
      </c>
      <c r="B48" s="328">
        <v>0</v>
      </c>
      <c r="C48" s="329">
        <v>0</v>
      </c>
      <c r="D48" s="329">
        <v>0</v>
      </c>
      <c r="E48" s="329">
        <v>0</v>
      </c>
      <c r="F48" s="328">
        <v>0</v>
      </c>
      <c r="G48" s="329">
        <v>0</v>
      </c>
      <c r="H48" s="328">
        <f t="shared" si="5"/>
        <v>0</v>
      </c>
      <c r="I48" s="329">
        <f t="shared" si="5"/>
        <v>0</v>
      </c>
      <c r="J48" s="328">
        <v>0</v>
      </c>
      <c r="K48" s="329">
        <v>0</v>
      </c>
      <c r="L48" s="349">
        <f t="shared" si="6"/>
        <v>0</v>
      </c>
      <c r="M48" s="357">
        <f t="shared" si="7"/>
        <v>0</v>
      </c>
    </row>
    <row r="49" spans="1:13" ht="14.25" customHeight="1">
      <c r="A49" s="294" t="s">
        <v>46</v>
      </c>
      <c r="B49" s="328">
        <v>0</v>
      </c>
      <c r="C49" s="329">
        <v>0</v>
      </c>
      <c r="D49" s="329">
        <v>0</v>
      </c>
      <c r="E49" s="329">
        <v>0</v>
      </c>
      <c r="F49" s="328">
        <v>0</v>
      </c>
      <c r="G49" s="329">
        <v>0</v>
      </c>
      <c r="H49" s="328">
        <f t="shared" si="5"/>
        <v>0</v>
      </c>
      <c r="I49" s="329">
        <f t="shared" si="5"/>
        <v>0</v>
      </c>
      <c r="J49" s="328">
        <v>0</v>
      </c>
      <c r="K49" s="329">
        <v>0</v>
      </c>
      <c r="L49" s="349">
        <f t="shared" si="6"/>
        <v>0</v>
      </c>
      <c r="M49" s="356">
        <f t="shared" si="7"/>
        <v>0</v>
      </c>
    </row>
    <row r="50" spans="1:13" ht="14.25" customHeight="1" thickBot="1">
      <c r="A50" s="295" t="s">
        <v>47</v>
      </c>
      <c r="B50" s="331">
        <v>0</v>
      </c>
      <c r="C50" s="332">
        <v>0</v>
      </c>
      <c r="D50" s="332">
        <v>0</v>
      </c>
      <c r="E50" s="332">
        <v>0</v>
      </c>
      <c r="F50" s="331">
        <v>0</v>
      </c>
      <c r="G50" s="332">
        <v>0</v>
      </c>
      <c r="H50" s="328">
        <f t="shared" si="5"/>
        <v>0</v>
      </c>
      <c r="I50" s="329">
        <f t="shared" si="5"/>
        <v>0</v>
      </c>
      <c r="J50" s="331">
        <v>0</v>
      </c>
      <c r="K50" s="332">
        <v>0</v>
      </c>
      <c r="L50" s="349">
        <f t="shared" si="6"/>
        <v>0</v>
      </c>
      <c r="M50" s="358">
        <f t="shared" si="7"/>
        <v>0</v>
      </c>
    </row>
    <row r="51" spans="1:13" ht="15.75" customHeight="1" thickBot="1">
      <c r="A51" s="301" t="s">
        <v>52</v>
      </c>
      <c r="B51" s="302">
        <f>SUM(B41:B50)</f>
        <v>1</v>
      </c>
      <c r="C51" s="303">
        <f aca="true" t="shared" si="8" ref="C51:K51">SUM(C41:C50)</f>
        <v>2</v>
      </c>
      <c r="D51" s="303">
        <f t="shared" si="8"/>
        <v>0</v>
      </c>
      <c r="E51" s="303">
        <f t="shared" si="8"/>
        <v>0</v>
      </c>
      <c r="F51" s="302">
        <f t="shared" si="8"/>
        <v>0</v>
      </c>
      <c r="G51" s="303">
        <f t="shared" si="8"/>
        <v>0</v>
      </c>
      <c r="H51" s="302">
        <f>SUM(H41:H50)</f>
        <v>1</v>
      </c>
      <c r="I51" s="303">
        <f>SUM(I41:I50)</f>
        <v>2</v>
      </c>
      <c r="J51" s="302">
        <f>SUM(J41:J50)</f>
        <v>0</v>
      </c>
      <c r="K51" s="303">
        <f t="shared" si="8"/>
        <v>0</v>
      </c>
      <c r="L51" s="302">
        <f>SUM(L41:L50)</f>
        <v>1</v>
      </c>
      <c r="M51" s="304">
        <f>SUM(M41:M50)</f>
        <v>2</v>
      </c>
    </row>
    <row r="52" spans="1:13" ht="15.75" customHeight="1" thickBot="1">
      <c r="A52" s="301" t="s">
        <v>49</v>
      </c>
      <c r="B52" s="305">
        <f aca="true" t="shared" si="9" ref="B52:K52">B40+B51</f>
        <v>34</v>
      </c>
      <c r="C52" s="306">
        <f t="shared" si="9"/>
        <v>59.35</v>
      </c>
      <c r="D52" s="306">
        <f t="shared" si="9"/>
        <v>0</v>
      </c>
      <c r="E52" s="306">
        <f t="shared" si="9"/>
        <v>0</v>
      </c>
      <c r="F52" s="305">
        <f t="shared" si="9"/>
        <v>2</v>
      </c>
      <c r="G52" s="306">
        <f t="shared" si="9"/>
        <v>4</v>
      </c>
      <c r="H52" s="305">
        <f>H40+H51</f>
        <v>36</v>
      </c>
      <c r="I52" s="306">
        <f>I40+I51</f>
        <v>63.35</v>
      </c>
      <c r="J52" s="305">
        <f>J40+J51</f>
        <v>0</v>
      </c>
      <c r="K52" s="306">
        <f t="shared" si="9"/>
        <v>0</v>
      </c>
      <c r="L52" s="305">
        <f>L40+L51</f>
        <v>36</v>
      </c>
      <c r="M52" s="307">
        <f>M40+M51</f>
        <v>63.35</v>
      </c>
    </row>
    <row r="53" spans="1:13" ht="22.5" customHeight="1">
      <c r="A53" s="2" t="s">
        <v>63</v>
      </c>
      <c r="B53" s="324">
        <v>0</v>
      </c>
      <c r="C53" s="340">
        <v>0</v>
      </c>
      <c r="D53" s="325">
        <v>0</v>
      </c>
      <c r="E53" s="325">
        <v>0</v>
      </c>
      <c r="F53" s="324">
        <v>0</v>
      </c>
      <c r="G53" s="340">
        <v>0</v>
      </c>
      <c r="H53" s="324">
        <f aca="true" t="shared" si="10" ref="H53:I56">B53+D53+F53</f>
        <v>0</v>
      </c>
      <c r="I53" s="340">
        <f t="shared" si="10"/>
        <v>0</v>
      </c>
      <c r="J53" s="324">
        <v>0</v>
      </c>
      <c r="K53" s="340">
        <v>0</v>
      </c>
      <c r="L53" s="324">
        <f aca="true" t="shared" si="11" ref="L53:M56">H53+J53</f>
        <v>0</v>
      </c>
      <c r="M53" s="327">
        <f t="shared" si="11"/>
        <v>0</v>
      </c>
    </row>
    <row r="54" spans="1:13" ht="22.5" customHeight="1">
      <c r="A54" s="3" t="s">
        <v>112</v>
      </c>
      <c r="B54" s="328">
        <v>0</v>
      </c>
      <c r="C54" s="341">
        <v>0</v>
      </c>
      <c r="D54" s="329">
        <v>0</v>
      </c>
      <c r="E54" s="329">
        <v>0</v>
      </c>
      <c r="F54" s="328">
        <v>0</v>
      </c>
      <c r="G54" s="341">
        <v>0</v>
      </c>
      <c r="H54" s="328">
        <f t="shared" si="10"/>
        <v>0</v>
      </c>
      <c r="I54" s="341">
        <f t="shared" si="10"/>
        <v>0</v>
      </c>
      <c r="J54" s="328">
        <v>0</v>
      </c>
      <c r="K54" s="341">
        <v>0</v>
      </c>
      <c r="L54" s="328">
        <f t="shared" si="11"/>
        <v>0</v>
      </c>
      <c r="M54" s="330">
        <f t="shared" si="11"/>
        <v>0</v>
      </c>
    </row>
    <row r="55" spans="1:13" ht="22.5" customHeight="1">
      <c r="A55" s="3" t="s">
        <v>64</v>
      </c>
      <c r="B55" s="328">
        <v>0</v>
      </c>
      <c r="C55" s="341">
        <v>0</v>
      </c>
      <c r="D55" s="329">
        <v>0</v>
      </c>
      <c r="E55" s="329">
        <v>0</v>
      </c>
      <c r="F55" s="328">
        <v>0</v>
      </c>
      <c r="G55" s="341">
        <v>0</v>
      </c>
      <c r="H55" s="328">
        <f t="shared" si="10"/>
        <v>0</v>
      </c>
      <c r="I55" s="341">
        <f t="shared" si="10"/>
        <v>0</v>
      </c>
      <c r="J55" s="328">
        <v>0</v>
      </c>
      <c r="K55" s="341">
        <v>0</v>
      </c>
      <c r="L55" s="328">
        <f t="shared" si="11"/>
        <v>0</v>
      </c>
      <c r="M55" s="330">
        <f t="shared" si="11"/>
        <v>0</v>
      </c>
    </row>
    <row r="56" spans="1:13" ht="22.5" customHeight="1" thickBot="1">
      <c r="A56" s="3" t="s">
        <v>50</v>
      </c>
      <c r="B56" s="328">
        <v>0</v>
      </c>
      <c r="C56" s="341">
        <v>0</v>
      </c>
      <c r="D56" s="329">
        <v>0</v>
      </c>
      <c r="E56" s="329">
        <v>0</v>
      </c>
      <c r="F56" s="328">
        <v>1</v>
      </c>
      <c r="G56" s="341">
        <v>4</v>
      </c>
      <c r="H56" s="328">
        <f t="shared" si="10"/>
        <v>1</v>
      </c>
      <c r="I56" s="341">
        <f t="shared" si="10"/>
        <v>4</v>
      </c>
      <c r="J56" s="328">
        <v>0</v>
      </c>
      <c r="K56" s="341">
        <v>0</v>
      </c>
      <c r="L56" s="328">
        <f t="shared" si="11"/>
        <v>1</v>
      </c>
      <c r="M56" s="330">
        <f t="shared" si="11"/>
        <v>4</v>
      </c>
    </row>
    <row r="57" spans="1:13" ht="15.75" customHeight="1" thickBot="1">
      <c r="A57" s="4" t="s">
        <v>65</v>
      </c>
      <c r="B57" s="334">
        <f>SUM(B53:B56)</f>
        <v>0</v>
      </c>
      <c r="C57" s="343">
        <f aca="true" t="shared" si="12" ref="C57:I57">SUM(C53:C56)</f>
        <v>0</v>
      </c>
      <c r="D57" s="343">
        <f t="shared" si="12"/>
        <v>0</v>
      </c>
      <c r="E57" s="343">
        <f t="shared" si="12"/>
        <v>0</v>
      </c>
      <c r="F57" s="334">
        <f t="shared" si="12"/>
        <v>1</v>
      </c>
      <c r="G57" s="343">
        <f t="shared" si="12"/>
        <v>4</v>
      </c>
      <c r="H57" s="334">
        <f t="shared" si="12"/>
        <v>1</v>
      </c>
      <c r="I57" s="343">
        <f t="shared" si="12"/>
        <v>4</v>
      </c>
      <c r="J57" s="334">
        <f>SUM(J53:J56)</f>
        <v>0</v>
      </c>
      <c r="K57" s="343">
        <f>SUM(K53:K56)</f>
        <v>0</v>
      </c>
      <c r="L57" s="334">
        <f>SUM(L53:L56)</f>
        <v>1</v>
      </c>
      <c r="M57" s="348">
        <f>SUM(M53:M56)</f>
        <v>4</v>
      </c>
    </row>
    <row r="58" spans="1:13" ht="15.75" customHeight="1" thickBot="1">
      <c r="A58" s="5" t="s">
        <v>57</v>
      </c>
      <c r="B58" s="308">
        <f aca="true" t="shared" si="13" ref="B58:G58">SUM(B57,B52)</f>
        <v>34</v>
      </c>
      <c r="C58" s="309">
        <f t="shared" si="13"/>
        <v>59.35</v>
      </c>
      <c r="D58" s="309">
        <f t="shared" si="13"/>
        <v>0</v>
      </c>
      <c r="E58" s="309">
        <f t="shared" si="13"/>
        <v>0</v>
      </c>
      <c r="F58" s="308">
        <f t="shared" si="13"/>
        <v>3</v>
      </c>
      <c r="G58" s="309">
        <f t="shared" si="13"/>
        <v>8</v>
      </c>
      <c r="H58" s="308">
        <f aca="true" t="shared" si="14" ref="H58:M58">SUM(H57,H52)</f>
        <v>37</v>
      </c>
      <c r="I58" s="309">
        <f t="shared" si="14"/>
        <v>67.35</v>
      </c>
      <c r="J58" s="308">
        <f t="shared" si="14"/>
        <v>0</v>
      </c>
      <c r="K58" s="309">
        <f t="shared" si="14"/>
        <v>0</v>
      </c>
      <c r="L58" s="308">
        <f t="shared" si="14"/>
        <v>37</v>
      </c>
      <c r="M58" s="310">
        <f t="shared" si="14"/>
        <v>67.35</v>
      </c>
    </row>
  </sheetData>
  <sheetProtection/>
  <mergeCells count="9">
    <mergeCell ref="J3:K5"/>
    <mergeCell ref="L3:M5"/>
    <mergeCell ref="B4:E4"/>
    <mergeCell ref="A3:A6"/>
    <mergeCell ref="B3:I3"/>
    <mergeCell ref="B5:C5"/>
    <mergeCell ref="D5:E5"/>
    <mergeCell ref="F4:G5"/>
    <mergeCell ref="H4:I5"/>
  </mergeCells>
  <printOptions/>
  <pageMargins left="0.6692913385826772" right="0.6692913385826772" top="0.5905511811023623" bottom="0.5905511811023623" header="0.5118110236220472" footer="0.5118110236220472"/>
  <pageSetup cellComments="asDisplayed"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69921875" style="1" customWidth="1"/>
    <col min="2" max="13" width="7.19921875" style="1" customWidth="1"/>
    <col min="14" max="16384" width="9" style="1" customWidth="1"/>
  </cols>
  <sheetData>
    <row r="1" spans="1:13" ht="18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.75" customHeight="1" thickBot="1">
      <c r="A2" s="266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.75" customHeight="1" thickBot="1">
      <c r="A3" s="469" t="s">
        <v>66</v>
      </c>
      <c r="B3" s="478" t="s">
        <v>140</v>
      </c>
      <c r="C3" s="479"/>
      <c r="D3" s="479"/>
      <c r="E3" s="479"/>
      <c r="F3" s="479"/>
      <c r="G3" s="479"/>
      <c r="H3" s="479"/>
      <c r="I3" s="479"/>
      <c r="J3" s="469" t="s">
        <v>95</v>
      </c>
      <c r="K3" s="445"/>
      <c r="L3" s="469" t="s">
        <v>2</v>
      </c>
      <c r="M3" s="445"/>
    </row>
    <row r="4" spans="1:13" ht="13.5" customHeight="1">
      <c r="A4" s="476"/>
      <c r="B4" s="474" t="s">
        <v>88</v>
      </c>
      <c r="C4" s="475"/>
      <c r="D4" s="475"/>
      <c r="E4" s="475"/>
      <c r="F4" s="469" t="s">
        <v>94</v>
      </c>
      <c r="G4" s="445"/>
      <c r="H4" s="469" t="s">
        <v>49</v>
      </c>
      <c r="I4" s="483"/>
      <c r="J4" s="470"/>
      <c r="K4" s="471"/>
      <c r="L4" s="470"/>
      <c r="M4" s="471"/>
    </row>
    <row r="5" spans="1:13" ht="13.5">
      <c r="A5" s="476"/>
      <c r="B5" s="480" t="s">
        <v>89</v>
      </c>
      <c r="C5" s="481"/>
      <c r="D5" s="482" t="s">
        <v>90</v>
      </c>
      <c r="E5" s="481"/>
      <c r="F5" s="472"/>
      <c r="G5" s="473"/>
      <c r="H5" s="472"/>
      <c r="I5" s="484"/>
      <c r="J5" s="472"/>
      <c r="K5" s="473"/>
      <c r="L5" s="472"/>
      <c r="M5" s="473"/>
    </row>
    <row r="6" spans="1:13" ht="31.5" customHeight="1" thickBot="1">
      <c r="A6" s="477"/>
      <c r="B6" s="282" t="s">
        <v>91</v>
      </c>
      <c r="C6" s="285" t="s">
        <v>92</v>
      </c>
      <c r="D6" s="285" t="s">
        <v>91</v>
      </c>
      <c r="E6" s="311" t="s">
        <v>93</v>
      </c>
      <c r="F6" s="282" t="s">
        <v>91</v>
      </c>
      <c r="G6" s="312" t="s">
        <v>93</v>
      </c>
      <c r="H6" s="285" t="s">
        <v>91</v>
      </c>
      <c r="I6" s="311" t="s">
        <v>93</v>
      </c>
      <c r="J6" s="282" t="s">
        <v>96</v>
      </c>
      <c r="K6" s="312" t="s">
        <v>93</v>
      </c>
      <c r="L6" s="282" t="s">
        <v>97</v>
      </c>
      <c r="M6" s="312" t="s">
        <v>93</v>
      </c>
    </row>
    <row r="7" spans="1:13" ht="14.25" customHeight="1">
      <c r="A7" s="313" t="s">
        <v>5</v>
      </c>
      <c r="B7" s="324">
        <v>0</v>
      </c>
      <c r="C7" s="325">
        <v>0</v>
      </c>
      <c r="D7" s="325">
        <v>0</v>
      </c>
      <c r="E7" s="325">
        <v>0</v>
      </c>
      <c r="F7" s="324">
        <v>0</v>
      </c>
      <c r="G7" s="325">
        <v>0</v>
      </c>
      <c r="H7" s="326">
        <f>B7+D7+F7</f>
        <v>0</v>
      </c>
      <c r="I7" s="327">
        <f>C7+E7+G7</f>
        <v>0</v>
      </c>
      <c r="J7" s="361">
        <v>0</v>
      </c>
      <c r="K7" s="360">
        <v>0</v>
      </c>
      <c r="L7" s="326">
        <f>J7+H7</f>
        <v>0</v>
      </c>
      <c r="M7" s="327">
        <f>K7+I7</f>
        <v>0</v>
      </c>
    </row>
    <row r="8" spans="1:13" ht="14.25" customHeight="1">
      <c r="A8" s="314" t="s">
        <v>6</v>
      </c>
      <c r="B8" s="328">
        <v>36</v>
      </c>
      <c r="C8" s="329">
        <v>81</v>
      </c>
      <c r="D8" s="329">
        <v>0</v>
      </c>
      <c r="E8" s="329">
        <v>0</v>
      </c>
      <c r="F8" s="328">
        <v>5</v>
      </c>
      <c r="G8" s="329">
        <v>11</v>
      </c>
      <c r="H8" s="328">
        <f>B8+D8+F8</f>
        <v>41</v>
      </c>
      <c r="I8" s="345">
        <f>C8+E8+G8</f>
        <v>92</v>
      </c>
      <c r="J8" s="361">
        <v>0</v>
      </c>
      <c r="K8" s="360">
        <v>0</v>
      </c>
      <c r="L8" s="328">
        <f>J8+H8</f>
        <v>41</v>
      </c>
      <c r="M8" s="345">
        <f>K8+I8</f>
        <v>92</v>
      </c>
    </row>
    <row r="9" spans="1:13" ht="14.25" customHeight="1">
      <c r="A9" s="314" t="s">
        <v>7</v>
      </c>
      <c r="B9" s="328">
        <v>0</v>
      </c>
      <c r="C9" s="329">
        <v>0</v>
      </c>
      <c r="D9" s="329">
        <v>0</v>
      </c>
      <c r="E9" s="329">
        <v>0</v>
      </c>
      <c r="F9" s="328">
        <v>0</v>
      </c>
      <c r="G9" s="329">
        <v>0</v>
      </c>
      <c r="H9" s="328">
        <f aca="true" t="shared" si="0" ref="H9:I38">B9+D9+F9</f>
        <v>0</v>
      </c>
      <c r="I9" s="345">
        <f t="shared" si="0"/>
        <v>0</v>
      </c>
      <c r="J9" s="361">
        <v>0</v>
      </c>
      <c r="K9" s="360">
        <v>0</v>
      </c>
      <c r="L9" s="328">
        <f aca="true" t="shared" si="1" ref="L9:M39">J9+H9</f>
        <v>0</v>
      </c>
      <c r="M9" s="345">
        <f t="shared" si="1"/>
        <v>0</v>
      </c>
    </row>
    <row r="10" spans="1:13" ht="14.25" customHeight="1">
      <c r="A10" s="314" t="s">
        <v>8</v>
      </c>
      <c r="B10" s="328">
        <v>2</v>
      </c>
      <c r="C10" s="329">
        <v>4</v>
      </c>
      <c r="D10" s="329">
        <v>0</v>
      </c>
      <c r="E10" s="329">
        <v>0</v>
      </c>
      <c r="F10" s="328">
        <v>0</v>
      </c>
      <c r="G10" s="329">
        <v>0</v>
      </c>
      <c r="H10" s="328">
        <f t="shared" si="0"/>
        <v>2</v>
      </c>
      <c r="I10" s="345">
        <f t="shared" si="0"/>
        <v>4</v>
      </c>
      <c r="J10" s="361">
        <v>0</v>
      </c>
      <c r="K10" s="360">
        <v>0</v>
      </c>
      <c r="L10" s="328">
        <f t="shared" si="1"/>
        <v>2</v>
      </c>
      <c r="M10" s="345">
        <f t="shared" si="1"/>
        <v>4</v>
      </c>
    </row>
    <row r="11" spans="1:13" ht="14.25" customHeight="1">
      <c r="A11" s="314" t="s">
        <v>9</v>
      </c>
      <c r="B11" s="328">
        <v>0</v>
      </c>
      <c r="C11" s="329">
        <v>0</v>
      </c>
      <c r="D11" s="329">
        <v>0</v>
      </c>
      <c r="E11" s="329">
        <v>0</v>
      </c>
      <c r="F11" s="328">
        <v>0</v>
      </c>
      <c r="G11" s="329">
        <v>0</v>
      </c>
      <c r="H11" s="328">
        <f t="shared" si="0"/>
        <v>0</v>
      </c>
      <c r="I11" s="345">
        <f t="shared" si="0"/>
        <v>0</v>
      </c>
      <c r="J11" s="362">
        <v>0</v>
      </c>
      <c r="K11" s="359">
        <v>0</v>
      </c>
      <c r="L11" s="328">
        <f t="shared" si="1"/>
        <v>0</v>
      </c>
      <c r="M11" s="345">
        <f t="shared" si="1"/>
        <v>0</v>
      </c>
    </row>
    <row r="12" spans="1:13" ht="14.25" customHeight="1">
      <c r="A12" s="314" t="s">
        <v>10</v>
      </c>
      <c r="B12" s="328">
        <v>2</v>
      </c>
      <c r="C12" s="329">
        <v>4</v>
      </c>
      <c r="D12" s="329">
        <v>0</v>
      </c>
      <c r="E12" s="329">
        <v>0</v>
      </c>
      <c r="F12" s="328">
        <v>0</v>
      </c>
      <c r="G12" s="329">
        <v>0</v>
      </c>
      <c r="H12" s="328">
        <f t="shared" si="0"/>
        <v>2</v>
      </c>
      <c r="I12" s="345">
        <f t="shared" si="0"/>
        <v>4</v>
      </c>
      <c r="J12" s="362">
        <v>0</v>
      </c>
      <c r="K12" s="359">
        <v>0</v>
      </c>
      <c r="L12" s="328">
        <f t="shared" si="1"/>
        <v>2</v>
      </c>
      <c r="M12" s="345">
        <f t="shared" si="1"/>
        <v>4</v>
      </c>
    </row>
    <row r="13" spans="1:13" ht="14.25" customHeight="1">
      <c r="A13" s="314" t="s">
        <v>11</v>
      </c>
      <c r="B13" s="328">
        <v>0</v>
      </c>
      <c r="C13" s="329">
        <v>0</v>
      </c>
      <c r="D13" s="329">
        <v>0</v>
      </c>
      <c r="E13" s="329">
        <v>0</v>
      </c>
      <c r="F13" s="328">
        <v>0</v>
      </c>
      <c r="G13" s="329">
        <v>0</v>
      </c>
      <c r="H13" s="328">
        <f t="shared" si="0"/>
        <v>0</v>
      </c>
      <c r="I13" s="345">
        <f t="shared" si="0"/>
        <v>0</v>
      </c>
      <c r="J13" s="362">
        <v>0</v>
      </c>
      <c r="K13" s="359">
        <v>0</v>
      </c>
      <c r="L13" s="328">
        <f t="shared" si="1"/>
        <v>0</v>
      </c>
      <c r="M13" s="345">
        <f t="shared" si="1"/>
        <v>0</v>
      </c>
    </row>
    <row r="14" spans="1:13" ht="14.25" customHeight="1">
      <c r="A14" s="314" t="s">
        <v>12</v>
      </c>
      <c r="B14" s="328">
        <v>11</v>
      </c>
      <c r="C14" s="329">
        <v>25</v>
      </c>
      <c r="D14" s="329">
        <v>0</v>
      </c>
      <c r="E14" s="329">
        <v>0</v>
      </c>
      <c r="F14" s="328">
        <v>0</v>
      </c>
      <c r="G14" s="329">
        <v>0</v>
      </c>
      <c r="H14" s="328">
        <f t="shared" si="0"/>
        <v>11</v>
      </c>
      <c r="I14" s="345">
        <f t="shared" si="0"/>
        <v>25</v>
      </c>
      <c r="J14" s="362">
        <v>0</v>
      </c>
      <c r="K14" s="359">
        <v>0</v>
      </c>
      <c r="L14" s="328">
        <f t="shared" si="1"/>
        <v>11</v>
      </c>
      <c r="M14" s="345">
        <f t="shared" si="1"/>
        <v>25</v>
      </c>
    </row>
    <row r="15" spans="1:13" ht="14.25" customHeight="1">
      <c r="A15" s="314" t="s">
        <v>13</v>
      </c>
      <c r="B15" s="328">
        <v>0</v>
      </c>
      <c r="C15" s="329">
        <v>0</v>
      </c>
      <c r="D15" s="329">
        <v>0</v>
      </c>
      <c r="E15" s="329">
        <v>0</v>
      </c>
      <c r="F15" s="328">
        <v>0</v>
      </c>
      <c r="G15" s="329">
        <v>0</v>
      </c>
      <c r="H15" s="328">
        <f t="shared" si="0"/>
        <v>0</v>
      </c>
      <c r="I15" s="345">
        <f t="shared" si="0"/>
        <v>0</v>
      </c>
      <c r="J15" s="362">
        <v>0</v>
      </c>
      <c r="K15" s="359">
        <v>0</v>
      </c>
      <c r="L15" s="328">
        <f t="shared" si="1"/>
        <v>0</v>
      </c>
      <c r="M15" s="345">
        <f t="shared" si="1"/>
        <v>0</v>
      </c>
    </row>
    <row r="16" spans="1:13" ht="14.25" customHeight="1">
      <c r="A16" s="314" t="s">
        <v>14</v>
      </c>
      <c r="B16" s="328">
        <v>0</v>
      </c>
      <c r="C16" s="329">
        <v>0</v>
      </c>
      <c r="D16" s="329">
        <v>0</v>
      </c>
      <c r="E16" s="329">
        <v>0</v>
      </c>
      <c r="F16" s="328">
        <v>0</v>
      </c>
      <c r="G16" s="329">
        <v>0</v>
      </c>
      <c r="H16" s="328">
        <f t="shared" si="0"/>
        <v>0</v>
      </c>
      <c r="I16" s="345">
        <f t="shared" si="0"/>
        <v>0</v>
      </c>
      <c r="J16" s="362">
        <v>0</v>
      </c>
      <c r="K16" s="359">
        <v>0</v>
      </c>
      <c r="L16" s="328">
        <f t="shared" si="1"/>
        <v>0</v>
      </c>
      <c r="M16" s="345">
        <f t="shared" si="1"/>
        <v>0</v>
      </c>
    </row>
    <row r="17" spans="1:13" ht="14.25" customHeight="1">
      <c r="A17" s="314" t="s">
        <v>15</v>
      </c>
      <c r="B17" s="328">
        <v>0</v>
      </c>
      <c r="C17" s="329">
        <v>0</v>
      </c>
      <c r="D17" s="329">
        <v>0</v>
      </c>
      <c r="E17" s="329">
        <v>0</v>
      </c>
      <c r="F17" s="328">
        <v>1</v>
      </c>
      <c r="G17" s="329">
        <v>9</v>
      </c>
      <c r="H17" s="328">
        <f t="shared" si="0"/>
        <v>1</v>
      </c>
      <c r="I17" s="345">
        <f t="shared" si="0"/>
        <v>9</v>
      </c>
      <c r="J17" s="362">
        <v>0</v>
      </c>
      <c r="K17" s="359">
        <v>0</v>
      </c>
      <c r="L17" s="328">
        <f t="shared" si="1"/>
        <v>1</v>
      </c>
      <c r="M17" s="345">
        <f t="shared" si="1"/>
        <v>9</v>
      </c>
    </row>
    <row r="18" spans="1:13" ht="14.25" customHeight="1">
      <c r="A18" s="314" t="s">
        <v>16</v>
      </c>
      <c r="B18" s="328">
        <v>0</v>
      </c>
      <c r="C18" s="329">
        <v>0</v>
      </c>
      <c r="D18" s="329">
        <v>0</v>
      </c>
      <c r="E18" s="329">
        <v>0</v>
      </c>
      <c r="F18" s="328">
        <v>0</v>
      </c>
      <c r="G18" s="329">
        <v>0</v>
      </c>
      <c r="H18" s="328">
        <f t="shared" si="0"/>
        <v>0</v>
      </c>
      <c r="I18" s="345">
        <f t="shared" si="0"/>
        <v>0</v>
      </c>
      <c r="J18" s="362">
        <v>0</v>
      </c>
      <c r="K18" s="359">
        <v>0</v>
      </c>
      <c r="L18" s="328">
        <f t="shared" si="1"/>
        <v>0</v>
      </c>
      <c r="M18" s="345">
        <f t="shared" si="1"/>
        <v>0</v>
      </c>
    </row>
    <row r="19" spans="1:13" ht="14.25" customHeight="1">
      <c r="A19" s="314" t="s">
        <v>17</v>
      </c>
      <c r="B19" s="328">
        <v>11</v>
      </c>
      <c r="C19" s="329">
        <v>117</v>
      </c>
      <c r="D19" s="329">
        <v>0</v>
      </c>
      <c r="E19" s="329">
        <v>0</v>
      </c>
      <c r="F19" s="328">
        <v>9</v>
      </c>
      <c r="G19" s="329">
        <v>72</v>
      </c>
      <c r="H19" s="328">
        <f t="shared" si="0"/>
        <v>20</v>
      </c>
      <c r="I19" s="345">
        <f t="shared" si="0"/>
        <v>189</v>
      </c>
      <c r="J19" s="362">
        <v>0</v>
      </c>
      <c r="K19" s="359">
        <v>0</v>
      </c>
      <c r="L19" s="328">
        <f t="shared" si="1"/>
        <v>20</v>
      </c>
      <c r="M19" s="345">
        <f t="shared" si="1"/>
        <v>189</v>
      </c>
    </row>
    <row r="20" spans="1:13" ht="14.25" customHeight="1">
      <c r="A20" s="314" t="s">
        <v>18</v>
      </c>
      <c r="B20" s="328">
        <v>0</v>
      </c>
      <c r="C20" s="329">
        <v>0</v>
      </c>
      <c r="D20" s="329">
        <v>0</v>
      </c>
      <c r="E20" s="329">
        <v>0</v>
      </c>
      <c r="F20" s="328">
        <v>0</v>
      </c>
      <c r="G20" s="329">
        <v>0</v>
      </c>
      <c r="H20" s="328">
        <f t="shared" si="0"/>
        <v>0</v>
      </c>
      <c r="I20" s="345">
        <f t="shared" si="0"/>
        <v>0</v>
      </c>
      <c r="J20" s="362">
        <v>0</v>
      </c>
      <c r="K20" s="359">
        <v>0</v>
      </c>
      <c r="L20" s="328">
        <f t="shared" si="1"/>
        <v>0</v>
      </c>
      <c r="M20" s="345">
        <f t="shared" si="1"/>
        <v>0</v>
      </c>
    </row>
    <row r="21" spans="1:13" ht="14.25" customHeight="1">
      <c r="A21" s="314" t="s">
        <v>19</v>
      </c>
      <c r="B21" s="328">
        <v>9</v>
      </c>
      <c r="C21" s="329">
        <v>14</v>
      </c>
      <c r="D21" s="329">
        <v>0</v>
      </c>
      <c r="E21" s="329">
        <v>0</v>
      </c>
      <c r="F21" s="328">
        <v>2</v>
      </c>
      <c r="G21" s="329">
        <v>20</v>
      </c>
      <c r="H21" s="328">
        <f t="shared" si="0"/>
        <v>11</v>
      </c>
      <c r="I21" s="345">
        <f t="shared" si="0"/>
        <v>34</v>
      </c>
      <c r="J21" s="362">
        <v>0</v>
      </c>
      <c r="K21" s="359">
        <v>0</v>
      </c>
      <c r="L21" s="328">
        <f t="shared" si="1"/>
        <v>11</v>
      </c>
      <c r="M21" s="345">
        <f t="shared" si="1"/>
        <v>34</v>
      </c>
    </row>
    <row r="22" spans="1:13" ht="14.25" customHeight="1">
      <c r="A22" s="314" t="s">
        <v>20</v>
      </c>
      <c r="B22" s="328">
        <v>9</v>
      </c>
      <c r="C22" s="329">
        <v>24</v>
      </c>
      <c r="D22" s="329">
        <v>0</v>
      </c>
      <c r="E22" s="329">
        <v>0</v>
      </c>
      <c r="F22" s="328">
        <v>0</v>
      </c>
      <c r="G22" s="329">
        <v>0</v>
      </c>
      <c r="H22" s="328">
        <f t="shared" si="0"/>
        <v>9</v>
      </c>
      <c r="I22" s="345">
        <f t="shared" si="0"/>
        <v>24</v>
      </c>
      <c r="J22" s="362">
        <v>0</v>
      </c>
      <c r="K22" s="359">
        <v>0</v>
      </c>
      <c r="L22" s="328">
        <f t="shared" si="1"/>
        <v>9</v>
      </c>
      <c r="M22" s="345">
        <f t="shared" si="1"/>
        <v>24</v>
      </c>
    </row>
    <row r="23" spans="1:13" ht="14.25" customHeight="1">
      <c r="A23" s="314" t="s">
        <v>21</v>
      </c>
      <c r="B23" s="328">
        <v>6</v>
      </c>
      <c r="C23" s="329">
        <v>20</v>
      </c>
      <c r="D23" s="329">
        <v>0</v>
      </c>
      <c r="E23" s="329">
        <v>0</v>
      </c>
      <c r="F23" s="328">
        <v>0</v>
      </c>
      <c r="G23" s="329">
        <v>0</v>
      </c>
      <c r="H23" s="328">
        <f t="shared" si="0"/>
        <v>6</v>
      </c>
      <c r="I23" s="345">
        <f t="shared" si="0"/>
        <v>20</v>
      </c>
      <c r="J23" s="362">
        <v>0</v>
      </c>
      <c r="K23" s="359">
        <v>0</v>
      </c>
      <c r="L23" s="328">
        <f t="shared" si="1"/>
        <v>6</v>
      </c>
      <c r="M23" s="345">
        <f t="shared" si="1"/>
        <v>20</v>
      </c>
    </row>
    <row r="24" spans="1:13" ht="14.25" customHeight="1">
      <c r="A24" s="314" t="s">
        <v>22</v>
      </c>
      <c r="B24" s="328">
        <v>0</v>
      </c>
      <c r="C24" s="329">
        <v>0</v>
      </c>
      <c r="D24" s="329">
        <v>0</v>
      </c>
      <c r="E24" s="329">
        <v>0</v>
      </c>
      <c r="F24" s="328">
        <v>17</v>
      </c>
      <c r="G24" s="329">
        <v>154</v>
      </c>
      <c r="H24" s="328">
        <f t="shared" si="0"/>
        <v>17</v>
      </c>
      <c r="I24" s="345">
        <f t="shared" si="0"/>
        <v>154</v>
      </c>
      <c r="J24" s="362">
        <v>0</v>
      </c>
      <c r="K24" s="359">
        <v>0</v>
      </c>
      <c r="L24" s="328">
        <f t="shared" si="1"/>
        <v>17</v>
      </c>
      <c r="M24" s="345">
        <f t="shared" si="1"/>
        <v>154</v>
      </c>
    </row>
    <row r="25" spans="1:13" ht="14.25" customHeight="1">
      <c r="A25" s="314" t="s">
        <v>23</v>
      </c>
      <c r="B25" s="328">
        <v>7</v>
      </c>
      <c r="C25" s="329">
        <v>22</v>
      </c>
      <c r="D25" s="329">
        <v>0</v>
      </c>
      <c r="E25" s="329">
        <v>0</v>
      </c>
      <c r="F25" s="328">
        <v>1</v>
      </c>
      <c r="G25" s="329">
        <v>1</v>
      </c>
      <c r="H25" s="328">
        <f t="shared" si="0"/>
        <v>8</v>
      </c>
      <c r="I25" s="345">
        <f t="shared" si="0"/>
        <v>23</v>
      </c>
      <c r="J25" s="362">
        <v>0</v>
      </c>
      <c r="K25" s="359">
        <v>0</v>
      </c>
      <c r="L25" s="328">
        <f t="shared" si="1"/>
        <v>8</v>
      </c>
      <c r="M25" s="345">
        <f t="shared" si="1"/>
        <v>23</v>
      </c>
    </row>
    <row r="26" spans="1:13" ht="14.25" customHeight="1">
      <c r="A26" s="314" t="s">
        <v>24</v>
      </c>
      <c r="B26" s="328">
        <v>0</v>
      </c>
      <c r="C26" s="329">
        <v>0</v>
      </c>
      <c r="D26" s="329">
        <v>0</v>
      </c>
      <c r="E26" s="329">
        <v>0</v>
      </c>
      <c r="F26" s="328">
        <v>0</v>
      </c>
      <c r="G26" s="329">
        <v>0</v>
      </c>
      <c r="H26" s="328">
        <f t="shared" si="0"/>
        <v>0</v>
      </c>
      <c r="I26" s="345">
        <f t="shared" si="0"/>
        <v>0</v>
      </c>
      <c r="J26" s="362">
        <v>0</v>
      </c>
      <c r="K26" s="359">
        <v>0</v>
      </c>
      <c r="L26" s="328">
        <f t="shared" si="1"/>
        <v>0</v>
      </c>
      <c r="M26" s="345">
        <f t="shared" si="1"/>
        <v>0</v>
      </c>
    </row>
    <row r="27" spans="1:13" ht="14.25" customHeight="1">
      <c r="A27" s="314" t="s">
        <v>25</v>
      </c>
      <c r="B27" s="328">
        <v>0</v>
      </c>
      <c r="C27" s="329">
        <v>0</v>
      </c>
      <c r="D27" s="329">
        <v>0</v>
      </c>
      <c r="E27" s="329">
        <v>0</v>
      </c>
      <c r="F27" s="328">
        <v>0</v>
      </c>
      <c r="G27" s="329">
        <v>0</v>
      </c>
      <c r="H27" s="328">
        <f t="shared" si="0"/>
        <v>0</v>
      </c>
      <c r="I27" s="345">
        <f t="shared" si="0"/>
        <v>0</v>
      </c>
      <c r="J27" s="362">
        <v>0</v>
      </c>
      <c r="K27" s="359">
        <v>0</v>
      </c>
      <c r="L27" s="328">
        <f t="shared" si="1"/>
        <v>0</v>
      </c>
      <c r="M27" s="345">
        <f t="shared" si="1"/>
        <v>0</v>
      </c>
    </row>
    <row r="28" spans="1:13" ht="14.25" customHeight="1">
      <c r="A28" s="314" t="s">
        <v>26</v>
      </c>
      <c r="B28" s="328">
        <v>14</v>
      </c>
      <c r="C28" s="329">
        <v>34</v>
      </c>
      <c r="D28" s="329">
        <v>2</v>
      </c>
      <c r="E28" s="329">
        <v>6</v>
      </c>
      <c r="F28" s="328">
        <v>0</v>
      </c>
      <c r="G28" s="329">
        <v>0</v>
      </c>
      <c r="H28" s="328">
        <f t="shared" si="0"/>
        <v>16</v>
      </c>
      <c r="I28" s="345">
        <f t="shared" si="0"/>
        <v>40</v>
      </c>
      <c r="J28" s="362">
        <v>0</v>
      </c>
      <c r="K28" s="359">
        <v>0</v>
      </c>
      <c r="L28" s="328">
        <f t="shared" si="1"/>
        <v>16</v>
      </c>
      <c r="M28" s="345">
        <f t="shared" si="1"/>
        <v>40</v>
      </c>
    </row>
    <row r="29" spans="1:13" ht="14.25" customHeight="1">
      <c r="A29" s="314" t="s">
        <v>27</v>
      </c>
      <c r="B29" s="328">
        <v>0</v>
      </c>
      <c r="C29" s="329">
        <v>0</v>
      </c>
      <c r="D29" s="329">
        <v>0</v>
      </c>
      <c r="E29" s="329">
        <v>0</v>
      </c>
      <c r="F29" s="328">
        <v>0</v>
      </c>
      <c r="G29" s="329">
        <v>0</v>
      </c>
      <c r="H29" s="328">
        <f t="shared" si="0"/>
        <v>0</v>
      </c>
      <c r="I29" s="345">
        <f t="shared" si="0"/>
        <v>0</v>
      </c>
      <c r="J29" s="362">
        <v>0</v>
      </c>
      <c r="K29" s="359">
        <v>0</v>
      </c>
      <c r="L29" s="328">
        <f t="shared" si="1"/>
        <v>0</v>
      </c>
      <c r="M29" s="345">
        <f t="shared" si="1"/>
        <v>0</v>
      </c>
    </row>
    <row r="30" spans="1:13" ht="14.25" customHeight="1">
      <c r="A30" s="314" t="s">
        <v>28</v>
      </c>
      <c r="B30" s="328">
        <v>3</v>
      </c>
      <c r="C30" s="329">
        <v>6</v>
      </c>
      <c r="D30" s="329">
        <v>0</v>
      </c>
      <c r="E30" s="329">
        <v>0</v>
      </c>
      <c r="F30" s="328">
        <v>7</v>
      </c>
      <c r="G30" s="329">
        <v>80</v>
      </c>
      <c r="H30" s="328">
        <f t="shared" si="0"/>
        <v>10</v>
      </c>
      <c r="I30" s="345">
        <f t="shared" si="0"/>
        <v>86</v>
      </c>
      <c r="J30" s="362">
        <v>0</v>
      </c>
      <c r="K30" s="359">
        <v>0</v>
      </c>
      <c r="L30" s="328">
        <f t="shared" si="1"/>
        <v>10</v>
      </c>
      <c r="M30" s="345">
        <f t="shared" si="1"/>
        <v>86</v>
      </c>
    </row>
    <row r="31" spans="1:13" ht="14.25" customHeight="1">
      <c r="A31" s="314" t="s">
        <v>29</v>
      </c>
      <c r="B31" s="328">
        <v>3</v>
      </c>
      <c r="C31" s="329">
        <v>5</v>
      </c>
      <c r="D31" s="329">
        <v>0</v>
      </c>
      <c r="E31" s="329">
        <v>0</v>
      </c>
      <c r="F31" s="328">
        <v>0</v>
      </c>
      <c r="G31" s="329">
        <v>0</v>
      </c>
      <c r="H31" s="328">
        <f t="shared" si="0"/>
        <v>3</v>
      </c>
      <c r="I31" s="345">
        <f t="shared" si="0"/>
        <v>5</v>
      </c>
      <c r="J31" s="362">
        <v>0</v>
      </c>
      <c r="K31" s="359">
        <v>0</v>
      </c>
      <c r="L31" s="328">
        <f t="shared" si="1"/>
        <v>3</v>
      </c>
      <c r="M31" s="345">
        <f t="shared" si="1"/>
        <v>5</v>
      </c>
    </row>
    <row r="32" spans="1:13" ht="14.25" customHeight="1">
      <c r="A32" s="314" t="s">
        <v>30</v>
      </c>
      <c r="B32" s="328">
        <v>3</v>
      </c>
      <c r="C32" s="329">
        <v>5</v>
      </c>
      <c r="D32" s="329">
        <v>0</v>
      </c>
      <c r="E32" s="329">
        <v>0</v>
      </c>
      <c r="F32" s="328">
        <v>0</v>
      </c>
      <c r="G32" s="329">
        <v>0</v>
      </c>
      <c r="H32" s="328">
        <f t="shared" si="0"/>
        <v>3</v>
      </c>
      <c r="I32" s="345">
        <f t="shared" si="0"/>
        <v>5</v>
      </c>
      <c r="J32" s="362">
        <v>0</v>
      </c>
      <c r="K32" s="359">
        <v>0</v>
      </c>
      <c r="L32" s="328">
        <f t="shared" si="1"/>
        <v>3</v>
      </c>
      <c r="M32" s="345">
        <f t="shared" si="1"/>
        <v>5</v>
      </c>
    </row>
    <row r="33" spans="1:13" ht="14.25" customHeight="1">
      <c r="A33" s="314" t="s">
        <v>31</v>
      </c>
      <c r="B33" s="328">
        <v>0</v>
      </c>
      <c r="C33" s="329">
        <v>0</v>
      </c>
      <c r="D33" s="329">
        <v>0</v>
      </c>
      <c r="E33" s="329">
        <v>0</v>
      </c>
      <c r="F33" s="328">
        <v>0</v>
      </c>
      <c r="G33" s="329">
        <v>0</v>
      </c>
      <c r="H33" s="328">
        <f t="shared" si="0"/>
        <v>0</v>
      </c>
      <c r="I33" s="345">
        <f t="shared" si="0"/>
        <v>0</v>
      </c>
      <c r="J33" s="362">
        <v>0</v>
      </c>
      <c r="K33" s="359">
        <v>0</v>
      </c>
      <c r="L33" s="328">
        <f t="shared" si="1"/>
        <v>0</v>
      </c>
      <c r="M33" s="345">
        <f t="shared" si="1"/>
        <v>0</v>
      </c>
    </row>
    <row r="34" spans="1:13" ht="14.25" customHeight="1">
      <c r="A34" s="314" t="s">
        <v>32</v>
      </c>
      <c r="B34" s="328">
        <v>8</v>
      </c>
      <c r="C34" s="329">
        <v>141</v>
      </c>
      <c r="D34" s="329">
        <v>0</v>
      </c>
      <c r="E34" s="329">
        <v>0</v>
      </c>
      <c r="F34" s="328">
        <v>0</v>
      </c>
      <c r="G34" s="329">
        <v>0</v>
      </c>
      <c r="H34" s="328">
        <f t="shared" si="0"/>
        <v>8</v>
      </c>
      <c r="I34" s="345">
        <f t="shared" si="0"/>
        <v>141</v>
      </c>
      <c r="J34" s="362">
        <v>0</v>
      </c>
      <c r="K34" s="359">
        <v>0</v>
      </c>
      <c r="L34" s="328">
        <f t="shared" si="1"/>
        <v>8</v>
      </c>
      <c r="M34" s="345">
        <f t="shared" si="1"/>
        <v>141</v>
      </c>
    </row>
    <row r="35" spans="1:13" ht="14.25" customHeight="1">
      <c r="A35" s="314" t="s">
        <v>33</v>
      </c>
      <c r="B35" s="328">
        <v>6</v>
      </c>
      <c r="C35" s="329">
        <v>13</v>
      </c>
      <c r="D35" s="329">
        <v>0</v>
      </c>
      <c r="E35" s="329">
        <v>0</v>
      </c>
      <c r="F35" s="328">
        <v>1</v>
      </c>
      <c r="G35" s="329">
        <v>10</v>
      </c>
      <c r="H35" s="328">
        <f t="shared" si="0"/>
        <v>7</v>
      </c>
      <c r="I35" s="345">
        <f t="shared" si="0"/>
        <v>23</v>
      </c>
      <c r="J35" s="362">
        <v>0</v>
      </c>
      <c r="K35" s="359">
        <v>0</v>
      </c>
      <c r="L35" s="328">
        <f t="shared" si="1"/>
        <v>7</v>
      </c>
      <c r="M35" s="345">
        <f t="shared" si="1"/>
        <v>23</v>
      </c>
    </row>
    <row r="36" spans="1:13" ht="14.25" customHeight="1">
      <c r="A36" s="314" t="s">
        <v>34</v>
      </c>
      <c r="B36" s="328">
        <v>2</v>
      </c>
      <c r="C36" s="329">
        <v>4</v>
      </c>
      <c r="D36" s="329">
        <v>0</v>
      </c>
      <c r="E36" s="329">
        <v>0</v>
      </c>
      <c r="F36" s="328">
        <v>0</v>
      </c>
      <c r="G36" s="329">
        <v>0</v>
      </c>
      <c r="H36" s="328">
        <f t="shared" si="0"/>
        <v>2</v>
      </c>
      <c r="I36" s="345">
        <f t="shared" si="0"/>
        <v>4</v>
      </c>
      <c r="J36" s="362">
        <v>0</v>
      </c>
      <c r="K36" s="359">
        <v>0</v>
      </c>
      <c r="L36" s="328">
        <f t="shared" si="1"/>
        <v>2</v>
      </c>
      <c r="M36" s="345">
        <f t="shared" si="1"/>
        <v>4</v>
      </c>
    </row>
    <row r="37" spans="1:13" ht="14.25" customHeight="1">
      <c r="A37" s="314" t="s">
        <v>35</v>
      </c>
      <c r="B37" s="328">
        <v>17</v>
      </c>
      <c r="C37" s="329">
        <v>51</v>
      </c>
      <c r="D37" s="329">
        <v>0</v>
      </c>
      <c r="E37" s="329">
        <v>0</v>
      </c>
      <c r="F37" s="328">
        <v>16</v>
      </c>
      <c r="G37" s="329">
        <v>153</v>
      </c>
      <c r="H37" s="328">
        <f t="shared" si="0"/>
        <v>33</v>
      </c>
      <c r="I37" s="345">
        <f t="shared" si="0"/>
        <v>204</v>
      </c>
      <c r="J37" s="362">
        <v>0</v>
      </c>
      <c r="K37" s="359">
        <v>0</v>
      </c>
      <c r="L37" s="328">
        <f t="shared" si="1"/>
        <v>33</v>
      </c>
      <c r="M37" s="345">
        <f t="shared" si="1"/>
        <v>204</v>
      </c>
    </row>
    <row r="38" spans="1:13" ht="14.25" customHeight="1">
      <c r="A38" s="314" t="s">
        <v>36</v>
      </c>
      <c r="B38" s="328">
        <v>2</v>
      </c>
      <c r="C38" s="329">
        <v>4</v>
      </c>
      <c r="D38" s="329">
        <v>0</v>
      </c>
      <c r="E38" s="329">
        <v>0</v>
      </c>
      <c r="F38" s="328">
        <v>0</v>
      </c>
      <c r="G38" s="329">
        <v>0</v>
      </c>
      <c r="H38" s="328">
        <f t="shared" si="0"/>
        <v>2</v>
      </c>
      <c r="I38" s="345">
        <f t="shared" si="0"/>
        <v>4</v>
      </c>
      <c r="J38" s="362">
        <v>0</v>
      </c>
      <c r="K38" s="359">
        <v>0</v>
      </c>
      <c r="L38" s="328">
        <f t="shared" si="1"/>
        <v>2</v>
      </c>
      <c r="M38" s="345">
        <f t="shared" si="1"/>
        <v>4</v>
      </c>
    </row>
    <row r="39" spans="1:13" ht="14.25" customHeight="1" thickBot="1">
      <c r="A39" s="315" t="s">
        <v>37</v>
      </c>
      <c r="B39" s="331">
        <v>0</v>
      </c>
      <c r="C39" s="332">
        <v>0</v>
      </c>
      <c r="D39" s="332">
        <v>0</v>
      </c>
      <c r="E39" s="332">
        <v>0</v>
      </c>
      <c r="F39" s="331">
        <v>2</v>
      </c>
      <c r="G39" s="332">
        <v>8</v>
      </c>
      <c r="H39" s="342">
        <f>B39+D39+F39</f>
        <v>2</v>
      </c>
      <c r="I39" s="363">
        <f>C39+E39+G39</f>
        <v>8</v>
      </c>
      <c r="J39" s="362">
        <v>0</v>
      </c>
      <c r="K39" s="359">
        <v>0</v>
      </c>
      <c r="L39" s="331">
        <f t="shared" si="1"/>
        <v>2</v>
      </c>
      <c r="M39" s="346">
        <f t="shared" si="1"/>
        <v>8</v>
      </c>
    </row>
    <row r="40" spans="1:13" ht="15.75" customHeight="1" thickBot="1">
      <c r="A40" s="316" t="s">
        <v>51</v>
      </c>
      <c r="B40" s="298">
        <f>SUM(B7:B39)</f>
        <v>151</v>
      </c>
      <c r="C40" s="297">
        <f>SUM(C7:C39)</f>
        <v>574</v>
      </c>
      <c r="D40" s="297">
        <f aca="true" t="shared" si="2" ref="D40:K40">SUM(D7:D39)</f>
        <v>2</v>
      </c>
      <c r="E40" s="297">
        <f t="shared" si="2"/>
        <v>6</v>
      </c>
      <c r="F40" s="298">
        <f t="shared" si="2"/>
        <v>61</v>
      </c>
      <c r="G40" s="297">
        <f t="shared" si="2"/>
        <v>518</v>
      </c>
      <c r="H40" s="298">
        <f>SUM(H7:H39)</f>
        <v>214</v>
      </c>
      <c r="I40" s="297">
        <f>SUM(I7:I39)</f>
        <v>1098</v>
      </c>
      <c r="J40" s="298">
        <f t="shared" si="2"/>
        <v>0</v>
      </c>
      <c r="K40" s="297">
        <f t="shared" si="2"/>
        <v>0</v>
      </c>
      <c r="L40" s="298">
        <f>SUM(L7:L39)</f>
        <v>214</v>
      </c>
      <c r="M40" s="317">
        <f>SUM(M7:M39)</f>
        <v>1098</v>
      </c>
    </row>
    <row r="41" spans="1:13" ht="14.25" customHeight="1">
      <c r="A41" s="318" t="s">
        <v>38</v>
      </c>
      <c r="B41" s="336">
        <v>1</v>
      </c>
      <c r="C41" s="337">
        <v>2</v>
      </c>
      <c r="D41" s="337">
        <v>0</v>
      </c>
      <c r="E41" s="337">
        <v>0</v>
      </c>
      <c r="F41" s="336">
        <v>0</v>
      </c>
      <c r="G41" s="337">
        <v>0</v>
      </c>
      <c r="H41" s="336">
        <f>B41+D41+F41</f>
        <v>1</v>
      </c>
      <c r="I41" s="337">
        <f>C41+E41+G41</f>
        <v>2</v>
      </c>
      <c r="J41" s="336">
        <v>0</v>
      </c>
      <c r="K41" s="337">
        <v>0</v>
      </c>
      <c r="L41" s="336">
        <f>J41+H41</f>
        <v>1</v>
      </c>
      <c r="M41" s="347">
        <f>K41+I41</f>
        <v>2</v>
      </c>
    </row>
    <row r="42" spans="1:13" ht="14.25" customHeight="1">
      <c r="A42" s="314" t="s">
        <v>39</v>
      </c>
      <c r="B42" s="328">
        <v>0</v>
      </c>
      <c r="C42" s="329">
        <v>0</v>
      </c>
      <c r="D42" s="329">
        <v>0</v>
      </c>
      <c r="E42" s="329">
        <v>0</v>
      </c>
      <c r="F42" s="328">
        <v>1</v>
      </c>
      <c r="G42" s="329">
        <v>2</v>
      </c>
      <c r="H42" s="328">
        <f aca="true" t="shared" si="3" ref="H42:I50">B42+D42+F42</f>
        <v>1</v>
      </c>
      <c r="I42" s="329">
        <f t="shared" si="3"/>
        <v>2</v>
      </c>
      <c r="J42" s="328">
        <v>0</v>
      </c>
      <c r="K42" s="329">
        <v>0</v>
      </c>
      <c r="L42" s="328">
        <f aca="true" t="shared" si="4" ref="L42:M50">J42+H42</f>
        <v>1</v>
      </c>
      <c r="M42" s="345">
        <f t="shared" si="4"/>
        <v>2</v>
      </c>
    </row>
    <row r="43" spans="1:13" ht="14.25" customHeight="1">
      <c r="A43" s="314" t="s">
        <v>40</v>
      </c>
      <c r="B43" s="328">
        <v>11</v>
      </c>
      <c r="C43" s="329">
        <v>51</v>
      </c>
      <c r="D43" s="329">
        <v>0</v>
      </c>
      <c r="E43" s="329">
        <v>0</v>
      </c>
      <c r="F43" s="328">
        <v>1</v>
      </c>
      <c r="G43" s="329">
        <v>10</v>
      </c>
      <c r="H43" s="328">
        <f t="shared" si="3"/>
        <v>12</v>
      </c>
      <c r="I43" s="329">
        <f t="shared" si="3"/>
        <v>61</v>
      </c>
      <c r="J43" s="328">
        <v>0</v>
      </c>
      <c r="K43" s="329">
        <v>0</v>
      </c>
      <c r="L43" s="328">
        <f t="shared" si="4"/>
        <v>12</v>
      </c>
      <c r="M43" s="345">
        <f t="shared" si="4"/>
        <v>61</v>
      </c>
    </row>
    <row r="44" spans="1:13" ht="14.25" customHeight="1">
      <c r="A44" s="314" t="s">
        <v>41</v>
      </c>
      <c r="B44" s="328">
        <v>0</v>
      </c>
      <c r="C44" s="329">
        <v>0</v>
      </c>
      <c r="D44" s="329">
        <v>0</v>
      </c>
      <c r="E44" s="329">
        <v>0</v>
      </c>
      <c r="F44" s="328">
        <v>0</v>
      </c>
      <c r="G44" s="329">
        <v>0</v>
      </c>
      <c r="H44" s="328">
        <f t="shared" si="3"/>
        <v>0</v>
      </c>
      <c r="I44" s="329">
        <f t="shared" si="3"/>
        <v>0</v>
      </c>
      <c r="J44" s="328">
        <v>0</v>
      </c>
      <c r="K44" s="329">
        <v>0</v>
      </c>
      <c r="L44" s="328">
        <f t="shared" si="4"/>
        <v>0</v>
      </c>
      <c r="M44" s="345">
        <f t="shared" si="4"/>
        <v>0</v>
      </c>
    </row>
    <row r="45" spans="1:13" ht="14.25" customHeight="1">
      <c r="A45" s="314" t="s">
        <v>42</v>
      </c>
      <c r="B45" s="328">
        <v>4</v>
      </c>
      <c r="C45" s="329">
        <v>9</v>
      </c>
      <c r="D45" s="329">
        <v>0</v>
      </c>
      <c r="E45" s="329">
        <v>0</v>
      </c>
      <c r="F45" s="328">
        <v>4</v>
      </c>
      <c r="G45" s="329">
        <v>32</v>
      </c>
      <c r="H45" s="328">
        <f t="shared" si="3"/>
        <v>8</v>
      </c>
      <c r="I45" s="329">
        <f t="shared" si="3"/>
        <v>41</v>
      </c>
      <c r="J45" s="328">
        <v>0</v>
      </c>
      <c r="K45" s="329">
        <v>0</v>
      </c>
      <c r="L45" s="328">
        <f t="shared" si="4"/>
        <v>8</v>
      </c>
      <c r="M45" s="345">
        <f t="shared" si="4"/>
        <v>41</v>
      </c>
    </row>
    <row r="46" spans="1:13" ht="14.25" customHeight="1">
      <c r="A46" s="314" t="s">
        <v>43</v>
      </c>
      <c r="B46" s="328">
        <v>0</v>
      </c>
      <c r="C46" s="329">
        <v>0</v>
      </c>
      <c r="D46" s="329">
        <v>0</v>
      </c>
      <c r="E46" s="329">
        <v>0</v>
      </c>
      <c r="F46" s="328">
        <v>0</v>
      </c>
      <c r="G46" s="329">
        <v>0</v>
      </c>
      <c r="H46" s="328">
        <f t="shared" si="3"/>
        <v>0</v>
      </c>
      <c r="I46" s="329">
        <f t="shared" si="3"/>
        <v>0</v>
      </c>
      <c r="J46" s="328">
        <v>0</v>
      </c>
      <c r="K46" s="329">
        <v>0</v>
      </c>
      <c r="L46" s="328">
        <f t="shared" si="4"/>
        <v>0</v>
      </c>
      <c r="M46" s="345">
        <f t="shared" si="4"/>
        <v>0</v>
      </c>
    </row>
    <row r="47" spans="1:13" ht="14.25" customHeight="1">
      <c r="A47" s="314" t="s">
        <v>44</v>
      </c>
      <c r="B47" s="328">
        <v>0</v>
      </c>
      <c r="C47" s="329">
        <v>0</v>
      </c>
      <c r="D47" s="329">
        <v>0</v>
      </c>
      <c r="E47" s="329">
        <v>0</v>
      </c>
      <c r="F47" s="328">
        <v>0</v>
      </c>
      <c r="G47" s="329">
        <v>0</v>
      </c>
      <c r="H47" s="328">
        <f t="shared" si="3"/>
        <v>0</v>
      </c>
      <c r="I47" s="329">
        <f t="shared" si="3"/>
        <v>0</v>
      </c>
      <c r="J47" s="328">
        <v>0</v>
      </c>
      <c r="K47" s="329">
        <v>0</v>
      </c>
      <c r="L47" s="328">
        <f t="shared" si="4"/>
        <v>0</v>
      </c>
      <c r="M47" s="345">
        <f t="shared" si="4"/>
        <v>0</v>
      </c>
    </row>
    <row r="48" spans="1:13" ht="14.25" customHeight="1">
      <c r="A48" s="314" t="s">
        <v>45</v>
      </c>
      <c r="B48" s="328">
        <v>0</v>
      </c>
      <c r="C48" s="329">
        <v>0</v>
      </c>
      <c r="D48" s="329">
        <v>5</v>
      </c>
      <c r="E48" s="329">
        <v>8</v>
      </c>
      <c r="F48" s="328">
        <v>1</v>
      </c>
      <c r="G48" s="329">
        <v>10</v>
      </c>
      <c r="H48" s="328">
        <f t="shared" si="3"/>
        <v>6</v>
      </c>
      <c r="I48" s="329">
        <f t="shared" si="3"/>
        <v>18</v>
      </c>
      <c r="J48" s="328">
        <v>0</v>
      </c>
      <c r="K48" s="329">
        <v>0</v>
      </c>
      <c r="L48" s="328">
        <f t="shared" si="4"/>
        <v>6</v>
      </c>
      <c r="M48" s="345">
        <f t="shared" si="4"/>
        <v>18</v>
      </c>
    </row>
    <row r="49" spans="1:13" ht="14.25" customHeight="1">
      <c r="A49" s="314" t="s">
        <v>46</v>
      </c>
      <c r="B49" s="328">
        <v>8</v>
      </c>
      <c r="C49" s="329">
        <v>29</v>
      </c>
      <c r="D49" s="329">
        <v>0</v>
      </c>
      <c r="E49" s="329">
        <v>0</v>
      </c>
      <c r="F49" s="328">
        <v>0</v>
      </c>
      <c r="G49" s="329">
        <v>0</v>
      </c>
      <c r="H49" s="328">
        <f t="shared" si="3"/>
        <v>8</v>
      </c>
      <c r="I49" s="329">
        <f t="shared" si="3"/>
        <v>29</v>
      </c>
      <c r="J49" s="328">
        <v>0</v>
      </c>
      <c r="K49" s="329">
        <v>0</v>
      </c>
      <c r="L49" s="328">
        <f t="shared" si="4"/>
        <v>8</v>
      </c>
      <c r="M49" s="345">
        <f t="shared" si="4"/>
        <v>29</v>
      </c>
    </row>
    <row r="50" spans="1:13" ht="14.25" customHeight="1" thickBot="1">
      <c r="A50" s="315" t="s">
        <v>47</v>
      </c>
      <c r="B50" s="331">
        <v>4</v>
      </c>
      <c r="C50" s="332">
        <v>6</v>
      </c>
      <c r="D50" s="332">
        <v>0</v>
      </c>
      <c r="E50" s="332">
        <v>0</v>
      </c>
      <c r="F50" s="331">
        <v>0</v>
      </c>
      <c r="G50" s="332">
        <v>0</v>
      </c>
      <c r="H50" s="331">
        <f t="shared" si="3"/>
        <v>4</v>
      </c>
      <c r="I50" s="332">
        <f t="shared" si="3"/>
        <v>6</v>
      </c>
      <c r="J50" s="331">
        <v>0</v>
      </c>
      <c r="K50" s="332">
        <v>0</v>
      </c>
      <c r="L50" s="331">
        <f t="shared" si="4"/>
        <v>4</v>
      </c>
      <c r="M50" s="346">
        <f t="shared" si="4"/>
        <v>6</v>
      </c>
    </row>
    <row r="51" spans="1:13" ht="15.75" customHeight="1" thickBot="1">
      <c r="A51" s="319" t="s">
        <v>52</v>
      </c>
      <c r="B51" s="302">
        <f>SUM(B41:B50)</f>
        <v>28</v>
      </c>
      <c r="C51" s="303">
        <f aca="true" t="shared" si="5" ref="C51:K51">SUM(C41:C50)</f>
        <v>97</v>
      </c>
      <c r="D51" s="303">
        <f t="shared" si="5"/>
        <v>5</v>
      </c>
      <c r="E51" s="303">
        <f t="shared" si="5"/>
        <v>8</v>
      </c>
      <c r="F51" s="302">
        <f t="shared" si="5"/>
        <v>7</v>
      </c>
      <c r="G51" s="303">
        <f t="shared" si="5"/>
        <v>54</v>
      </c>
      <c r="H51" s="302">
        <f>SUM(H41:H50)</f>
        <v>40</v>
      </c>
      <c r="I51" s="303">
        <f>SUM(I41:I50)</f>
        <v>159</v>
      </c>
      <c r="J51" s="302">
        <f t="shared" si="5"/>
        <v>0</v>
      </c>
      <c r="K51" s="303">
        <f t="shared" si="5"/>
        <v>0</v>
      </c>
      <c r="L51" s="302">
        <f>SUM(L41:L50)</f>
        <v>40</v>
      </c>
      <c r="M51" s="320">
        <f>SUM(M41:M50)</f>
        <v>159</v>
      </c>
    </row>
    <row r="52" spans="1:13" ht="15.75" customHeight="1" thickBot="1">
      <c r="A52" s="319" t="s">
        <v>49</v>
      </c>
      <c r="B52" s="305">
        <f aca="true" t="shared" si="6" ref="B52:K52">B40+B51</f>
        <v>179</v>
      </c>
      <c r="C52" s="306">
        <f t="shared" si="6"/>
        <v>671</v>
      </c>
      <c r="D52" s="306">
        <f t="shared" si="6"/>
        <v>7</v>
      </c>
      <c r="E52" s="306">
        <f t="shared" si="6"/>
        <v>14</v>
      </c>
      <c r="F52" s="305">
        <f t="shared" si="6"/>
        <v>68</v>
      </c>
      <c r="G52" s="306">
        <f t="shared" si="6"/>
        <v>572</v>
      </c>
      <c r="H52" s="305">
        <f>H40+H51</f>
        <v>254</v>
      </c>
      <c r="I52" s="306">
        <f>I40+I51</f>
        <v>1257</v>
      </c>
      <c r="J52" s="305">
        <f t="shared" si="6"/>
        <v>0</v>
      </c>
      <c r="K52" s="306">
        <f t="shared" si="6"/>
        <v>0</v>
      </c>
      <c r="L52" s="305">
        <f>L40+L51</f>
        <v>254</v>
      </c>
      <c r="M52" s="307">
        <f>M40+M51</f>
        <v>1257</v>
      </c>
    </row>
    <row r="53" spans="1:13" ht="22.5">
      <c r="A53" s="60" t="s">
        <v>63</v>
      </c>
      <c r="B53" s="324">
        <v>0</v>
      </c>
      <c r="C53" s="340">
        <v>0</v>
      </c>
      <c r="D53" s="325">
        <v>0</v>
      </c>
      <c r="E53" s="325">
        <v>0</v>
      </c>
      <c r="F53" s="324">
        <v>8</v>
      </c>
      <c r="G53" s="340">
        <v>64</v>
      </c>
      <c r="H53" s="324">
        <f aca="true" t="shared" si="7" ref="H53:I56">B53+D53+F53</f>
        <v>8</v>
      </c>
      <c r="I53" s="340">
        <f t="shared" si="7"/>
        <v>64</v>
      </c>
      <c r="J53" s="324">
        <v>0</v>
      </c>
      <c r="K53" s="340">
        <v>0</v>
      </c>
      <c r="L53" s="324">
        <f aca="true" t="shared" si="8" ref="L53:M56">H53+J53</f>
        <v>8</v>
      </c>
      <c r="M53" s="327">
        <f t="shared" si="8"/>
        <v>64</v>
      </c>
    </row>
    <row r="54" spans="1:13" ht="22.5">
      <c r="A54" s="61" t="s">
        <v>111</v>
      </c>
      <c r="B54" s="328">
        <v>0</v>
      </c>
      <c r="C54" s="341">
        <v>0</v>
      </c>
      <c r="D54" s="329">
        <v>0</v>
      </c>
      <c r="E54" s="329">
        <v>0</v>
      </c>
      <c r="F54" s="328">
        <v>1</v>
      </c>
      <c r="G54" s="341">
        <v>10</v>
      </c>
      <c r="H54" s="328">
        <f t="shared" si="7"/>
        <v>1</v>
      </c>
      <c r="I54" s="341">
        <f t="shared" si="7"/>
        <v>10</v>
      </c>
      <c r="J54" s="328">
        <v>0</v>
      </c>
      <c r="K54" s="341">
        <v>0</v>
      </c>
      <c r="L54" s="328">
        <f t="shared" si="8"/>
        <v>1</v>
      </c>
      <c r="M54" s="330">
        <f t="shared" si="8"/>
        <v>10</v>
      </c>
    </row>
    <row r="55" spans="1:13" ht="22.5">
      <c r="A55" s="61" t="s">
        <v>64</v>
      </c>
      <c r="B55" s="328">
        <v>0</v>
      </c>
      <c r="C55" s="341">
        <v>0</v>
      </c>
      <c r="D55" s="329">
        <v>0</v>
      </c>
      <c r="E55" s="329">
        <v>0</v>
      </c>
      <c r="F55" s="328">
        <v>1</v>
      </c>
      <c r="G55" s="341">
        <v>10</v>
      </c>
      <c r="H55" s="328">
        <f t="shared" si="7"/>
        <v>1</v>
      </c>
      <c r="I55" s="341">
        <f t="shared" si="7"/>
        <v>10</v>
      </c>
      <c r="J55" s="328">
        <v>0</v>
      </c>
      <c r="K55" s="341">
        <v>0</v>
      </c>
      <c r="L55" s="328">
        <f t="shared" si="8"/>
        <v>1</v>
      </c>
      <c r="M55" s="330">
        <f t="shared" si="8"/>
        <v>10</v>
      </c>
    </row>
    <row r="56" spans="1:13" ht="22.5" customHeight="1" thickBot="1">
      <c r="A56" s="61" t="s">
        <v>50</v>
      </c>
      <c r="B56" s="328">
        <v>0</v>
      </c>
      <c r="C56" s="341">
        <v>0</v>
      </c>
      <c r="D56" s="329">
        <v>0</v>
      </c>
      <c r="E56" s="329">
        <v>0</v>
      </c>
      <c r="F56" s="328">
        <v>0</v>
      </c>
      <c r="G56" s="341">
        <v>0</v>
      </c>
      <c r="H56" s="328">
        <f t="shared" si="7"/>
        <v>0</v>
      </c>
      <c r="I56" s="341">
        <f t="shared" si="7"/>
        <v>0</v>
      </c>
      <c r="J56" s="328">
        <v>0</v>
      </c>
      <c r="K56" s="341">
        <v>0</v>
      </c>
      <c r="L56" s="328">
        <f t="shared" si="8"/>
        <v>0</v>
      </c>
      <c r="M56" s="330">
        <f t="shared" si="8"/>
        <v>0</v>
      </c>
    </row>
    <row r="57" spans="1:13" ht="15.75" customHeight="1" thickBot="1">
      <c r="A57" s="62" t="s">
        <v>65</v>
      </c>
      <c r="B57" s="334">
        <f aca="true" t="shared" si="9" ref="B57:M57">SUM(B53:B56)</f>
        <v>0</v>
      </c>
      <c r="C57" s="343">
        <f t="shared" si="9"/>
        <v>0</v>
      </c>
      <c r="D57" s="343">
        <f t="shared" si="9"/>
        <v>0</v>
      </c>
      <c r="E57" s="343">
        <f t="shared" si="9"/>
        <v>0</v>
      </c>
      <c r="F57" s="334">
        <f t="shared" si="9"/>
        <v>10</v>
      </c>
      <c r="G57" s="343">
        <f t="shared" si="9"/>
        <v>84</v>
      </c>
      <c r="H57" s="334">
        <f t="shared" si="9"/>
        <v>10</v>
      </c>
      <c r="I57" s="343">
        <f t="shared" si="9"/>
        <v>84</v>
      </c>
      <c r="J57" s="334">
        <f t="shared" si="9"/>
        <v>0</v>
      </c>
      <c r="K57" s="343">
        <f t="shared" si="9"/>
        <v>0</v>
      </c>
      <c r="L57" s="334">
        <f t="shared" si="9"/>
        <v>10</v>
      </c>
      <c r="M57" s="348">
        <f t="shared" si="9"/>
        <v>84</v>
      </c>
    </row>
    <row r="58" spans="1:13" ht="15.75" customHeight="1" thickBot="1">
      <c r="A58" s="63" t="s">
        <v>57</v>
      </c>
      <c r="B58" s="308">
        <f aca="true" t="shared" si="10" ref="B58:M58">SUM(B57,B52)</f>
        <v>179</v>
      </c>
      <c r="C58" s="309">
        <f t="shared" si="10"/>
        <v>671</v>
      </c>
      <c r="D58" s="309">
        <f t="shared" si="10"/>
        <v>7</v>
      </c>
      <c r="E58" s="309">
        <f t="shared" si="10"/>
        <v>14</v>
      </c>
      <c r="F58" s="308">
        <f t="shared" si="10"/>
        <v>78</v>
      </c>
      <c r="G58" s="309">
        <f t="shared" si="10"/>
        <v>656</v>
      </c>
      <c r="H58" s="308">
        <f t="shared" si="10"/>
        <v>264</v>
      </c>
      <c r="I58" s="309">
        <f t="shared" si="10"/>
        <v>1341</v>
      </c>
      <c r="J58" s="308">
        <f t="shared" si="10"/>
        <v>0</v>
      </c>
      <c r="K58" s="309">
        <f t="shared" si="10"/>
        <v>0</v>
      </c>
      <c r="L58" s="308">
        <f t="shared" si="10"/>
        <v>264</v>
      </c>
      <c r="M58" s="310">
        <f t="shared" si="10"/>
        <v>1341</v>
      </c>
    </row>
    <row r="59" spans="1:13" ht="13.5">
      <c r="A59" s="6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</sheetData>
  <sheetProtection/>
  <mergeCells count="9">
    <mergeCell ref="J3:K5"/>
    <mergeCell ref="L3:M5"/>
    <mergeCell ref="B4:E4"/>
    <mergeCell ref="A3:A6"/>
    <mergeCell ref="B3:I3"/>
    <mergeCell ref="B5:C5"/>
    <mergeCell ref="D5:E5"/>
    <mergeCell ref="F4:G5"/>
    <mergeCell ref="H4:I5"/>
  </mergeCells>
  <printOptions/>
  <pageMargins left="0.6692913385826772" right="0.6692913385826772" top="0.5905511811023623" bottom="0.5905511811023623" header="0.5118110236220472" footer="0.5118110236220472"/>
  <pageSetup fitToHeight="0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69921875" style="1" customWidth="1"/>
    <col min="2" max="13" width="7.19921875" style="1" customWidth="1"/>
    <col min="14" max="16384" width="9" style="1" customWidth="1"/>
  </cols>
  <sheetData>
    <row r="1" ht="24.75" customHeight="1"/>
    <row r="2" ht="28.5" customHeight="1" thickBot="1">
      <c r="A2" s="265" t="s">
        <v>129</v>
      </c>
    </row>
    <row r="3" spans="1:13" ht="18.75" customHeight="1" thickBot="1">
      <c r="A3" s="452" t="s">
        <v>66</v>
      </c>
      <c r="B3" s="462" t="s">
        <v>140</v>
      </c>
      <c r="C3" s="463"/>
      <c r="D3" s="463"/>
      <c r="E3" s="463"/>
      <c r="F3" s="463"/>
      <c r="G3" s="463"/>
      <c r="H3" s="463"/>
      <c r="I3" s="463"/>
      <c r="J3" s="452" t="s">
        <v>100</v>
      </c>
      <c r="K3" s="453"/>
      <c r="L3" s="452" t="s">
        <v>2</v>
      </c>
      <c r="M3" s="453"/>
    </row>
    <row r="4" spans="1:13" ht="13.5" customHeight="1">
      <c r="A4" s="460"/>
      <c r="B4" s="458" t="s">
        <v>88</v>
      </c>
      <c r="C4" s="459"/>
      <c r="D4" s="459"/>
      <c r="E4" s="459"/>
      <c r="F4" s="452" t="s">
        <v>94</v>
      </c>
      <c r="G4" s="453"/>
      <c r="H4" s="452" t="s">
        <v>49</v>
      </c>
      <c r="I4" s="467"/>
      <c r="J4" s="454"/>
      <c r="K4" s="455"/>
      <c r="L4" s="454"/>
      <c r="M4" s="455"/>
    </row>
    <row r="5" spans="1:13" ht="13.5">
      <c r="A5" s="460"/>
      <c r="B5" s="464" t="s">
        <v>113</v>
      </c>
      <c r="C5" s="465"/>
      <c r="D5" s="466" t="s">
        <v>90</v>
      </c>
      <c r="E5" s="465"/>
      <c r="F5" s="456"/>
      <c r="G5" s="457"/>
      <c r="H5" s="456"/>
      <c r="I5" s="468"/>
      <c r="J5" s="456"/>
      <c r="K5" s="457"/>
      <c r="L5" s="456"/>
      <c r="M5" s="457"/>
    </row>
    <row r="6" spans="1:13" ht="31.5" customHeight="1" thickBot="1">
      <c r="A6" s="461"/>
      <c r="B6" s="287" t="s">
        <v>91</v>
      </c>
      <c r="C6" s="288" t="s">
        <v>92</v>
      </c>
      <c r="D6" s="288" t="s">
        <v>91</v>
      </c>
      <c r="E6" s="289" t="s">
        <v>93</v>
      </c>
      <c r="F6" s="287" t="s">
        <v>91</v>
      </c>
      <c r="G6" s="290" t="s">
        <v>93</v>
      </c>
      <c r="H6" s="288" t="s">
        <v>91</v>
      </c>
      <c r="I6" s="289" t="s">
        <v>93</v>
      </c>
      <c r="J6" s="287" t="s">
        <v>96</v>
      </c>
      <c r="K6" s="290" t="s">
        <v>93</v>
      </c>
      <c r="L6" s="287" t="s">
        <v>97</v>
      </c>
      <c r="M6" s="290" t="s">
        <v>93</v>
      </c>
    </row>
    <row r="7" spans="1:13" ht="14.25" customHeight="1">
      <c r="A7" s="293" t="s">
        <v>5</v>
      </c>
      <c r="B7" s="324">
        <v>143</v>
      </c>
      <c r="C7" s="325">
        <v>520</v>
      </c>
      <c r="D7" s="325">
        <v>0</v>
      </c>
      <c r="E7" s="325">
        <v>0</v>
      </c>
      <c r="F7" s="324">
        <v>0</v>
      </c>
      <c r="G7" s="325">
        <v>0</v>
      </c>
      <c r="H7" s="326">
        <f>B7+D7+F7</f>
        <v>143</v>
      </c>
      <c r="I7" s="327">
        <f>C7+E7+G7</f>
        <v>520</v>
      </c>
      <c r="J7" s="324">
        <v>0</v>
      </c>
      <c r="K7" s="325">
        <v>0</v>
      </c>
      <c r="L7" s="324">
        <f>J7+H7</f>
        <v>143</v>
      </c>
      <c r="M7" s="327">
        <f>K7+I7</f>
        <v>520</v>
      </c>
    </row>
    <row r="8" spans="1:13" ht="14.25" customHeight="1">
      <c r="A8" s="294" t="s">
        <v>6</v>
      </c>
      <c r="B8" s="328">
        <v>140</v>
      </c>
      <c r="C8" s="329">
        <v>441</v>
      </c>
      <c r="D8" s="329">
        <v>0</v>
      </c>
      <c r="E8" s="329">
        <v>0</v>
      </c>
      <c r="F8" s="328">
        <v>0</v>
      </c>
      <c r="G8" s="329">
        <v>0</v>
      </c>
      <c r="H8" s="328">
        <f>B8+D8+F8</f>
        <v>140</v>
      </c>
      <c r="I8" s="329">
        <f>C8+E8+G8</f>
        <v>441</v>
      </c>
      <c r="J8" s="328">
        <v>0</v>
      </c>
      <c r="K8" s="329">
        <v>0</v>
      </c>
      <c r="L8" s="328">
        <f>J8+H8</f>
        <v>140</v>
      </c>
      <c r="M8" s="330">
        <f>K8+I8</f>
        <v>441</v>
      </c>
    </row>
    <row r="9" spans="1:13" ht="14.25" customHeight="1">
      <c r="A9" s="294" t="s">
        <v>7</v>
      </c>
      <c r="B9" s="328">
        <v>36</v>
      </c>
      <c r="C9" s="329">
        <v>69</v>
      </c>
      <c r="D9" s="329">
        <v>0</v>
      </c>
      <c r="E9" s="329">
        <v>0</v>
      </c>
      <c r="F9" s="328">
        <v>0</v>
      </c>
      <c r="G9" s="329">
        <v>0</v>
      </c>
      <c r="H9" s="328">
        <f aca="true" t="shared" si="0" ref="H9:I38">B9+D9+F9</f>
        <v>36</v>
      </c>
      <c r="I9" s="329">
        <f t="shared" si="0"/>
        <v>69</v>
      </c>
      <c r="J9" s="328">
        <v>0</v>
      </c>
      <c r="K9" s="329">
        <v>0</v>
      </c>
      <c r="L9" s="328">
        <f aca="true" t="shared" si="1" ref="L9:M39">J9+H9</f>
        <v>36</v>
      </c>
      <c r="M9" s="330">
        <f t="shared" si="1"/>
        <v>69</v>
      </c>
    </row>
    <row r="10" spans="1:13" ht="14.25" customHeight="1">
      <c r="A10" s="294" t="s">
        <v>8</v>
      </c>
      <c r="B10" s="328">
        <v>30</v>
      </c>
      <c r="C10" s="329">
        <v>85</v>
      </c>
      <c r="D10" s="329">
        <v>0</v>
      </c>
      <c r="E10" s="329">
        <v>0</v>
      </c>
      <c r="F10" s="328">
        <v>0</v>
      </c>
      <c r="G10" s="329">
        <v>0</v>
      </c>
      <c r="H10" s="328">
        <f t="shared" si="0"/>
        <v>30</v>
      </c>
      <c r="I10" s="329">
        <f t="shared" si="0"/>
        <v>85</v>
      </c>
      <c r="J10" s="328">
        <v>0</v>
      </c>
      <c r="K10" s="329">
        <v>0</v>
      </c>
      <c r="L10" s="328">
        <f t="shared" si="1"/>
        <v>30</v>
      </c>
      <c r="M10" s="330">
        <f t="shared" si="1"/>
        <v>85</v>
      </c>
    </row>
    <row r="11" spans="1:13" ht="14.25" customHeight="1">
      <c r="A11" s="294" t="s">
        <v>9</v>
      </c>
      <c r="B11" s="328">
        <v>0</v>
      </c>
      <c r="C11" s="329">
        <v>0</v>
      </c>
      <c r="D11" s="329">
        <v>0</v>
      </c>
      <c r="E11" s="329">
        <v>0</v>
      </c>
      <c r="F11" s="328">
        <v>0</v>
      </c>
      <c r="G11" s="329">
        <v>0</v>
      </c>
      <c r="H11" s="328">
        <f t="shared" si="0"/>
        <v>0</v>
      </c>
      <c r="I11" s="329">
        <f t="shared" si="0"/>
        <v>0</v>
      </c>
      <c r="J11" s="328">
        <v>0</v>
      </c>
      <c r="K11" s="329">
        <v>0</v>
      </c>
      <c r="L11" s="328">
        <f t="shared" si="1"/>
        <v>0</v>
      </c>
      <c r="M11" s="330">
        <f t="shared" si="1"/>
        <v>0</v>
      </c>
    </row>
    <row r="12" spans="1:13" ht="14.25" customHeight="1">
      <c r="A12" s="294" t="s">
        <v>10</v>
      </c>
      <c r="B12" s="328">
        <v>78</v>
      </c>
      <c r="C12" s="329">
        <v>284</v>
      </c>
      <c r="D12" s="329">
        <v>0</v>
      </c>
      <c r="E12" s="329">
        <v>0</v>
      </c>
      <c r="F12" s="328">
        <v>0</v>
      </c>
      <c r="G12" s="329">
        <v>0</v>
      </c>
      <c r="H12" s="328">
        <f t="shared" si="0"/>
        <v>78</v>
      </c>
      <c r="I12" s="329">
        <f t="shared" si="0"/>
        <v>284</v>
      </c>
      <c r="J12" s="328">
        <v>0</v>
      </c>
      <c r="K12" s="329">
        <v>0</v>
      </c>
      <c r="L12" s="328">
        <f t="shared" si="1"/>
        <v>78</v>
      </c>
      <c r="M12" s="330">
        <f t="shared" si="1"/>
        <v>284</v>
      </c>
    </row>
    <row r="13" spans="1:13" ht="14.25" customHeight="1">
      <c r="A13" s="294" t="s">
        <v>11</v>
      </c>
      <c r="B13" s="328">
        <v>8</v>
      </c>
      <c r="C13" s="329">
        <v>22</v>
      </c>
      <c r="D13" s="329">
        <v>5</v>
      </c>
      <c r="E13" s="329">
        <v>3</v>
      </c>
      <c r="F13" s="328">
        <v>0</v>
      </c>
      <c r="G13" s="329">
        <v>0</v>
      </c>
      <c r="H13" s="328">
        <f t="shared" si="0"/>
        <v>13</v>
      </c>
      <c r="I13" s="329">
        <f t="shared" si="0"/>
        <v>25</v>
      </c>
      <c r="J13" s="328">
        <v>0</v>
      </c>
      <c r="K13" s="329">
        <v>0</v>
      </c>
      <c r="L13" s="328">
        <f t="shared" si="1"/>
        <v>13</v>
      </c>
      <c r="M13" s="330">
        <f t="shared" si="1"/>
        <v>25</v>
      </c>
    </row>
    <row r="14" spans="1:13" ht="14.25" customHeight="1">
      <c r="A14" s="294" t="s">
        <v>12</v>
      </c>
      <c r="B14" s="328">
        <v>66</v>
      </c>
      <c r="C14" s="329">
        <v>254</v>
      </c>
      <c r="D14" s="329">
        <v>0</v>
      </c>
      <c r="E14" s="329">
        <v>0</v>
      </c>
      <c r="F14" s="328">
        <v>0</v>
      </c>
      <c r="G14" s="329">
        <v>0</v>
      </c>
      <c r="H14" s="328">
        <f t="shared" si="0"/>
        <v>66</v>
      </c>
      <c r="I14" s="329">
        <f t="shared" si="0"/>
        <v>254</v>
      </c>
      <c r="J14" s="328">
        <v>0</v>
      </c>
      <c r="K14" s="329">
        <v>0</v>
      </c>
      <c r="L14" s="328">
        <f t="shared" si="1"/>
        <v>66</v>
      </c>
      <c r="M14" s="330">
        <f t="shared" si="1"/>
        <v>254</v>
      </c>
    </row>
    <row r="15" spans="1:13" ht="14.25" customHeight="1">
      <c r="A15" s="294" t="s">
        <v>13</v>
      </c>
      <c r="B15" s="328">
        <v>21</v>
      </c>
      <c r="C15" s="329">
        <v>78</v>
      </c>
      <c r="D15" s="329">
        <v>0</v>
      </c>
      <c r="E15" s="329">
        <v>0</v>
      </c>
      <c r="F15" s="328">
        <v>0</v>
      </c>
      <c r="G15" s="329">
        <v>0</v>
      </c>
      <c r="H15" s="328">
        <f t="shared" si="0"/>
        <v>21</v>
      </c>
      <c r="I15" s="329">
        <f t="shared" si="0"/>
        <v>78</v>
      </c>
      <c r="J15" s="328">
        <v>0</v>
      </c>
      <c r="K15" s="329">
        <v>0</v>
      </c>
      <c r="L15" s="328">
        <f t="shared" si="1"/>
        <v>21</v>
      </c>
      <c r="M15" s="330">
        <f t="shared" si="1"/>
        <v>78</v>
      </c>
    </row>
    <row r="16" spans="1:13" ht="14.25" customHeight="1">
      <c r="A16" s="294" t="s">
        <v>14</v>
      </c>
      <c r="B16" s="328">
        <v>10</v>
      </c>
      <c r="C16" s="329">
        <v>41</v>
      </c>
      <c r="D16" s="329">
        <v>0</v>
      </c>
      <c r="E16" s="329">
        <v>0</v>
      </c>
      <c r="F16" s="328">
        <v>0</v>
      </c>
      <c r="G16" s="329">
        <v>0</v>
      </c>
      <c r="H16" s="328">
        <f t="shared" si="0"/>
        <v>10</v>
      </c>
      <c r="I16" s="329">
        <f t="shared" si="0"/>
        <v>41</v>
      </c>
      <c r="J16" s="328">
        <v>0</v>
      </c>
      <c r="K16" s="329">
        <v>0</v>
      </c>
      <c r="L16" s="328">
        <f t="shared" si="1"/>
        <v>10</v>
      </c>
      <c r="M16" s="330">
        <f t="shared" si="1"/>
        <v>41</v>
      </c>
    </row>
    <row r="17" spans="1:13" ht="14.25" customHeight="1">
      <c r="A17" s="294" t="s">
        <v>15</v>
      </c>
      <c r="B17" s="328">
        <v>55</v>
      </c>
      <c r="C17" s="329">
        <v>215</v>
      </c>
      <c r="D17" s="329">
        <v>0</v>
      </c>
      <c r="E17" s="329">
        <v>0</v>
      </c>
      <c r="F17" s="328">
        <v>0</v>
      </c>
      <c r="G17" s="329">
        <v>0</v>
      </c>
      <c r="H17" s="328">
        <f t="shared" si="0"/>
        <v>55</v>
      </c>
      <c r="I17" s="329">
        <f t="shared" si="0"/>
        <v>215</v>
      </c>
      <c r="J17" s="328">
        <v>0</v>
      </c>
      <c r="K17" s="329">
        <v>0</v>
      </c>
      <c r="L17" s="328">
        <f t="shared" si="1"/>
        <v>55</v>
      </c>
      <c r="M17" s="330">
        <f t="shared" si="1"/>
        <v>215</v>
      </c>
    </row>
    <row r="18" spans="1:13" ht="14.25" customHeight="1">
      <c r="A18" s="294" t="s">
        <v>16</v>
      </c>
      <c r="B18" s="328">
        <v>0</v>
      </c>
      <c r="C18" s="329">
        <v>0</v>
      </c>
      <c r="D18" s="329">
        <v>0</v>
      </c>
      <c r="E18" s="329">
        <v>0</v>
      </c>
      <c r="F18" s="328">
        <v>0</v>
      </c>
      <c r="G18" s="329">
        <v>0</v>
      </c>
      <c r="H18" s="328">
        <f t="shared" si="0"/>
        <v>0</v>
      </c>
      <c r="I18" s="329">
        <f t="shared" si="0"/>
        <v>0</v>
      </c>
      <c r="J18" s="328">
        <v>0</v>
      </c>
      <c r="K18" s="329">
        <v>0</v>
      </c>
      <c r="L18" s="328">
        <f t="shared" si="1"/>
        <v>0</v>
      </c>
      <c r="M18" s="330">
        <f t="shared" si="1"/>
        <v>0</v>
      </c>
    </row>
    <row r="19" spans="1:13" ht="14.25" customHeight="1">
      <c r="A19" s="294" t="s">
        <v>17</v>
      </c>
      <c r="B19" s="328">
        <v>32</v>
      </c>
      <c r="C19" s="329">
        <v>91</v>
      </c>
      <c r="D19" s="329">
        <v>0</v>
      </c>
      <c r="E19" s="329">
        <v>0</v>
      </c>
      <c r="F19" s="328">
        <v>0</v>
      </c>
      <c r="G19" s="329">
        <v>0</v>
      </c>
      <c r="H19" s="328">
        <f t="shared" si="0"/>
        <v>32</v>
      </c>
      <c r="I19" s="329">
        <f t="shared" si="0"/>
        <v>91</v>
      </c>
      <c r="J19" s="328">
        <v>0</v>
      </c>
      <c r="K19" s="329">
        <v>0</v>
      </c>
      <c r="L19" s="328">
        <f t="shared" si="1"/>
        <v>32</v>
      </c>
      <c r="M19" s="330">
        <f t="shared" si="1"/>
        <v>91</v>
      </c>
    </row>
    <row r="20" spans="1:13" ht="14.25" customHeight="1">
      <c r="A20" s="294" t="s">
        <v>18</v>
      </c>
      <c r="B20" s="328">
        <v>34</v>
      </c>
      <c r="C20" s="329">
        <v>107</v>
      </c>
      <c r="D20" s="329">
        <v>0</v>
      </c>
      <c r="E20" s="329">
        <v>0</v>
      </c>
      <c r="F20" s="328">
        <v>0</v>
      </c>
      <c r="G20" s="329">
        <v>0</v>
      </c>
      <c r="H20" s="328">
        <f t="shared" si="0"/>
        <v>34</v>
      </c>
      <c r="I20" s="329">
        <f t="shared" si="0"/>
        <v>107</v>
      </c>
      <c r="J20" s="328">
        <v>0</v>
      </c>
      <c r="K20" s="329">
        <v>0</v>
      </c>
      <c r="L20" s="328">
        <f t="shared" si="1"/>
        <v>34</v>
      </c>
      <c r="M20" s="330">
        <f t="shared" si="1"/>
        <v>107</v>
      </c>
    </row>
    <row r="21" spans="1:13" ht="14.25" customHeight="1">
      <c r="A21" s="294" t="s">
        <v>19</v>
      </c>
      <c r="B21" s="328">
        <v>35</v>
      </c>
      <c r="C21" s="329">
        <v>99</v>
      </c>
      <c r="D21" s="329">
        <v>0</v>
      </c>
      <c r="E21" s="329">
        <v>0</v>
      </c>
      <c r="F21" s="328">
        <v>0</v>
      </c>
      <c r="G21" s="329">
        <v>0</v>
      </c>
      <c r="H21" s="328">
        <f t="shared" si="0"/>
        <v>35</v>
      </c>
      <c r="I21" s="329">
        <f t="shared" si="0"/>
        <v>99</v>
      </c>
      <c r="J21" s="328">
        <v>0</v>
      </c>
      <c r="K21" s="329">
        <v>0</v>
      </c>
      <c r="L21" s="328">
        <f t="shared" si="1"/>
        <v>35</v>
      </c>
      <c r="M21" s="330">
        <f t="shared" si="1"/>
        <v>99</v>
      </c>
    </row>
    <row r="22" spans="1:13" ht="14.25" customHeight="1">
      <c r="A22" s="294" t="s">
        <v>20</v>
      </c>
      <c r="B22" s="328">
        <v>63</v>
      </c>
      <c r="C22" s="329">
        <v>220</v>
      </c>
      <c r="D22" s="329">
        <v>0</v>
      </c>
      <c r="E22" s="329">
        <v>0</v>
      </c>
      <c r="F22" s="328">
        <v>0</v>
      </c>
      <c r="G22" s="329">
        <v>0</v>
      </c>
      <c r="H22" s="328">
        <f t="shared" si="0"/>
        <v>63</v>
      </c>
      <c r="I22" s="329">
        <f t="shared" si="0"/>
        <v>220</v>
      </c>
      <c r="J22" s="328">
        <v>0</v>
      </c>
      <c r="K22" s="329">
        <v>0</v>
      </c>
      <c r="L22" s="328">
        <f t="shared" si="1"/>
        <v>63</v>
      </c>
      <c r="M22" s="330">
        <f t="shared" si="1"/>
        <v>220</v>
      </c>
    </row>
    <row r="23" spans="1:13" ht="14.25" customHeight="1">
      <c r="A23" s="294" t="s">
        <v>21</v>
      </c>
      <c r="B23" s="328">
        <v>3</v>
      </c>
      <c r="C23" s="329">
        <v>15</v>
      </c>
      <c r="D23" s="329">
        <v>0</v>
      </c>
      <c r="E23" s="329">
        <v>0</v>
      </c>
      <c r="F23" s="328">
        <v>0</v>
      </c>
      <c r="G23" s="329">
        <v>0</v>
      </c>
      <c r="H23" s="328">
        <f t="shared" si="0"/>
        <v>3</v>
      </c>
      <c r="I23" s="329">
        <f t="shared" si="0"/>
        <v>15</v>
      </c>
      <c r="J23" s="328">
        <v>0</v>
      </c>
      <c r="K23" s="329">
        <v>0</v>
      </c>
      <c r="L23" s="328">
        <f t="shared" si="1"/>
        <v>3</v>
      </c>
      <c r="M23" s="330">
        <f t="shared" si="1"/>
        <v>15</v>
      </c>
    </row>
    <row r="24" spans="1:13" ht="14.25" customHeight="1">
      <c r="A24" s="294" t="s">
        <v>22</v>
      </c>
      <c r="B24" s="328">
        <v>41</v>
      </c>
      <c r="C24" s="329">
        <v>151</v>
      </c>
      <c r="D24" s="329">
        <v>0</v>
      </c>
      <c r="E24" s="329">
        <v>0</v>
      </c>
      <c r="F24" s="328">
        <v>0</v>
      </c>
      <c r="G24" s="329">
        <v>0</v>
      </c>
      <c r="H24" s="328">
        <f t="shared" si="0"/>
        <v>41</v>
      </c>
      <c r="I24" s="329">
        <f t="shared" si="0"/>
        <v>151</v>
      </c>
      <c r="J24" s="328">
        <v>0</v>
      </c>
      <c r="K24" s="329">
        <v>0</v>
      </c>
      <c r="L24" s="328">
        <f t="shared" si="1"/>
        <v>41</v>
      </c>
      <c r="M24" s="330">
        <f t="shared" si="1"/>
        <v>151</v>
      </c>
    </row>
    <row r="25" spans="1:13" ht="14.25" customHeight="1">
      <c r="A25" s="294" t="s">
        <v>23</v>
      </c>
      <c r="B25" s="328">
        <v>63</v>
      </c>
      <c r="C25" s="329">
        <v>232</v>
      </c>
      <c r="D25" s="329">
        <v>0</v>
      </c>
      <c r="E25" s="329">
        <v>0</v>
      </c>
      <c r="F25" s="328">
        <v>0</v>
      </c>
      <c r="G25" s="329">
        <v>0</v>
      </c>
      <c r="H25" s="328">
        <f t="shared" si="0"/>
        <v>63</v>
      </c>
      <c r="I25" s="329">
        <f t="shared" si="0"/>
        <v>232</v>
      </c>
      <c r="J25" s="328">
        <v>0</v>
      </c>
      <c r="K25" s="329">
        <v>0</v>
      </c>
      <c r="L25" s="328">
        <f t="shared" si="1"/>
        <v>63</v>
      </c>
      <c r="M25" s="330">
        <f t="shared" si="1"/>
        <v>232</v>
      </c>
    </row>
    <row r="26" spans="1:13" ht="14.25" customHeight="1">
      <c r="A26" s="294" t="s">
        <v>24</v>
      </c>
      <c r="B26" s="328">
        <v>21</v>
      </c>
      <c r="C26" s="329">
        <v>48</v>
      </c>
      <c r="D26" s="329">
        <v>0</v>
      </c>
      <c r="E26" s="329">
        <v>0</v>
      </c>
      <c r="F26" s="328">
        <v>0</v>
      </c>
      <c r="G26" s="329">
        <v>0</v>
      </c>
      <c r="H26" s="328">
        <f t="shared" si="0"/>
        <v>21</v>
      </c>
      <c r="I26" s="329">
        <f t="shared" si="0"/>
        <v>48</v>
      </c>
      <c r="J26" s="328">
        <v>0</v>
      </c>
      <c r="K26" s="329">
        <v>0</v>
      </c>
      <c r="L26" s="328">
        <f t="shared" si="1"/>
        <v>21</v>
      </c>
      <c r="M26" s="330">
        <f t="shared" si="1"/>
        <v>48</v>
      </c>
    </row>
    <row r="27" spans="1:13" ht="14.25" customHeight="1">
      <c r="A27" s="294" t="s">
        <v>25</v>
      </c>
      <c r="B27" s="328">
        <v>19</v>
      </c>
      <c r="C27" s="329">
        <v>62</v>
      </c>
      <c r="D27" s="329">
        <v>0</v>
      </c>
      <c r="E27" s="329">
        <v>0</v>
      </c>
      <c r="F27" s="328">
        <v>0</v>
      </c>
      <c r="G27" s="329">
        <v>0</v>
      </c>
      <c r="H27" s="328">
        <f t="shared" si="0"/>
        <v>19</v>
      </c>
      <c r="I27" s="329">
        <f t="shared" si="0"/>
        <v>62</v>
      </c>
      <c r="J27" s="328">
        <v>0</v>
      </c>
      <c r="K27" s="329">
        <v>0</v>
      </c>
      <c r="L27" s="328">
        <f t="shared" si="1"/>
        <v>19</v>
      </c>
      <c r="M27" s="330">
        <f t="shared" si="1"/>
        <v>62</v>
      </c>
    </row>
    <row r="28" spans="1:13" ht="14.25" customHeight="1">
      <c r="A28" s="294" t="s">
        <v>26</v>
      </c>
      <c r="B28" s="328">
        <v>0</v>
      </c>
      <c r="C28" s="329">
        <v>0</v>
      </c>
      <c r="D28" s="329">
        <v>0</v>
      </c>
      <c r="E28" s="329">
        <v>0</v>
      </c>
      <c r="F28" s="328">
        <v>0</v>
      </c>
      <c r="G28" s="329">
        <v>0</v>
      </c>
      <c r="H28" s="328">
        <f t="shared" si="0"/>
        <v>0</v>
      </c>
      <c r="I28" s="329">
        <f t="shared" si="0"/>
        <v>0</v>
      </c>
      <c r="J28" s="328">
        <v>0</v>
      </c>
      <c r="K28" s="329">
        <v>0</v>
      </c>
      <c r="L28" s="328">
        <f t="shared" si="1"/>
        <v>0</v>
      </c>
      <c r="M28" s="330">
        <f t="shared" si="1"/>
        <v>0</v>
      </c>
    </row>
    <row r="29" spans="1:13" ht="14.25" customHeight="1">
      <c r="A29" s="294" t="s">
        <v>27</v>
      </c>
      <c r="B29" s="328">
        <v>54</v>
      </c>
      <c r="C29" s="329">
        <v>146</v>
      </c>
      <c r="D29" s="329">
        <v>0</v>
      </c>
      <c r="E29" s="329">
        <v>0</v>
      </c>
      <c r="F29" s="328">
        <v>0</v>
      </c>
      <c r="G29" s="329">
        <v>0</v>
      </c>
      <c r="H29" s="328">
        <f t="shared" si="0"/>
        <v>54</v>
      </c>
      <c r="I29" s="329">
        <f t="shared" si="0"/>
        <v>146</v>
      </c>
      <c r="J29" s="328">
        <v>0</v>
      </c>
      <c r="K29" s="329">
        <v>0</v>
      </c>
      <c r="L29" s="328">
        <f t="shared" si="1"/>
        <v>54</v>
      </c>
      <c r="M29" s="330">
        <f t="shared" si="1"/>
        <v>146</v>
      </c>
    </row>
    <row r="30" spans="1:13" ht="14.25" customHeight="1">
      <c r="A30" s="294" t="s">
        <v>28</v>
      </c>
      <c r="B30" s="328">
        <v>31</v>
      </c>
      <c r="C30" s="329">
        <v>130</v>
      </c>
      <c r="D30" s="329">
        <v>0</v>
      </c>
      <c r="E30" s="329">
        <v>0</v>
      </c>
      <c r="F30" s="328">
        <v>0</v>
      </c>
      <c r="G30" s="329">
        <v>0</v>
      </c>
      <c r="H30" s="328">
        <f t="shared" si="0"/>
        <v>31</v>
      </c>
      <c r="I30" s="329">
        <f t="shared" si="0"/>
        <v>130</v>
      </c>
      <c r="J30" s="328">
        <v>0</v>
      </c>
      <c r="K30" s="329">
        <v>0</v>
      </c>
      <c r="L30" s="328">
        <f t="shared" si="1"/>
        <v>31</v>
      </c>
      <c r="M30" s="330">
        <f t="shared" si="1"/>
        <v>130</v>
      </c>
    </row>
    <row r="31" spans="1:13" ht="14.25" customHeight="1">
      <c r="A31" s="294" t="s">
        <v>29</v>
      </c>
      <c r="B31" s="328">
        <v>95</v>
      </c>
      <c r="C31" s="329">
        <v>368</v>
      </c>
      <c r="D31" s="329">
        <v>0</v>
      </c>
      <c r="E31" s="329">
        <v>0</v>
      </c>
      <c r="F31" s="328">
        <v>0</v>
      </c>
      <c r="G31" s="329">
        <v>0</v>
      </c>
      <c r="H31" s="328">
        <f t="shared" si="0"/>
        <v>95</v>
      </c>
      <c r="I31" s="329">
        <f t="shared" si="0"/>
        <v>368</v>
      </c>
      <c r="J31" s="328">
        <v>0</v>
      </c>
      <c r="K31" s="329">
        <v>0</v>
      </c>
      <c r="L31" s="328">
        <f t="shared" si="1"/>
        <v>95</v>
      </c>
      <c r="M31" s="330">
        <f t="shared" si="1"/>
        <v>368</v>
      </c>
    </row>
    <row r="32" spans="1:13" ht="14.25" customHeight="1">
      <c r="A32" s="294" t="s">
        <v>30</v>
      </c>
      <c r="B32" s="328">
        <v>5</v>
      </c>
      <c r="C32" s="329">
        <v>11</v>
      </c>
      <c r="D32" s="329">
        <v>1</v>
      </c>
      <c r="E32" s="329">
        <v>1</v>
      </c>
      <c r="F32" s="328">
        <v>0</v>
      </c>
      <c r="G32" s="329">
        <v>0</v>
      </c>
      <c r="H32" s="328">
        <f t="shared" si="0"/>
        <v>6</v>
      </c>
      <c r="I32" s="329">
        <f t="shared" si="0"/>
        <v>12</v>
      </c>
      <c r="J32" s="328">
        <v>0</v>
      </c>
      <c r="K32" s="329">
        <v>0</v>
      </c>
      <c r="L32" s="328">
        <f t="shared" si="1"/>
        <v>6</v>
      </c>
      <c r="M32" s="330">
        <f t="shared" si="1"/>
        <v>12</v>
      </c>
    </row>
    <row r="33" spans="1:13" ht="14.25" customHeight="1">
      <c r="A33" s="294" t="s">
        <v>31</v>
      </c>
      <c r="B33" s="328">
        <v>28</v>
      </c>
      <c r="C33" s="329">
        <v>87</v>
      </c>
      <c r="D33" s="329">
        <v>0</v>
      </c>
      <c r="E33" s="329">
        <v>0</v>
      </c>
      <c r="F33" s="328">
        <v>0</v>
      </c>
      <c r="G33" s="329">
        <v>0</v>
      </c>
      <c r="H33" s="328">
        <f t="shared" si="0"/>
        <v>28</v>
      </c>
      <c r="I33" s="329">
        <f t="shared" si="0"/>
        <v>87</v>
      </c>
      <c r="J33" s="328">
        <v>0</v>
      </c>
      <c r="K33" s="329">
        <v>0</v>
      </c>
      <c r="L33" s="328">
        <f t="shared" si="1"/>
        <v>28</v>
      </c>
      <c r="M33" s="330">
        <f t="shared" si="1"/>
        <v>87</v>
      </c>
    </row>
    <row r="34" spans="1:13" ht="14.25" customHeight="1">
      <c r="A34" s="294" t="s">
        <v>32</v>
      </c>
      <c r="B34" s="328">
        <v>21</v>
      </c>
      <c r="C34" s="329">
        <v>60</v>
      </c>
      <c r="D34" s="329">
        <v>0</v>
      </c>
      <c r="E34" s="329">
        <v>0</v>
      </c>
      <c r="F34" s="328">
        <v>0</v>
      </c>
      <c r="G34" s="329">
        <v>0</v>
      </c>
      <c r="H34" s="328">
        <f t="shared" si="0"/>
        <v>21</v>
      </c>
      <c r="I34" s="329">
        <f t="shared" si="0"/>
        <v>60</v>
      </c>
      <c r="J34" s="328">
        <v>0</v>
      </c>
      <c r="K34" s="329">
        <v>0</v>
      </c>
      <c r="L34" s="328">
        <f t="shared" si="1"/>
        <v>21</v>
      </c>
      <c r="M34" s="330">
        <f t="shared" si="1"/>
        <v>60</v>
      </c>
    </row>
    <row r="35" spans="1:13" ht="14.25" customHeight="1">
      <c r="A35" s="294" t="s">
        <v>33</v>
      </c>
      <c r="B35" s="328">
        <v>3</v>
      </c>
      <c r="C35" s="329">
        <v>9</v>
      </c>
      <c r="D35" s="329">
        <v>0</v>
      </c>
      <c r="E35" s="329">
        <v>0</v>
      </c>
      <c r="F35" s="328">
        <v>0</v>
      </c>
      <c r="G35" s="329">
        <v>0</v>
      </c>
      <c r="H35" s="328">
        <f t="shared" si="0"/>
        <v>3</v>
      </c>
      <c r="I35" s="329">
        <f t="shared" si="0"/>
        <v>9</v>
      </c>
      <c r="J35" s="328">
        <v>0</v>
      </c>
      <c r="K35" s="329">
        <v>0</v>
      </c>
      <c r="L35" s="328">
        <f t="shared" si="1"/>
        <v>3</v>
      </c>
      <c r="M35" s="330">
        <f t="shared" si="1"/>
        <v>9</v>
      </c>
    </row>
    <row r="36" spans="1:14" ht="14.25" customHeight="1">
      <c r="A36" s="294" t="s">
        <v>34</v>
      </c>
      <c r="B36" s="328">
        <v>0</v>
      </c>
      <c r="C36" s="329">
        <v>0</v>
      </c>
      <c r="D36" s="329">
        <v>0</v>
      </c>
      <c r="E36" s="329">
        <v>0</v>
      </c>
      <c r="F36" s="328">
        <v>0</v>
      </c>
      <c r="G36" s="329">
        <v>0</v>
      </c>
      <c r="H36" s="328">
        <f t="shared" si="0"/>
        <v>0</v>
      </c>
      <c r="I36" s="329">
        <f t="shared" si="0"/>
        <v>0</v>
      </c>
      <c r="J36" s="328">
        <v>0</v>
      </c>
      <c r="K36" s="329">
        <v>0</v>
      </c>
      <c r="L36" s="328">
        <f t="shared" si="1"/>
        <v>0</v>
      </c>
      <c r="M36" s="330">
        <f t="shared" si="1"/>
        <v>0</v>
      </c>
      <c r="N36" s="321"/>
    </row>
    <row r="37" spans="1:14" ht="14.25" customHeight="1">
      <c r="A37" s="294" t="s">
        <v>35</v>
      </c>
      <c r="B37" s="328">
        <v>39</v>
      </c>
      <c r="C37" s="329">
        <v>123</v>
      </c>
      <c r="D37" s="329">
        <v>0</v>
      </c>
      <c r="E37" s="329">
        <v>0</v>
      </c>
      <c r="F37" s="328">
        <v>0</v>
      </c>
      <c r="G37" s="329">
        <v>0</v>
      </c>
      <c r="H37" s="328">
        <f t="shared" si="0"/>
        <v>39</v>
      </c>
      <c r="I37" s="329">
        <f t="shared" si="0"/>
        <v>123</v>
      </c>
      <c r="J37" s="328">
        <v>0</v>
      </c>
      <c r="K37" s="329">
        <v>0</v>
      </c>
      <c r="L37" s="328">
        <f t="shared" si="1"/>
        <v>39</v>
      </c>
      <c r="M37" s="330">
        <f t="shared" si="1"/>
        <v>123</v>
      </c>
      <c r="N37" s="321"/>
    </row>
    <row r="38" spans="1:13" ht="14.25" customHeight="1">
      <c r="A38" s="294" t="s">
        <v>36</v>
      </c>
      <c r="B38" s="328">
        <v>2</v>
      </c>
      <c r="C38" s="329">
        <v>4</v>
      </c>
      <c r="D38" s="329">
        <v>0</v>
      </c>
      <c r="E38" s="329">
        <v>0</v>
      </c>
      <c r="F38" s="328">
        <v>0</v>
      </c>
      <c r="G38" s="329">
        <v>0</v>
      </c>
      <c r="H38" s="328">
        <f t="shared" si="0"/>
        <v>2</v>
      </c>
      <c r="I38" s="329">
        <f t="shared" si="0"/>
        <v>4</v>
      </c>
      <c r="J38" s="328">
        <v>0</v>
      </c>
      <c r="K38" s="329">
        <v>0</v>
      </c>
      <c r="L38" s="328">
        <f t="shared" si="1"/>
        <v>2</v>
      </c>
      <c r="M38" s="330">
        <f t="shared" si="1"/>
        <v>4</v>
      </c>
    </row>
    <row r="39" spans="1:13" ht="14.25" customHeight="1" thickBot="1">
      <c r="A39" s="295" t="s">
        <v>37</v>
      </c>
      <c r="B39" s="331">
        <v>11</v>
      </c>
      <c r="C39" s="332">
        <v>24</v>
      </c>
      <c r="D39" s="329">
        <v>0</v>
      </c>
      <c r="E39" s="329">
        <v>0</v>
      </c>
      <c r="F39" s="331">
        <v>11</v>
      </c>
      <c r="G39" s="332">
        <v>24</v>
      </c>
      <c r="H39" s="331">
        <f>B39+D39+F39</f>
        <v>22</v>
      </c>
      <c r="I39" s="332">
        <f>C39+E39+G39</f>
        <v>48</v>
      </c>
      <c r="J39" s="331">
        <v>0</v>
      </c>
      <c r="K39" s="332">
        <v>0</v>
      </c>
      <c r="L39" s="331">
        <f t="shared" si="1"/>
        <v>22</v>
      </c>
      <c r="M39" s="333">
        <f t="shared" si="1"/>
        <v>48</v>
      </c>
    </row>
    <row r="40" spans="1:13" ht="15.75" customHeight="1" thickBot="1">
      <c r="A40" s="322" t="s">
        <v>51</v>
      </c>
      <c r="B40" s="298">
        <f aca="true" t="shared" si="2" ref="B40:K40">SUM(B7:B39)</f>
        <v>1187</v>
      </c>
      <c r="C40" s="297">
        <f t="shared" si="2"/>
        <v>3996</v>
      </c>
      <c r="D40" s="297">
        <f t="shared" si="2"/>
        <v>6</v>
      </c>
      <c r="E40" s="297">
        <f t="shared" si="2"/>
        <v>4</v>
      </c>
      <c r="F40" s="298">
        <f t="shared" si="2"/>
        <v>11</v>
      </c>
      <c r="G40" s="297">
        <f t="shared" si="2"/>
        <v>24</v>
      </c>
      <c r="H40" s="298">
        <f>SUM(H7:H39)</f>
        <v>1204</v>
      </c>
      <c r="I40" s="297">
        <f>SUM(I7:I39)</f>
        <v>4024</v>
      </c>
      <c r="J40" s="298">
        <f t="shared" si="2"/>
        <v>0</v>
      </c>
      <c r="K40" s="297">
        <f t="shared" si="2"/>
        <v>0</v>
      </c>
      <c r="L40" s="334">
        <f>SUM(L7:L39)</f>
        <v>1204</v>
      </c>
      <c r="M40" s="335">
        <f>SUM(M7:M39)</f>
        <v>4024</v>
      </c>
    </row>
    <row r="41" spans="1:13" ht="14.25" customHeight="1">
      <c r="A41" s="300" t="s">
        <v>38</v>
      </c>
      <c r="B41" s="336">
        <v>2</v>
      </c>
      <c r="C41" s="337">
        <v>6</v>
      </c>
      <c r="D41" s="337">
        <v>0</v>
      </c>
      <c r="E41" s="337">
        <v>0</v>
      </c>
      <c r="F41" s="336">
        <v>0</v>
      </c>
      <c r="G41" s="337">
        <v>0</v>
      </c>
      <c r="H41" s="336">
        <f>B41+D41+F41</f>
        <v>2</v>
      </c>
      <c r="I41" s="337">
        <f>C41+E41+G41</f>
        <v>6</v>
      </c>
      <c r="J41" s="336">
        <v>0</v>
      </c>
      <c r="K41" s="337">
        <v>0</v>
      </c>
      <c r="L41" s="336">
        <f>J41+H41</f>
        <v>2</v>
      </c>
      <c r="M41" s="338">
        <f>K41+I41</f>
        <v>6</v>
      </c>
    </row>
    <row r="42" spans="1:13" ht="14.25" customHeight="1">
      <c r="A42" s="294" t="s">
        <v>39</v>
      </c>
      <c r="B42" s="328">
        <v>19</v>
      </c>
      <c r="C42" s="329">
        <v>60</v>
      </c>
      <c r="D42" s="329">
        <v>0</v>
      </c>
      <c r="E42" s="329">
        <v>0</v>
      </c>
      <c r="F42" s="328">
        <v>0</v>
      </c>
      <c r="G42" s="329">
        <v>0</v>
      </c>
      <c r="H42" s="328">
        <f aca="true" t="shared" si="3" ref="H42:I50">B42+D42+F42</f>
        <v>19</v>
      </c>
      <c r="I42" s="329">
        <f t="shared" si="3"/>
        <v>60</v>
      </c>
      <c r="J42" s="328">
        <v>0</v>
      </c>
      <c r="K42" s="329">
        <v>0</v>
      </c>
      <c r="L42" s="328">
        <f aca="true" t="shared" si="4" ref="L42:M50">J42+H42</f>
        <v>19</v>
      </c>
      <c r="M42" s="330">
        <f t="shared" si="4"/>
        <v>60</v>
      </c>
    </row>
    <row r="43" spans="1:13" ht="14.25" customHeight="1">
      <c r="A43" s="294" t="s">
        <v>40</v>
      </c>
      <c r="B43" s="328">
        <v>3</v>
      </c>
      <c r="C43" s="329">
        <v>12</v>
      </c>
      <c r="D43" s="329">
        <v>0</v>
      </c>
      <c r="E43" s="329">
        <v>0</v>
      </c>
      <c r="F43" s="328">
        <v>0</v>
      </c>
      <c r="G43" s="329">
        <v>0</v>
      </c>
      <c r="H43" s="328">
        <f t="shared" si="3"/>
        <v>3</v>
      </c>
      <c r="I43" s="329">
        <f t="shared" si="3"/>
        <v>12</v>
      </c>
      <c r="J43" s="328">
        <v>0</v>
      </c>
      <c r="K43" s="329">
        <v>0</v>
      </c>
      <c r="L43" s="328">
        <f t="shared" si="4"/>
        <v>3</v>
      </c>
      <c r="M43" s="330">
        <f t="shared" si="4"/>
        <v>12</v>
      </c>
    </row>
    <row r="44" spans="1:13" ht="14.25" customHeight="1">
      <c r="A44" s="294" t="s">
        <v>41</v>
      </c>
      <c r="B44" s="328">
        <v>3</v>
      </c>
      <c r="C44" s="329">
        <v>6</v>
      </c>
      <c r="D44" s="329">
        <v>0</v>
      </c>
      <c r="E44" s="329">
        <v>0</v>
      </c>
      <c r="F44" s="328">
        <v>0</v>
      </c>
      <c r="G44" s="329">
        <v>0</v>
      </c>
      <c r="H44" s="328">
        <f t="shared" si="3"/>
        <v>3</v>
      </c>
      <c r="I44" s="329">
        <f t="shared" si="3"/>
        <v>6</v>
      </c>
      <c r="J44" s="328">
        <v>0</v>
      </c>
      <c r="K44" s="329">
        <v>0</v>
      </c>
      <c r="L44" s="328">
        <f t="shared" si="4"/>
        <v>3</v>
      </c>
      <c r="M44" s="330">
        <f t="shared" si="4"/>
        <v>6</v>
      </c>
    </row>
    <row r="45" spans="1:13" ht="14.25" customHeight="1">
      <c r="A45" s="294" t="s">
        <v>42</v>
      </c>
      <c r="B45" s="328">
        <v>27</v>
      </c>
      <c r="C45" s="329">
        <v>91</v>
      </c>
      <c r="D45" s="329">
        <v>0</v>
      </c>
      <c r="E45" s="329">
        <v>0</v>
      </c>
      <c r="F45" s="328">
        <v>0</v>
      </c>
      <c r="G45" s="329">
        <v>0</v>
      </c>
      <c r="H45" s="328">
        <f t="shared" si="3"/>
        <v>27</v>
      </c>
      <c r="I45" s="329">
        <f t="shared" si="3"/>
        <v>91</v>
      </c>
      <c r="J45" s="328">
        <v>0</v>
      </c>
      <c r="K45" s="329">
        <v>0</v>
      </c>
      <c r="L45" s="328">
        <f t="shared" si="4"/>
        <v>27</v>
      </c>
      <c r="M45" s="330">
        <f t="shared" si="4"/>
        <v>91</v>
      </c>
    </row>
    <row r="46" spans="1:13" ht="14.25" customHeight="1">
      <c r="A46" s="294" t="s">
        <v>43</v>
      </c>
      <c r="B46" s="328">
        <v>2</v>
      </c>
      <c r="C46" s="329">
        <v>5</v>
      </c>
      <c r="D46" s="329">
        <v>0</v>
      </c>
      <c r="E46" s="329">
        <v>0</v>
      </c>
      <c r="F46" s="328">
        <v>0</v>
      </c>
      <c r="G46" s="329">
        <v>0</v>
      </c>
      <c r="H46" s="328">
        <f t="shared" si="3"/>
        <v>2</v>
      </c>
      <c r="I46" s="329">
        <f t="shared" si="3"/>
        <v>5</v>
      </c>
      <c r="J46" s="328">
        <v>0</v>
      </c>
      <c r="K46" s="329">
        <v>0</v>
      </c>
      <c r="L46" s="328">
        <f t="shared" si="4"/>
        <v>2</v>
      </c>
      <c r="M46" s="330">
        <f t="shared" si="4"/>
        <v>5</v>
      </c>
    </row>
    <row r="47" spans="1:13" ht="14.25" customHeight="1">
      <c r="A47" s="294" t="s">
        <v>44</v>
      </c>
      <c r="B47" s="328">
        <v>20</v>
      </c>
      <c r="C47" s="329">
        <v>51</v>
      </c>
      <c r="D47" s="329">
        <v>1</v>
      </c>
      <c r="E47" s="329">
        <v>2</v>
      </c>
      <c r="F47" s="328">
        <v>0</v>
      </c>
      <c r="G47" s="329">
        <v>0</v>
      </c>
      <c r="H47" s="328">
        <f t="shared" si="3"/>
        <v>21</v>
      </c>
      <c r="I47" s="329">
        <f t="shared" si="3"/>
        <v>53</v>
      </c>
      <c r="J47" s="328">
        <v>0</v>
      </c>
      <c r="K47" s="329">
        <v>0</v>
      </c>
      <c r="L47" s="328">
        <f t="shared" si="4"/>
        <v>21</v>
      </c>
      <c r="M47" s="330">
        <f t="shared" si="4"/>
        <v>53</v>
      </c>
    </row>
    <row r="48" spans="1:13" ht="14.25" customHeight="1">
      <c r="A48" s="294" t="s">
        <v>45</v>
      </c>
      <c r="B48" s="328">
        <v>0</v>
      </c>
      <c r="C48" s="329">
        <v>0</v>
      </c>
      <c r="D48" s="329">
        <v>6</v>
      </c>
      <c r="E48" s="329">
        <v>16</v>
      </c>
      <c r="F48" s="328">
        <v>1</v>
      </c>
      <c r="G48" s="329">
        <v>10</v>
      </c>
      <c r="H48" s="328">
        <f t="shared" si="3"/>
        <v>7</v>
      </c>
      <c r="I48" s="329">
        <f t="shared" si="3"/>
        <v>26</v>
      </c>
      <c r="J48" s="328">
        <v>0</v>
      </c>
      <c r="K48" s="329">
        <v>0</v>
      </c>
      <c r="L48" s="328">
        <f t="shared" si="4"/>
        <v>7</v>
      </c>
      <c r="M48" s="330">
        <f t="shared" si="4"/>
        <v>26</v>
      </c>
    </row>
    <row r="49" spans="1:13" ht="14.25" customHeight="1">
      <c r="A49" s="294" t="s">
        <v>46</v>
      </c>
      <c r="B49" s="328">
        <v>6</v>
      </c>
      <c r="C49" s="329">
        <v>18</v>
      </c>
      <c r="D49" s="329">
        <v>0</v>
      </c>
      <c r="E49" s="329">
        <v>0</v>
      </c>
      <c r="F49" s="328">
        <v>0</v>
      </c>
      <c r="G49" s="329">
        <v>0</v>
      </c>
      <c r="H49" s="328">
        <f t="shared" si="3"/>
        <v>6</v>
      </c>
      <c r="I49" s="329">
        <f t="shared" si="3"/>
        <v>18</v>
      </c>
      <c r="J49" s="328">
        <v>0</v>
      </c>
      <c r="K49" s="329">
        <v>0</v>
      </c>
      <c r="L49" s="328">
        <f t="shared" si="4"/>
        <v>6</v>
      </c>
      <c r="M49" s="330">
        <f t="shared" si="4"/>
        <v>18</v>
      </c>
    </row>
    <row r="50" spans="1:13" ht="14.25" customHeight="1" thickBot="1">
      <c r="A50" s="295" t="s">
        <v>47</v>
      </c>
      <c r="B50" s="331">
        <v>4</v>
      </c>
      <c r="C50" s="332">
        <v>6</v>
      </c>
      <c r="D50" s="332">
        <v>0</v>
      </c>
      <c r="E50" s="332">
        <v>0</v>
      </c>
      <c r="F50" s="328">
        <v>0</v>
      </c>
      <c r="G50" s="329">
        <v>0</v>
      </c>
      <c r="H50" s="331">
        <f t="shared" si="3"/>
        <v>4</v>
      </c>
      <c r="I50" s="332">
        <f t="shared" si="3"/>
        <v>6</v>
      </c>
      <c r="J50" s="331">
        <v>0</v>
      </c>
      <c r="K50" s="332">
        <v>0</v>
      </c>
      <c r="L50" s="331">
        <f t="shared" si="4"/>
        <v>4</v>
      </c>
      <c r="M50" s="333">
        <f t="shared" si="4"/>
        <v>6</v>
      </c>
    </row>
    <row r="51" spans="1:13" ht="15.75" customHeight="1" thickBot="1">
      <c r="A51" s="301" t="s">
        <v>52</v>
      </c>
      <c r="B51" s="302">
        <f aca="true" t="shared" si="5" ref="B51:K51">SUM(B41:B50)</f>
        <v>86</v>
      </c>
      <c r="C51" s="303">
        <f t="shared" si="5"/>
        <v>255</v>
      </c>
      <c r="D51" s="303">
        <f t="shared" si="5"/>
        <v>7</v>
      </c>
      <c r="E51" s="303">
        <f t="shared" si="5"/>
        <v>18</v>
      </c>
      <c r="F51" s="302">
        <f t="shared" si="5"/>
        <v>1</v>
      </c>
      <c r="G51" s="303">
        <f t="shared" si="5"/>
        <v>10</v>
      </c>
      <c r="H51" s="302">
        <f>SUM(H41:H50)</f>
        <v>94</v>
      </c>
      <c r="I51" s="303">
        <f>SUM(I41:I50)</f>
        <v>283</v>
      </c>
      <c r="J51" s="302">
        <f t="shared" si="5"/>
        <v>0</v>
      </c>
      <c r="K51" s="303">
        <f t="shared" si="5"/>
        <v>0</v>
      </c>
      <c r="L51" s="339">
        <f>SUM(L41:L50)</f>
        <v>94</v>
      </c>
      <c r="M51" s="335">
        <f>SUM(M41:M50)</f>
        <v>283</v>
      </c>
    </row>
    <row r="52" spans="1:13" ht="15.75" customHeight="1" thickBot="1">
      <c r="A52" s="301" t="s">
        <v>49</v>
      </c>
      <c r="B52" s="305">
        <f aca="true" t="shared" si="6" ref="B52:I52">B40+B51</f>
        <v>1273</v>
      </c>
      <c r="C52" s="306">
        <f t="shared" si="6"/>
        <v>4251</v>
      </c>
      <c r="D52" s="306">
        <f t="shared" si="6"/>
        <v>13</v>
      </c>
      <c r="E52" s="306">
        <f t="shared" si="6"/>
        <v>22</v>
      </c>
      <c r="F52" s="305">
        <f t="shared" si="6"/>
        <v>12</v>
      </c>
      <c r="G52" s="306">
        <f t="shared" si="6"/>
        <v>34</v>
      </c>
      <c r="H52" s="305">
        <f t="shared" si="6"/>
        <v>1298</v>
      </c>
      <c r="I52" s="306">
        <f t="shared" si="6"/>
        <v>4307</v>
      </c>
      <c r="J52" s="305">
        <f>J40+J51</f>
        <v>0</v>
      </c>
      <c r="K52" s="306">
        <f>K40+K51</f>
        <v>0</v>
      </c>
      <c r="L52" s="339">
        <f>L40+L51</f>
        <v>1298</v>
      </c>
      <c r="M52" s="335">
        <f>M40+M51</f>
        <v>4307</v>
      </c>
    </row>
    <row r="53" spans="1:13" ht="22.5">
      <c r="A53" s="2" t="s">
        <v>63</v>
      </c>
      <c r="B53" s="324">
        <v>0</v>
      </c>
      <c r="C53" s="340">
        <v>0</v>
      </c>
      <c r="D53" s="325">
        <v>0</v>
      </c>
      <c r="E53" s="325">
        <v>0</v>
      </c>
      <c r="F53" s="324">
        <v>0</v>
      </c>
      <c r="G53" s="340">
        <v>0</v>
      </c>
      <c r="H53" s="324">
        <f aca="true" t="shared" si="7" ref="H53:I56">B53+D53+F53</f>
        <v>0</v>
      </c>
      <c r="I53" s="340">
        <f t="shared" si="7"/>
        <v>0</v>
      </c>
      <c r="J53" s="324">
        <v>0</v>
      </c>
      <c r="K53" s="340">
        <v>0</v>
      </c>
      <c r="L53" s="336">
        <f aca="true" t="shared" si="8" ref="L53:M56">H53+J53</f>
        <v>0</v>
      </c>
      <c r="M53" s="338">
        <f t="shared" si="8"/>
        <v>0</v>
      </c>
    </row>
    <row r="54" spans="1:13" ht="22.5">
      <c r="A54" s="3" t="s">
        <v>111</v>
      </c>
      <c r="B54" s="328">
        <v>0</v>
      </c>
      <c r="C54" s="341">
        <v>0</v>
      </c>
      <c r="D54" s="329">
        <v>0</v>
      </c>
      <c r="E54" s="329">
        <v>0</v>
      </c>
      <c r="F54" s="328">
        <v>0</v>
      </c>
      <c r="G54" s="341">
        <v>0</v>
      </c>
      <c r="H54" s="328">
        <f t="shared" si="7"/>
        <v>0</v>
      </c>
      <c r="I54" s="341">
        <f t="shared" si="7"/>
        <v>0</v>
      </c>
      <c r="J54" s="328">
        <v>0</v>
      </c>
      <c r="K54" s="341">
        <v>0</v>
      </c>
      <c r="L54" s="328">
        <f t="shared" si="8"/>
        <v>0</v>
      </c>
      <c r="M54" s="330">
        <f t="shared" si="8"/>
        <v>0</v>
      </c>
    </row>
    <row r="55" spans="1:13" ht="22.5">
      <c r="A55" s="3" t="s">
        <v>64</v>
      </c>
      <c r="B55" s="328">
        <v>0</v>
      </c>
      <c r="C55" s="341">
        <v>0</v>
      </c>
      <c r="D55" s="329">
        <v>0</v>
      </c>
      <c r="E55" s="329">
        <v>0</v>
      </c>
      <c r="F55" s="328">
        <v>0</v>
      </c>
      <c r="G55" s="341">
        <v>0</v>
      </c>
      <c r="H55" s="328">
        <f t="shared" si="7"/>
        <v>0</v>
      </c>
      <c r="I55" s="341">
        <f t="shared" si="7"/>
        <v>0</v>
      </c>
      <c r="J55" s="328">
        <v>0</v>
      </c>
      <c r="K55" s="341">
        <v>0</v>
      </c>
      <c r="L55" s="328">
        <f t="shared" si="8"/>
        <v>0</v>
      </c>
      <c r="M55" s="330">
        <f t="shared" si="8"/>
        <v>0</v>
      </c>
    </row>
    <row r="56" spans="1:13" ht="23.25" thickBot="1">
      <c r="A56" s="3" t="s">
        <v>50</v>
      </c>
      <c r="B56" s="328">
        <v>0</v>
      </c>
      <c r="C56" s="341">
        <v>0</v>
      </c>
      <c r="D56" s="329">
        <v>0</v>
      </c>
      <c r="E56" s="329">
        <v>0</v>
      </c>
      <c r="F56" s="328">
        <v>0</v>
      </c>
      <c r="G56" s="341">
        <v>0</v>
      </c>
      <c r="H56" s="328">
        <f t="shared" si="7"/>
        <v>0</v>
      </c>
      <c r="I56" s="341">
        <f t="shared" si="7"/>
        <v>0</v>
      </c>
      <c r="J56" s="328">
        <v>0</v>
      </c>
      <c r="K56" s="341">
        <v>0</v>
      </c>
      <c r="L56" s="328">
        <f t="shared" si="8"/>
        <v>0</v>
      </c>
      <c r="M56" s="330">
        <f t="shared" si="8"/>
        <v>0</v>
      </c>
    </row>
    <row r="57" spans="1:13" ht="15.75" customHeight="1" thickBot="1">
      <c r="A57" s="4" t="s">
        <v>65</v>
      </c>
      <c r="B57" s="334">
        <f aca="true" t="shared" si="9" ref="B57:M57">SUM(B53:B56)</f>
        <v>0</v>
      </c>
      <c r="C57" s="343">
        <f t="shared" si="9"/>
        <v>0</v>
      </c>
      <c r="D57" s="343">
        <f t="shared" si="9"/>
        <v>0</v>
      </c>
      <c r="E57" s="343">
        <f t="shared" si="9"/>
        <v>0</v>
      </c>
      <c r="F57" s="334">
        <f t="shared" si="9"/>
        <v>0</v>
      </c>
      <c r="G57" s="343">
        <f t="shared" si="9"/>
        <v>0</v>
      </c>
      <c r="H57" s="334">
        <f t="shared" si="9"/>
        <v>0</v>
      </c>
      <c r="I57" s="343">
        <f t="shared" si="9"/>
        <v>0</v>
      </c>
      <c r="J57" s="334">
        <f t="shared" si="9"/>
        <v>0</v>
      </c>
      <c r="K57" s="343">
        <f t="shared" si="9"/>
        <v>0</v>
      </c>
      <c r="L57" s="334">
        <f t="shared" si="9"/>
        <v>0</v>
      </c>
      <c r="M57" s="335">
        <f t="shared" si="9"/>
        <v>0</v>
      </c>
    </row>
    <row r="58" spans="1:13" ht="15.75" customHeight="1" thickBot="1">
      <c r="A58" s="5" t="s">
        <v>57</v>
      </c>
      <c r="B58" s="308">
        <f aca="true" t="shared" si="10" ref="B58:M58">SUM(B57,B52)</f>
        <v>1273</v>
      </c>
      <c r="C58" s="309">
        <f t="shared" si="10"/>
        <v>4251</v>
      </c>
      <c r="D58" s="309">
        <f t="shared" si="10"/>
        <v>13</v>
      </c>
      <c r="E58" s="309">
        <f t="shared" si="10"/>
        <v>22</v>
      </c>
      <c r="F58" s="308">
        <f t="shared" si="10"/>
        <v>12</v>
      </c>
      <c r="G58" s="309">
        <f t="shared" si="10"/>
        <v>34</v>
      </c>
      <c r="H58" s="308">
        <f t="shared" si="10"/>
        <v>1298</v>
      </c>
      <c r="I58" s="309">
        <f t="shared" si="10"/>
        <v>4307</v>
      </c>
      <c r="J58" s="308">
        <f t="shared" si="10"/>
        <v>0</v>
      </c>
      <c r="K58" s="309">
        <f t="shared" si="10"/>
        <v>0</v>
      </c>
      <c r="L58" s="308">
        <f t="shared" si="10"/>
        <v>1298</v>
      </c>
      <c r="M58" s="344">
        <f t="shared" si="10"/>
        <v>4307</v>
      </c>
    </row>
    <row r="59" ht="13.5">
      <c r="A59" s="7"/>
    </row>
  </sheetData>
  <sheetProtection/>
  <mergeCells count="9">
    <mergeCell ref="J3:K5"/>
    <mergeCell ref="L3:M5"/>
    <mergeCell ref="B4:E4"/>
    <mergeCell ref="A3:A6"/>
    <mergeCell ref="B3:I3"/>
    <mergeCell ref="B5:C5"/>
    <mergeCell ref="D5:E5"/>
    <mergeCell ref="F4:G5"/>
    <mergeCell ref="H4:I5"/>
  </mergeCells>
  <printOptions/>
  <pageMargins left="0.6692913385826772" right="0.6692913385826772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2020-02-07T07:39:40Z</cp:lastPrinted>
  <dcterms:created xsi:type="dcterms:W3CDTF">1998-03-04T19:53:55Z</dcterms:created>
  <dcterms:modified xsi:type="dcterms:W3CDTF">2020-03-03T04:37:22Z</dcterms:modified>
  <cp:category/>
  <cp:version/>
  <cp:contentType/>
  <cp:contentStatus/>
</cp:coreProperties>
</file>