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501\d11271$\doc\100 企画調整Ｇ\996 少子化対策\少子化対策基本指針\ウェブページ掲載用データ\"/>
    </mc:Choice>
  </mc:AlternateContent>
  <bookViews>
    <workbookView xWindow="0" yWindow="0" windowWidth="15345" windowHeight="4575"/>
  </bookViews>
  <sheets>
    <sheet name="Sheet1" sheetId="1" r:id="rId1"/>
  </sheets>
  <definedNames>
    <definedName name="_xlnm._FilterDatabase" localSheetId="0" hidden="1">Sheet1!$A$4:$L$116</definedName>
    <definedName name="_xlnm.Print_Area" localSheetId="0">Sheet1!$A$1:$L$116</definedName>
    <definedName name="_xlnm.Print_Titles" localSheetId="0">Sheet1!$3:$4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J29" i="1"/>
  <c r="K99" i="1" l="1"/>
  <c r="J99" i="1"/>
  <c r="G33" i="1"/>
  <c r="F33" i="1"/>
  <c r="F73" i="1"/>
  <c r="F113" i="1"/>
  <c r="G90" i="1"/>
  <c r="F90" i="1"/>
  <c r="G89" i="1" l="1"/>
  <c r="F89" i="1"/>
  <c r="G85" i="1"/>
  <c r="F85" i="1"/>
  <c r="G94" i="1"/>
  <c r="F94" i="1"/>
  <c r="G93" i="1"/>
  <c r="F93" i="1"/>
  <c r="F26" i="1"/>
  <c r="K15" i="1"/>
  <c r="J15" i="1"/>
  <c r="G56" i="1" l="1"/>
  <c r="F56" i="1"/>
  <c r="G42" i="1"/>
  <c r="F42" i="1"/>
  <c r="G62" i="1"/>
  <c r="F62" i="1"/>
  <c r="F39" i="1"/>
  <c r="F54" i="1"/>
  <c r="K32" i="1"/>
  <c r="J32" i="1"/>
  <c r="K113" i="1" l="1"/>
  <c r="J113" i="1"/>
  <c r="J33" i="1" l="1"/>
  <c r="K17" i="1"/>
  <c r="K18" i="1"/>
  <c r="K19" i="1"/>
  <c r="K20" i="1"/>
  <c r="K16" i="1"/>
  <c r="K21" i="1"/>
  <c r="K22" i="1"/>
  <c r="K23" i="1"/>
  <c r="K24" i="1"/>
  <c r="K25" i="1"/>
  <c r="K26" i="1"/>
  <c r="K27" i="1"/>
  <c r="K44" i="1"/>
  <c r="K28" i="1"/>
  <c r="K30" i="1"/>
  <c r="K31" i="1"/>
  <c r="K33" i="1"/>
  <c r="K46" i="1"/>
  <c r="K38" i="1"/>
  <c r="K47" i="1"/>
  <c r="K48" i="1"/>
  <c r="K49" i="1"/>
  <c r="K39" i="1"/>
  <c r="K50" i="1"/>
  <c r="K51" i="1"/>
  <c r="K52" i="1"/>
  <c r="K53" i="1"/>
  <c r="K54" i="1"/>
  <c r="K55" i="1"/>
  <c r="K56" i="1"/>
  <c r="K57" i="1"/>
  <c r="K58" i="1"/>
  <c r="K59" i="1"/>
  <c r="K60" i="1"/>
  <c r="K40" i="1"/>
  <c r="K41" i="1"/>
  <c r="K42" i="1"/>
  <c r="K61" i="1"/>
  <c r="K62" i="1"/>
  <c r="K65" i="1"/>
  <c r="K67" i="1"/>
  <c r="K68" i="1"/>
  <c r="K69" i="1"/>
  <c r="K71" i="1"/>
  <c r="K72" i="1"/>
  <c r="K34" i="1"/>
  <c r="K73" i="1"/>
  <c r="K74" i="1"/>
  <c r="K75" i="1"/>
  <c r="K35" i="1"/>
  <c r="K84" i="1"/>
  <c r="K85" i="1"/>
  <c r="K86" i="1"/>
  <c r="K87" i="1"/>
  <c r="K88" i="1"/>
  <c r="K89" i="1"/>
  <c r="K90" i="1"/>
  <c r="K91" i="1"/>
  <c r="K92" i="1"/>
  <c r="K93" i="1"/>
  <c r="K94" i="1"/>
  <c r="K95" i="1"/>
  <c r="K96" i="1"/>
  <c r="K97" i="1"/>
  <c r="K36" i="1"/>
  <c r="K98" i="1"/>
  <c r="K102" i="1"/>
  <c r="K103" i="1"/>
  <c r="K7" i="1"/>
  <c r="I115" i="1"/>
  <c r="F115" i="1"/>
  <c r="K115" i="1" l="1"/>
  <c r="J17" i="1"/>
  <c r="J18" i="1"/>
  <c r="J19" i="1"/>
  <c r="J20" i="1"/>
  <c r="J16" i="1"/>
  <c r="J21" i="1"/>
  <c r="J22" i="1"/>
  <c r="J23" i="1"/>
  <c r="J24" i="1"/>
  <c r="J25" i="1"/>
  <c r="J26" i="1"/>
  <c r="J27" i="1"/>
  <c r="J44" i="1"/>
  <c r="J28" i="1"/>
  <c r="J30" i="1"/>
  <c r="J31" i="1"/>
  <c r="J46" i="1"/>
  <c r="J38" i="1"/>
  <c r="J47" i="1"/>
  <c r="J48" i="1"/>
  <c r="J49" i="1"/>
  <c r="J39" i="1"/>
  <c r="J50" i="1"/>
  <c r="J51" i="1"/>
  <c r="J52" i="1"/>
  <c r="J53" i="1"/>
  <c r="J54" i="1"/>
  <c r="J55" i="1"/>
  <c r="J56" i="1"/>
  <c r="J57" i="1"/>
  <c r="J58" i="1"/>
  <c r="J59" i="1"/>
  <c r="J60" i="1"/>
  <c r="J40" i="1"/>
  <c r="J41" i="1"/>
  <c r="J42" i="1"/>
  <c r="J61" i="1"/>
  <c r="J62" i="1"/>
  <c r="J63" i="1"/>
  <c r="J65" i="1"/>
  <c r="J67" i="1"/>
  <c r="J68" i="1"/>
  <c r="J69" i="1"/>
  <c r="J71" i="1"/>
  <c r="J72" i="1"/>
  <c r="J34" i="1"/>
  <c r="J73" i="1"/>
  <c r="J74" i="1"/>
  <c r="J75" i="1"/>
  <c r="J76" i="1"/>
  <c r="J77" i="1"/>
  <c r="J35" i="1"/>
  <c r="J84" i="1"/>
  <c r="J85" i="1"/>
  <c r="J86" i="1"/>
  <c r="J87" i="1"/>
  <c r="J88" i="1"/>
  <c r="J89" i="1"/>
  <c r="J90" i="1"/>
  <c r="J91" i="1"/>
  <c r="J92" i="1"/>
  <c r="J93" i="1"/>
  <c r="J94" i="1"/>
  <c r="J95" i="1"/>
  <c r="J96" i="1"/>
  <c r="J97" i="1"/>
  <c r="J36" i="1"/>
  <c r="J98" i="1"/>
  <c r="J102" i="1"/>
  <c r="J103" i="1"/>
  <c r="J7" i="1"/>
  <c r="G115" i="1"/>
  <c r="H115" i="1"/>
  <c r="J115" i="1" l="1"/>
</calcChain>
</file>

<file path=xl/sharedStrings.xml><?xml version="1.0" encoding="utf-8"?>
<sst xmlns="http://schemas.openxmlformats.org/spreadsheetml/2006/main" count="778" uniqueCount="346">
  <si>
    <t>乳児家庭全戸訪問事業</t>
  </si>
  <si>
    <t>健康医療部</t>
  </si>
  <si>
    <t>「にんしんＳＯＳ」相談事業</t>
  </si>
  <si>
    <t>事業・取組の名称</t>
  </si>
  <si>
    <t>事業・取組の概要</t>
  </si>
  <si>
    <t>妊婦健診の未受診や飛び込みによる出産等対策等事業</t>
  </si>
  <si>
    <t>一次救急医療ネットワーク整備事業（産婦人科救急搬送体制確保事業）</t>
  </si>
  <si>
    <t>不妊・不育総合対策事業</t>
  </si>
  <si>
    <t>特定不妊治療費助成事業</t>
  </si>
  <si>
    <t>母子医療給付事業</t>
  </si>
  <si>
    <t>周産期緊急医療体制整備事業</t>
  </si>
  <si>
    <t>妊娠出産包括支援推進事業（子育て世代包括支援センターの全市町村設置への働きかけ）</t>
  </si>
  <si>
    <t>婚活イベントの開催</t>
  </si>
  <si>
    <t>－</t>
  </si>
  <si>
    <t>福祉部</t>
  </si>
  <si>
    <t>結婚・出産・子育て応援サイト「ふぁみなび」</t>
  </si>
  <si>
    <t>ライフデザイン講座の実施</t>
  </si>
  <si>
    <t>おおさか結婚縁ジョイパス</t>
  </si>
  <si>
    <t>OSAKAしごとフィールド運営事業（の一部）</t>
  </si>
  <si>
    <t>商工労働部</t>
  </si>
  <si>
    <t>青少年自立支援事業</t>
  </si>
  <si>
    <t>政策企画部</t>
  </si>
  <si>
    <t>こども１１０番運動</t>
  </si>
  <si>
    <t>府民文化部</t>
  </si>
  <si>
    <t>児童手当の支給</t>
  </si>
  <si>
    <t>まいど子でもカード</t>
  </si>
  <si>
    <t>子どもの貧困緊急対策事業費補助金</t>
  </si>
  <si>
    <t>子ども輝く未来基金</t>
  </si>
  <si>
    <t>放課後児童支援員等研修事業</t>
  </si>
  <si>
    <t>ひとり親家庭等自立支援事業費</t>
  </si>
  <si>
    <t>子ども・子育て支援交付金</t>
  </si>
  <si>
    <t>子どものための教育・保育給付費補助金</t>
  </si>
  <si>
    <t>保育士・保育所支援センター運営費</t>
  </si>
  <si>
    <t>病児保育施設整備費</t>
  </si>
  <si>
    <t>里親委託推進事業</t>
  </si>
  <si>
    <t>母子父子寡婦福祉資金貸付金</t>
  </si>
  <si>
    <t>民生委員・児童委員・主任児童委員の活動支援</t>
  </si>
  <si>
    <t>医療的ケアが必要な重症心身障がい児の地域生活支援の充実</t>
  </si>
  <si>
    <t>ひきこもり地域支援センター事業</t>
  </si>
  <si>
    <t>先天性代謝異常等検査事業</t>
  </si>
  <si>
    <t>大阪府委託訓練事業費（の一部）</t>
  </si>
  <si>
    <t>府営住宅の空室活用</t>
  </si>
  <si>
    <t>教育庁</t>
  </si>
  <si>
    <t>スクールカウンセラー配置事業</t>
  </si>
  <si>
    <t>スクールソーシャルワーカー配置事業</t>
  </si>
  <si>
    <t>教育コミュニティづくり推進事業</t>
  </si>
  <si>
    <t>教育課程改善事業費</t>
  </si>
  <si>
    <t>まいど子でもカード（再掲）</t>
  </si>
  <si>
    <t>大阪府福祉のまちづくり条例</t>
  </si>
  <si>
    <t>小児救命救急センターの認定</t>
    <rPh sb="11" eb="13">
      <t>ニンテイ</t>
    </rPh>
    <phoneticPr fontId="1"/>
  </si>
  <si>
    <t>小児がん患者重粒子線治療助成事業</t>
    <rPh sb="12" eb="14">
      <t>ジョセイ</t>
    </rPh>
    <rPh sb="14" eb="16">
      <t>ジギョウ</t>
    </rPh>
    <phoneticPr fontId="1"/>
  </si>
  <si>
    <t>勤労者生活安定化事業費
（の一部）</t>
    <phoneticPr fontId="1"/>
  </si>
  <si>
    <t>・セミナーの実施、啓発冊子の配布などによる改正育児介護休業法等の労働関係法の普及啓発
・長時間労働是正に向けたセミナー等の実施
・セミナーの実施、啓発冊子の配布、企業・団体等への講師派遣による職場におけるマタ二ティハラスメント含むハラスメントの防止</t>
    <phoneticPr fontId="1"/>
  </si>
  <si>
    <t>総合労働事務所等運営費
（の一部）</t>
    <phoneticPr fontId="1"/>
  </si>
  <si>
    <t>・仕事と子育ての両立の推進
・セミナーの実施、啓発冊子の配布などによる改正育児介護休業法等の労働関係法の普及啓発
・女性キャリア継続応援事業の推進
・リーフレット等によるワーク・ライフ・バランスの普及啓発
・セミナーの実施、啓発冊子の配布、企業・団体等への講師派遣による職場におけるマタ二ティハラスメント含むハラスメントの防止</t>
    <phoneticPr fontId="1"/>
  </si>
  <si>
    <t>結婚</t>
    <rPh sb="0" eb="2">
      <t>ケッコン</t>
    </rPh>
    <phoneticPr fontId="1"/>
  </si>
  <si>
    <t>妊娠
出産</t>
    <rPh sb="0" eb="2">
      <t>ニンシン</t>
    </rPh>
    <rPh sb="3" eb="5">
      <t>シュッサン</t>
    </rPh>
    <phoneticPr fontId="1"/>
  </si>
  <si>
    <t>子育て</t>
  </si>
  <si>
    <t>子育て</t>
    <phoneticPr fontId="1"/>
  </si>
  <si>
    <t>教育</t>
    <phoneticPr fontId="1"/>
  </si>
  <si>
    <t>仕事</t>
    <phoneticPr fontId="1"/>
  </si>
  <si>
    <t>社会</t>
    <rPh sb="0" eb="2">
      <t>シャカイ</t>
    </rPh>
    <phoneticPr fontId="1"/>
  </si>
  <si>
    <t>企業</t>
    <rPh sb="0" eb="2">
      <t>キギョウ</t>
    </rPh>
    <phoneticPr fontId="1"/>
  </si>
  <si>
    <t>－</t>
    <phoneticPr fontId="1"/>
  </si>
  <si>
    <t>高齢者による子育て支援の推進</t>
    <phoneticPr fontId="1"/>
  </si>
  <si>
    <t>福祉部
商工労働部</t>
    <rPh sb="4" eb="6">
      <t>ショウコウ</t>
    </rPh>
    <rPh sb="6" eb="8">
      <t>ロウドウ</t>
    </rPh>
    <rPh sb="8" eb="9">
      <t>ブ</t>
    </rPh>
    <phoneticPr fontId="1"/>
  </si>
  <si>
    <t>ひとり親家庭医療費助成事業</t>
    <rPh sb="3" eb="4">
      <t>オヤ</t>
    </rPh>
    <rPh sb="4" eb="6">
      <t>カテイ</t>
    </rPh>
    <rPh sb="11" eb="13">
      <t>ジギョウ</t>
    </rPh>
    <phoneticPr fontId="1"/>
  </si>
  <si>
    <t>乳幼児医療費助成事業</t>
    <rPh sb="0" eb="3">
      <t>ニュウヨウジ</t>
    </rPh>
    <rPh sb="8" eb="10">
      <t>ジギョウ</t>
    </rPh>
    <phoneticPr fontId="1"/>
  </si>
  <si>
    <t>保育対策総合支援等事業</t>
    <rPh sb="8" eb="9">
      <t>トウ</t>
    </rPh>
    <phoneticPr fontId="1"/>
  </si>
  <si>
    <t>－</t>
    <phoneticPr fontId="1"/>
  </si>
  <si>
    <t>先天性風しん症候群対策費</t>
    <rPh sb="11" eb="12">
      <t>ヒ</t>
    </rPh>
    <phoneticPr fontId="1"/>
  </si>
  <si>
    <t>小児救急医療体制運営事業への補助</t>
    <rPh sb="8" eb="10">
      <t>ウンエイ</t>
    </rPh>
    <rPh sb="14" eb="16">
      <t>ホジョ</t>
    </rPh>
    <phoneticPr fontId="1"/>
  </si>
  <si>
    <t>地域見守り力向上事業費</t>
    <phoneticPr fontId="1"/>
  </si>
  <si>
    <t>医療的ケア児等コーディネーター養成研修等事業費</t>
    <phoneticPr fontId="1"/>
  </si>
  <si>
    <t>発達障がい児者総合支援事業費</t>
    <rPh sb="0" eb="2">
      <t>ハッタツ</t>
    </rPh>
    <rPh sb="2" eb="3">
      <t>ショウ</t>
    </rPh>
    <rPh sb="5" eb="6">
      <t>ジ</t>
    </rPh>
    <rPh sb="6" eb="7">
      <t>シャ</t>
    </rPh>
    <rPh sb="7" eb="9">
      <t>ソウゴウ</t>
    </rPh>
    <rPh sb="9" eb="11">
      <t>シエン</t>
    </rPh>
    <rPh sb="11" eb="14">
      <t>ジギョウヒ</t>
    </rPh>
    <phoneticPr fontId="1"/>
  </si>
  <si>
    <t>難聴児補聴器交付事業</t>
  </si>
  <si>
    <t>障がい児等療育支援事業</t>
  </si>
  <si>
    <t>障がい児入所施設における療育指導等の充実
（障がい福祉施設機能強化推進事業費）</t>
    <rPh sb="22" eb="23">
      <t>ショウ</t>
    </rPh>
    <rPh sb="25" eb="27">
      <t>フクシ</t>
    </rPh>
    <rPh sb="27" eb="29">
      <t>シセツ</t>
    </rPh>
    <rPh sb="29" eb="31">
      <t>キノウ</t>
    </rPh>
    <rPh sb="31" eb="33">
      <t>キョウカ</t>
    </rPh>
    <rPh sb="33" eb="35">
      <t>スイシン</t>
    </rPh>
    <rPh sb="35" eb="38">
      <t>ジギョウヒ</t>
    </rPh>
    <phoneticPr fontId="1"/>
  </si>
  <si>
    <t>障がい福祉手当の支給
（特別障がい者手当等支給事業費の一部）</t>
    <rPh sb="8" eb="10">
      <t>シキュウ</t>
    </rPh>
    <rPh sb="12" eb="14">
      <t>トクベツ</t>
    </rPh>
    <rPh sb="14" eb="15">
      <t>ショウ</t>
    </rPh>
    <rPh sb="17" eb="18">
      <t>シャ</t>
    </rPh>
    <rPh sb="18" eb="20">
      <t>テアテ</t>
    </rPh>
    <rPh sb="20" eb="21">
      <t>トウ</t>
    </rPh>
    <rPh sb="21" eb="23">
      <t>シキュウ</t>
    </rPh>
    <rPh sb="23" eb="26">
      <t>ジギョウヒ</t>
    </rPh>
    <rPh sb="27" eb="29">
      <t>イチブ</t>
    </rPh>
    <phoneticPr fontId="1"/>
  </si>
  <si>
    <t>障がい児通所支援事業の充実
（児童福祉施設事業費の一部）</t>
    <rPh sb="15" eb="17">
      <t>ジドウ</t>
    </rPh>
    <rPh sb="17" eb="19">
      <t>フクシ</t>
    </rPh>
    <rPh sb="19" eb="21">
      <t>シセツ</t>
    </rPh>
    <rPh sb="21" eb="24">
      <t>ジギョウヒ</t>
    </rPh>
    <rPh sb="25" eb="27">
      <t>イチブ</t>
    </rPh>
    <phoneticPr fontId="1"/>
  </si>
  <si>
    <t>家庭教育力向上事業</t>
    <rPh sb="0" eb="2">
      <t>カテイ</t>
    </rPh>
    <phoneticPr fontId="1"/>
  </si>
  <si>
    <t>教育と福祉の連携による家庭教育支援モデル事業費</t>
    <phoneticPr fontId="1"/>
  </si>
  <si>
    <t>商工労働部</t>
    <phoneticPr fontId="1"/>
  </si>
  <si>
    <t>児童生徒の発達段階に応じた「性に関する指導」実践者育成研修</t>
    <phoneticPr fontId="1"/>
  </si>
  <si>
    <t>特別支援教育就学奨励扶助費</t>
    <phoneticPr fontId="1"/>
  </si>
  <si>
    <t>大阪府育英会助成費</t>
    <phoneticPr fontId="1"/>
  </si>
  <si>
    <t>私立高等学校等生徒授業料支援補助金</t>
    <phoneticPr fontId="1"/>
  </si>
  <si>
    <t>私立高校生等奨学給付金事業費</t>
    <phoneticPr fontId="1"/>
  </si>
  <si>
    <t>教育庁</t>
    <rPh sb="0" eb="2">
      <t>キョウイク</t>
    </rPh>
    <rPh sb="2" eb="3">
      <t>チョウ</t>
    </rPh>
    <phoneticPr fontId="1"/>
  </si>
  <si>
    <t>公立高校生奨学給付金事業費</t>
    <rPh sb="4" eb="5">
      <t>ナマ</t>
    </rPh>
    <rPh sb="12" eb="13">
      <t>ヒ</t>
    </rPh>
    <phoneticPr fontId="1"/>
  </si>
  <si>
    <t>児童生徒支援総合対策事業</t>
    <rPh sb="6" eb="8">
      <t>ソウゴウ</t>
    </rPh>
    <phoneticPr fontId="1"/>
  </si>
  <si>
    <t>府立支援学校教育環境整備事業</t>
    <rPh sb="12" eb="14">
      <t>ジギョウ</t>
    </rPh>
    <phoneticPr fontId="1"/>
  </si>
  <si>
    <t>課題を抱える生徒フォローアップ事業費</t>
    <phoneticPr fontId="1"/>
  </si>
  <si>
    <t>部局</t>
    <phoneticPr fontId="1"/>
  </si>
  <si>
    <t>取組
項目</t>
    <rPh sb="0" eb="2">
      <t>トリク</t>
    </rPh>
    <rPh sb="3" eb="5">
      <t>コウモク</t>
    </rPh>
    <phoneticPr fontId="1"/>
  </si>
  <si>
    <t>奨学金制度の周知・啓発</t>
    <rPh sb="0" eb="3">
      <t>ショウガクキン</t>
    </rPh>
    <rPh sb="3" eb="5">
      <t>セイド</t>
    </rPh>
    <rPh sb="6" eb="8">
      <t>シュウチ</t>
    </rPh>
    <rPh sb="9" eb="11">
      <t>ケイハツ</t>
    </rPh>
    <phoneticPr fontId="1"/>
  </si>
  <si>
    <t>公立高校生就学支援金事業費</t>
    <phoneticPr fontId="1"/>
  </si>
  <si>
    <t>私立高等学校等就学支援事業費</t>
    <phoneticPr fontId="1"/>
  </si>
  <si>
    <t>地域福祉・高齢者福祉交付金
（の一部）</t>
    <rPh sb="16" eb="18">
      <t>イチブ</t>
    </rPh>
    <phoneticPr fontId="1"/>
  </si>
  <si>
    <t>高校・大学等でのライフデザインセミナー、若者×社会人の交流会、生徒・学生向けセミナー（キャリアプラン）の開催（OSAKA女性活躍推進事業の一部）</t>
    <rPh sb="69" eb="71">
      <t>イチブ</t>
    </rPh>
    <phoneticPr fontId="1"/>
  </si>
  <si>
    <t>住宅まちづくり部</t>
    <rPh sb="7" eb="8">
      <t>ブ</t>
    </rPh>
    <phoneticPr fontId="1"/>
  </si>
  <si>
    <t>エイズ・梅毒予防対策費</t>
    <phoneticPr fontId="1"/>
  </si>
  <si>
    <t xml:space="preserve">(1)エイズ予防対策事業
　正しい知識の普及・啓発、相談指導体制の充実、検査体制の充実、医療体制の充実及び治療研究の促進を図る。　　　　　　　 
(2)梅毒予防対策事業　　　　　 
　近年増加している梅毒感染症の感染拡大を阻止するため、正しい知識の啓発を強化するとともに、検査機会を拡大する。　 </t>
    <phoneticPr fontId="1"/>
  </si>
  <si>
    <t>(1)風しんに対する抗体を有しない人を抽出するための抗体検査事業を府内保健所にて実施。
(2)風しん抗体検査の結果、抗体価が不十分であることが判明した人を対象に、市町村が行う風しんワクチンの接種費用を補助することでワクチン接種の促進を図る。
(3)妊娠を希望する女性や妊婦の配偶者のみならず、広く府民に対して風しんやCRSに関する情報発信を積極的に行い、予防接種を促進する。</t>
    <phoneticPr fontId="1"/>
  </si>
  <si>
    <t>※特別会計</t>
    <rPh sb="1" eb="3">
      <t>トクベツ</t>
    </rPh>
    <rPh sb="3" eb="5">
      <t>カイケイ</t>
    </rPh>
    <phoneticPr fontId="1"/>
  </si>
  <si>
    <t>合計（千円）</t>
    <rPh sb="0" eb="2">
      <t>ゴウケイ</t>
    </rPh>
    <rPh sb="3" eb="5">
      <t>センエン</t>
    </rPh>
    <phoneticPr fontId="1"/>
  </si>
  <si>
    <t>　事業連携協定締結事業者と共催で婚活イベント・セミナーを実施</t>
    <phoneticPr fontId="1"/>
  </si>
  <si>
    <t>　多様な生き方があることに配慮しつつ、ライフデザインについて考える機会を提供。</t>
    <phoneticPr fontId="1"/>
  </si>
  <si>
    <t>　結婚予定・新婚者を対象に、協賛店で割引等の特典が受けられるカードを交付。</t>
    <phoneticPr fontId="1"/>
  </si>
  <si>
    <t>　年6回行っている府営住宅総合募集の中で、「新婚・子育て世帯向け」として申込者の年齢や婚姻の日などの条件を付した募集枠を設定。</t>
    <phoneticPr fontId="1"/>
  </si>
  <si>
    <t>　大阪府特定優良賃貸住宅（政令市を除く）のストックを活用し、婚姻１年以内の新婚世帯及び同居者に小学生以下の子どもがいる世帯を対象として、所得に応じて家賃を減額する家主に対し、最長で６年間の補助金を交付。</t>
    <phoneticPr fontId="1"/>
  </si>
  <si>
    <t>　すべての乳児のいる家庭を訪問し、子育てに関する情報の提供並びに乳児及びその保護者の心身の状況・養育環境の把握を行うほか、養育についての相談に応じ、助言その他の援助を行う。</t>
    <phoneticPr fontId="1"/>
  </si>
  <si>
    <t>　妊婦健診の未受診や、医師や助産師を介しない自宅出産、飛び込みによる出産等のいわゆるハイリスク妊婦について、その未然防止や出産前後の保健医療等における支援体制の構築等の対策を講じる。</t>
    <phoneticPr fontId="1"/>
  </si>
  <si>
    <t>　「かかりつけ医のいない未受診妊産婦」等夜間・休日における産婦人科の救急搬送について、大阪府内を３つの地域に分け、当番制により受入病院を確保することにより、一次的に対応する体制を整備する。</t>
    <phoneticPr fontId="1"/>
  </si>
  <si>
    <t>　不妊・不育に関する相談や情報提供を行い、不妊・不育に悩む人々の身体的、精神的負担の軽減と支援を図る。</t>
    <phoneticPr fontId="1"/>
  </si>
  <si>
    <t>　府内の周産期医療体制の充実を図るため、ハイリスク妊産婦及びハイリスク新生児に対し、高度な医療を提供する周産期母子医療センターの運営に対し補助を行う。</t>
    <phoneticPr fontId="1"/>
  </si>
  <si>
    <t>　母体や胎児が危険な状態にある妊婦を集中治療施設を有する専門医療機関に緊急搬送する際に、速やかに適切な医療が受けられる医療機関に搬送するため、コーディネーター業務をおこなう専任医師を総合周産期母子医療センターに配置。</t>
    <phoneticPr fontId="1"/>
  </si>
  <si>
    <t>　妊産婦ニーズ調査結果の周知や、センターの中心的役割を担う母子保健コーディネーター育成研修の実施、また、全市町村が参加する推進会議で先行市（センター設置市）における事例の共有などを実施。</t>
    <phoneticPr fontId="1"/>
  </si>
  <si>
    <t>　社会生活を円滑に営む上での様々な困難を有する青少年への支援が地域で適切に行われるよう、市町村や民間団体等と連携したネットワークの構築を推進し、青少年が自立できる社会づくりに取組む。</t>
    <phoneticPr fontId="1"/>
  </si>
  <si>
    <t>　地域の協力家庭が「こども１１０番の家」の旗等を掲げたり、「こども１１０番」ステッカーを貼った事業用の車両が「動くこども１１０番」として地域を走って、子どもを保護したりすることにより、子どもたちを犯罪から守る。</t>
    <phoneticPr fontId="1"/>
  </si>
  <si>
    <t>　次代の社会を担う子どもを支援するため、児童手当を支給。</t>
    <phoneticPr fontId="1"/>
  </si>
  <si>
    <t>　次代の社会を担う子どもを支援するため、児童扶養手当、特別児童扶養手当を支給。</t>
    <phoneticPr fontId="1"/>
  </si>
  <si>
    <t>　子育て世帯を対象に、協賛店舗で割引等の特典が受けられるカードを交付。</t>
    <phoneticPr fontId="1"/>
  </si>
  <si>
    <t>　「子どもの生活に関する実態調査」の結果を踏まえ、市町村において取り組む「子ども・保護者のセーフティネットの構築」や「ひとり親家庭の親の雇用促進」に補助を行う。</t>
    <phoneticPr fontId="1"/>
  </si>
  <si>
    <t>　子どもの貧困対策を社会全体ですすめるという機運を高めるとともに、府民の善意の受け皿とする「子ども輝く未来基金」を活用し、子どもたちに直接届く支援として、学習教材の提供、体験活動への助成などの事業を実施する。</t>
    <phoneticPr fontId="1"/>
  </si>
  <si>
    <t>　放課後児童クラブの設置及び環境改善を図る市町村へ必要な費用を補助。</t>
    <phoneticPr fontId="1"/>
  </si>
  <si>
    <t>　放課後児童クラブ支援員の資質向上を図るため、資格付与及び資質向上のための研修事業を実施。</t>
    <phoneticPr fontId="1"/>
  </si>
  <si>
    <t>　保育所、認定こども園、小規模保育事業等の利用定員、所在地による地域差等を考慮して定める基準によって算出した額から、保護者からの徴収金を控除した額の一部を府が負担。</t>
    <phoneticPr fontId="1"/>
  </si>
  <si>
    <t>　市町村子ども・子育て支援事業計画に従って実施される利用者支援事業、放課後児童クラブ、一時預かり事業等の地域子ども・子育て支援事業を実施する市町村に対し必要な費用を補助。</t>
    <phoneticPr fontId="1"/>
  </si>
  <si>
    <t>　病児について、病院・保育所等に付設された専用スペース等において、看護師等が一時的に保育等する事業を推進する。（実施主体である市町村への補助）</t>
    <phoneticPr fontId="1"/>
  </si>
  <si>
    <t>　乳幼児の健康の保持増進と経済的な負担の軽減を図るため、市町村が実施する医療費助成事業に対して補助を行う。</t>
    <phoneticPr fontId="1"/>
  </si>
  <si>
    <t>　ひとり親家庭の健康の保持増進と経済的な負担の軽減を図るため、市町村が実施する医療費助成事業に対して補助を行う。</t>
    <phoneticPr fontId="1"/>
  </si>
  <si>
    <t>　ひとり親家庭等の経済的自立を支援するため、子どもの修学や親自身の就労などに要する資金を、必要かつ償還可能な範囲で貸付を行う。</t>
    <phoneticPr fontId="1"/>
  </si>
  <si>
    <t>　ＣＳＷ等による地域における要支援者の見守り・発見・つなぎのネットワークづくりを推進する市町村の取組を支援。</t>
    <phoneticPr fontId="1"/>
  </si>
  <si>
    <t>　地域の身近な相談役として、民生委員・児童委員、主任児童委員への各種研修を実施するとともに、各々の活動の促進を図る。</t>
    <phoneticPr fontId="1"/>
  </si>
  <si>
    <t>　障がい児が身近な地域で療育を受けることができるよう、児童発達支援、放課後等デイサービスを行う事業所の確保に努める。
また市町村と連携し、保育所等訪問支援を行う事業所の拡大に努める。
さらに、障がい児相談支援、保育所等訪問支援を合わせて行う、地域の中核的な療育支援施設である児童発達支援センターを設置する市町村を支援する。</t>
    <phoneticPr fontId="1"/>
  </si>
  <si>
    <t>　障がい児の自立支援及び福祉サービスの向上を促進するため、障がい児の状況に応じた療育の充実を図る。また、障がい児入所施設に対し、サービス向上を図るため、配置基準を上回って看護師等の配置を行った場合に経費を支援する。</t>
    <phoneticPr fontId="1"/>
  </si>
  <si>
    <t>　身体障がい者手帳の交付対象とならない中度難聴児に対して補聴器を交付するとともに、聴力検査に要する検査料の負担を行う。</t>
    <rPh sb="19" eb="20">
      <t>チュウ</t>
    </rPh>
    <phoneticPr fontId="1"/>
  </si>
  <si>
    <t>　在宅の障がい児（者）の地域における生活を支えるため、障がい児（者）の支援を行う通所支援事業所、保育所、幼稚園、学校等の職員を対象として、療育指導・相談に係る助言・指導・研修等を実施する。</t>
    <phoneticPr fontId="1"/>
  </si>
  <si>
    <t>　重度の障がいの状態にあるため日常生活における常時の介護が必要な障がい児の福祉の増進を図るため、障がい児福祉手当を支給する。</t>
    <phoneticPr fontId="1"/>
  </si>
  <si>
    <t>　発達障がい児者のライフステージに応じた一貫した切れ目のない総合的な支援を構築するため、以下の事業を実施する。
（発達障がい早期気づき支援事業、発達障がい児者地域支援体制整備事業、発達障がい者支援センター事業、ペアレントサポート事業など）</t>
    <rPh sb="57" eb="59">
      <t>ハッタツ</t>
    </rPh>
    <rPh sb="59" eb="60">
      <t>ショウ</t>
    </rPh>
    <rPh sb="62" eb="64">
      <t>ソウキ</t>
    </rPh>
    <rPh sb="64" eb="65">
      <t>キ</t>
    </rPh>
    <rPh sb="67" eb="69">
      <t>シエン</t>
    </rPh>
    <rPh sb="69" eb="71">
      <t>ジギョウ</t>
    </rPh>
    <rPh sb="72" eb="74">
      <t>ハッタツ</t>
    </rPh>
    <rPh sb="74" eb="75">
      <t>ショウ</t>
    </rPh>
    <rPh sb="77" eb="78">
      <t>ジ</t>
    </rPh>
    <rPh sb="78" eb="79">
      <t>シャ</t>
    </rPh>
    <rPh sb="79" eb="81">
      <t>チイキ</t>
    </rPh>
    <rPh sb="81" eb="83">
      <t>シエン</t>
    </rPh>
    <rPh sb="83" eb="85">
      <t>タイセイ</t>
    </rPh>
    <rPh sb="85" eb="87">
      <t>セイビ</t>
    </rPh>
    <rPh sb="87" eb="89">
      <t>ジギョウ</t>
    </rPh>
    <rPh sb="90" eb="92">
      <t>ハッタツ</t>
    </rPh>
    <phoneticPr fontId="1"/>
  </si>
  <si>
    <t>　医療的ケアが必要な重症心身障がい児者の地域生活を支えるために、医療・福祉サービスの基盤の充実を図るとともに、医療機関を含む様々な専門分野の支援者の円滑な連携体制のもと、地域生活の維持・継続のための地域ケアシステムの実践を行う。</t>
    <phoneticPr fontId="1"/>
  </si>
  <si>
    <t>　府こころの健康総合センター内に「ひきこもり地域支援センター」を設置し、市町村や保健所等の支援ケースに対し、精神保健医療福祉分野における専門相談（コンサルテーション）等を実施する。</t>
    <phoneticPr fontId="1"/>
  </si>
  <si>
    <t>　先天性代謝異常症等を早期に発見し、適切な治療を行うため、新生児を対象としたマス・スクリーニング検査事業を実施。</t>
    <phoneticPr fontId="1"/>
  </si>
  <si>
    <t>　小児慢性特定疾病にり患している児童に対する医療費の援助等を行う。結核にり患し、入院治療を必要とする児童に対して医療費の給付等を行う。</t>
    <phoneticPr fontId="1"/>
  </si>
  <si>
    <t>　20時から翌朝８時（365日）まで、小児科医の支援体制のもとに看護師による小児救急電話相談を実施。</t>
    <phoneticPr fontId="1"/>
  </si>
  <si>
    <t>　24時間体制ですべての重篤な小児救急患者に「超急性期」の医療を提供するとともに、それを脱した小児救急患者に必要な高度な専門医療を提供する小児救命救急センターを認定。（愛仁会高槻病院、大阪市立総合医療センター、大阪母子医療センター）</t>
    <phoneticPr fontId="1"/>
  </si>
  <si>
    <t>　重粒子線がん治療を受けようとする小児がん患者が経済的な事情で治療を断念することがないよう、公的医療保険の対象とならない治療費について助成する。</t>
    <phoneticPr fontId="1"/>
  </si>
  <si>
    <t>　離職者等再就職訓練の介護・医療・事務系分野の一部に、ひとり親家庭の父母の申し込みを優先する託児サービス付きの訓練科目を設定して実施。</t>
    <phoneticPr fontId="1"/>
  </si>
  <si>
    <t>　民間賃貸住宅に入居を希望する子育て世帯、高齢者、障がい者等の入居を受け入れる賃貸住宅等の登録及び登録情報の提供等を実施。</t>
    <phoneticPr fontId="1"/>
  </si>
  <si>
    <t>　子育て世帯を支援するため、子育て世帯が親世帯と近接して居住する親子近居向け募集を実施.。</t>
    <phoneticPr fontId="1"/>
  </si>
  <si>
    <t>　ひとり親世帯の居住の安定を図り、自立を支援するため、「福祉世帯向け募集」の対象世帯として、ひとり親世帯を位置づけ、優先枠を設定。</t>
    <phoneticPr fontId="1"/>
  </si>
  <si>
    <t>　地元の市や町と連携し、府営住宅の空室を小規模保育事業や子育て支援拠点など地域のまちづくりに活用する取組みを推進。</t>
    <phoneticPr fontId="1"/>
  </si>
  <si>
    <t>　府立支援学校の児童生徒の増加に対応するため、必要な教室環境の整備を行う。</t>
    <phoneticPr fontId="1"/>
  </si>
  <si>
    <t>　教育相談体制の充実や専門家の派遣により、いじめ、暴力行為、不登校等、生徒指導上の課題に対する早期発見・早期対応、再発防止を図る。</t>
    <phoneticPr fontId="1"/>
  </si>
  <si>
    <t>　スクールカウンセラー（臨床心理士）を全公立中学校に配置し、児童生徒の心のケアや保護者等の悩みの相談、教職員への助言・援助等を行うとともに、学校教育相談体制の一層の充実を目指す。</t>
    <phoneticPr fontId="1"/>
  </si>
  <si>
    <t>　学校と福祉をつなぐ専門家として、スクールソーシャルワーカー（ＳＳＷ）及びスクールソーシャルワーカースーパーバイザー（ＳＳＷＳＶ）を府内市町村に派遣する。</t>
    <phoneticPr fontId="1"/>
  </si>
  <si>
    <t>①居場所設置型（対象校：14校）
　民間支援団体（NPO）と連携して居場所を設置し、支援が必要になりそうな生徒を早期発見して登校の動機づけを行う。　　　　　　　　　　　　　　　　　　　　　　　　　　　　　　　　　　　　 
②SSW集中配置型　（対象校：21校）　　　　　　　　　　　　　　　　　　　　　　　　　　　　　　　　 
　専門知識のあるスクールソーシャルワーカーを外部人材として配置し、教職員との連携により、生徒を支援する。インターンシップや体験学習などの体験機会を設け、生徒の自己肯定や自尊感情、自己有用感の向上を図る。</t>
    <phoneticPr fontId="1"/>
  </si>
  <si>
    <t>　幅広い地域住民等の参画により、学校、家庭、地域が連携・協働して、地域全体で未来を担う子どもたちの成長を支え、地域を創生する活動（地域学校協働活動）を推進するため、学校支援活動、おおさか元気広場（放課後子供教室）、家庭教育支援の取組みを通じて、地域社会全体の教育力向上を図り、地域の教育コミュニティの活性化を推進する。</t>
    <phoneticPr fontId="1"/>
  </si>
  <si>
    <t>　市町村が行う教育と福祉が連携した家庭教育支援の実施を促進。
・府推進協議会の設置・運営 （事業全体に係る総合調整、再委託市町村への評価・助言）　
・研修の実施（訪問支援に必要な知識、ノウハウ等についてや教育と福祉にかかわる研修を実施）
・支援方法の研究、取組成果の普及・啓発（相談支援体制構築の研究。優良事例の収集、実施促進に向けた啓発）　</t>
    <rPh sb="1" eb="4">
      <t>シチョウソン</t>
    </rPh>
    <rPh sb="5" eb="6">
      <t>オコナ</t>
    </rPh>
    <rPh sb="7" eb="9">
      <t>キョウイク</t>
    </rPh>
    <rPh sb="10" eb="12">
      <t>フクシ</t>
    </rPh>
    <rPh sb="13" eb="15">
      <t>レンケイ</t>
    </rPh>
    <rPh sb="17" eb="19">
      <t>カテイ</t>
    </rPh>
    <rPh sb="19" eb="21">
      <t>キョウイク</t>
    </rPh>
    <rPh sb="21" eb="23">
      <t>シエン</t>
    </rPh>
    <rPh sb="24" eb="26">
      <t>ジッシ</t>
    </rPh>
    <rPh sb="27" eb="29">
      <t>ソクシン</t>
    </rPh>
    <phoneticPr fontId="1"/>
  </si>
  <si>
    <t>　子どもの「非認知能力」（「自己抑制」や「がんばる力」「協調性」といった社会情動的能力等）の育成に向け、その土台形成となる乳幼児家庭の教育力の向上を図る。
（「非認知能力」に関わる家庭の教育力向上プログラムの開発など）</t>
    <rPh sb="104" eb="106">
      <t>カイハツ</t>
    </rPh>
    <phoneticPr fontId="1"/>
  </si>
  <si>
    <t>　認定こども園、私立幼稚園の利用定員、所在地による地域格差等を考慮して定める基準によって算定した公定価格から利用者負担を控除した金額の一定割合を府が負担する。</t>
    <phoneticPr fontId="1"/>
  </si>
  <si>
    <t>　社会人ロールモデル等による体験談の発表やロールモデルを囲んでのグループワークを実施することで、「働き方・生き方」について理解を深めてもらうとともに、就業への意欲を高めてもらう。</t>
    <phoneticPr fontId="1"/>
  </si>
  <si>
    <t>　「性に関する指導」の実践に携わる教職員等を育成することを目的とし、府立学校及び政令指定都市を除く市町村立学校の教職員を対象に、３回の実践研修と１回の支援研修を行う。</t>
    <phoneticPr fontId="1"/>
  </si>
  <si>
    <t>　ＮＰＯ団体等とともに、児童生徒が自己有用感を高めることができるよう、中学校区で推進するキャリア教育のモデルプランを開発・実践する。</t>
    <phoneticPr fontId="1"/>
  </si>
  <si>
    <t>　支援学校における、職業教育・キャリア教育充実のため、各学部の教育課程編成の見直しを図り、授業改善とともに就労意欲の向上、就職率のアップを図る。</t>
    <phoneticPr fontId="1"/>
  </si>
  <si>
    <t>　社内にロールモデルや同じ立場の女性社員がいない中小企業に、他の企業との交流会の場を提供することで、参加者の仕事へのモチベーションアップや離職防止につなげるとともに、社内におけるロールモデルを養成する。</t>
    <phoneticPr fontId="1"/>
  </si>
  <si>
    <t>　子どもに対する遊びの指導、安全確保などを通じた、高齢者による子育て支援活動の機会が広がるよう、市町村関係機関へ子育て支援に関心がある高齢者の情報提供等に努める。また、公益社団法人大阪府シルバー人材センター協議会等を通じ、府内各市町村のシルバー人材センターによる子育て支援の取組みの推進等を働きかける。</t>
    <phoneticPr fontId="1"/>
  </si>
  <si>
    <t>　女性が働きやすい環境整備と待機児童の早期解消のため、相談支援窓口の設置のほか、各種セミナーを開催するなど企業主導型保育施設の設置・利用促進を行う。</t>
    <rPh sb="1" eb="3">
      <t>ジョセイ</t>
    </rPh>
    <rPh sb="4" eb="5">
      <t>ハタラ</t>
    </rPh>
    <rPh sb="9" eb="11">
      <t>カンキョウ</t>
    </rPh>
    <rPh sb="11" eb="13">
      <t>セイビ</t>
    </rPh>
    <rPh sb="14" eb="16">
      <t>タイキ</t>
    </rPh>
    <rPh sb="16" eb="18">
      <t>ジドウ</t>
    </rPh>
    <rPh sb="19" eb="21">
      <t>ソウキ</t>
    </rPh>
    <rPh sb="21" eb="23">
      <t>カイショウ</t>
    </rPh>
    <rPh sb="27" eb="29">
      <t>ソウダン</t>
    </rPh>
    <rPh sb="29" eb="31">
      <t>シエン</t>
    </rPh>
    <rPh sb="31" eb="33">
      <t>マドグチ</t>
    </rPh>
    <rPh sb="34" eb="36">
      <t>セッチ</t>
    </rPh>
    <rPh sb="40" eb="42">
      <t>カクシュ</t>
    </rPh>
    <rPh sb="47" eb="49">
      <t>カイサイ</t>
    </rPh>
    <rPh sb="53" eb="55">
      <t>キギョウ</t>
    </rPh>
    <rPh sb="55" eb="58">
      <t>シュドウガタ</t>
    </rPh>
    <rPh sb="58" eb="60">
      <t>ホイク</t>
    </rPh>
    <rPh sb="60" eb="62">
      <t>シセツ</t>
    </rPh>
    <rPh sb="63" eb="65">
      <t>セッチ</t>
    </rPh>
    <rPh sb="66" eb="68">
      <t>リヨウ</t>
    </rPh>
    <rPh sb="68" eb="70">
      <t>ソクシン</t>
    </rPh>
    <rPh sb="71" eb="72">
      <t>オコナ</t>
    </rPh>
    <phoneticPr fontId="1"/>
  </si>
  <si>
    <t>周産期緊急医療体制コーディネーター設置事業</t>
    <phoneticPr fontId="1"/>
  </si>
  <si>
    <t>大阪あんぜん・あんしん賃貸住宅登録制度</t>
    <phoneticPr fontId="1"/>
  </si>
  <si>
    <t>区分</t>
    <rPh sb="0" eb="2">
      <t>クブン</t>
    </rPh>
    <phoneticPr fontId="1"/>
  </si>
  <si>
    <t>継続</t>
    <rPh sb="0" eb="2">
      <t>ケイゾク</t>
    </rPh>
    <phoneticPr fontId="1"/>
  </si>
  <si>
    <t>新規</t>
    <rPh sb="0" eb="2">
      <t>シンキ</t>
    </rPh>
    <phoneticPr fontId="1"/>
  </si>
  <si>
    <t>（単位：千円）</t>
    <rPh sb="1" eb="3">
      <t>タンイ</t>
    </rPh>
    <rPh sb="4" eb="6">
      <t>センエン</t>
    </rPh>
    <phoneticPr fontId="1"/>
  </si>
  <si>
    <t>新婚・子育て世帯向け家賃減額補助事業（ 特定優良賃貸住宅供給促進事業費の一部）</t>
    <rPh sb="36" eb="38">
      <t>イチブ</t>
    </rPh>
    <phoneticPr fontId="1"/>
  </si>
  <si>
    <t>新婚・子育て世帯向け府営住宅の募集（府営住宅総合募集事業の一部）</t>
    <rPh sb="18" eb="20">
      <t>フエイ</t>
    </rPh>
    <rPh sb="20" eb="22">
      <t>ジュウタク</t>
    </rPh>
    <rPh sb="22" eb="24">
      <t>ソウゴウ</t>
    </rPh>
    <rPh sb="24" eb="26">
      <t>ボシュウ</t>
    </rPh>
    <rPh sb="26" eb="28">
      <t>ジギョウ</t>
    </rPh>
    <rPh sb="29" eb="31">
      <t>イチブ</t>
    </rPh>
    <phoneticPr fontId="1"/>
  </si>
  <si>
    <t>府営住宅の「親子近居向け募集」の実施（府営住宅総合募集事業の一部）</t>
    <phoneticPr fontId="1"/>
  </si>
  <si>
    <t>府営住宅の「福祉世帯向け募集」（ひとり親世帯）の実施（府営住宅総合募集事業の一部）</t>
    <phoneticPr fontId="1"/>
  </si>
  <si>
    <t>－</t>
    <phoneticPr fontId="1"/>
  </si>
  <si>
    <t>－</t>
    <phoneticPr fontId="1"/>
  </si>
  <si>
    <t>（↓ 大阪府子ども総合計画の取組項目番号）</t>
    <rPh sb="3" eb="6">
      <t>オオサカフ</t>
    </rPh>
    <rPh sb="6" eb="7">
      <t>コ</t>
    </rPh>
    <rPh sb="9" eb="11">
      <t>ソウゴウ</t>
    </rPh>
    <rPh sb="11" eb="13">
      <t>ケイカク</t>
    </rPh>
    <rPh sb="14" eb="16">
      <t>トリク</t>
    </rPh>
    <rPh sb="16" eb="18">
      <t>コウモク</t>
    </rPh>
    <rPh sb="18" eb="20">
      <t>バンゴウ</t>
    </rPh>
    <phoneticPr fontId="1"/>
  </si>
  <si>
    <t>児童虐待対策費</t>
    <phoneticPr fontId="1"/>
  </si>
  <si>
    <t>－</t>
    <phoneticPr fontId="1"/>
  </si>
  <si>
    <t>－</t>
    <phoneticPr fontId="1"/>
  </si>
  <si>
    <t>母子家庭等就業・自立支援センター事業費</t>
    <phoneticPr fontId="1"/>
  </si>
  <si>
    <t>　ひとり親家庭の母及び父、寡婦に対して、職業相談から就業支援講習会の実施、就業情報の提供など、一貫した就業支援サービスや養育費の相談など生活支援サービスの提供を実施。</t>
    <phoneticPr fontId="1"/>
  </si>
  <si>
    <t>　同条例において、乳幼児設備やベビーベッドの設置について基準を規定。また、配慮すべき事項についても記載した福祉のまちづくり条例ガイドラインを策定し設置を促進。</t>
    <rPh sb="1" eb="2">
      <t>ドウ</t>
    </rPh>
    <rPh sb="2" eb="4">
      <t>ジョウレイ</t>
    </rPh>
    <phoneticPr fontId="1"/>
  </si>
  <si>
    <t>　ひとり親家庭及び寡婦の自立を図るため、就業支援、子育て生活支援、経済的支援を行う。</t>
    <phoneticPr fontId="1"/>
  </si>
  <si>
    <t>　男性も女性もいきいきと働くことのできる取組みを進める事業者を「男女いきいき・元気宣言」事業者として登録し、応援。平成30年度より新たに「男女いきいきプラス」事業者認証制度、「男女いきいき」事業者表彰制度を創設し、府内事業者の女性活躍推進、仕事と家庭との両立支援等の取組を後押し。</t>
    <phoneticPr fontId="1"/>
  </si>
  <si>
    <t>「ロールモデルに出会える！働く女性の交流会」の開催
（OSAKA女性活躍推進事業の一部）</t>
    <rPh sb="8" eb="10">
      <t>デア</t>
    </rPh>
    <rPh sb="41" eb="43">
      <t>イチブ</t>
    </rPh>
    <phoneticPr fontId="1"/>
  </si>
  <si>
    <t>「男女いきいき」事業者登録・認証・表彰制度
（男女共同参画推進連絡会議等事業の一部）</t>
    <rPh sb="14" eb="16">
      <t>ニンショウ</t>
    </rPh>
    <rPh sb="17" eb="19">
      <t>ヒョウショウ</t>
    </rPh>
    <rPh sb="23" eb="29">
      <t>ダンジョキョウドウサンカク</t>
    </rPh>
    <rPh sb="29" eb="31">
      <t>スイシン</t>
    </rPh>
    <rPh sb="31" eb="33">
      <t>レンラク</t>
    </rPh>
    <rPh sb="33" eb="35">
      <t>カイギ</t>
    </rPh>
    <rPh sb="35" eb="36">
      <t>トウ</t>
    </rPh>
    <rPh sb="36" eb="38">
      <t>ジギョウ</t>
    </rPh>
    <rPh sb="39" eb="41">
      <t>イチブ</t>
    </rPh>
    <phoneticPr fontId="1"/>
  </si>
  <si>
    <t>「男女いきいき」事業者登録・認証・表彰制度
（男女共同参画推進連絡会議等事業の一部）
（再掲）</t>
    <rPh sb="14" eb="16">
      <t>ニンショウ</t>
    </rPh>
    <rPh sb="17" eb="19">
      <t>ヒョウショウ</t>
    </rPh>
    <rPh sb="23" eb="29">
      <t>ダンジョキョウドウサンカク</t>
    </rPh>
    <rPh sb="29" eb="31">
      <t>スイシン</t>
    </rPh>
    <rPh sb="31" eb="33">
      <t>レンラク</t>
    </rPh>
    <rPh sb="33" eb="35">
      <t>カイギ</t>
    </rPh>
    <rPh sb="35" eb="36">
      <t>トウ</t>
    </rPh>
    <rPh sb="36" eb="38">
      <t>ジギョウ</t>
    </rPh>
    <rPh sb="39" eb="41">
      <t>イチブ</t>
    </rPh>
    <rPh sb="44" eb="46">
      <t>サイケイ</t>
    </rPh>
    <phoneticPr fontId="1"/>
  </si>
  <si>
    <t>ワーク・ライフ・バランス推進啓発事業</t>
    <rPh sb="12" eb="14">
      <t>スイシン</t>
    </rPh>
    <rPh sb="14" eb="16">
      <t>ケイハツ</t>
    </rPh>
    <rPh sb="16" eb="18">
      <t>ジギョウ</t>
    </rPh>
    <phoneticPr fontId="1"/>
  </si>
  <si>
    <t>　男性も女性もいきいきと働くことのできる取組みを進める事業者を「男女いきいき・元気宣言」事業者として登録し、応援。平成30年度より新たに「男女いきいきプラス」事業者認証制度、「男女いきいき」事業者表彰制度を創設し、府内事業者の女性活躍推進、仕事と家庭との両立支援等の取組を後押し。</t>
    <phoneticPr fontId="1"/>
  </si>
  <si>
    <t>企業主導型保育事業推進事業（OSAKAしごとフィールド運営事業の一部）</t>
    <phoneticPr fontId="1"/>
  </si>
  <si>
    <r>
      <t>　OSAKAしごとフィールドでは、若者や女性等の働きたいと思う全ての方を対象に、カウンセリングやセミナー、人材育成プログラム等の提供を通して就業支援を実施。</t>
    </r>
    <r>
      <rPr>
        <strike/>
        <sz val="10"/>
        <color rgb="FFFF0000"/>
        <rFont val="HGSｺﾞｼｯｸM"/>
        <family val="3"/>
        <charset val="128"/>
      </rPr>
      <t/>
    </r>
    <rPh sb="17" eb="19">
      <t>ワカモノ</t>
    </rPh>
    <rPh sb="20" eb="22">
      <t>ジョセイ</t>
    </rPh>
    <rPh sb="22" eb="23">
      <t>トウ</t>
    </rPh>
    <rPh sb="24" eb="25">
      <t>ハタラ</t>
    </rPh>
    <rPh sb="29" eb="30">
      <t>オモ</t>
    </rPh>
    <rPh sb="31" eb="32">
      <t>スベ</t>
    </rPh>
    <rPh sb="34" eb="35">
      <t>カタ</t>
    </rPh>
    <rPh sb="36" eb="38">
      <t>タイショウ</t>
    </rPh>
    <rPh sb="53" eb="55">
      <t>ジンザイ</t>
    </rPh>
    <rPh sb="55" eb="57">
      <t>イクセイ</t>
    </rPh>
    <rPh sb="62" eb="63">
      <t>トウ</t>
    </rPh>
    <rPh sb="64" eb="66">
      <t>テイキョウ</t>
    </rPh>
    <rPh sb="67" eb="68">
      <t>トオ</t>
    </rPh>
    <rPh sb="70" eb="72">
      <t>シュウギョウ</t>
    </rPh>
    <rPh sb="72" eb="74">
      <t>シエン</t>
    </rPh>
    <rPh sb="75" eb="77">
      <t>ジッシ</t>
    </rPh>
    <phoneticPr fontId="1"/>
  </si>
  <si>
    <t>・長時間労働の是正や年次有給休暇の積極的な取得を働きかけ、ワーク・ライフ・バランスの実現、「働き方改革」の気運の醸成を図る。
・中小零細企業の経営者、労働者が新たな法制度の理解と円滑な対応を行えるよう法や制度の周知啓発を行う。</t>
    <rPh sb="1" eb="4">
      <t>チョウジカン</t>
    </rPh>
    <rPh sb="4" eb="6">
      <t>ロウドウ</t>
    </rPh>
    <rPh sb="7" eb="9">
      <t>ゼセイ</t>
    </rPh>
    <rPh sb="10" eb="12">
      <t>ネンジ</t>
    </rPh>
    <rPh sb="12" eb="14">
      <t>ユウキュウ</t>
    </rPh>
    <rPh sb="14" eb="16">
      <t>キュウカ</t>
    </rPh>
    <rPh sb="17" eb="20">
      <t>セッキョクテキ</t>
    </rPh>
    <rPh sb="21" eb="23">
      <t>シュトク</t>
    </rPh>
    <rPh sb="24" eb="25">
      <t>ハタラ</t>
    </rPh>
    <rPh sb="42" eb="44">
      <t>ジツゲン</t>
    </rPh>
    <rPh sb="46" eb="47">
      <t>ハタラ</t>
    </rPh>
    <rPh sb="48" eb="49">
      <t>カタ</t>
    </rPh>
    <rPh sb="49" eb="51">
      <t>カイカク</t>
    </rPh>
    <rPh sb="53" eb="55">
      <t>キウン</t>
    </rPh>
    <rPh sb="56" eb="58">
      <t>ジョウセイ</t>
    </rPh>
    <rPh sb="59" eb="60">
      <t>ハカ</t>
    </rPh>
    <rPh sb="64" eb="66">
      <t>チュウショウ</t>
    </rPh>
    <rPh sb="66" eb="68">
      <t>レイサイ</t>
    </rPh>
    <rPh sb="68" eb="70">
      <t>キギョウ</t>
    </rPh>
    <rPh sb="71" eb="74">
      <t>ケイエイシャ</t>
    </rPh>
    <rPh sb="75" eb="78">
      <t>ロウドウシャ</t>
    </rPh>
    <rPh sb="79" eb="80">
      <t>アラ</t>
    </rPh>
    <rPh sb="82" eb="83">
      <t>ホウ</t>
    </rPh>
    <rPh sb="83" eb="85">
      <t>セイド</t>
    </rPh>
    <rPh sb="86" eb="88">
      <t>リカイ</t>
    </rPh>
    <rPh sb="89" eb="91">
      <t>エンカツ</t>
    </rPh>
    <rPh sb="92" eb="94">
      <t>タイオウ</t>
    </rPh>
    <rPh sb="95" eb="96">
      <t>オコナ</t>
    </rPh>
    <rPh sb="100" eb="101">
      <t>ホウ</t>
    </rPh>
    <rPh sb="102" eb="104">
      <t>セイド</t>
    </rPh>
    <rPh sb="105" eb="107">
      <t>シュウチ</t>
    </rPh>
    <rPh sb="107" eb="109">
      <t>ケイハツ</t>
    </rPh>
    <rPh sb="110" eb="111">
      <t>オコナ</t>
    </rPh>
    <phoneticPr fontId="1"/>
  </si>
  <si>
    <t>キャリア教育推進モデル事業費</t>
    <phoneticPr fontId="1"/>
  </si>
  <si>
    <t>　認可保育所等への移行を希望する認可外保育施設や認定こども園への移行を希望して長時間の預かり保育を行う幼稚園に対し、移行を前提に運営費支援を行う市町村に対し補助。</t>
    <rPh sb="1" eb="3">
      <t>ニンカ</t>
    </rPh>
    <rPh sb="3" eb="5">
      <t>ホイク</t>
    </rPh>
    <rPh sb="5" eb="6">
      <t>ショ</t>
    </rPh>
    <rPh sb="6" eb="7">
      <t>トウ</t>
    </rPh>
    <rPh sb="9" eb="11">
      <t>イコウ</t>
    </rPh>
    <rPh sb="12" eb="14">
      <t>キボウ</t>
    </rPh>
    <rPh sb="16" eb="18">
      <t>ニンカ</t>
    </rPh>
    <rPh sb="18" eb="19">
      <t>ガイ</t>
    </rPh>
    <rPh sb="19" eb="21">
      <t>ホイク</t>
    </rPh>
    <rPh sb="21" eb="23">
      <t>シセツ</t>
    </rPh>
    <rPh sb="24" eb="30">
      <t>ニコ</t>
    </rPh>
    <rPh sb="32" eb="34">
      <t>イコウ</t>
    </rPh>
    <rPh sb="35" eb="37">
      <t>キボウ</t>
    </rPh>
    <rPh sb="67" eb="69">
      <t>シエン</t>
    </rPh>
    <rPh sb="70" eb="71">
      <t>オコナ</t>
    </rPh>
    <rPh sb="72" eb="75">
      <t>シチョウソン</t>
    </rPh>
    <rPh sb="76" eb="77">
      <t>タイ</t>
    </rPh>
    <rPh sb="78" eb="80">
      <t>ホジョ</t>
    </rPh>
    <phoneticPr fontId="1"/>
  </si>
  <si>
    <t>　待機児童解消のための認定こども園・保育所等の創設・増築や老朽施設の改築等の整備及び小規模保育事業所の設置等により、市町村による子どもを安心して育てることができるような市町村の施設整備を支援。</t>
    <rPh sb="21" eb="22">
      <t>トウ</t>
    </rPh>
    <rPh sb="26" eb="28">
      <t>ゾウチク</t>
    </rPh>
    <rPh sb="34" eb="36">
      <t>カイチク</t>
    </rPh>
    <rPh sb="36" eb="37">
      <t>トウ</t>
    </rPh>
    <rPh sb="84" eb="87">
      <t>シチョウソン</t>
    </rPh>
    <phoneticPr fontId="1"/>
  </si>
  <si>
    <t>　地域の実情に応じた多様な保育需要に対応するため、保育教諭確保のための資格取得支援等の取組みを行うとともに、保育人材確保のための総合的な対策や多様な保育の充実を図る市町村に対し補助。</t>
    <rPh sb="54" eb="56">
      <t>ホイク</t>
    </rPh>
    <rPh sb="56" eb="58">
      <t>ジンザイ</t>
    </rPh>
    <rPh sb="58" eb="60">
      <t>カクホ</t>
    </rPh>
    <rPh sb="64" eb="67">
      <t>ソウゴウテキ</t>
    </rPh>
    <rPh sb="68" eb="70">
      <t>タイサク</t>
    </rPh>
    <rPh sb="71" eb="73">
      <t>タヨウ</t>
    </rPh>
    <rPh sb="74" eb="76">
      <t>ホイク</t>
    </rPh>
    <rPh sb="77" eb="79">
      <t>ジュウジツ</t>
    </rPh>
    <rPh sb="80" eb="81">
      <t>ハカ</t>
    </rPh>
    <rPh sb="82" eb="85">
      <t>シチョウソン</t>
    </rPh>
    <rPh sb="86" eb="87">
      <t>タイ</t>
    </rPh>
    <rPh sb="88" eb="90">
      <t>ホジョ</t>
    </rPh>
    <phoneticPr fontId="1"/>
  </si>
  <si>
    <t>新規</t>
    <rPh sb="0" eb="2">
      <t>シンキ</t>
    </rPh>
    <phoneticPr fontId="1"/>
  </si>
  <si>
    <t>幼児教育の無償化</t>
    <phoneticPr fontId="1"/>
  </si>
  <si>
    <t>大阪府子ども総合計画策定等事業費</t>
    <phoneticPr fontId="1"/>
  </si>
  <si>
    <t>　後期事業計画の策定及び本体計画の改訂のため、家庭の養育力・教育力についての実態調査及び府内の保育所等における保育士等確保のための調査等を実施。</t>
    <rPh sb="1" eb="3">
      <t>コウキ</t>
    </rPh>
    <rPh sb="3" eb="5">
      <t>ジギョウ</t>
    </rPh>
    <rPh sb="5" eb="7">
      <t>ケイカク</t>
    </rPh>
    <rPh sb="8" eb="10">
      <t>サクテイ</t>
    </rPh>
    <rPh sb="10" eb="11">
      <t>オヨ</t>
    </rPh>
    <rPh sb="12" eb="14">
      <t>ホンタイ</t>
    </rPh>
    <rPh sb="14" eb="16">
      <t>ケイカク</t>
    </rPh>
    <rPh sb="17" eb="19">
      <t>カイテイ</t>
    </rPh>
    <rPh sb="67" eb="68">
      <t>トウ</t>
    </rPh>
    <phoneticPr fontId="1"/>
  </si>
  <si>
    <t>周産期母子医療センター運営補助事業</t>
    <phoneticPr fontId="1"/>
  </si>
  <si>
    <t>安心こども基金事業費
（認定こども園整備事業、保育所等整備事業、小規模保育設置促進事業）</t>
    <phoneticPr fontId="1"/>
  </si>
  <si>
    <t>地域限定保育士試験事業</t>
    <phoneticPr fontId="1"/>
  </si>
  <si>
    <t>児童扶養手当等の支給</t>
    <phoneticPr fontId="1"/>
  </si>
  <si>
    <t>教育費の負担軽減</t>
    <phoneticPr fontId="1"/>
  </si>
  <si>
    <t>小児救急電話相談事業</t>
    <phoneticPr fontId="1"/>
  </si>
  <si>
    <t>　休日・夜間に市町村が行う地域ブロック単位での輪番制等による小児救急医療体制運営事業に対する補助を実施。</t>
    <phoneticPr fontId="1"/>
  </si>
  <si>
    <t>公共的団体が実施する婚活イベント等への協力</t>
    <phoneticPr fontId="1"/>
  </si>
  <si>
    <t>新子育て支援交付金（再掲）</t>
    <rPh sb="10" eb="12">
      <t>サイケイ</t>
    </rPh>
    <phoneticPr fontId="1"/>
  </si>
  <si>
    <t>　子育て支援施策の向上を目的に市町村が地域の実情に沿って取り組む事業を支援するため市町村に交付。（優先配分枠に保育人材確保のメニューを追加。）</t>
    <rPh sb="55" eb="57">
      <t>ホイク</t>
    </rPh>
    <rPh sb="57" eb="59">
      <t>ジンザイ</t>
    </rPh>
    <rPh sb="59" eb="61">
      <t>カクホ</t>
    </rPh>
    <phoneticPr fontId="1"/>
  </si>
  <si>
    <t>　児童虐待に係る緊急対応体制の整備、関係機関との連携及び広報啓発等を行うことにより増加、深刻化する児童虐待問題に適切に対応する。（一時保護所のアセスメント機能強化、児童虐待事案の全件共有等）</t>
    <rPh sb="1" eb="3">
      <t>ジドウ</t>
    </rPh>
    <rPh sb="3" eb="5">
      <t>ギャクタイ</t>
    </rPh>
    <rPh sb="6" eb="7">
      <t>カカ</t>
    </rPh>
    <rPh sb="8" eb="10">
      <t>キンキュウ</t>
    </rPh>
    <rPh sb="10" eb="12">
      <t>タイオウ</t>
    </rPh>
    <rPh sb="12" eb="14">
      <t>タイセイ</t>
    </rPh>
    <rPh sb="15" eb="17">
      <t>セイビ</t>
    </rPh>
    <rPh sb="18" eb="20">
      <t>カンケイ</t>
    </rPh>
    <rPh sb="20" eb="22">
      <t>キカン</t>
    </rPh>
    <rPh sb="24" eb="26">
      <t>レンケイ</t>
    </rPh>
    <rPh sb="26" eb="27">
      <t>オヨ</t>
    </rPh>
    <rPh sb="28" eb="30">
      <t>コウホウ</t>
    </rPh>
    <rPh sb="30" eb="32">
      <t>ケイハツ</t>
    </rPh>
    <phoneticPr fontId="1"/>
  </si>
  <si>
    <t>　国の交付金を活用し、優良事例の横展開支援事業（結婚に対する取組や子育てに温かい社会づくり・気運の醸成の取組）及び結婚新生活支援事業（新婚世帯の新居の住宅購入費や家賃、引越費用の一部を補助する等の取組）を実施する市町村を支援。</t>
    <phoneticPr fontId="1"/>
  </si>
  <si>
    <t>　3歳から5歳までの全ての子どもたちの幼稚園、保育所、認定こども園、幼稚園の預かり保育、認可外保育施設等の利用料を無償化。0歳から2歳児は住民税非課税世帯を対象として無償化。2019年10月から全面的に実施。</t>
    <phoneticPr fontId="1"/>
  </si>
  <si>
    <t>分野</t>
    <rPh sb="0" eb="2">
      <t>ブンヤ</t>
    </rPh>
    <phoneticPr fontId="1"/>
  </si>
  <si>
    <t>　子育て支援施策の向上を目的に市町村が地域の実情に沿って取り組む事業を支援するため市町村に交付。</t>
    <phoneticPr fontId="1"/>
  </si>
  <si>
    <t>子育て</t>
    <phoneticPr fontId="1"/>
  </si>
  <si>
    <t>全般</t>
    <rPh sb="0" eb="2">
      <t>ゼンパン</t>
    </rPh>
    <phoneticPr fontId="1"/>
  </si>
  <si>
    <t>ＳＮＳによる情報発信等</t>
    <phoneticPr fontId="1"/>
  </si>
  <si>
    <t>　切れ目のない支援として婚活・結婚をはじめ出産・子育てなど、府や市町村、団体等の取組みを情報発信。</t>
    <phoneticPr fontId="1"/>
  </si>
  <si>
    <t>　里親の開拓から支援まで、養子縁組里親及びはぐくみホームのそれぞれに特化した専門性を発揮し、一貫して支援することのできる里親支援機関の設置及び支援を充実するため、はぐくみホームフォスタリング機関事業、養子縁組里親支援機関事業を実施し、家庭養護を支援。</t>
    <phoneticPr fontId="1"/>
  </si>
  <si>
    <t>　ひとり親家庭等自立促進に係る取組に向けた基礎的データ収集のため、ひとり親家庭等の生活・就業状況の実態やニーズ調査を実施。</t>
    <phoneticPr fontId="1"/>
  </si>
  <si>
    <t>　現行の措置費制度上、子どもの誕生日をもって措置が解除されることになっていることから、在学期間中に退所・自立を余儀なくされる対象者に対し、大学等の卒業まで施設等において居住した場合に係る費用を補助し就学を支えるため、社会的養護における大学等就学者の卒業までの居住支援事業を実施。</t>
    <phoneticPr fontId="1"/>
  </si>
  <si>
    <t>新子育て支援交付金</t>
    <phoneticPr fontId="1"/>
  </si>
  <si>
    <t>平成31（2019）年度　少子化対策に関連する取組の一覧</t>
    <phoneticPr fontId="1"/>
  </si>
  <si>
    <t>地域で安心して医療的ケア児等が暮らしていけるよう、医療的ケア児等を支援する機関間を総合的にコーディネートする者等を養成する。</t>
    <phoneticPr fontId="1"/>
  </si>
  <si>
    <t>　市町村や民間団体等の連携（結婚応援ネットワークの構築）による結婚支援に関する取組を推進。</t>
    <rPh sb="9" eb="10">
      <t>トウ</t>
    </rPh>
    <phoneticPr fontId="1"/>
  </si>
  <si>
    <t>　結婚・子育て支援を目的に事業を行う公共的団体へ後援名義の使用承認を実施。</t>
    <rPh sb="20" eb="21">
      <t>テキ</t>
    </rPh>
    <phoneticPr fontId="1"/>
  </si>
  <si>
    <t>　大阪府や各市町村、公共的団体が行う結婚・妊娠・出産・子育てに関する支援制度をポータルサイトで紹介。</t>
    <rPh sb="12" eb="13">
      <t>テキ</t>
    </rPh>
    <phoneticPr fontId="1"/>
  </si>
  <si>
    <t>　思いがけない妊娠等に悩む人に対し、相談や保健・医療・福祉機関等への連絡、サービスの紹介など、情報提供と必要な支援に繋ぐことにより、妊婦の孤立化を防ぐ。（相談窓口の時間を延長）</t>
    <rPh sb="1" eb="2">
      <t>オモ</t>
    </rPh>
    <phoneticPr fontId="1"/>
  </si>
  <si>
    <t>　医療保険が適用されず高額となる特定不妊治療に要する費用の一部を助成することにより、不妊に悩む夫婦の経済的負担の軽減を図る。（男性不妊治療について初回限定で15万円追加（国制度））</t>
    <rPh sb="1" eb="3">
      <t>イリョウ</t>
    </rPh>
    <phoneticPr fontId="1"/>
  </si>
  <si>
    <t>　総合周産期母子医療センターを中心とする母体・胎児から新生児まで一貫した高度な周産期医療を提供できる体制の整備・運営を行う。</t>
    <phoneticPr fontId="1"/>
  </si>
  <si>
    <t>ひとり親家庭等自立促進に係る取組検討事業</t>
    <phoneticPr fontId="1"/>
  </si>
  <si>
    <t>放課後児童クラブ施設整備事業</t>
    <rPh sb="12" eb="14">
      <t>ジギョウ</t>
    </rPh>
    <phoneticPr fontId="1"/>
  </si>
  <si>
    <t>地域少子化対策重点推進事業</t>
    <phoneticPr fontId="1"/>
  </si>
  <si>
    <t>社会的養護自立支援事業</t>
    <phoneticPr fontId="1"/>
  </si>
  <si>
    <t>(0)</t>
    <phoneticPr fontId="1"/>
  </si>
  <si>
    <t>(79)</t>
    <phoneticPr fontId="1"/>
  </si>
  <si>
    <t>(0)</t>
    <phoneticPr fontId="1"/>
  </si>
  <si>
    <t>(0)</t>
    <phoneticPr fontId="1"/>
  </si>
  <si>
    <t>(0)</t>
    <phoneticPr fontId="1"/>
  </si>
  <si>
    <t>(-1)</t>
    <phoneticPr fontId="1"/>
  </si>
  <si>
    <t>②うち
一般財源</t>
    <rPh sb="4" eb="6">
      <t>イッパン</t>
    </rPh>
    <rPh sb="6" eb="8">
      <t>ザイゲン</t>
    </rPh>
    <phoneticPr fontId="1"/>
  </si>
  <si>
    <t>④うち
一般財源</t>
    <rPh sb="4" eb="6">
      <t>イッパン</t>
    </rPh>
    <rPh sb="6" eb="8">
      <t>ザイゲン</t>
    </rPh>
    <phoneticPr fontId="1"/>
  </si>
  <si>
    <t>ー</t>
    <phoneticPr fontId="1"/>
  </si>
  <si>
    <t>子どもの貧困対策公民連携事務費</t>
    <rPh sb="0" eb="1">
      <t>コ</t>
    </rPh>
    <rPh sb="4" eb="6">
      <t>ヒンコン</t>
    </rPh>
    <rPh sb="6" eb="8">
      <t>タイサク</t>
    </rPh>
    <rPh sb="8" eb="10">
      <t>コウミン</t>
    </rPh>
    <rPh sb="10" eb="12">
      <t>レンケイ</t>
    </rPh>
    <rPh sb="12" eb="15">
      <t>ジムヒ</t>
    </rPh>
    <phoneticPr fontId="1"/>
  </si>
  <si>
    <t>・子ども食堂等を利用する子どもたちへの学習教材、体験活動に係る費用の支給事務や、ボランティア等の受け入れ調整等を補助する作業員を配置。
・子ども食堂が少ない地域等において、子ども輝く未来基金の趣旨説明や、子ども食堂等の運営ノウハウを持つ方による事例紹介等を実施。</t>
    <rPh sb="1" eb="2">
      <t>コ</t>
    </rPh>
    <rPh sb="4" eb="6">
      <t>ショクドウ</t>
    </rPh>
    <rPh sb="6" eb="7">
      <t>トウ</t>
    </rPh>
    <rPh sb="8" eb="10">
      <t>リヨウ</t>
    </rPh>
    <rPh sb="12" eb="13">
      <t>コ</t>
    </rPh>
    <rPh sb="19" eb="21">
      <t>ガクシュウ</t>
    </rPh>
    <rPh sb="21" eb="23">
      <t>キョウザイ</t>
    </rPh>
    <rPh sb="24" eb="26">
      <t>タイケン</t>
    </rPh>
    <rPh sb="26" eb="28">
      <t>カツドウ</t>
    </rPh>
    <rPh sb="29" eb="30">
      <t>カカ</t>
    </rPh>
    <rPh sb="31" eb="33">
      <t>ヒヨウ</t>
    </rPh>
    <rPh sb="34" eb="36">
      <t>シキュウ</t>
    </rPh>
    <rPh sb="36" eb="38">
      <t>ジム</t>
    </rPh>
    <rPh sb="46" eb="47">
      <t>トウ</t>
    </rPh>
    <rPh sb="48" eb="49">
      <t>ウ</t>
    </rPh>
    <rPh sb="50" eb="51">
      <t>イ</t>
    </rPh>
    <rPh sb="52" eb="54">
      <t>チョウセイ</t>
    </rPh>
    <rPh sb="54" eb="55">
      <t>トウ</t>
    </rPh>
    <rPh sb="56" eb="58">
      <t>ホジョ</t>
    </rPh>
    <rPh sb="60" eb="63">
      <t>サギョウイン</t>
    </rPh>
    <rPh sb="64" eb="66">
      <t>ハイチ</t>
    </rPh>
    <rPh sb="69" eb="70">
      <t>コ</t>
    </rPh>
    <rPh sb="72" eb="74">
      <t>ショクドウ</t>
    </rPh>
    <rPh sb="75" eb="76">
      <t>スク</t>
    </rPh>
    <rPh sb="78" eb="80">
      <t>チイキ</t>
    </rPh>
    <rPh sb="80" eb="81">
      <t>トウ</t>
    </rPh>
    <rPh sb="86" eb="87">
      <t>コ</t>
    </rPh>
    <rPh sb="89" eb="90">
      <t>カガヤ</t>
    </rPh>
    <rPh sb="91" eb="93">
      <t>ミライ</t>
    </rPh>
    <rPh sb="93" eb="95">
      <t>キキン</t>
    </rPh>
    <rPh sb="96" eb="98">
      <t>シュシ</t>
    </rPh>
    <rPh sb="98" eb="100">
      <t>セツメイ</t>
    </rPh>
    <rPh sb="102" eb="103">
      <t>コ</t>
    </rPh>
    <rPh sb="105" eb="107">
      <t>ショクドウ</t>
    </rPh>
    <rPh sb="107" eb="108">
      <t>トウ</t>
    </rPh>
    <rPh sb="109" eb="111">
      <t>ウンエイ</t>
    </rPh>
    <rPh sb="116" eb="117">
      <t>モ</t>
    </rPh>
    <rPh sb="118" eb="119">
      <t>カタ</t>
    </rPh>
    <rPh sb="122" eb="124">
      <t>ジレイ</t>
    </rPh>
    <rPh sb="124" eb="126">
      <t>ショウカイ</t>
    </rPh>
    <rPh sb="126" eb="127">
      <t>トウ</t>
    </rPh>
    <rPh sb="128" eb="130">
      <t>ジッシ</t>
    </rPh>
    <phoneticPr fontId="1"/>
  </si>
  <si>
    <t>③2018年度
当初予算額</t>
    <rPh sb="10" eb="12">
      <t>ヨサン</t>
    </rPh>
    <rPh sb="12" eb="13">
      <t>テイガク</t>
    </rPh>
    <phoneticPr fontId="1"/>
  </si>
  <si>
    <t>当初予算
増減額
（①－③）</t>
    <rPh sb="0" eb="2">
      <t>トウショ</t>
    </rPh>
    <rPh sb="2" eb="4">
      <t>ヨサン</t>
    </rPh>
    <rPh sb="5" eb="8">
      <t>ゾウゲンガク</t>
    </rPh>
    <phoneticPr fontId="1"/>
  </si>
  <si>
    <t>うち一般財源
増減額
（②ー④）</t>
    <rPh sb="2" eb="4">
      <t>イッパン</t>
    </rPh>
    <rPh sb="4" eb="6">
      <t>ザイゲン</t>
    </rPh>
    <rPh sb="7" eb="10">
      <t>ゾウゲンガク</t>
    </rPh>
    <phoneticPr fontId="1"/>
  </si>
  <si>
    <t>充実</t>
    <rPh sb="0" eb="2">
      <t>ジュウジツ</t>
    </rPh>
    <phoneticPr fontId="1"/>
  </si>
  <si>
    <t>(0)</t>
    <phoneticPr fontId="1"/>
  </si>
  <si>
    <t>(1,625,335)</t>
    <phoneticPr fontId="1"/>
  </si>
  <si>
    <t>(0)</t>
    <phoneticPr fontId="1"/>
  </si>
  <si>
    <t>(245,835)</t>
    <phoneticPr fontId="1"/>
  </si>
  <si>
    <t>(166,059)</t>
    <phoneticPr fontId="1"/>
  </si>
  <si>
    <t>(47,197)</t>
    <phoneticPr fontId="1"/>
  </si>
  <si>
    <t>(47,049)</t>
    <phoneticPr fontId="1"/>
  </si>
  <si>
    <t>(148)</t>
    <phoneticPr fontId="1"/>
  </si>
  <si>
    <t>(168,054)</t>
    <phoneticPr fontId="1"/>
  </si>
  <si>
    <t>(95,077)</t>
    <phoneticPr fontId="1"/>
  </si>
  <si>
    <t>(247,192)</t>
    <phoneticPr fontId="1"/>
  </si>
  <si>
    <t>(138,773)</t>
    <phoneticPr fontId="1"/>
  </si>
  <si>
    <t>(-79,138)</t>
    <phoneticPr fontId="1"/>
  </si>
  <si>
    <t>(-43,696)</t>
    <phoneticPr fontId="1"/>
  </si>
  <si>
    <t>(957,627)</t>
    <phoneticPr fontId="1"/>
  </si>
  <si>
    <t>(957,627)</t>
    <phoneticPr fontId="1"/>
  </si>
  <si>
    <t>(1,000,000)</t>
    <phoneticPr fontId="1"/>
  </si>
  <si>
    <t>(1,000,000)</t>
    <phoneticPr fontId="1"/>
  </si>
  <si>
    <t>(-42,373)</t>
    <phoneticPr fontId="1"/>
  </si>
  <si>
    <t>(-42,373)</t>
    <phoneticPr fontId="1"/>
  </si>
  <si>
    <t>(10,813,496)</t>
    <phoneticPr fontId="1"/>
  </si>
  <si>
    <t>(9,728,996)</t>
    <phoneticPr fontId="1"/>
  </si>
  <si>
    <t>(3,048,012)</t>
    <phoneticPr fontId="1"/>
  </si>
  <si>
    <t>(3,047,212)</t>
    <phoneticPr fontId="1"/>
  </si>
  <si>
    <t>(3,047,512)</t>
    <phoneticPr fontId="1"/>
  </si>
  <si>
    <t>(3,047,212)</t>
    <phoneticPr fontId="1"/>
  </si>
  <si>
    <t>(500)</t>
    <phoneticPr fontId="1"/>
  </si>
  <si>
    <t>(64,626)</t>
    <phoneticPr fontId="1"/>
  </si>
  <si>
    <t>(16,589)</t>
    <phoneticPr fontId="1"/>
  </si>
  <si>
    <t>(59,756)</t>
    <phoneticPr fontId="1"/>
  </si>
  <si>
    <t>(15,372)</t>
    <phoneticPr fontId="1"/>
  </si>
  <si>
    <t>(4,870)</t>
    <phoneticPr fontId="1"/>
  </si>
  <si>
    <t>(1,217)</t>
    <phoneticPr fontId="1"/>
  </si>
  <si>
    <t>(47,197)</t>
    <phoneticPr fontId="1"/>
  </si>
  <si>
    <t>(47,049)</t>
    <phoneticPr fontId="1"/>
  </si>
  <si>
    <t>(148)</t>
    <phoneticPr fontId="1"/>
  </si>
  <si>
    <t>(0)</t>
    <phoneticPr fontId="1"/>
  </si>
  <si>
    <t>(4,619)</t>
    <phoneticPr fontId="1"/>
  </si>
  <si>
    <t>(2,310)</t>
    <phoneticPr fontId="1"/>
  </si>
  <si>
    <t>(5,370)</t>
    <phoneticPr fontId="1"/>
  </si>
  <si>
    <t>(2,311)</t>
    <phoneticPr fontId="1"/>
  </si>
  <si>
    <t>(-751)</t>
    <phoneticPr fontId="1"/>
  </si>
  <si>
    <t>(414)</t>
    <phoneticPr fontId="1"/>
  </si>
  <si>
    <t>(414)</t>
    <phoneticPr fontId="1"/>
  </si>
  <si>
    <t>(409)</t>
    <phoneticPr fontId="1"/>
  </si>
  <si>
    <t>(409)</t>
    <phoneticPr fontId="1"/>
  </si>
  <si>
    <t>(5)</t>
    <phoneticPr fontId="1"/>
  </si>
  <si>
    <t>(5)</t>
    <phoneticPr fontId="1"/>
  </si>
  <si>
    <t>(8,634)</t>
    <phoneticPr fontId="1"/>
  </si>
  <si>
    <t>(8,555)</t>
    <phoneticPr fontId="1"/>
  </si>
  <si>
    <t>(8,555)</t>
    <phoneticPr fontId="1"/>
  </si>
  <si>
    <t>(79)</t>
    <phoneticPr fontId="1"/>
  </si>
  <si>
    <t>0</t>
    <phoneticPr fontId="1"/>
  </si>
  <si>
    <t>0</t>
    <phoneticPr fontId="1"/>
  </si>
  <si>
    <t>(2,086)</t>
    <phoneticPr fontId="1"/>
  </si>
  <si>
    <t>(2,086)</t>
    <phoneticPr fontId="1"/>
  </si>
  <si>
    <t>(2,066)</t>
    <phoneticPr fontId="1"/>
  </si>
  <si>
    <t>(2,066)</t>
    <phoneticPr fontId="1"/>
  </si>
  <si>
    <t>(20)</t>
    <phoneticPr fontId="1"/>
  </si>
  <si>
    <t>(96,143)</t>
    <phoneticPr fontId="1"/>
  </si>
  <si>
    <t>(93,797)</t>
    <phoneticPr fontId="1"/>
  </si>
  <si>
    <t>福祉部
教育庁</t>
    <rPh sb="2" eb="3">
      <t>ブ</t>
    </rPh>
    <rPh sb="4" eb="6">
      <t>キョウイク</t>
    </rPh>
    <phoneticPr fontId="1"/>
  </si>
  <si>
    <t>充実</t>
    <rPh sb="0" eb="2">
      <t>ジュウジツ</t>
    </rPh>
    <phoneticPr fontId="1"/>
  </si>
  <si>
    <t>　保育士試験の受験者に多様な選択肢を提供し、保育士資格取得者を増やすため、後期試験において、実技試験による通常試験と保育実技講習会による地域限定試験を同時実施する。</t>
    <phoneticPr fontId="1"/>
  </si>
  <si>
    <t>(1,628,357)</t>
    <phoneticPr fontId="1"/>
  </si>
  <si>
    <t>(3,022)</t>
    <phoneticPr fontId="1"/>
  </si>
  <si>
    <t>(315,654)</t>
    <phoneticPr fontId="1"/>
  </si>
  <si>
    <t>(169,044)</t>
    <phoneticPr fontId="1"/>
  </si>
  <si>
    <t>(69,819)</t>
    <phoneticPr fontId="1"/>
  </si>
  <si>
    <t>(2,985)</t>
    <phoneticPr fontId="1"/>
  </si>
  <si>
    <t>(95,680)</t>
    <phoneticPr fontId="1"/>
  </si>
  <si>
    <t>(92,910)</t>
    <phoneticPr fontId="1"/>
  </si>
  <si>
    <t>(-463)</t>
    <phoneticPr fontId="1"/>
  </si>
  <si>
    <t>(-887)</t>
    <phoneticPr fontId="1"/>
  </si>
  <si>
    <t>(12,444,799)</t>
    <phoneticPr fontId="1"/>
  </si>
  <si>
    <t>(11,526,645)</t>
    <phoneticPr fontId="1"/>
  </si>
  <si>
    <t>(1,631,303)</t>
    <phoneticPr fontId="1"/>
  </si>
  <si>
    <t>(1,797,649)</t>
    <phoneticPr fontId="1"/>
  </si>
  <si>
    <t>①2019年度
当初予算額</t>
    <rPh sb="10" eb="12">
      <t>ヨサン</t>
    </rPh>
    <rPh sb="12" eb="13">
      <t>テイガク</t>
    </rPh>
    <phoneticPr fontId="1"/>
  </si>
  <si>
    <t>　　※再掲の取組および少子化対策に係る内訳額が算出不能な取組は、総事業費を（　）書きで表記</t>
    <rPh sb="23" eb="25">
      <t>サンシュツ</t>
    </rPh>
    <rPh sb="32" eb="33">
      <t>ソウ</t>
    </rPh>
    <phoneticPr fontId="1"/>
  </si>
  <si>
    <t>　※各合計額には、（　）書きの金額（再掲の取組および少子化対策に係る内訳額が算出不能な取組）は含まれない。</t>
    <rPh sb="2" eb="3">
      <t>カク</t>
    </rPh>
    <rPh sb="3" eb="5">
      <t>ゴウケイ</t>
    </rPh>
    <rPh sb="5" eb="6">
      <t>ガク</t>
    </rPh>
    <rPh sb="12" eb="13">
      <t>カ</t>
    </rPh>
    <rPh sb="15" eb="17">
      <t>キンガク</t>
    </rPh>
    <rPh sb="47" eb="48">
      <t>フク</t>
    </rPh>
    <phoneticPr fontId="1"/>
  </si>
  <si>
    <t>子育て</t>
    <phoneticPr fontId="1"/>
  </si>
  <si>
    <t>外国人ワンストップ相談窓口の整備
（外国人受入環境整備事業）</t>
    <rPh sb="0" eb="2">
      <t>ガイコク</t>
    </rPh>
    <rPh sb="2" eb="3">
      <t>ジン</t>
    </rPh>
    <rPh sb="9" eb="11">
      <t>ソウダン</t>
    </rPh>
    <rPh sb="11" eb="13">
      <t>マドグチ</t>
    </rPh>
    <rPh sb="14" eb="16">
      <t>セイビ</t>
    </rPh>
    <rPh sb="18" eb="20">
      <t>ガイコク</t>
    </rPh>
    <rPh sb="20" eb="21">
      <t>ジン</t>
    </rPh>
    <rPh sb="21" eb="23">
      <t>ウケイレ</t>
    </rPh>
    <rPh sb="23" eb="25">
      <t>カンキョウ</t>
    </rPh>
    <rPh sb="25" eb="27">
      <t>セイビ</t>
    </rPh>
    <rPh sb="27" eb="29">
      <t>ジギョウ</t>
    </rPh>
    <phoneticPr fontId="1"/>
  </si>
  <si>
    <t>結婚応援ネットワークの構築</t>
    <phoneticPr fontId="1"/>
  </si>
  <si>
    <t>　子育て支援施策の向上を目的に市町村が地域の実情に沿って取り組む事業を支援するため市町村に交付。（優先配分枠に妊産婦や乳幼児に対応した防災啓発事業のメニューを追加するとともに、市町村計画枠において、少子化対策に対する支援を推進。）</t>
    <rPh sb="111" eb="113">
      <t>スイシン</t>
    </rPh>
    <phoneticPr fontId="1"/>
  </si>
  <si>
    <t>　潜在保育士に対し、保育士登録を活用した働きかけや就職あっせん、求人情報の提供を行うなど人材確保の取組みを行うため、保育士・保育所支援センターを設置し運営委託を行う。</t>
    <phoneticPr fontId="1"/>
  </si>
  <si>
    <t>外国人が生活・就労等に関する適切な情報に速やかに到達できるよう11言語での相談を実施。（外国人行政サービス体制推進事業を統合し、新規事業化）</t>
    <rPh sb="0" eb="2">
      <t>ガイコク</t>
    </rPh>
    <rPh sb="2" eb="3">
      <t>ジン</t>
    </rPh>
    <rPh sb="4" eb="6">
      <t>セイカツ</t>
    </rPh>
    <rPh sb="7" eb="9">
      <t>シュウロウ</t>
    </rPh>
    <rPh sb="9" eb="10">
      <t>トウ</t>
    </rPh>
    <rPh sb="11" eb="12">
      <t>カン</t>
    </rPh>
    <rPh sb="14" eb="16">
      <t>テキセツ</t>
    </rPh>
    <rPh sb="17" eb="19">
      <t>ジョウホウ</t>
    </rPh>
    <rPh sb="20" eb="21">
      <t>スミ</t>
    </rPh>
    <rPh sb="24" eb="26">
      <t>トウタツ</t>
    </rPh>
    <rPh sb="33" eb="35">
      <t>ゲンゴ</t>
    </rPh>
    <rPh sb="37" eb="39">
      <t>ソウダン</t>
    </rPh>
    <rPh sb="40" eb="42">
      <t>ジッシ</t>
    </rPh>
    <rPh sb="44" eb="46">
      <t>ガイコク</t>
    </rPh>
    <rPh sb="46" eb="47">
      <t>ジン</t>
    </rPh>
    <rPh sb="47" eb="49">
      <t>ギョウセイ</t>
    </rPh>
    <rPh sb="53" eb="55">
      <t>タイセイ</t>
    </rPh>
    <rPh sb="55" eb="57">
      <t>スイシン</t>
    </rPh>
    <rPh sb="57" eb="59">
      <t>ジギョウ</t>
    </rPh>
    <rPh sb="60" eb="62">
      <t>トウゴウ</t>
    </rPh>
    <rPh sb="64" eb="66">
      <t>シンキ</t>
    </rPh>
    <rPh sb="66" eb="69">
      <t>ジギョウカ</t>
    </rPh>
    <phoneticPr fontId="1"/>
  </si>
  <si>
    <t>　地域安全センターを拠点に子どもの見守り活動を行う青色防犯パトロールカーにドライブレコーダーを設置し、府内全域における地域見守り力の向上を図る。</t>
    <rPh sb="13" eb="14">
      <t>コ</t>
    </rPh>
    <rPh sb="17" eb="19">
      <t>ミマモ</t>
    </rPh>
    <rPh sb="20" eb="22">
      <t>カツドウ</t>
    </rPh>
    <rPh sb="23" eb="24">
      <t>オコナ</t>
    </rPh>
    <phoneticPr fontId="1"/>
  </si>
  <si>
    <t>施設型給付費等負担金
（幼児教育無償化分を除く）</t>
    <rPh sb="12" eb="14">
      <t>ヨウジ</t>
    </rPh>
    <rPh sb="14" eb="16">
      <t>キョウイク</t>
    </rPh>
    <rPh sb="16" eb="19">
      <t>ムショウカ</t>
    </rPh>
    <rPh sb="19" eb="20">
      <t>ブン</t>
    </rPh>
    <rPh sb="21" eb="22">
      <t>ノゾ</t>
    </rPh>
    <phoneticPr fontId="1"/>
  </si>
  <si>
    <r>
      <t xml:space="preserve">0
</t>
    </r>
    <r>
      <rPr>
        <sz val="9"/>
        <rFont val="HGSｺﾞｼｯｸM"/>
        <family val="3"/>
        <charset val="128"/>
      </rPr>
      <t>（地域医療介護総合確保基金）</t>
    </r>
    <rPh sb="3" eb="5">
      <t>チイキ</t>
    </rPh>
    <rPh sb="5" eb="7">
      <t>イリョウ</t>
    </rPh>
    <rPh sb="7" eb="9">
      <t>カイゴ</t>
    </rPh>
    <rPh sb="9" eb="11">
      <t>ソウゴウ</t>
    </rPh>
    <rPh sb="11" eb="13">
      <t>カクホ</t>
    </rPh>
    <rPh sb="13" eb="15">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</si>
</sst>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6"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10"/>
      <name val="HGSｺﾞｼｯｸM"/>
      <family val="3"/>
      <charset val="128"/>
    </font>
    <font>
      <sz val="9"/>
      <name val="HGSｺﾞｼｯｸM"/>
      <family val="3"/>
      <charset val="128"/>
    </font>
    <font>
      <strike/>
      <sz val="10"/>
      <color rgb="FFFF0000"/>
      <name val="HGSｺﾞｼｯｸM"/>
      <family val="3"/>
      <charset val="128"/>
    </font>
    <font>
      <sz val="10"/>
      <color theme="0"/>
      <name val="HGSｺﾞｼｯｸM"/>
      <family val="3"/>
      <charset val="128"/>
    </font>
    <font>
      <sz val="10"/>
      <color theme="0" tint="-4.9989318521683403E-2"/>
      <name val="HGSｺﾞｼｯｸM"/>
      <family val="3"/>
      <charset val="128"/>
    </font>
    <font>
      <sz val="9"/>
      <color theme="0" tint="-4.9989318521683403E-2"/>
      <name val="HGSｺﾞｼｯｸM"/>
      <family val="3"/>
      <charset val="128"/>
    </font>
    <font>
      <sz val="12"/>
      <name val="HGSｺﾞｼｯｸM"/>
      <family val="3"/>
      <charset val="128"/>
    </font>
    <font>
      <sz val="11"/>
      <name val="游ゴシック"/>
      <family val="2"/>
      <charset val="128"/>
      <scheme val="minor"/>
    </font>
    <font>
      <sz val="10"/>
      <name val="游ゴシック"/>
      <family val="2"/>
      <charset val="128"/>
      <scheme val="minor"/>
    </font>
    <font>
      <sz val="9"/>
      <name val="游ゴシック"/>
      <family val="2"/>
      <charset val="128"/>
      <scheme val="minor"/>
    </font>
    <font>
      <sz val="8"/>
      <name val="HGSｺﾞｼｯｸM"/>
      <family val="3"/>
      <charset val="128"/>
    </font>
    <font>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s>
  <cellStyleXfs count="1">
    <xf numFmtId="0" fontId="0" fillId="0" borderId="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176" fontId="4" fillId="0" borderId="4" xfId="0" applyNumberFormat="1" applyFont="1" applyBorder="1" applyAlignment="1">
      <alignment horizontal="right"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12" xfId="0" applyFont="1" applyFill="1" applyBorder="1" applyAlignment="1">
      <alignment horizontal="center" vertical="center" wrapText="1"/>
    </xf>
    <xf numFmtId="176" fontId="4" fillId="3" borderId="12" xfId="0" applyNumberFormat="1" applyFont="1" applyFill="1" applyBorder="1" applyAlignment="1">
      <alignment horizontal="right" vertical="center" wrapText="1"/>
    </xf>
    <xf numFmtId="49" fontId="4" fillId="3" borderId="12" xfId="0" applyNumberFormat="1" applyFont="1" applyFill="1" applyBorder="1" applyAlignment="1">
      <alignment horizontal="right" vertical="center" wrapText="1"/>
    </xf>
    <xf numFmtId="177" fontId="4" fillId="0" borderId="4" xfId="0" applyNumberFormat="1" applyFont="1" applyBorder="1" applyAlignment="1">
      <alignment horizontal="right" vertical="center" wrapText="1"/>
    </xf>
    <xf numFmtId="49" fontId="4" fillId="0" borderId="4" xfId="0" applyNumberFormat="1" applyFont="1" applyBorder="1" applyAlignment="1">
      <alignment horizontal="right" vertical="center" wrapText="1"/>
    </xf>
    <xf numFmtId="49" fontId="4" fillId="3" borderId="11" xfId="0" applyNumberFormat="1" applyFont="1" applyFill="1" applyBorder="1" applyAlignment="1">
      <alignment horizontal="right" vertical="center" wrapText="1"/>
    </xf>
    <xf numFmtId="49" fontId="4" fillId="0" borderId="13" xfId="0" applyNumberFormat="1"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4" xfId="0" applyFont="1" applyBorder="1" applyAlignment="1">
      <alignment horizontal="justify" vertical="center" wrapText="1"/>
    </xf>
    <xf numFmtId="177" fontId="4" fillId="3" borderId="12" xfId="0" applyNumberFormat="1" applyFont="1" applyFill="1" applyBorder="1" applyAlignment="1">
      <alignment horizontal="right" vertical="center" wrapText="1"/>
    </xf>
    <xf numFmtId="0" fontId="4" fillId="3" borderId="11" xfId="0" applyFont="1" applyFill="1" applyBorder="1" applyAlignment="1">
      <alignment horizontal="center" vertical="center" wrapText="1"/>
    </xf>
    <xf numFmtId="0" fontId="4" fillId="0" borderId="13" xfId="0" applyFont="1" applyBorder="1" applyAlignment="1">
      <alignment horizontal="center" vertical="center" wrapText="1"/>
    </xf>
    <xf numFmtId="176" fontId="4" fillId="3" borderId="11" xfId="0" applyNumberFormat="1" applyFont="1" applyFill="1" applyBorder="1" applyAlignment="1">
      <alignment horizontal="right" vertical="center" wrapText="1"/>
    </xf>
    <xf numFmtId="176" fontId="4" fillId="0" borderId="13" xfId="0" applyNumberFormat="1" applyFont="1" applyBorder="1" applyAlignment="1">
      <alignment horizontal="right" vertical="center" wrapText="1"/>
    </xf>
    <xf numFmtId="0" fontId="4" fillId="0" borderId="4" xfId="0" applyFont="1" applyBorder="1" applyAlignment="1">
      <alignment horizontal="center" vertical="center" wrapText="1"/>
    </xf>
    <xf numFmtId="177" fontId="4" fillId="3" borderId="12" xfId="0" applyNumberFormat="1" applyFont="1" applyFill="1" applyBorder="1" applyAlignment="1">
      <alignment horizontal="center" vertical="center" wrapText="1"/>
    </xf>
    <xf numFmtId="177" fontId="4" fillId="0" borderId="4" xfId="0" applyNumberFormat="1" applyFont="1" applyBorder="1" applyAlignment="1">
      <alignment horizontal="center" vertical="center" wrapText="1"/>
    </xf>
    <xf numFmtId="49" fontId="4" fillId="3" borderId="12" xfId="0" applyNumberFormat="1" applyFont="1" applyFill="1" applyBorder="1" applyAlignment="1">
      <alignment horizontal="center" vertical="center" wrapText="1"/>
    </xf>
    <xf numFmtId="49" fontId="4" fillId="0" borderId="4" xfId="0" applyNumberFormat="1" applyFont="1" applyBorder="1" applyAlignment="1">
      <alignment horizontal="center" vertical="center" wrapText="1"/>
    </xf>
    <xf numFmtId="176" fontId="4" fillId="3" borderId="6" xfId="0" applyNumberFormat="1" applyFont="1" applyFill="1" applyBorder="1" applyAlignment="1">
      <alignment horizontal="right" vertical="center" wrapText="1"/>
    </xf>
    <xf numFmtId="176" fontId="4" fillId="0" borderId="14" xfId="0" applyNumberFormat="1" applyFont="1" applyBorder="1" applyAlignment="1">
      <alignment horizontal="right" vertical="center" wrapText="1"/>
    </xf>
    <xf numFmtId="177" fontId="4" fillId="0" borderId="13" xfId="0" applyNumberFormat="1" applyFont="1" applyBorder="1" applyAlignment="1">
      <alignment horizontal="right"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4" fillId="0" borderId="7" xfId="0" applyFont="1" applyBorder="1" applyAlignment="1">
      <alignment horizontal="justify" vertical="center" wrapText="1"/>
    </xf>
    <xf numFmtId="49" fontId="4" fillId="3" borderId="11" xfId="0" applyNumberFormat="1" applyFont="1" applyFill="1" applyBorder="1" applyAlignment="1">
      <alignment horizontal="center" vertical="center" wrapText="1"/>
    </xf>
    <xf numFmtId="177" fontId="4" fillId="3" borderId="11" xfId="0" applyNumberFormat="1" applyFont="1" applyFill="1" applyBorder="1" applyAlignment="1">
      <alignment horizontal="center" vertical="center" wrapText="1"/>
    </xf>
    <xf numFmtId="49" fontId="4" fillId="0" borderId="13" xfId="0" applyNumberFormat="1" applyFont="1" applyBorder="1" applyAlignment="1">
      <alignment horizontal="center" vertical="center" wrapText="1"/>
    </xf>
    <xf numFmtId="177" fontId="4" fillId="0" borderId="13" xfId="0" applyNumberFormat="1" applyFont="1" applyBorder="1" applyAlignment="1">
      <alignment horizontal="center" vertical="center" wrapText="1"/>
    </xf>
    <xf numFmtId="176" fontId="4" fillId="3" borderId="16" xfId="0" applyNumberFormat="1" applyFont="1" applyFill="1" applyBorder="1" applyAlignment="1">
      <alignment horizontal="right" vertical="center" wrapText="1"/>
    </xf>
    <xf numFmtId="176" fontId="4" fillId="0" borderId="7" xfId="0" applyNumberFormat="1" applyFont="1" applyBorder="1" applyAlignment="1">
      <alignment horizontal="right" vertical="center" wrapText="1"/>
    </xf>
    <xf numFmtId="0" fontId="4" fillId="0" borderId="10" xfId="0" applyFont="1" applyBorder="1" applyAlignment="1">
      <alignment horizontal="justify" vertical="center" wrapText="1"/>
    </xf>
    <xf numFmtId="0" fontId="4" fillId="3" borderId="8" xfId="0" applyFont="1" applyFill="1" applyBorder="1" applyAlignment="1">
      <alignment horizontal="center" vertical="center" wrapText="1"/>
    </xf>
    <xf numFmtId="177" fontId="4" fillId="0" borderId="18"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176" fontId="4" fillId="0" borderId="0" xfId="0" applyNumberFormat="1" applyFont="1" applyFill="1" applyBorder="1" applyAlignment="1">
      <alignment horizontal="righ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1"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4" fillId="3" borderId="9"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9" xfId="0" applyFont="1" applyFill="1" applyBorder="1" applyAlignment="1">
      <alignment horizontal="left" vertical="center" wrapText="1"/>
    </xf>
    <xf numFmtId="0" fontId="8" fillId="3" borderId="3"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0" xfId="0" applyFont="1">
      <alignment vertical="center"/>
    </xf>
    <xf numFmtId="0" fontId="11" fillId="0" borderId="0" xfId="0" applyFont="1">
      <alignment vertical="center"/>
    </xf>
    <xf numFmtId="0" fontId="12" fillId="0" borderId="0" xfId="0" applyFont="1">
      <alignment vertical="center"/>
    </xf>
    <xf numFmtId="0" fontId="5" fillId="0" borderId="0" xfId="0" applyFont="1" applyBorder="1" applyAlignment="1">
      <alignment horizontal="left" vertical="center"/>
    </xf>
    <xf numFmtId="0" fontId="10" fillId="0" borderId="0" xfId="0" applyFont="1" applyBorder="1" applyAlignment="1">
      <alignment horizontal="center" vertical="center"/>
    </xf>
    <xf numFmtId="0" fontId="4" fillId="0" borderId="0" xfId="0" applyFont="1">
      <alignment vertical="center"/>
    </xf>
    <xf numFmtId="0" fontId="13" fillId="0" borderId="0" xfId="0" applyFont="1">
      <alignment vertical="center"/>
    </xf>
    <xf numFmtId="0" fontId="5" fillId="0" borderId="0" xfId="0" applyFont="1">
      <alignment vertical="center"/>
    </xf>
    <xf numFmtId="0" fontId="5" fillId="0" borderId="5" xfId="0" applyFont="1" applyBorder="1" applyAlignment="1">
      <alignment horizontal="left" vertical="center"/>
    </xf>
    <xf numFmtId="0" fontId="14" fillId="0" borderId="5" xfId="0" applyFont="1" applyBorder="1" applyAlignment="1">
      <alignment horizontal="left" vertical="center"/>
    </xf>
    <xf numFmtId="0" fontId="13" fillId="0" borderId="0" xfId="0" applyFont="1" applyBorder="1" applyAlignment="1">
      <alignment horizontal="center" vertical="center"/>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4" xfId="0" applyFont="1" applyFill="1" applyBorder="1" applyAlignment="1">
      <alignment horizontal="center" vertical="center" wrapText="1"/>
    </xf>
    <xf numFmtId="177" fontId="4" fillId="0" borderId="15" xfId="0" applyNumberFormat="1" applyFont="1" applyBorder="1" applyAlignment="1">
      <alignment horizontal="right" vertical="center" wrapText="1"/>
    </xf>
    <xf numFmtId="0" fontId="15" fillId="0" borderId="4" xfId="0" applyFont="1" applyBorder="1">
      <alignment vertical="center"/>
    </xf>
    <xf numFmtId="0" fontId="4" fillId="3" borderId="17" xfId="0" applyFont="1" applyFill="1" applyBorder="1" applyAlignment="1">
      <alignment horizontal="center" vertical="center" wrapText="1"/>
    </xf>
    <xf numFmtId="177" fontId="4" fillId="0" borderId="10" xfId="0" applyNumberFormat="1" applyFont="1" applyBorder="1" applyAlignment="1">
      <alignment horizontal="center" vertical="center" wrapText="1"/>
    </xf>
    <xf numFmtId="177" fontId="4" fillId="0" borderId="7" xfId="0" applyNumberFormat="1" applyFont="1" applyBorder="1" applyAlignment="1">
      <alignment horizontal="right" vertical="center" wrapText="1"/>
    </xf>
    <xf numFmtId="0" fontId="4" fillId="0" borderId="1" xfId="0" applyFont="1" applyBorder="1" applyAlignment="1">
      <alignment horizontal="righ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0" xfId="0" applyFont="1" applyFill="1" applyBorder="1" applyAlignment="1">
      <alignment horizontal="right" vertical="center" wrapText="1"/>
    </xf>
    <xf numFmtId="177" fontId="14" fillId="0" borderId="0" xfId="0" applyNumberFormat="1" applyFont="1" applyFill="1" applyBorder="1" applyAlignment="1">
      <alignment horizontal="left" vertical="center"/>
    </xf>
    <xf numFmtId="177" fontId="4" fillId="0" borderId="0" xfId="0" applyNumberFormat="1" applyFont="1" applyFill="1" applyBorder="1" applyAlignment="1">
      <alignment horizontal="right" vertical="center" wrapText="1"/>
    </xf>
    <xf numFmtId="0" fontId="5" fillId="0" borderId="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304799</xdr:colOff>
      <xdr:row>48</xdr:row>
      <xdr:rowOff>209549</xdr:rowOff>
    </xdr:from>
    <xdr:to>
      <xdr:col>8</xdr:col>
      <xdr:colOff>581025</xdr:colOff>
      <xdr:row>48</xdr:row>
      <xdr:rowOff>371474</xdr:rowOff>
    </xdr:to>
    <xdr:sp macro="" textlink="">
      <xdr:nvSpPr>
        <xdr:cNvPr id="4" name="正方形/長方形 3"/>
        <xdr:cNvSpPr/>
      </xdr:nvSpPr>
      <xdr:spPr>
        <a:xfrm>
          <a:off x="6848474" y="36480749"/>
          <a:ext cx="1123951" cy="16192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ctr"/>
          <a:r>
            <a:rPr kumimoji="1" lang="en-US" altLang="ja-JP" sz="1000" b="0">
              <a:solidFill>
                <a:schemeClr val="tx1"/>
              </a:solidFill>
              <a:latin typeface="HGSｺﾞｼｯｸM" panose="020B0600000000000000" pitchFamily="50" charset="-128"/>
              <a:ea typeface="HGSｺﾞｼｯｸM" panose="020B0600000000000000" pitchFamily="50" charset="-128"/>
            </a:rPr>
            <a:t>※9</a:t>
          </a:r>
          <a:r>
            <a:rPr kumimoji="1" lang="ja-JP" altLang="en-US" sz="1000" b="0">
              <a:solidFill>
                <a:schemeClr val="tx1"/>
              </a:solidFill>
              <a:latin typeface="HGSｺﾞｼｯｸM" panose="020B0600000000000000" pitchFamily="50" charset="-128"/>
              <a:ea typeface="HGSｺﾞｼｯｸM" panose="020B0600000000000000" pitchFamily="50" charset="-128"/>
            </a:rPr>
            <a:t>月補正予算額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6"/>
  <sheetViews>
    <sheetView tabSelected="1" view="pageBreakPreview" zoomScaleNormal="100" zoomScaleSheetLayoutView="100" workbookViewId="0">
      <pane ySplit="4" topLeftCell="A5" activePane="bottomLeft" state="frozen"/>
      <selection pane="bottomLeft" activeCell="A5" sqref="A5"/>
    </sheetView>
  </sheetViews>
  <sheetFormatPr defaultRowHeight="18.75" x14ac:dyDescent="0.4"/>
  <cols>
    <col min="1" max="1" width="5.625" customWidth="1"/>
    <col min="2" max="3" width="5.125" customWidth="1"/>
    <col min="4" max="4" width="18" style="2" customWidth="1"/>
    <col min="5" max="5" width="29.75" style="2" customWidth="1"/>
    <col min="6" max="7" width="11.125" customWidth="1"/>
    <col min="8" max="9" width="11.125" style="2" customWidth="1"/>
    <col min="10" max="11" width="11.125" customWidth="1"/>
    <col min="12" max="12" width="8.625" style="1" customWidth="1"/>
  </cols>
  <sheetData>
    <row r="1" spans="1:12" ht="15.95" customHeight="1" x14ac:dyDescent="0.4">
      <c r="A1" s="61" t="s">
        <v>229</v>
      </c>
      <c r="B1" s="62"/>
      <c r="C1" s="62"/>
      <c r="D1" s="63"/>
      <c r="E1" s="63"/>
      <c r="F1" s="64"/>
      <c r="G1" s="62"/>
      <c r="H1" s="63"/>
      <c r="I1" s="63"/>
      <c r="J1" s="62"/>
      <c r="K1" s="62"/>
      <c r="L1" s="65"/>
    </row>
    <row r="2" spans="1:12" ht="9.9499999999999993" customHeight="1" x14ac:dyDescent="0.4">
      <c r="A2" s="66"/>
      <c r="B2" s="62"/>
      <c r="C2" s="62"/>
      <c r="D2" s="63"/>
      <c r="E2" s="63"/>
      <c r="F2" s="62"/>
      <c r="G2" s="62"/>
      <c r="H2" s="63"/>
      <c r="I2" s="63"/>
      <c r="J2" s="62"/>
      <c r="K2" s="62"/>
      <c r="L2" s="67"/>
    </row>
    <row r="3" spans="1:12" ht="15.95" customHeight="1" x14ac:dyDescent="0.4">
      <c r="A3" s="67"/>
      <c r="B3" s="67"/>
      <c r="C3" s="68" t="s">
        <v>181</v>
      </c>
      <c r="D3" s="67"/>
      <c r="E3" s="67"/>
      <c r="F3" s="69" t="s">
        <v>174</v>
      </c>
      <c r="G3" s="70" t="s">
        <v>335</v>
      </c>
      <c r="H3" s="67"/>
      <c r="I3" s="67"/>
      <c r="J3" s="71"/>
      <c r="K3" s="71"/>
      <c r="L3" s="67"/>
    </row>
    <row r="4" spans="1:12" ht="36.950000000000003" customHeight="1" x14ac:dyDescent="0.4">
      <c r="A4" s="72" t="s">
        <v>219</v>
      </c>
      <c r="B4" s="73" t="s">
        <v>171</v>
      </c>
      <c r="C4" s="74" t="s">
        <v>94</v>
      </c>
      <c r="D4" s="72" t="s">
        <v>3</v>
      </c>
      <c r="E4" s="72" t="s">
        <v>4</v>
      </c>
      <c r="F4" s="75" t="s">
        <v>334</v>
      </c>
      <c r="G4" s="76" t="s">
        <v>247</v>
      </c>
      <c r="H4" s="75" t="s">
        <v>252</v>
      </c>
      <c r="I4" s="76" t="s">
        <v>248</v>
      </c>
      <c r="J4" s="75" t="s">
        <v>253</v>
      </c>
      <c r="K4" s="76" t="s">
        <v>254</v>
      </c>
      <c r="L4" s="72" t="s">
        <v>93</v>
      </c>
    </row>
    <row r="5" spans="1:12" ht="36" x14ac:dyDescent="0.4">
      <c r="A5" s="18" t="s">
        <v>55</v>
      </c>
      <c r="B5" s="53" t="s">
        <v>173</v>
      </c>
      <c r="C5" s="18">
        <v>4</v>
      </c>
      <c r="D5" s="50" t="s">
        <v>339</v>
      </c>
      <c r="E5" s="4" t="s">
        <v>231</v>
      </c>
      <c r="F5" s="11" t="s">
        <v>13</v>
      </c>
      <c r="G5" s="26" t="s">
        <v>13</v>
      </c>
      <c r="H5" s="11" t="s">
        <v>13</v>
      </c>
      <c r="I5" s="26" t="s">
        <v>13</v>
      </c>
      <c r="J5" s="22" t="s">
        <v>13</v>
      </c>
      <c r="K5" s="23" t="s">
        <v>13</v>
      </c>
      <c r="L5" s="48" t="s">
        <v>14</v>
      </c>
    </row>
    <row r="6" spans="1:12" ht="36" x14ac:dyDescent="0.4">
      <c r="A6" s="18" t="s">
        <v>55</v>
      </c>
      <c r="B6" s="53" t="s">
        <v>173</v>
      </c>
      <c r="C6" s="18">
        <v>4</v>
      </c>
      <c r="D6" s="50" t="s">
        <v>213</v>
      </c>
      <c r="E6" s="4" t="s">
        <v>232</v>
      </c>
      <c r="F6" s="11" t="s">
        <v>13</v>
      </c>
      <c r="G6" s="26" t="s">
        <v>13</v>
      </c>
      <c r="H6" s="11" t="s">
        <v>13</v>
      </c>
      <c r="I6" s="26" t="s">
        <v>13</v>
      </c>
      <c r="J6" s="22" t="s">
        <v>13</v>
      </c>
      <c r="K6" s="23" t="s">
        <v>13</v>
      </c>
      <c r="L6" s="48" t="s">
        <v>14</v>
      </c>
    </row>
    <row r="7" spans="1:12" ht="84" x14ac:dyDescent="0.4">
      <c r="A7" s="18" t="s">
        <v>55</v>
      </c>
      <c r="B7" s="53" t="s">
        <v>318</v>
      </c>
      <c r="C7" s="18">
        <v>4</v>
      </c>
      <c r="D7" s="50" t="s">
        <v>239</v>
      </c>
      <c r="E7" s="4" t="s">
        <v>217</v>
      </c>
      <c r="F7" s="12">
        <v>62190</v>
      </c>
      <c r="G7" s="8">
        <v>0</v>
      </c>
      <c r="H7" s="12">
        <v>40760</v>
      </c>
      <c r="I7" s="8">
        <v>0</v>
      </c>
      <c r="J7" s="24">
        <f>F7-H7</f>
        <v>21430</v>
      </c>
      <c r="K7" s="25">
        <f>G7-I7</f>
        <v>0</v>
      </c>
      <c r="L7" s="48" t="s">
        <v>14</v>
      </c>
    </row>
    <row r="8" spans="1:12" ht="36" x14ac:dyDescent="0.4">
      <c r="A8" s="18" t="s">
        <v>55</v>
      </c>
      <c r="B8" s="53" t="s">
        <v>255</v>
      </c>
      <c r="C8" s="18">
        <v>4</v>
      </c>
      <c r="D8" s="50" t="s">
        <v>17</v>
      </c>
      <c r="E8" s="4" t="s">
        <v>108</v>
      </c>
      <c r="F8" s="11" t="s">
        <v>13</v>
      </c>
      <c r="G8" s="26" t="s">
        <v>13</v>
      </c>
      <c r="H8" s="11" t="s">
        <v>13</v>
      </c>
      <c r="I8" s="26" t="s">
        <v>13</v>
      </c>
      <c r="J8" s="11" t="s">
        <v>13</v>
      </c>
      <c r="K8" s="26" t="s">
        <v>13</v>
      </c>
      <c r="L8" s="48" t="s">
        <v>14</v>
      </c>
    </row>
    <row r="9" spans="1:12" ht="30" customHeight="1" x14ac:dyDescent="0.4">
      <c r="A9" s="18" t="s">
        <v>55</v>
      </c>
      <c r="B9" s="53" t="s">
        <v>172</v>
      </c>
      <c r="C9" s="18">
        <v>4</v>
      </c>
      <c r="D9" s="50" t="s">
        <v>12</v>
      </c>
      <c r="E9" s="4" t="s">
        <v>106</v>
      </c>
      <c r="F9" s="11" t="s">
        <v>13</v>
      </c>
      <c r="G9" s="26" t="s">
        <v>13</v>
      </c>
      <c r="H9" s="11" t="s">
        <v>13</v>
      </c>
      <c r="I9" s="26" t="s">
        <v>13</v>
      </c>
      <c r="J9" s="22" t="s">
        <v>13</v>
      </c>
      <c r="K9" s="23" t="s">
        <v>13</v>
      </c>
      <c r="L9" s="48" t="s">
        <v>14</v>
      </c>
    </row>
    <row r="10" spans="1:12" ht="37.5" customHeight="1" x14ac:dyDescent="0.4">
      <c r="A10" s="18" t="s">
        <v>55</v>
      </c>
      <c r="B10" s="53" t="s">
        <v>172</v>
      </c>
      <c r="C10" s="18">
        <v>4</v>
      </c>
      <c r="D10" s="50" t="s">
        <v>15</v>
      </c>
      <c r="E10" s="4" t="s">
        <v>233</v>
      </c>
      <c r="F10" s="11" t="s">
        <v>13</v>
      </c>
      <c r="G10" s="26" t="s">
        <v>13</v>
      </c>
      <c r="H10" s="11" t="s">
        <v>13</v>
      </c>
      <c r="I10" s="26" t="s">
        <v>13</v>
      </c>
      <c r="J10" s="11" t="s">
        <v>13</v>
      </c>
      <c r="K10" s="26" t="s">
        <v>13</v>
      </c>
      <c r="L10" s="48" t="s">
        <v>14</v>
      </c>
    </row>
    <row r="11" spans="1:12" ht="36" x14ac:dyDescent="0.4">
      <c r="A11" s="18" t="s">
        <v>55</v>
      </c>
      <c r="B11" s="53" t="s">
        <v>172</v>
      </c>
      <c r="C11" s="18">
        <v>4</v>
      </c>
      <c r="D11" s="50" t="s">
        <v>16</v>
      </c>
      <c r="E11" s="4" t="s">
        <v>107</v>
      </c>
      <c r="F11" s="11" t="s">
        <v>13</v>
      </c>
      <c r="G11" s="26" t="s">
        <v>13</v>
      </c>
      <c r="H11" s="11" t="s">
        <v>13</v>
      </c>
      <c r="I11" s="26" t="s">
        <v>13</v>
      </c>
      <c r="J11" s="11" t="s">
        <v>13</v>
      </c>
      <c r="K11" s="26" t="s">
        <v>13</v>
      </c>
      <c r="L11" s="48" t="s">
        <v>14</v>
      </c>
    </row>
    <row r="12" spans="1:12" ht="60" x14ac:dyDescent="0.4">
      <c r="A12" s="18" t="s">
        <v>55</v>
      </c>
      <c r="B12" s="53" t="s">
        <v>172</v>
      </c>
      <c r="C12" s="18">
        <v>2</v>
      </c>
      <c r="D12" s="50" t="s">
        <v>18</v>
      </c>
      <c r="E12" s="4" t="s">
        <v>196</v>
      </c>
      <c r="F12" s="13" t="s">
        <v>322</v>
      </c>
      <c r="G12" s="15" t="s">
        <v>323</v>
      </c>
      <c r="H12" s="13" t="s">
        <v>259</v>
      </c>
      <c r="I12" s="15" t="s">
        <v>260</v>
      </c>
      <c r="J12" s="16" t="s">
        <v>324</v>
      </c>
      <c r="K12" s="17" t="s">
        <v>325</v>
      </c>
      <c r="L12" s="48" t="s">
        <v>19</v>
      </c>
    </row>
    <row r="13" spans="1:12" ht="72" x14ac:dyDescent="0.4">
      <c r="A13" s="18" t="s">
        <v>55</v>
      </c>
      <c r="B13" s="53" t="s">
        <v>172</v>
      </c>
      <c r="C13" s="18">
        <v>9</v>
      </c>
      <c r="D13" s="50" t="s">
        <v>175</v>
      </c>
      <c r="E13" s="4" t="s">
        <v>110</v>
      </c>
      <c r="F13" s="13" t="s">
        <v>264</v>
      </c>
      <c r="G13" s="15" t="s">
        <v>265</v>
      </c>
      <c r="H13" s="13" t="s">
        <v>266</v>
      </c>
      <c r="I13" s="15" t="s">
        <v>267</v>
      </c>
      <c r="J13" s="16" t="s">
        <v>268</v>
      </c>
      <c r="K13" s="17" t="s">
        <v>269</v>
      </c>
      <c r="L13" s="48" t="s">
        <v>100</v>
      </c>
    </row>
    <row r="14" spans="1:12" ht="48" x14ac:dyDescent="0.4">
      <c r="A14" s="18" t="s">
        <v>55</v>
      </c>
      <c r="B14" s="53" t="s">
        <v>172</v>
      </c>
      <c r="C14" s="18">
        <v>9</v>
      </c>
      <c r="D14" s="50" t="s">
        <v>176</v>
      </c>
      <c r="E14" s="4" t="s">
        <v>109</v>
      </c>
      <c r="F14" s="13" t="s">
        <v>261</v>
      </c>
      <c r="G14" s="30" t="s">
        <v>104</v>
      </c>
      <c r="H14" s="13" t="s">
        <v>262</v>
      </c>
      <c r="I14" s="30" t="s">
        <v>104</v>
      </c>
      <c r="J14" s="16" t="s">
        <v>263</v>
      </c>
      <c r="K14" s="17" t="s">
        <v>245</v>
      </c>
      <c r="L14" s="48" t="s">
        <v>100</v>
      </c>
    </row>
    <row r="15" spans="1:12" ht="84" x14ac:dyDescent="0.4">
      <c r="A15" s="3" t="s">
        <v>56</v>
      </c>
      <c r="B15" s="53" t="s">
        <v>255</v>
      </c>
      <c r="C15" s="3">
        <v>5</v>
      </c>
      <c r="D15" s="50" t="s">
        <v>228</v>
      </c>
      <c r="E15" s="4" t="s">
        <v>340</v>
      </c>
      <c r="F15" s="21">
        <v>3048012</v>
      </c>
      <c r="G15" s="14">
        <v>3047212</v>
      </c>
      <c r="H15" s="12">
        <v>3047512</v>
      </c>
      <c r="I15" s="8">
        <v>3047212</v>
      </c>
      <c r="J15" s="24">
        <f t="shared" ref="J15:J36" si="0">F15-H15</f>
        <v>500</v>
      </c>
      <c r="K15" s="25">
        <f t="shared" ref="K15:K36" si="1">G15-I15</f>
        <v>0</v>
      </c>
      <c r="L15" s="48" t="s">
        <v>14</v>
      </c>
    </row>
    <row r="16" spans="1:12" ht="72" x14ac:dyDescent="0.4">
      <c r="A16" s="3" t="s">
        <v>56</v>
      </c>
      <c r="B16" s="53" t="s">
        <v>255</v>
      </c>
      <c r="C16" s="3">
        <v>5</v>
      </c>
      <c r="D16" s="50" t="s">
        <v>8</v>
      </c>
      <c r="E16" s="4" t="s">
        <v>235</v>
      </c>
      <c r="F16" s="21">
        <v>612708</v>
      </c>
      <c r="G16" s="14">
        <v>306354</v>
      </c>
      <c r="H16" s="12">
        <v>643978</v>
      </c>
      <c r="I16" s="8">
        <v>321989</v>
      </c>
      <c r="J16" s="24">
        <f t="shared" si="0"/>
        <v>-31270</v>
      </c>
      <c r="K16" s="25">
        <f t="shared" si="1"/>
        <v>-15635</v>
      </c>
      <c r="L16" s="48" t="s">
        <v>1</v>
      </c>
    </row>
    <row r="17" spans="1:12" ht="73.5" customHeight="1" x14ac:dyDescent="0.4">
      <c r="A17" s="3" t="s">
        <v>56</v>
      </c>
      <c r="B17" s="53" t="s">
        <v>255</v>
      </c>
      <c r="C17" s="3">
        <v>5</v>
      </c>
      <c r="D17" s="50" t="s">
        <v>2</v>
      </c>
      <c r="E17" s="4" t="s">
        <v>234</v>
      </c>
      <c r="F17" s="21">
        <v>7375</v>
      </c>
      <c r="G17" s="14">
        <v>3688</v>
      </c>
      <c r="H17" s="12">
        <v>6000</v>
      </c>
      <c r="I17" s="8">
        <v>3000</v>
      </c>
      <c r="J17" s="24">
        <f t="shared" si="0"/>
        <v>1375</v>
      </c>
      <c r="K17" s="25">
        <f t="shared" si="1"/>
        <v>688</v>
      </c>
      <c r="L17" s="48" t="s">
        <v>1</v>
      </c>
    </row>
    <row r="18" spans="1:12" ht="72" x14ac:dyDescent="0.4">
      <c r="A18" s="3" t="s">
        <v>56</v>
      </c>
      <c r="B18" s="53" t="s">
        <v>172</v>
      </c>
      <c r="C18" s="3">
        <v>5</v>
      </c>
      <c r="D18" s="50" t="s">
        <v>5</v>
      </c>
      <c r="E18" s="4" t="s">
        <v>112</v>
      </c>
      <c r="F18" s="21">
        <v>505</v>
      </c>
      <c r="G18" s="14">
        <v>505</v>
      </c>
      <c r="H18" s="12">
        <v>500</v>
      </c>
      <c r="I18" s="8">
        <v>500</v>
      </c>
      <c r="J18" s="24">
        <f t="shared" si="0"/>
        <v>5</v>
      </c>
      <c r="K18" s="25">
        <f t="shared" si="1"/>
        <v>5</v>
      </c>
      <c r="L18" s="48" t="s">
        <v>1</v>
      </c>
    </row>
    <row r="19" spans="1:12" ht="73.5" customHeight="1" x14ac:dyDescent="0.4">
      <c r="A19" s="3" t="s">
        <v>56</v>
      </c>
      <c r="B19" s="53" t="s">
        <v>172</v>
      </c>
      <c r="C19" s="3">
        <v>5</v>
      </c>
      <c r="D19" s="50" t="s">
        <v>6</v>
      </c>
      <c r="E19" s="4" t="s">
        <v>113</v>
      </c>
      <c r="F19" s="21">
        <v>133637</v>
      </c>
      <c r="G19" s="14">
        <v>102399</v>
      </c>
      <c r="H19" s="12">
        <v>131130</v>
      </c>
      <c r="I19" s="8">
        <v>99974</v>
      </c>
      <c r="J19" s="24">
        <f t="shared" si="0"/>
        <v>2507</v>
      </c>
      <c r="K19" s="25">
        <f t="shared" si="1"/>
        <v>2425</v>
      </c>
      <c r="L19" s="48" t="s">
        <v>1</v>
      </c>
    </row>
    <row r="20" spans="1:12" ht="37.5" customHeight="1" x14ac:dyDescent="0.4">
      <c r="A20" s="3" t="s">
        <v>56</v>
      </c>
      <c r="B20" s="53" t="s">
        <v>172</v>
      </c>
      <c r="C20" s="3">
        <v>5</v>
      </c>
      <c r="D20" s="50" t="s">
        <v>7</v>
      </c>
      <c r="E20" s="4" t="s">
        <v>114</v>
      </c>
      <c r="F20" s="21">
        <v>8655</v>
      </c>
      <c r="G20" s="14">
        <v>4328</v>
      </c>
      <c r="H20" s="12">
        <v>13322</v>
      </c>
      <c r="I20" s="8">
        <v>8427</v>
      </c>
      <c r="J20" s="24">
        <f t="shared" si="0"/>
        <v>-4667</v>
      </c>
      <c r="K20" s="25">
        <f t="shared" si="1"/>
        <v>-4099</v>
      </c>
      <c r="L20" s="48" t="s">
        <v>1</v>
      </c>
    </row>
    <row r="21" spans="1:12" ht="60" x14ac:dyDescent="0.4">
      <c r="A21" s="3" t="s">
        <v>56</v>
      </c>
      <c r="B21" s="53" t="s">
        <v>172</v>
      </c>
      <c r="C21" s="3">
        <v>5</v>
      </c>
      <c r="D21" s="50" t="s">
        <v>206</v>
      </c>
      <c r="E21" s="4" t="s">
        <v>115</v>
      </c>
      <c r="F21" s="21">
        <v>1023201</v>
      </c>
      <c r="G21" s="14">
        <v>0</v>
      </c>
      <c r="H21" s="12">
        <v>922964</v>
      </c>
      <c r="I21" s="8">
        <v>0</v>
      </c>
      <c r="J21" s="24">
        <f t="shared" si="0"/>
        <v>100237</v>
      </c>
      <c r="K21" s="25">
        <f t="shared" si="1"/>
        <v>0</v>
      </c>
      <c r="L21" s="48" t="s">
        <v>1</v>
      </c>
    </row>
    <row r="22" spans="1:12" ht="48" x14ac:dyDescent="0.4">
      <c r="A22" s="3" t="s">
        <v>56</v>
      </c>
      <c r="B22" s="53" t="s">
        <v>172</v>
      </c>
      <c r="C22" s="3">
        <v>5</v>
      </c>
      <c r="D22" s="50" t="s">
        <v>10</v>
      </c>
      <c r="E22" s="4" t="s">
        <v>236</v>
      </c>
      <c r="F22" s="21">
        <v>18236</v>
      </c>
      <c r="G22" s="14">
        <v>12158</v>
      </c>
      <c r="H22" s="12">
        <v>17942</v>
      </c>
      <c r="I22" s="8">
        <v>11962</v>
      </c>
      <c r="J22" s="24">
        <f t="shared" si="0"/>
        <v>294</v>
      </c>
      <c r="K22" s="25">
        <f t="shared" si="1"/>
        <v>196</v>
      </c>
      <c r="L22" s="48" t="s">
        <v>1</v>
      </c>
    </row>
    <row r="23" spans="1:12" ht="84" x14ac:dyDescent="0.4">
      <c r="A23" s="3" t="s">
        <v>56</v>
      </c>
      <c r="B23" s="53" t="s">
        <v>172</v>
      </c>
      <c r="C23" s="3">
        <v>5</v>
      </c>
      <c r="D23" s="50" t="s">
        <v>169</v>
      </c>
      <c r="E23" s="4" t="s">
        <v>116</v>
      </c>
      <c r="F23" s="21">
        <v>39409</v>
      </c>
      <c r="G23" s="14">
        <v>23541</v>
      </c>
      <c r="H23" s="12">
        <v>38239</v>
      </c>
      <c r="I23" s="8">
        <v>22371</v>
      </c>
      <c r="J23" s="24">
        <f t="shared" si="0"/>
        <v>1170</v>
      </c>
      <c r="K23" s="25">
        <f t="shared" si="1"/>
        <v>1170</v>
      </c>
      <c r="L23" s="48" t="s">
        <v>1</v>
      </c>
    </row>
    <row r="24" spans="1:12" ht="72" x14ac:dyDescent="0.4">
      <c r="A24" s="3" t="s">
        <v>56</v>
      </c>
      <c r="B24" s="53" t="s">
        <v>172</v>
      </c>
      <c r="C24" s="3">
        <v>5</v>
      </c>
      <c r="D24" s="50" t="s">
        <v>11</v>
      </c>
      <c r="E24" s="4" t="s">
        <v>117</v>
      </c>
      <c r="F24" s="21">
        <v>396</v>
      </c>
      <c r="G24" s="14">
        <v>198</v>
      </c>
      <c r="H24" s="12">
        <v>396</v>
      </c>
      <c r="I24" s="8">
        <v>198</v>
      </c>
      <c r="J24" s="24">
        <f t="shared" si="0"/>
        <v>0</v>
      </c>
      <c r="K24" s="25">
        <f t="shared" si="1"/>
        <v>0</v>
      </c>
      <c r="L24" s="48" t="s">
        <v>1</v>
      </c>
    </row>
    <row r="25" spans="1:12" ht="72" x14ac:dyDescent="0.4">
      <c r="A25" s="3" t="s">
        <v>56</v>
      </c>
      <c r="B25" s="53" t="s">
        <v>172</v>
      </c>
      <c r="C25" s="3">
        <v>6</v>
      </c>
      <c r="D25" s="50" t="s">
        <v>0</v>
      </c>
      <c r="E25" s="4" t="s">
        <v>111</v>
      </c>
      <c r="F25" s="21">
        <v>95132</v>
      </c>
      <c r="G25" s="14">
        <v>95132</v>
      </c>
      <c r="H25" s="12">
        <v>90615</v>
      </c>
      <c r="I25" s="8">
        <v>90615</v>
      </c>
      <c r="J25" s="24">
        <f t="shared" si="0"/>
        <v>4517</v>
      </c>
      <c r="K25" s="25">
        <f t="shared" si="1"/>
        <v>4517</v>
      </c>
      <c r="L25" s="48" t="s">
        <v>1</v>
      </c>
    </row>
    <row r="26" spans="1:12" ht="144" x14ac:dyDescent="0.4">
      <c r="A26" s="3" t="s">
        <v>56</v>
      </c>
      <c r="B26" s="53" t="s">
        <v>172</v>
      </c>
      <c r="C26" s="3">
        <v>5</v>
      </c>
      <c r="D26" s="50" t="s">
        <v>70</v>
      </c>
      <c r="E26" s="4" t="s">
        <v>103</v>
      </c>
      <c r="F26" s="21">
        <f>37552+3141</f>
        <v>40693</v>
      </c>
      <c r="G26" s="14">
        <v>34769</v>
      </c>
      <c r="H26" s="12">
        <v>29502</v>
      </c>
      <c r="I26" s="8">
        <v>27838</v>
      </c>
      <c r="J26" s="24">
        <f t="shared" si="0"/>
        <v>11191</v>
      </c>
      <c r="K26" s="25">
        <f t="shared" si="1"/>
        <v>6931</v>
      </c>
      <c r="L26" s="48" t="s">
        <v>1</v>
      </c>
    </row>
    <row r="27" spans="1:12" ht="108" x14ac:dyDescent="0.4">
      <c r="A27" s="3" t="s">
        <v>56</v>
      </c>
      <c r="B27" s="53" t="s">
        <v>172</v>
      </c>
      <c r="C27" s="3">
        <v>5</v>
      </c>
      <c r="D27" s="50" t="s">
        <v>101</v>
      </c>
      <c r="E27" s="4" t="s">
        <v>102</v>
      </c>
      <c r="F27" s="21">
        <v>39181</v>
      </c>
      <c r="G27" s="14">
        <v>20528</v>
      </c>
      <c r="H27" s="12">
        <v>39069</v>
      </c>
      <c r="I27" s="8">
        <v>20598</v>
      </c>
      <c r="J27" s="24">
        <f t="shared" si="0"/>
        <v>112</v>
      </c>
      <c r="K27" s="25">
        <f t="shared" si="1"/>
        <v>-70</v>
      </c>
      <c r="L27" s="48" t="s">
        <v>1</v>
      </c>
    </row>
    <row r="28" spans="1:12" ht="60" x14ac:dyDescent="0.4">
      <c r="A28" s="3" t="s">
        <v>58</v>
      </c>
      <c r="B28" s="53" t="s">
        <v>173</v>
      </c>
      <c r="C28" s="3">
        <v>21</v>
      </c>
      <c r="D28" s="50" t="s">
        <v>72</v>
      </c>
      <c r="E28" s="4" t="s">
        <v>343</v>
      </c>
      <c r="F28" s="21">
        <v>1940</v>
      </c>
      <c r="G28" s="77">
        <v>1940</v>
      </c>
      <c r="H28" s="12">
        <v>0</v>
      </c>
      <c r="I28" s="8">
        <v>0</v>
      </c>
      <c r="J28" s="24">
        <f t="shared" si="0"/>
        <v>1940</v>
      </c>
      <c r="K28" s="25">
        <f t="shared" si="1"/>
        <v>1940</v>
      </c>
      <c r="L28" s="48" t="s">
        <v>21</v>
      </c>
    </row>
    <row r="29" spans="1:12" ht="60" x14ac:dyDescent="0.4">
      <c r="A29" s="3" t="s">
        <v>337</v>
      </c>
      <c r="B29" s="53" t="s">
        <v>173</v>
      </c>
      <c r="C29" s="3">
        <v>14</v>
      </c>
      <c r="D29" s="50" t="s">
        <v>338</v>
      </c>
      <c r="E29" s="4" t="s">
        <v>342</v>
      </c>
      <c r="F29" s="21">
        <v>20000</v>
      </c>
      <c r="G29" s="14">
        <v>10000</v>
      </c>
      <c r="H29" s="12">
        <v>0</v>
      </c>
      <c r="I29" s="8">
        <v>0</v>
      </c>
      <c r="J29" s="24">
        <f t="shared" ref="J29:K29" si="2">F29-H29</f>
        <v>20000</v>
      </c>
      <c r="K29" s="25">
        <f t="shared" si="2"/>
        <v>10000</v>
      </c>
      <c r="L29" s="48" t="s">
        <v>23</v>
      </c>
    </row>
    <row r="30" spans="1:12" ht="60" x14ac:dyDescent="0.4">
      <c r="A30" s="3" t="s">
        <v>58</v>
      </c>
      <c r="B30" s="53" t="s">
        <v>173</v>
      </c>
      <c r="C30" s="3" t="s">
        <v>63</v>
      </c>
      <c r="D30" s="50" t="s">
        <v>204</v>
      </c>
      <c r="E30" s="4" t="s">
        <v>205</v>
      </c>
      <c r="F30" s="21">
        <v>7467</v>
      </c>
      <c r="G30" s="14">
        <v>7467</v>
      </c>
      <c r="H30" s="12">
        <v>0</v>
      </c>
      <c r="I30" s="8">
        <v>0</v>
      </c>
      <c r="J30" s="12">
        <f t="shared" si="0"/>
        <v>7467</v>
      </c>
      <c r="K30" s="8">
        <f t="shared" si="1"/>
        <v>7467</v>
      </c>
      <c r="L30" s="48" t="s">
        <v>14</v>
      </c>
    </row>
    <row r="31" spans="1:12" ht="48" x14ac:dyDescent="0.4">
      <c r="A31" s="3" t="s">
        <v>58</v>
      </c>
      <c r="B31" s="53" t="s">
        <v>173</v>
      </c>
      <c r="C31" s="3">
        <v>10</v>
      </c>
      <c r="D31" s="50" t="s">
        <v>237</v>
      </c>
      <c r="E31" s="4" t="s">
        <v>226</v>
      </c>
      <c r="F31" s="21">
        <v>3810</v>
      </c>
      <c r="G31" s="14">
        <v>953</v>
      </c>
      <c r="H31" s="12">
        <v>0</v>
      </c>
      <c r="I31" s="8">
        <v>0</v>
      </c>
      <c r="J31" s="24">
        <f t="shared" si="0"/>
        <v>3810</v>
      </c>
      <c r="K31" s="25">
        <f t="shared" si="1"/>
        <v>953</v>
      </c>
      <c r="L31" s="48" t="s">
        <v>14</v>
      </c>
    </row>
    <row r="32" spans="1:12" ht="96" x14ac:dyDescent="0.4">
      <c r="A32" s="3" t="s">
        <v>58</v>
      </c>
      <c r="B32" s="53" t="s">
        <v>173</v>
      </c>
      <c r="C32" s="3" t="s">
        <v>249</v>
      </c>
      <c r="D32" s="50" t="s">
        <v>250</v>
      </c>
      <c r="E32" s="4" t="s">
        <v>251</v>
      </c>
      <c r="F32" s="21">
        <v>2450</v>
      </c>
      <c r="G32" s="14">
        <v>2450</v>
      </c>
      <c r="H32" s="12">
        <v>0</v>
      </c>
      <c r="I32" s="8">
        <v>0</v>
      </c>
      <c r="J32" s="24">
        <f t="shared" si="0"/>
        <v>2450</v>
      </c>
      <c r="K32" s="25">
        <f t="shared" si="1"/>
        <v>2450</v>
      </c>
      <c r="L32" s="48" t="s">
        <v>14</v>
      </c>
    </row>
    <row r="33" spans="1:12" ht="72" x14ac:dyDescent="0.4">
      <c r="A33" s="3" t="s">
        <v>58</v>
      </c>
      <c r="B33" s="53" t="s">
        <v>202</v>
      </c>
      <c r="C33" s="3">
        <v>9</v>
      </c>
      <c r="D33" s="50" t="s">
        <v>203</v>
      </c>
      <c r="E33" s="4" t="s">
        <v>218</v>
      </c>
      <c r="F33" s="21">
        <f>4431587+399149+840334+1993190+213479+54820</f>
        <v>7932559</v>
      </c>
      <c r="G33" s="14">
        <f>4431587+399149+840334+1993190+213479+54820</f>
        <v>7932559</v>
      </c>
      <c r="H33" s="12">
        <v>0</v>
      </c>
      <c r="I33" s="8">
        <v>0</v>
      </c>
      <c r="J33" s="24">
        <f t="shared" si="0"/>
        <v>7932559</v>
      </c>
      <c r="K33" s="25">
        <f t="shared" si="1"/>
        <v>7932559</v>
      </c>
      <c r="L33" s="48" t="s">
        <v>317</v>
      </c>
    </row>
    <row r="34" spans="1:12" ht="48" x14ac:dyDescent="0.4">
      <c r="A34" s="3" t="s">
        <v>58</v>
      </c>
      <c r="B34" s="53" t="s">
        <v>173</v>
      </c>
      <c r="C34" s="3">
        <v>13</v>
      </c>
      <c r="D34" s="50" t="s">
        <v>73</v>
      </c>
      <c r="E34" s="4" t="s">
        <v>230</v>
      </c>
      <c r="F34" s="21">
        <v>1630</v>
      </c>
      <c r="G34" s="14">
        <v>719</v>
      </c>
      <c r="H34" s="12">
        <v>0</v>
      </c>
      <c r="I34" s="8">
        <v>0</v>
      </c>
      <c r="J34" s="24">
        <f t="shared" si="0"/>
        <v>1630</v>
      </c>
      <c r="K34" s="25">
        <f t="shared" si="1"/>
        <v>719</v>
      </c>
      <c r="L34" s="48" t="s">
        <v>14</v>
      </c>
    </row>
    <row r="35" spans="1:12" ht="60" x14ac:dyDescent="0.4">
      <c r="A35" s="3" t="s">
        <v>58</v>
      </c>
      <c r="B35" s="53" t="s">
        <v>173</v>
      </c>
      <c r="C35" s="3">
        <v>9</v>
      </c>
      <c r="D35" s="50" t="s">
        <v>50</v>
      </c>
      <c r="E35" s="4" t="s">
        <v>147</v>
      </c>
      <c r="F35" s="21">
        <v>12560</v>
      </c>
      <c r="G35" s="14">
        <v>12560</v>
      </c>
      <c r="H35" s="12">
        <v>0</v>
      </c>
      <c r="I35" s="8">
        <v>0</v>
      </c>
      <c r="J35" s="24">
        <f t="shared" si="0"/>
        <v>12560</v>
      </c>
      <c r="K35" s="25">
        <f t="shared" si="1"/>
        <v>12560</v>
      </c>
      <c r="L35" s="48" t="s">
        <v>1</v>
      </c>
    </row>
    <row r="36" spans="1:12" ht="84" x14ac:dyDescent="0.4">
      <c r="A36" s="3" t="s">
        <v>58</v>
      </c>
      <c r="B36" s="53" t="s">
        <v>173</v>
      </c>
      <c r="C36" s="3">
        <v>6</v>
      </c>
      <c r="D36" s="50" t="s">
        <v>80</v>
      </c>
      <c r="E36" s="4" t="s">
        <v>160</v>
      </c>
      <c r="F36" s="12">
        <v>1361</v>
      </c>
      <c r="G36" s="14">
        <v>0</v>
      </c>
      <c r="H36" s="12">
        <v>0</v>
      </c>
      <c r="I36" s="8">
        <v>0</v>
      </c>
      <c r="J36" s="24">
        <f t="shared" si="0"/>
        <v>1361</v>
      </c>
      <c r="K36" s="25">
        <f t="shared" si="1"/>
        <v>0</v>
      </c>
      <c r="L36" s="48" t="s">
        <v>42</v>
      </c>
    </row>
    <row r="37" spans="1:12" ht="60" x14ac:dyDescent="0.4">
      <c r="A37" s="3" t="s">
        <v>221</v>
      </c>
      <c r="B37" s="53" t="s">
        <v>318</v>
      </c>
      <c r="C37" s="3">
        <v>5</v>
      </c>
      <c r="D37" s="50" t="s">
        <v>214</v>
      </c>
      <c r="E37" s="4" t="s">
        <v>215</v>
      </c>
      <c r="F37" s="13" t="s">
        <v>278</v>
      </c>
      <c r="G37" s="15" t="s">
        <v>279</v>
      </c>
      <c r="H37" s="13" t="s">
        <v>280</v>
      </c>
      <c r="I37" s="15" t="s">
        <v>279</v>
      </c>
      <c r="J37" s="16" t="s">
        <v>282</v>
      </c>
      <c r="K37" s="17" t="s">
        <v>241</v>
      </c>
      <c r="L37" s="48" t="s">
        <v>14</v>
      </c>
    </row>
    <row r="38" spans="1:12" ht="30" customHeight="1" x14ac:dyDescent="0.4">
      <c r="A38" s="3" t="s">
        <v>58</v>
      </c>
      <c r="B38" s="53" t="s">
        <v>318</v>
      </c>
      <c r="C38" s="3">
        <v>6</v>
      </c>
      <c r="D38" s="50" t="s">
        <v>238</v>
      </c>
      <c r="E38" s="4" t="s">
        <v>125</v>
      </c>
      <c r="F38" s="21">
        <v>235882</v>
      </c>
      <c r="G38" s="14">
        <v>235882</v>
      </c>
      <c r="H38" s="12">
        <v>148768</v>
      </c>
      <c r="I38" s="8">
        <v>148768</v>
      </c>
      <c r="J38" s="24">
        <f t="shared" ref="J38:K42" si="3">F38-H38</f>
        <v>87114</v>
      </c>
      <c r="K38" s="25">
        <f t="shared" si="3"/>
        <v>87114</v>
      </c>
      <c r="L38" s="48" t="s">
        <v>14</v>
      </c>
    </row>
    <row r="39" spans="1:12" ht="36" x14ac:dyDescent="0.4">
      <c r="A39" s="3" t="s">
        <v>58</v>
      </c>
      <c r="B39" s="53" t="s">
        <v>318</v>
      </c>
      <c r="C39" s="3">
        <v>10</v>
      </c>
      <c r="D39" s="50" t="s">
        <v>29</v>
      </c>
      <c r="E39" s="4" t="s">
        <v>188</v>
      </c>
      <c r="F39" s="21">
        <f>46403+74</f>
        <v>46477</v>
      </c>
      <c r="G39" s="14">
        <v>13890</v>
      </c>
      <c r="H39" s="12">
        <v>40913</v>
      </c>
      <c r="I39" s="8">
        <v>12272</v>
      </c>
      <c r="J39" s="24">
        <f t="shared" si="3"/>
        <v>5564</v>
      </c>
      <c r="K39" s="25">
        <f t="shared" si="3"/>
        <v>1618</v>
      </c>
      <c r="L39" s="48" t="s">
        <v>14</v>
      </c>
    </row>
    <row r="40" spans="1:12" ht="96" x14ac:dyDescent="0.4">
      <c r="A40" s="3" t="s">
        <v>58</v>
      </c>
      <c r="B40" s="53" t="s">
        <v>318</v>
      </c>
      <c r="C40" s="3">
        <v>12</v>
      </c>
      <c r="D40" s="50" t="s">
        <v>34</v>
      </c>
      <c r="E40" s="4" t="s">
        <v>225</v>
      </c>
      <c r="F40" s="21">
        <v>109651</v>
      </c>
      <c r="G40" s="14">
        <v>55123</v>
      </c>
      <c r="H40" s="12">
        <v>79945</v>
      </c>
      <c r="I40" s="8">
        <v>40269</v>
      </c>
      <c r="J40" s="24">
        <f t="shared" si="3"/>
        <v>29706</v>
      </c>
      <c r="K40" s="25">
        <f t="shared" si="3"/>
        <v>14854</v>
      </c>
      <c r="L40" s="48" t="s">
        <v>14</v>
      </c>
    </row>
    <row r="41" spans="1:12" ht="108" x14ac:dyDescent="0.4">
      <c r="A41" s="3" t="s">
        <v>58</v>
      </c>
      <c r="B41" s="53" t="s">
        <v>318</v>
      </c>
      <c r="C41" s="3">
        <v>12</v>
      </c>
      <c r="D41" s="50" t="s">
        <v>240</v>
      </c>
      <c r="E41" s="4" t="s">
        <v>227</v>
      </c>
      <c r="F41" s="21">
        <v>39093</v>
      </c>
      <c r="G41" s="14">
        <v>19547</v>
      </c>
      <c r="H41" s="12">
        <v>15319</v>
      </c>
      <c r="I41" s="8">
        <v>7660</v>
      </c>
      <c r="J41" s="24">
        <f t="shared" si="3"/>
        <v>23774</v>
      </c>
      <c r="K41" s="25">
        <f t="shared" si="3"/>
        <v>11887</v>
      </c>
      <c r="L41" s="48" t="s">
        <v>14</v>
      </c>
    </row>
    <row r="42" spans="1:12" ht="72" x14ac:dyDescent="0.4">
      <c r="A42" s="3" t="s">
        <v>58</v>
      </c>
      <c r="B42" s="53" t="s">
        <v>318</v>
      </c>
      <c r="C42" s="3">
        <v>11</v>
      </c>
      <c r="D42" s="50" t="s">
        <v>182</v>
      </c>
      <c r="E42" s="4" t="s">
        <v>216</v>
      </c>
      <c r="F42" s="21">
        <f>207230+38615</f>
        <v>245845</v>
      </c>
      <c r="G42" s="14">
        <f>112059+31069</f>
        <v>143128</v>
      </c>
      <c r="H42" s="12">
        <v>197294</v>
      </c>
      <c r="I42" s="8">
        <v>98775</v>
      </c>
      <c r="J42" s="24">
        <f t="shared" si="3"/>
        <v>48551</v>
      </c>
      <c r="K42" s="25">
        <f t="shared" si="3"/>
        <v>44353</v>
      </c>
      <c r="L42" s="48" t="s">
        <v>14</v>
      </c>
    </row>
    <row r="43" spans="1:12" ht="48" x14ac:dyDescent="0.4">
      <c r="A43" s="3" t="s">
        <v>58</v>
      </c>
      <c r="B43" s="53" t="s">
        <v>255</v>
      </c>
      <c r="C43" s="3">
        <v>10</v>
      </c>
      <c r="D43" s="50" t="s">
        <v>40</v>
      </c>
      <c r="E43" s="4" t="s">
        <v>148</v>
      </c>
      <c r="F43" s="13" t="s">
        <v>320</v>
      </c>
      <c r="G43" s="15" t="s">
        <v>256</v>
      </c>
      <c r="H43" s="13" t="s">
        <v>257</v>
      </c>
      <c r="I43" s="15" t="s">
        <v>258</v>
      </c>
      <c r="J43" s="16" t="s">
        <v>321</v>
      </c>
      <c r="K43" s="17" t="s">
        <v>258</v>
      </c>
      <c r="L43" s="48" t="s">
        <v>19</v>
      </c>
    </row>
    <row r="44" spans="1:12" ht="72" x14ac:dyDescent="0.4">
      <c r="A44" s="3" t="s">
        <v>58</v>
      </c>
      <c r="B44" s="53" t="s">
        <v>172</v>
      </c>
      <c r="C44" s="3">
        <v>3</v>
      </c>
      <c r="D44" s="50" t="s">
        <v>20</v>
      </c>
      <c r="E44" s="4" t="s">
        <v>118</v>
      </c>
      <c r="F44" s="21">
        <v>2300</v>
      </c>
      <c r="G44" s="78">
        <v>200</v>
      </c>
      <c r="H44" s="12">
        <v>2512</v>
      </c>
      <c r="I44" s="8">
        <v>200</v>
      </c>
      <c r="J44" s="24">
        <f>F44-H44</f>
        <v>-212</v>
      </c>
      <c r="K44" s="25">
        <f>G44-I44</f>
        <v>0</v>
      </c>
      <c r="L44" s="48" t="s">
        <v>21</v>
      </c>
    </row>
    <row r="45" spans="1:12" ht="84" x14ac:dyDescent="0.4">
      <c r="A45" s="3" t="s">
        <v>58</v>
      </c>
      <c r="B45" s="53" t="s">
        <v>172</v>
      </c>
      <c r="C45" s="3">
        <v>21</v>
      </c>
      <c r="D45" s="50" t="s">
        <v>22</v>
      </c>
      <c r="E45" s="4" t="s">
        <v>119</v>
      </c>
      <c r="F45" s="27" t="s">
        <v>179</v>
      </c>
      <c r="G45" s="28" t="s">
        <v>180</v>
      </c>
      <c r="H45" s="27" t="s">
        <v>179</v>
      </c>
      <c r="I45" s="28" t="s">
        <v>69</v>
      </c>
      <c r="J45" s="38" t="s">
        <v>69</v>
      </c>
      <c r="K45" s="40" t="s">
        <v>69</v>
      </c>
      <c r="L45" s="48" t="s">
        <v>21</v>
      </c>
    </row>
    <row r="46" spans="1:12" ht="36" x14ac:dyDescent="0.4">
      <c r="A46" s="3" t="s">
        <v>58</v>
      </c>
      <c r="B46" s="53" t="s">
        <v>172</v>
      </c>
      <c r="C46" s="3">
        <v>6</v>
      </c>
      <c r="D46" s="50" t="s">
        <v>25</v>
      </c>
      <c r="E46" s="4" t="s">
        <v>122</v>
      </c>
      <c r="F46" s="21">
        <v>8634</v>
      </c>
      <c r="G46" s="14">
        <v>8634</v>
      </c>
      <c r="H46" s="12">
        <v>8555</v>
      </c>
      <c r="I46" s="8">
        <v>8555</v>
      </c>
      <c r="J46" s="24">
        <f t="shared" ref="J46:J62" si="4">F46-H46</f>
        <v>79</v>
      </c>
      <c r="K46" s="25">
        <f t="shared" ref="K46:K62" si="5">G46-I46</f>
        <v>79</v>
      </c>
      <c r="L46" s="48" t="s">
        <v>14</v>
      </c>
    </row>
    <row r="47" spans="1:12" ht="36" x14ac:dyDescent="0.4">
      <c r="A47" s="3" t="s">
        <v>58</v>
      </c>
      <c r="B47" s="53" t="s">
        <v>172</v>
      </c>
      <c r="C47" s="3">
        <v>6</v>
      </c>
      <c r="D47" s="50" t="s">
        <v>28</v>
      </c>
      <c r="E47" s="4" t="s">
        <v>126</v>
      </c>
      <c r="F47" s="21">
        <v>7158</v>
      </c>
      <c r="G47" s="14">
        <v>3579</v>
      </c>
      <c r="H47" s="12">
        <v>7086</v>
      </c>
      <c r="I47" s="8">
        <v>3544</v>
      </c>
      <c r="J47" s="24">
        <f t="shared" si="4"/>
        <v>72</v>
      </c>
      <c r="K47" s="25">
        <f t="shared" si="5"/>
        <v>35</v>
      </c>
      <c r="L47" s="48" t="s">
        <v>14</v>
      </c>
    </row>
    <row r="48" spans="1:12" ht="60" x14ac:dyDescent="0.4">
      <c r="A48" s="3" t="s">
        <v>58</v>
      </c>
      <c r="B48" s="53" t="s">
        <v>172</v>
      </c>
      <c r="C48" s="3" t="s">
        <v>63</v>
      </c>
      <c r="D48" s="50" t="s">
        <v>26</v>
      </c>
      <c r="E48" s="4" t="s">
        <v>123</v>
      </c>
      <c r="F48" s="21">
        <v>300000</v>
      </c>
      <c r="G48" s="14">
        <v>300000</v>
      </c>
      <c r="H48" s="12">
        <v>300000</v>
      </c>
      <c r="I48" s="8">
        <v>300000</v>
      </c>
      <c r="J48" s="24">
        <f t="shared" si="4"/>
        <v>0</v>
      </c>
      <c r="K48" s="25">
        <f t="shared" si="5"/>
        <v>0</v>
      </c>
      <c r="L48" s="48" t="s">
        <v>14</v>
      </c>
    </row>
    <row r="49" spans="1:12" ht="84" x14ac:dyDescent="0.4">
      <c r="A49" s="3" t="s">
        <v>58</v>
      </c>
      <c r="B49" s="53" t="s">
        <v>172</v>
      </c>
      <c r="C49" s="3" t="s">
        <v>63</v>
      </c>
      <c r="D49" s="50" t="s">
        <v>27</v>
      </c>
      <c r="E49" s="4" t="s">
        <v>124</v>
      </c>
      <c r="F49" s="21">
        <v>22847</v>
      </c>
      <c r="G49" s="14">
        <v>0</v>
      </c>
      <c r="H49" s="12">
        <v>15700</v>
      </c>
      <c r="I49" s="8">
        <v>0</v>
      </c>
      <c r="J49" s="24">
        <f t="shared" si="4"/>
        <v>7147</v>
      </c>
      <c r="K49" s="25">
        <f t="shared" si="5"/>
        <v>0</v>
      </c>
      <c r="L49" s="48" t="s">
        <v>14</v>
      </c>
    </row>
    <row r="50" spans="1:12" ht="60" x14ac:dyDescent="0.4">
      <c r="A50" s="3" t="s">
        <v>58</v>
      </c>
      <c r="B50" s="53" t="s">
        <v>172</v>
      </c>
      <c r="C50" s="3">
        <v>10</v>
      </c>
      <c r="D50" s="50" t="s">
        <v>185</v>
      </c>
      <c r="E50" s="4" t="s">
        <v>186</v>
      </c>
      <c r="F50" s="21">
        <v>17869</v>
      </c>
      <c r="G50" s="14">
        <v>8935</v>
      </c>
      <c r="H50" s="12">
        <v>17858</v>
      </c>
      <c r="I50" s="8">
        <v>8929</v>
      </c>
      <c r="J50" s="24">
        <f t="shared" si="4"/>
        <v>11</v>
      </c>
      <c r="K50" s="25">
        <f t="shared" si="5"/>
        <v>6</v>
      </c>
      <c r="L50" s="48" t="s">
        <v>14</v>
      </c>
    </row>
    <row r="51" spans="1:12" ht="60" x14ac:dyDescent="0.4">
      <c r="A51" s="3" t="s">
        <v>58</v>
      </c>
      <c r="B51" s="53" t="s">
        <v>172</v>
      </c>
      <c r="C51" s="3">
        <v>6</v>
      </c>
      <c r="D51" s="50" t="s">
        <v>30</v>
      </c>
      <c r="E51" s="4" t="s">
        <v>128</v>
      </c>
      <c r="F51" s="21">
        <v>5654710</v>
      </c>
      <c r="G51" s="14">
        <v>5654710</v>
      </c>
      <c r="H51" s="12">
        <v>5654710</v>
      </c>
      <c r="I51" s="8">
        <v>5654710</v>
      </c>
      <c r="J51" s="24">
        <f t="shared" si="4"/>
        <v>0</v>
      </c>
      <c r="K51" s="25">
        <f t="shared" si="5"/>
        <v>0</v>
      </c>
      <c r="L51" s="48" t="s">
        <v>14</v>
      </c>
    </row>
    <row r="52" spans="1:12" ht="60" x14ac:dyDescent="0.4">
      <c r="A52" s="3" t="s">
        <v>58</v>
      </c>
      <c r="B52" s="53" t="s">
        <v>172</v>
      </c>
      <c r="C52" s="3">
        <v>6</v>
      </c>
      <c r="D52" s="50" t="s">
        <v>33</v>
      </c>
      <c r="E52" s="4" t="s">
        <v>129</v>
      </c>
      <c r="F52" s="21">
        <v>9544</v>
      </c>
      <c r="G52" s="14">
        <v>9544</v>
      </c>
      <c r="H52" s="12">
        <v>23366</v>
      </c>
      <c r="I52" s="8">
        <v>23366</v>
      </c>
      <c r="J52" s="24">
        <f t="shared" si="4"/>
        <v>-13822</v>
      </c>
      <c r="K52" s="25">
        <f t="shared" si="5"/>
        <v>-13822</v>
      </c>
      <c r="L52" s="48" t="s">
        <v>14</v>
      </c>
    </row>
    <row r="53" spans="1:12" ht="60" x14ac:dyDescent="0.4">
      <c r="A53" s="3" t="s">
        <v>58</v>
      </c>
      <c r="B53" s="53" t="s">
        <v>172</v>
      </c>
      <c r="C53" s="3">
        <v>7</v>
      </c>
      <c r="D53" s="50" t="s">
        <v>344</v>
      </c>
      <c r="E53" s="4" t="s">
        <v>127</v>
      </c>
      <c r="F53" s="21">
        <v>29808389</v>
      </c>
      <c r="G53" s="14">
        <v>29808389</v>
      </c>
      <c r="H53" s="12">
        <v>27826509</v>
      </c>
      <c r="I53" s="8">
        <v>27826509</v>
      </c>
      <c r="J53" s="24">
        <f t="shared" si="4"/>
        <v>1981880</v>
      </c>
      <c r="K53" s="25">
        <f t="shared" si="5"/>
        <v>1981880</v>
      </c>
      <c r="L53" s="48" t="s">
        <v>14</v>
      </c>
    </row>
    <row r="54" spans="1:12" ht="72" x14ac:dyDescent="0.4">
      <c r="A54" s="3" t="s">
        <v>58</v>
      </c>
      <c r="B54" s="53" t="s">
        <v>172</v>
      </c>
      <c r="C54" s="3">
        <v>7</v>
      </c>
      <c r="D54" s="50" t="s">
        <v>207</v>
      </c>
      <c r="E54" s="4" t="s">
        <v>200</v>
      </c>
      <c r="F54" s="21">
        <f>6852399+2307113</f>
        <v>9159512</v>
      </c>
      <c r="G54" s="14">
        <v>0</v>
      </c>
      <c r="H54" s="12">
        <v>14628004</v>
      </c>
      <c r="I54" s="8">
        <v>0</v>
      </c>
      <c r="J54" s="24">
        <f t="shared" si="4"/>
        <v>-5468492</v>
      </c>
      <c r="K54" s="25">
        <f t="shared" si="5"/>
        <v>0</v>
      </c>
      <c r="L54" s="48" t="s">
        <v>14</v>
      </c>
    </row>
    <row r="55" spans="1:12" ht="60" x14ac:dyDescent="0.4">
      <c r="A55" s="3" t="s">
        <v>58</v>
      </c>
      <c r="B55" s="53" t="s">
        <v>172</v>
      </c>
      <c r="C55" s="3">
        <v>7</v>
      </c>
      <c r="D55" s="50" t="s">
        <v>31</v>
      </c>
      <c r="E55" s="19" t="s">
        <v>199</v>
      </c>
      <c r="F55" s="21">
        <v>88320</v>
      </c>
      <c r="G55" s="14">
        <v>88320</v>
      </c>
      <c r="H55" s="12">
        <v>33662</v>
      </c>
      <c r="I55" s="8">
        <v>33662</v>
      </c>
      <c r="J55" s="24">
        <f t="shared" si="4"/>
        <v>54658</v>
      </c>
      <c r="K55" s="25">
        <f t="shared" si="5"/>
        <v>54658</v>
      </c>
      <c r="L55" s="48" t="s">
        <v>14</v>
      </c>
    </row>
    <row r="56" spans="1:12" ht="72" x14ac:dyDescent="0.4">
      <c r="A56" s="3" t="s">
        <v>58</v>
      </c>
      <c r="B56" s="53" t="s">
        <v>172</v>
      </c>
      <c r="C56" s="3">
        <v>15</v>
      </c>
      <c r="D56" s="50" t="s">
        <v>68</v>
      </c>
      <c r="E56" s="4" t="s">
        <v>201</v>
      </c>
      <c r="F56" s="21">
        <f>335617+7129</f>
        <v>342746</v>
      </c>
      <c r="G56" s="14">
        <f>240977+3565</f>
        <v>244542</v>
      </c>
      <c r="H56" s="12">
        <v>377181</v>
      </c>
      <c r="I56" s="8">
        <v>268829</v>
      </c>
      <c r="J56" s="24">
        <f t="shared" si="4"/>
        <v>-34435</v>
      </c>
      <c r="K56" s="25">
        <f t="shared" si="5"/>
        <v>-24287</v>
      </c>
      <c r="L56" s="48" t="s">
        <v>14</v>
      </c>
    </row>
    <row r="57" spans="1:12" ht="60" x14ac:dyDescent="0.4">
      <c r="A57" s="3" t="s">
        <v>58</v>
      </c>
      <c r="B57" s="53" t="s">
        <v>172</v>
      </c>
      <c r="C57" s="3">
        <v>15</v>
      </c>
      <c r="D57" s="50" t="s">
        <v>208</v>
      </c>
      <c r="E57" s="4" t="s">
        <v>319</v>
      </c>
      <c r="F57" s="21">
        <v>12203</v>
      </c>
      <c r="G57" s="14">
        <v>6102</v>
      </c>
      <c r="H57" s="12">
        <v>12953</v>
      </c>
      <c r="I57" s="8">
        <v>6477</v>
      </c>
      <c r="J57" s="24">
        <f t="shared" si="4"/>
        <v>-750</v>
      </c>
      <c r="K57" s="25">
        <f t="shared" si="5"/>
        <v>-375</v>
      </c>
      <c r="L57" s="48" t="s">
        <v>14</v>
      </c>
    </row>
    <row r="58" spans="1:12" ht="60" x14ac:dyDescent="0.4">
      <c r="A58" s="3" t="s">
        <v>58</v>
      </c>
      <c r="B58" s="53" t="s">
        <v>172</v>
      </c>
      <c r="C58" s="3">
        <v>15</v>
      </c>
      <c r="D58" s="50" t="s">
        <v>32</v>
      </c>
      <c r="E58" s="4" t="s">
        <v>341</v>
      </c>
      <c r="F58" s="21">
        <v>12544</v>
      </c>
      <c r="G58" s="14">
        <v>6272</v>
      </c>
      <c r="H58" s="12">
        <v>13011</v>
      </c>
      <c r="I58" s="8">
        <v>6506</v>
      </c>
      <c r="J58" s="24">
        <f t="shared" si="4"/>
        <v>-467</v>
      </c>
      <c r="K58" s="25">
        <f t="shared" si="5"/>
        <v>-234</v>
      </c>
      <c r="L58" s="48" t="s">
        <v>14</v>
      </c>
    </row>
    <row r="59" spans="1:12" ht="48" x14ac:dyDescent="0.4">
      <c r="A59" s="3" t="s">
        <v>58</v>
      </c>
      <c r="B59" s="53" t="s">
        <v>172</v>
      </c>
      <c r="C59" s="3">
        <v>9</v>
      </c>
      <c r="D59" s="50" t="s">
        <v>67</v>
      </c>
      <c r="E59" s="4" t="s">
        <v>130</v>
      </c>
      <c r="F59" s="21">
        <v>2822238</v>
      </c>
      <c r="G59" s="14">
        <v>2822238</v>
      </c>
      <c r="H59" s="12">
        <v>3090563</v>
      </c>
      <c r="I59" s="8">
        <v>3090563</v>
      </c>
      <c r="J59" s="24">
        <f t="shared" si="4"/>
        <v>-268325</v>
      </c>
      <c r="K59" s="25">
        <f t="shared" si="5"/>
        <v>-268325</v>
      </c>
      <c r="L59" s="48" t="s">
        <v>14</v>
      </c>
    </row>
    <row r="60" spans="1:12" ht="49.5" customHeight="1" x14ac:dyDescent="0.4">
      <c r="A60" s="3" t="s">
        <v>58</v>
      </c>
      <c r="B60" s="53" t="s">
        <v>172</v>
      </c>
      <c r="C60" s="3">
        <v>9</v>
      </c>
      <c r="D60" s="50" t="s">
        <v>66</v>
      </c>
      <c r="E60" s="4" t="s">
        <v>131</v>
      </c>
      <c r="F60" s="21">
        <v>3178436</v>
      </c>
      <c r="G60" s="14">
        <v>3178436</v>
      </c>
      <c r="H60" s="12">
        <v>3250262</v>
      </c>
      <c r="I60" s="8">
        <v>3250262</v>
      </c>
      <c r="J60" s="24">
        <f t="shared" si="4"/>
        <v>-71826</v>
      </c>
      <c r="K60" s="25">
        <f t="shared" si="5"/>
        <v>-71826</v>
      </c>
      <c r="L60" s="48" t="s">
        <v>14</v>
      </c>
    </row>
    <row r="61" spans="1:12" ht="30" customHeight="1" x14ac:dyDescent="0.4">
      <c r="A61" s="3" t="s">
        <v>58</v>
      </c>
      <c r="B61" s="53" t="s">
        <v>172</v>
      </c>
      <c r="C61" s="3">
        <v>9</v>
      </c>
      <c r="D61" s="50" t="s">
        <v>24</v>
      </c>
      <c r="E61" s="4" t="s">
        <v>120</v>
      </c>
      <c r="F61" s="21">
        <v>20515190</v>
      </c>
      <c r="G61" s="14">
        <v>20515190</v>
      </c>
      <c r="H61" s="12">
        <v>20289646</v>
      </c>
      <c r="I61" s="8">
        <v>20289646</v>
      </c>
      <c r="J61" s="24">
        <f t="shared" si="4"/>
        <v>225544</v>
      </c>
      <c r="K61" s="25">
        <f t="shared" si="5"/>
        <v>225544</v>
      </c>
      <c r="L61" s="48" t="s">
        <v>14</v>
      </c>
    </row>
    <row r="62" spans="1:12" ht="36" x14ac:dyDescent="0.4">
      <c r="A62" s="3" t="s">
        <v>58</v>
      </c>
      <c r="B62" s="53" t="s">
        <v>172</v>
      </c>
      <c r="C62" s="3">
        <v>9</v>
      </c>
      <c r="D62" s="50" t="s">
        <v>209</v>
      </c>
      <c r="E62" s="4" t="s">
        <v>121</v>
      </c>
      <c r="F62" s="21">
        <f>691911+4150+568+24020-25</f>
        <v>720624</v>
      </c>
      <c r="G62" s="14">
        <f>461275+4150</f>
        <v>465425</v>
      </c>
      <c r="H62" s="12">
        <v>609723</v>
      </c>
      <c r="I62" s="8">
        <v>391924</v>
      </c>
      <c r="J62" s="24">
        <f t="shared" si="4"/>
        <v>110901</v>
      </c>
      <c r="K62" s="25">
        <f t="shared" si="5"/>
        <v>73501</v>
      </c>
      <c r="L62" s="48" t="s">
        <v>14</v>
      </c>
    </row>
    <row r="63" spans="1:12" ht="48" x14ac:dyDescent="0.4">
      <c r="A63" s="3" t="s">
        <v>58</v>
      </c>
      <c r="B63" s="53" t="s">
        <v>172</v>
      </c>
      <c r="C63" s="3">
        <v>10</v>
      </c>
      <c r="D63" s="50" t="s">
        <v>35</v>
      </c>
      <c r="E63" s="4" t="s">
        <v>132</v>
      </c>
      <c r="F63" s="21">
        <v>1045241</v>
      </c>
      <c r="G63" s="14" t="s">
        <v>104</v>
      </c>
      <c r="H63" s="12">
        <v>1274217</v>
      </c>
      <c r="I63" s="14" t="s">
        <v>104</v>
      </c>
      <c r="J63" s="24">
        <f>F63-H63</f>
        <v>-228976</v>
      </c>
      <c r="K63" s="17" t="s">
        <v>244</v>
      </c>
      <c r="L63" s="48" t="s">
        <v>14</v>
      </c>
    </row>
    <row r="64" spans="1:12" ht="48" x14ac:dyDescent="0.4">
      <c r="A64" s="3" t="s">
        <v>58</v>
      </c>
      <c r="B64" s="53" t="s">
        <v>172</v>
      </c>
      <c r="C64" s="3">
        <v>6</v>
      </c>
      <c r="D64" s="50" t="s">
        <v>98</v>
      </c>
      <c r="E64" s="4" t="s">
        <v>133</v>
      </c>
      <c r="F64" s="13" t="s">
        <v>270</v>
      </c>
      <c r="G64" s="15" t="s">
        <v>271</v>
      </c>
      <c r="H64" s="13" t="s">
        <v>272</v>
      </c>
      <c r="I64" s="15" t="s">
        <v>273</v>
      </c>
      <c r="J64" s="16" t="s">
        <v>274</v>
      </c>
      <c r="K64" s="17" t="s">
        <v>275</v>
      </c>
      <c r="L64" s="48" t="s">
        <v>14</v>
      </c>
    </row>
    <row r="65" spans="1:12" ht="48" x14ac:dyDescent="0.4">
      <c r="A65" s="3" t="s">
        <v>58</v>
      </c>
      <c r="B65" s="53" t="s">
        <v>172</v>
      </c>
      <c r="C65" s="3">
        <v>6</v>
      </c>
      <c r="D65" s="50" t="s">
        <v>36</v>
      </c>
      <c r="E65" s="4" t="s">
        <v>134</v>
      </c>
      <c r="F65" s="21">
        <v>307617</v>
      </c>
      <c r="G65" s="14">
        <v>307617</v>
      </c>
      <c r="H65" s="12">
        <v>324632</v>
      </c>
      <c r="I65" s="8">
        <v>324632</v>
      </c>
      <c r="J65" s="24">
        <f>F65-H65</f>
        <v>-17015</v>
      </c>
      <c r="K65" s="25">
        <f>G65-I65</f>
        <v>-17015</v>
      </c>
      <c r="L65" s="48" t="s">
        <v>14</v>
      </c>
    </row>
    <row r="66" spans="1:12" ht="132" x14ac:dyDescent="0.4">
      <c r="A66" s="3" t="s">
        <v>58</v>
      </c>
      <c r="B66" s="53" t="s">
        <v>172</v>
      </c>
      <c r="C66" s="3">
        <v>13</v>
      </c>
      <c r="D66" s="50" t="s">
        <v>79</v>
      </c>
      <c r="E66" s="4" t="s">
        <v>135</v>
      </c>
      <c r="F66" s="13" t="s">
        <v>330</v>
      </c>
      <c r="G66" s="15" t="s">
        <v>331</v>
      </c>
      <c r="H66" s="13" t="s">
        <v>276</v>
      </c>
      <c r="I66" s="15" t="s">
        <v>277</v>
      </c>
      <c r="J66" s="16" t="s">
        <v>332</v>
      </c>
      <c r="K66" s="17" t="s">
        <v>333</v>
      </c>
      <c r="L66" s="48" t="s">
        <v>14</v>
      </c>
    </row>
    <row r="67" spans="1:12" ht="84" x14ac:dyDescent="0.4">
      <c r="A67" s="3" t="s">
        <v>58</v>
      </c>
      <c r="B67" s="53" t="s">
        <v>172</v>
      </c>
      <c r="C67" s="3">
        <v>13</v>
      </c>
      <c r="D67" s="50" t="s">
        <v>77</v>
      </c>
      <c r="E67" s="4" t="s">
        <v>136</v>
      </c>
      <c r="F67" s="21">
        <v>209430</v>
      </c>
      <c r="G67" s="14">
        <v>209430</v>
      </c>
      <c r="H67" s="12">
        <v>218396</v>
      </c>
      <c r="I67" s="8">
        <v>218396</v>
      </c>
      <c r="J67" s="24">
        <f t="shared" ref="J67:K69" si="6">F67-H67</f>
        <v>-8966</v>
      </c>
      <c r="K67" s="25">
        <f t="shared" si="6"/>
        <v>-8966</v>
      </c>
      <c r="L67" s="48" t="s">
        <v>14</v>
      </c>
    </row>
    <row r="68" spans="1:12" ht="48" x14ac:dyDescent="0.4">
      <c r="A68" s="3" t="s">
        <v>58</v>
      </c>
      <c r="B68" s="53" t="s">
        <v>172</v>
      </c>
      <c r="C68" s="3">
        <v>13</v>
      </c>
      <c r="D68" s="50" t="s">
        <v>75</v>
      </c>
      <c r="E68" s="4" t="s">
        <v>137</v>
      </c>
      <c r="F68" s="21">
        <v>1200</v>
      </c>
      <c r="G68" s="14">
        <v>1200</v>
      </c>
      <c r="H68" s="12">
        <v>1200</v>
      </c>
      <c r="I68" s="8">
        <v>1200</v>
      </c>
      <c r="J68" s="24">
        <f t="shared" si="6"/>
        <v>0</v>
      </c>
      <c r="K68" s="25">
        <f t="shared" si="6"/>
        <v>0</v>
      </c>
      <c r="L68" s="48" t="s">
        <v>14</v>
      </c>
    </row>
    <row r="69" spans="1:12" ht="72" x14ac:dyDescent="0.4">
      <c r="A69" s="3" t="s">
        <v>58</v>
      </c>
      <c r="B69" s="53" t="s">
        <v>172</v>
      </c>
      <c r="C69" s="3">
        <v>13</v>
      </c>
      <c r="D69" s="50" t="s">
        <v>76</v>
      </c>
      <c r="E69" s="4" t="s">
        <v>138</v>
      </c>
      <c r="F69" s="21">
        <v>11145</v>
      </c>
      <c r="G69" s="14">
        <v>11145</v>
      </c>
      <c r="H69" s="12">
        <v>8871</v>
      </c>
      <c r="I69" s="8">
        <v>8871</v>
      </c>
      <c r="J69" s="24">
        <f t="shared" si="6"/>
        <v>2274</v>
      </c>
      <c r="K69" s="25">
        <f t="shared" si="6"/>
        <v>2274</v>
      </c>
      <c r="L69" s="48" t="s">
        <v>14</v>
      </c>
    </row>
    <row r="70" spans="1:12" ht="48" x14ac:dyDescent="0.4">
      <c r="A70" s="3" t="s">
        <v>58</v>
      </c>
      <c r="B70" s="53" t="s">
        <v>172</v>
      </c>
      <c r="C70" s="3">
        <v>13</v>
      </c>
      <c r="D70" s="50" t="s">
        <v>78</v>
      </c>
      <c r="E70" s="4" t="s">
        <v>139</v>
      </c>
      <c r="F70" s="13" t="s">
        <v>283</v>
      </c>
      <c r="G70" s="15" t="s">
        <v>284</v>
      </c>
      <c r="H70" s="13" t="s">
        <v>285</v>
      </c>
      <c r="I70" s="15" t="s">
        <v>286</v>
      </c>
      <c r="J70" s="16" t="s">
        <v>287</v>
      </c>
      <c r="K70" s="17" t="s">
        <v>288</v>
      </c>
      <c r="L70" s="48" t="s">
        <v>14</v>
      </c>
    </row>
    <row r="71" spans="1:12" ht="96" x14ac:dyDescent="0.4">
      <c r="A71" s="3" t="s">
        <v>58</v>
      </c>
      <c r="B71" s="53" t="s">
        <v>172</v>
      </c>
      <c r="C71" s="3">
        <v>13</v>
      </c>
      <c r="D71" s="50" t="s">
        <v>74</v>
      </c>
      <c r="E71" s="4" t="s">
        <v>140</v>
      </c>
      <c r="F71" s="21">
        <v>79321</v>
      </c>
      <c r="G71" s="14">
        <v>52652</v>
      </c>
      <c r="H71" s="12">
        <v>80564</v>
      </c>
      <c r="I71" s="8">
        <v>53211</v>
      </c>
      <c r="J71" s="24">
        <f t="shared" ref="J71:K75" si="7">F71-H71</f>
        <v>-1243</v>
      </c>
      <c r="K71" s="25">
        <f t="shared" si="7"/>
        <v>-559</v>
      </c>
      <c r="L71" s="48" t="s">
        <v>14</v>
      </c>
    </row>
    <row r="72" spans="1:12" ht="84" x14ac:dyDescent="0.4">
      <c r="A72" s="3" t="s">
        <v>58</v>
      </c>
      <c r="B72" s="53" t="s">
        <v>172</v>
      </c>
      <c r="C72" s="3">
        <v>13</v>
      </c>
      <c r="D72" s="50" t="s">
        <v>37</v>
      </c>
      <c r="E72" s="4" t="s">
        <v>141</v>
      </c>
      <c r="F72" s="21">
        <v>42138</v>
      </c>
      <c r="G72" s="14">
        <v>42138</v>
      </c>
      <c r="H72" s="12">
        <v>33724</v>
      </c>
      <c r="I72" s="8">
        <v>33724</v>
      </c>
      <c r="J72" s="24">
        <f t="shared" si="7"/>
        <v>8414</v>
      </c>
      <c r="K72" s="25">
        <f t="shared" si="7"/>
        <v>8414</v>
      </c>
      <c r="L72" s="48" t="s">
        <v>14</v>
      </c>
    </row>
    <row r="73" spans="1:12" ht="72" x14ac:dyDescent="0.4">
      <c r="A73" s="3" t="s">
        <v>58</v>
      </c>
      <c r="B73" s="53" t="s">
        <v>172</v>
      </c>
      <c r="C73" s="3">
        <v>3</v>
      </c>
      <c r="D73" s="50" t="s">
        <v>38</v>
      </c>
      <c r="E73" s="4" t="s">
        <v>142</v>
      </c>
      <c r="F73" s="21">
        <f>4639+1</f>
        <v>4640</v>
      </c>
      <c r="G73" s="14">
        <v>2320</v>
      </c>
      <c r="H73" s="12">
        <v>4636</v>
      </c>
      <c r="I73" s="8">
        <v>2318</v>
      </c>
      <c r="J73" s="24">
        <f t="shared" si="7"/>
        <v>4</v>
      </c>
      <c r="K73" s="25">
        <f t="shared" si="7"/>
        <v>2</v>
      </c>
      <c r="L73" s="48" t="s">
        <v>14</v>
      </c>
    </row>
    <row r="74" spans="1:12" ht="48.75" customHeight="1" x14ac:dyDescent="0.4">
      <c r="A74" s="3" t="s">
        <v>58</v>
      </c>
      <c r="B74" s="53" t="s">
        <v>172</v>
      </c>
      <c r="C74" s="3">
        <v>9</v>
      </c>
      <c r="D74" s="50" t="s">
        <v>39</v>
      </c>
      <c r="E74" s="4" t="s">
        <v>143</v>
      </c>
      <c r="F74" s="21">
        <v>91573</v>
      </c>
      <c r="G74" s="14">
        <v>91573</v>
      </c>
      <c r="H74" s="12">
        <v>92214</v>
      </c>
      <c r="I74" s="8">
        <v>92214</v>
      </c>
      <c r="J74" s="24">
        <f t="shared" si="7"/>
        <v>-641</v>
      </c>
      <c r="K74" s="25">
        <f t="shared" si="7"/>
        <v>-641</v>
      </c>
      <c r="L74" s="48" t="s">
        <v>1</v>
      </c>
    </row>
    <row r="75" spans="1:12" ht="48" x14ac:dyDescent="0.4">
      <c r="A75" s="3" t="s">
        <v>58</v>
      </c>
      <c r="B75" s="53" t="s">
        <v>172</v>
      </c>
      <c r="C75" s="3">
        <v>9</v>
      </c>
      <c r="D75" s="50" t="s">
        <v>9</v>
      </c>
      <c r="E75" s="4" t="s">
        <v>144</v>
      </c>
      <c r="F75" s="21">
        <v>1200508</v>
      </c>
      <c r="G75" s="14">
        <v>688604</v>
      </c>
      <c r="H75" s="12">
        <v>1226488</v>
      </c>
      <c r="I75" s="8">
        <v>699269</v>
      </c>
      <c r="J75" s="12">
        <f t="shared" si="7"/>
        <v>-25980</v>
      </c>
      <c r="K75" s="8">
        <f t="shared" si="7"/>
        <v>-10665</v>
      </c>
      <c r="L75" s="48" t="s">
        <v>1</v>
      </c>
    </row>
    <row r="76" spans="1:12" ht="36" x14ac:dyDescent="0.4">
      <c r="A76" s="3" t="s">
        <v>58</v>
      </c>
      <c r="B76" s="53" t="s">
        <v>172</v>
      </c>
      <c r="C76" s="3">
        <v>9</v>
      </c>
      <c r="D76" s="50" t="s">
        <v>211</v>
      </c>
      <c r="E76" s="4" t="s">
        <v>145</v>
      </c>
      <c r="F76" s="21">
        <v>53561</v>
      </c>
      <c r="G76" s="14" t="s">
        <v>345</v>
      </c>
      <c r="H76" s="12">
        <v>52569</v>
      </c>
      <c r="I76" s="8">
        <v>0</v>
      </c>
      <c r="J76" s="24">
        <f>F76-H76</f>
        <v>992</v>
      </c>
      <c r="K76" s="25">
        <v>0</v>
      </c>
      <c r="L76" s="48" t="s">
        <v>1</v>
      </c>
    </row>
    <row r="77" spans="1:12" ht="48" x14ac:dyDescent="0.4">
      <c r="A77" s="3" t="s">
        <v>58</v>
      </c>
      <c r="B77" s="53" t="s">
        <v>172</v>
      </c>
      <c r="C77" s="3">
        <v>9</v>
      </c>
      <c r="D77" s="50" t="s">
        <v>71</v>
      </c>
      <c r="E77" s="4" t="s">
        <v>212</v>
      </c>
      <c r="F77" s="21">
        <v>159761</v>
      </c>
      <c r="G77" s="14" t="s">
        <v>345</v>
      </c>
      <c r="H77" s="12">
        <v>158328</v>
      </c>
      <c r="I77" s="8">
        <v>0</v>
      </c>
      <c r="J77" s="24">
        <f>F77-H77</f>
        <v>1433</v>
      </c>
      <c r="K77" s="25">
        <v>0</v>
      </c>
      <c r="L77" s="48" t="s">
        <v>1</v>
      </c>
    </row>
    <row r="78" spans="1:12" ht="84" x14ac:dyDescent="0.4">
      <c r="A78" s="3" t="s">
        <v>58</v>
      </c>
      <c r="B78" s="53" t="s">
        <v>172</v>
      </c>
      <c r="C78" s="3">
        <v>9</v>
      </c>
      <c r="D78" s="50" t="s">
        <v>49</v>
      </c>
      <c r="E78" s="4" t="s">
        <v>146</v>
      </c>
      <c r="F78" s="29" t="s">
        <v>183</v>
      </c>
      <c r="G78" s="30" t="s">
        <v>184</v>
      </c>
      <c r="H78" s="29" t="s">
        <v>179</v>
      </c>
      <c r="I78" s="30" t="s">
        <v>69</v>
      </c>
      <c r="J78" s="29" t="s">
        <v>69</v>
      </c>
      <c r="K78" s="30" t="s">
        <v>69</v>
      </c>
      <c r="L78" s="48" t="s">
        <v>1</v>
      </c>
    </row>
    <row r="79" spans="1:12" ht="48" x14ac:dyDescent="0.4">
      <c r="A79" s="3" t="s">
        <v>58</v>
      </c>
      <c r="B79" s="53" t="s">
        <v>172</v>
      </c>
      <c r="C79" s="3">
        <v>9</v>
      </c>
      <c r="D79" s="50" t="s">
        <v>170</v>
      </c>
      <c r="E79" s="4" t="s">
        <v>149</v>
      </c>
      <c r="F79" s="29" t="s">
        <v>13</v>
      </c>
      <c r="G79" s="30" t="s">
        <v>13</v>
      </c>
      <c r="H79" s="29" t="s">
        <v>13</v>
      </c>
      <c r="I79" s="30" t="s">
        <v>13</v>
      </c>
      <c r="J79" s="37" t="s">
        <v>13</v>
      </c>
      <c r="K79" s="39" t="s">
        <v>13</v>
      </c>
      <c r="L79" s="48" t="s">
        <v>100</v>
      </c>
    </row>
    <row r="80" spans="1:12" ht="48" x14ac:dyDescent="0.4">
      <c r="A80" s="3" t="s">
        <v>58</v>
      </c>
      <c r="B80" s="53" t="s">
        <v>172</v>
      </c>
      <c r="C80" s="3">
        <v>9</v>
      </c>
      <c r="D80" s="50" t="s">
        <v>177</v>
      </c>
      <c r="E80" s="4" t="s">
        <v>150</v>
      </c>
      <c r="F80" s="13" t="s">
        <v>289</v>
      </c>
      <c r="G80" s="26" t="s">
        <v>104</v>
      </c>
      <c r="H80" s="13" t="s">
        <v>290</v>
      </c>
      <c r="I80" s="26" t="s">
        <v>104</v>
      </c>
      <c r="J80" s="16" t="s">
        <v>291</v>
      </c>
      <c r="K80" s="17" t="s">
        <v>292</v>
      </c>
      <c r="L80" s="48" t="s">
        <v>100</v>
      </c>
    </row>
    <row r="81" spans="1:12" ht="60" x14ac:dyDescent="0.4">
      <c r="A81" s="3" t="s">
        <v>58</v>
      </c>
      <c r="B81" s="53" t="s">
        <v>172</v>
      </c>
      <c r="C81" s="3">
        <v>9</v>
      </c>
      <c r="D81" s="50" t="s">
        <v>178</v>
      </c>
      <c r="E81" s="4" t="s">
        <v>151</v>
      </c>
      <c r="F81" s="13" t="s">
        <v>289</v>
      </c>
      <c r="G81" s="26" t="s">
        <v>104</v>
      </c>
      <c r="H81" s="13" t="s">
        <v>290</v>
      </c>
      <c r="I81" s="26" t="s">
        <v>104</v>
      </c>
      <c r="J81" s="13" t="s">
        <v>291</v>
      </c>
      <c r="K81" s="15" t="s">
        <v>243</v>
      </c>
      <c r="L81" s="48" t="s">
        <v>100</v>
      </c>
    </row>
    <row r="82" spans="1:12" ht="48" x14ac:dyDescent="0.4">
      <c r="A82" s="46" t="s">
        <v>58</v>
      </c>
      <c r="B82" s="53" t="s">
        <v>172</v>
      </c>
      <c r="C82" s="3">
        <v>9</v>
      </c>
      <c r="D82" s="51" t="s">
        <v>41</v>
      </c>
      <c r="E82" s="20" t="s">
        <v>152</v>
      </c>
      <c r="F82" s="11" t="s">
        <v>13</v>
      </c>
      <c r="G82" s="28" t="s">
        <v>13</v>
      </c>
      <c r="H82" s="11" t="s">
        <v>13</v>
      </c>
      <c r="I82" s="28" t="s">
        <v>13</v>
      </c>
      <c r="J82" s="11" t="s">
        <v>13</v>
      </c>
      <c r="K82" s="28" t="s">
        <v>13</v>
      </c>
      <c r="L82" s="48" t="s">
        <v>100</v>
      </c>
    </row>
    <row r="83" spans="1:12" ht="20.100000000000001" customHeight="1" x14ac:dyDescent="0.4">
      <c r="A83" s="34" t="s">
        <v>57</v>
      </c>
      <c r="B83" s="55" t="s">
        <v>172</v>
      </c>
      <c r="C83" s="35">
        <v>9</v>
      </c>
      <c r="D83" s="57" t="s">
        <v>210</v>
      </c>
      <c r="E83" s="43" t="s">
        <v>95</v>
      </c>
      <c r="F83" s="79" t="s">
        <v>13</v>
      </c>
      <c r="G83" s="80" t="s">
        <v>13</v>
      </c>
      <c r="H83" s="79" t="s">
        <v>13</v>
      </c>
      <c r="I83" s="80" t="s">
        <v>13</v>
      </c>
      <c r="J83" s="44" t="s">
        <v>13</v>
      </c>
      <c r="K83" s="45" t="s">
        <v>13</v>
      </c>
      <c r="L83" s="59" t="s">
        <v>88</v>
      </c>
    </row>
    <row r="84" spans="1:12" ht="20.100000000000001" customHeight="1" x14ac:dyDescent="0.4">
      <c r="A84" s="5" t="s">
        <v>57</v>
      </c>
      <c r="B84" s="55" t="s">
        <v>172</v>
      </c>
      <c r="C84" s="6">
        <v>9</v>
      </c>
      <c r="D84" s="57" t="s">
        <v>210</v>
      </c>
      <c r="E84" s="20" t="s">
        <v>96</v>
      </c>
      <c r="F84" s="21">
        <v>12993100</v>
      </c>
      <c r="G84" s="14">
        <v>0</v>
      </c>
      <c r="H84" s="12">
        <v>13372362</v>
      </c>
      <c r="I84" s="8">
        <v>0</v>
      </c>
      <c r="J84" s="31">
        <f t="shared" ref="J84:J99" si="8">F84-H84</f>
        <v>-379262</v>
      </c>
      <c r="K84" s="32">
        <f t="shared" ref="K84:K99" si="9">G84-I84</f>
        <v>0</v>
      </c>
      <c r="L84" s="59" t="s">
        <v>88</v>
      </c>
    </row>
    <row r="85" spans="1:12" ht="20.100000000000001" customHeight="1" x14ac:dyDescent="0.4">
      <c r="A85" s="5" t="s">
        <v>57</v>
      </c>
      <c r="B85" s="55" t="s">
        <v>172</v>
      </c>
      <c r="C85" s="6">
        <v>9</v>
      </c>
      <c r="D85" s="57" t="s">
        <v>210</v>
      </c>
      <c r="E85" s="20" t="s">
        <v>89</v>
      </c>
      <c r="F85" s="12">
        <f>2320220+27345</f>
        <v>2347565</v>
      </c>
      <c r="G85" s="14">
        <f>1551001+18230</f>
        <v>1569231</v>
      </c>
      <c r="H85" s="12">
        <v>2555119</v>
      </c>
      <c r="I85" s="8">
        <v>1707538</v>
      </c>
      <c r="J85" s="31">
        <f t="shared" si="8"/>
        <v>-207554</v>
      </c>
      <c r="K85" s="32">
        <f t="shared" si="9"/>
        <v>-138307</v>
      </c>
      <c r="L85" s="59" t="s">
        <v>88</v>
      </c>
    </row>
    <row r="86" spans="1:12" ht="20.100000000000001" customHeight="1" x14ac:dyDescent="0.4">
      <c r="A86" s="9" t="s">
        <v>57</v>
      </c>
      <c r="B86" s="54" t="s">
        <v>172</v>
      </c>
      <c r="C86" s="10">
        <v>9</v>
      </c>
      <c r="D86" s="52" t="s">
        <v>210</v>
      </c>
      <c r="E86" s="20" t="s">
        <v>84</v>
      </c>
      <c r="F86" s="12">
        <v>853533</v>
      </c>
      <c r="G86" s="14">
        <v>426767</v>
      </c>
      <c r="H86" s="12">
        <v>804313</v>
      </c>
      <c r="I86" s="8">
        <v>402158</v>
      </c>
      <c r="J86" s="31">
        <f t="shared" si="8"/>
        <v>49220</v>
      </c>
      <c r="K86" s="32">
        <f t="shared" si="9"/>
        <v>24609</v>
      </c>
      <c r="L86" s="49" t="s">
        <v>88</v>
      </c>
    </row>
    <row r="87" spans="1:12" ht="20.100000000000001" customHeight="1" x14ac:dyDescent="0.4">
      <c r="A87" s="5" t="s">
        <v>57</v>
      </c>
      <c r="B87" s="55" t="s">
        <v>172</v>
      </c>
      <c r="C87" s="6">
        <v>9</v>
      </c>
      <c r="D87" s="57" t="s">
        <v>210</v>
      </c>
      <c r="E87" s="20" t="s">
        <v>86</v>
      </c>
      <c r="F87" s="12">
        <v>19954985</v>
      </c>
      <c r="G87" s="14">
        <v>19951870</v>
      </c>
      <c r="H87" s="12">
        <v>19234557</v>
      </c>
      <c r="I87" s="8">
        <v>19231017</v>
      </c>
      <c r="J87" s="31">
        <f t="shared" si="8"/>
        <v>720428</v>
      </c>
      <c r="K87" s="32">
        <f t="shared" si="9"/>
        <v>720853</v>
      </c>
      <c r="L87" s="59" t="s">
        <v>88</v>
      </c>
    </row>
    <row r="88" spans="1:12" ht="20.100000000000001" customHeight="1" x14ac:dyDescent="0.4">
      <c r="A88" s="5" t="s">
        <v>57</v>
      </c>
      <c r="B88" s="55" t="s">
        <v>172</v>
      </c>
      <c r="C88" s="6">
        <v>9</v>
      </c>
      <c r="D88" s="57" t="s">
        <v>210</v>
      </c>
      <c r="E88" s="20" t="s">
        <v>97</v>
      </c>
      <c r="F88" s="12">
        <v>15473852</v>
      </c>
      <c r="G88" s="14">
        <v>5910</v>
      </c>
      <c r="H88" s="12">
        <v>15670434</v>
      </c>
      <c r="I88" s="8">
        <v>0</v>
      </c>
      <c r="J88" s="31">
        <f t="shared" si="8"/>
        <v>-196582</v>
      </c>
      <c r="K88" s="32">
        <f t="shared" si="9"/>
        <v>5910</v>
      </c>
      <c r="L88" s="59" t="s">
        <v>88</v>
      </c>
    </row>
    <row r="89" spans="1:12" ht="20.100000000000001" customHeight="1" x14ac:dyDescent="0.4">
      <c r="A89" s="5" t="s">
        <v>57</v>
      </c>
      <c r="B89" s="55" t="s">
        <v>172</v>
      </c>
      <c r="C89" s="6">
        <v>9</v>
      </c>
      <c r="D89" s="57" t="s">
        <v>210</v>
      </c>
      <c r="E89" s="36" t="s">
        <v>87</v>
      </c>
      <c r="F89" s="41">
        <f>1673844+112862</f>
        <v>1786706</v>
      </c>
      <c r="G89" s="81">
        <f>1133642+75241</f>
        <v>1208883</v>
      </c>
      <c r="H89" s="41">
        <v>1868652</v>
      </c>
      <c r="I89" s="42">
        <v>1268682</v>
      </c>
      <c r="J89" s="31">
        <f t="shared" si="8"/>
        <v>-81946</v>
      </c>
      <c r="K89" s="32">
        <f t="shared" si="9"/>
        <v>-59799</v>
      </c>
      <c r="L89" s="59" t="s">
        <v>88</v>
      </c>
    </row>
    <row r="90" spans="1:12" ht="20.100000000000001" customHeight="1" x14ac:dyDescent="0.4">
      <c r="A90" s="7" t="s">
        <v>57</v>
      </c>
      <c r="B90" s="56" t="s">
        <v>172</v>
      </c>
      <c r="C90" s="7">
        <v>9</v>
      </c>
      <c r="D90" s="58" t="s">
        <v>210</v>
      </c>
      <c r="E90" s="4" t="s">
        <v>85</v>
      </c>
      <c r="F90" s="12">
        <f>695004+322</f>
        <v>695326</v>
      </c>
      <c r="G90" s="14">
        <f>695004+322</f>
        <v>695326</v>
      </c>
      <c r="H90" s="12">
        <v>784075</v>
      </c>
      <c r="I90" s="8">
        <v>784075</v>
      </c>
      <c r="J90" s="24">
        <f t="shared" si="8"/>
        <v>-88749</v>
      </c>
      <c r="K90" s="25">
        <f t="shared" si="9"/>
        <v>-88749</v>
      </c>
      <c r="L90" s="60" t="s">
        <v>88</v>
      </c>
    </row>
    <row r="91" spans="1:12" ht="36" x14ac:dyDescent="0.4">
      <c r="A91" s="3" t="s">
        <v>58</v>
      </c>
      <c r="B91" s="53" t="s">
        <v>172</v>
      </c>
      <c r="C91" s="3">
        <v>13</v>
      </c>
      <c r="D91" s="50" t="s">
        <v>91</v>
      </c>
      <c r="E91" s="4" t="s">
        <v>153</v>
      </c>
      <c r="F91" s="12">
        <v>12303</v>
      </c>
      <c r="G91" s="14">
        <v>12303</v>
      </c>
      <c r="H91" s="12">
        <v>13278</v>
      </c>
      <c r="I91" s="8">
        <v>13278</v>
      </c>
      <c r="J91" s="24">
        <f t="shared" si="8"/>
        <v>-975</v>
      </c>
      <c r="K91" s="25">
        <f t="shared" si="9"/>
        <v>-975</v>
      </c>
      <c r="L91" s="48" t="s">
        <v>42</v>
      </c>
    </row>
    <row r="92" spans="1:12" ht="48" x14ac:dyDescent="0.4">
      <c r="A92" s="3" t="s">
        <v>58</v>
      </c>
      <c r="B92" s="53" t="s">
        <v>172</v>
      </c>
      <c r="C92" s="3">
        <v>13</v>
      </c>
      <c r="D92" s="50" t="s">
        <v>90</v>
      </c>
      <c r="E92" s="4" t="s">
        <v>154</v>
      </c>
      <c r="F92" s="12">
        <v>27845</v>
      </c>
      <c r="G92" s="14">
        <v>17154</v>
      </c>
      <c r="H92" s="12">
        <v>27048</v>
      </c>
      <c r="I92" s="8">
        <v>16996</v>
      </c>
      <c r="J92" s="24">
        <f t="shared" si="8"/>
        <v>797</v>
      </c>
      <c r="K92" s="25">
        <f t="shared" si="9"/>
        <v>158</v>
      </c>
      <c r="L92" s="48" t="s">
        <v>42</v>
      </c>
    </row>
    <row r="93" spans="1:12" ht="72" x14ac:dyDescent="0.4">
      <c r="A93" s="3" t="s">
        <v>58</v>
      </c>
      <c r="B93" s="53" t="s">
        <v>172</v>
      </c>
      <c r="C93" s="3">
        <v>20</v>
      </c>
      <c r="D93" s="50" t="s">
        <v>43</v>
      </c>
      <c r="E93" s="4" t="s">
        <v>155</v>
      </c>
      <c r="F93" s="12">
        <f>341580+1161</f>
        <v>342741</v>
      </c>
      <c r="G93" s="14">
        <f>227788+775</f>
        <v>228563</v>
      </c>
      <c r="H93" s="12">
        <v>342943</v>
      </c>
      <c r="I93" s="8">
        <v>228774</v>
      </c>
      <c r="J93" s="24">
        <f t="shared" si="8"/>
        <v>-202</v>
      </c>
      <c r="K93" s="25">
        <f t="shared" si="9"/>
        <v>-211</v>
      </c>
      <c r="L93" s="48" t="s">
        <v>42</v>
      </c>
    </row>
    <row r="94" spans="1:12" ht="60" x14ac:dyDescent="0.4">
      <c r="A94" s="3" t="s">
        <v>58</v>
      </c>
      <c r="B94" s="53" t="s">
        <v>172</v>
      </c>
      <c r="C94" s="3">
        <v>20</v>
      </c>
      <c r="D94" s="50" t="s">
        <v>44</v>
      </c>
      <c r="E94" s="4" t="s">
        <v>156</v>
      </c>
      <c r="F94" s="12">
        <f>62370+267</f>
        <v>62637</v>
      </c>
      <c r="G94" s="14">
        <f>41580+179</f>
        <v>41759</v>
      </c>
      <c r="H94" s="12">
        <v>30718</v>
      </c>
      <c r="I94" s="8">
        <v>20479</v>
      </c>
      <c r="J94" s="24">
        <f t="shared" si="8"/>
        <v>31919</v>
      </c>
      <c r="K94" s="25">
        <f t="shared" si="9"/>
        <v>21280</v>
      </c>
      <c r="L94" s="48" t="s">
        <v>42</v>
      </c>
    </row>
    <row r="95" spans="1:12" ht="144" x14ac:dyDescent="0.4">
      <c r="A95" s="3" t="s">
        <v>58</v>
      </c>
      <c r="B95" s="53" t="s">
        <v>172</v>
      </c>
      <c r="C95" s="3">
        <v>20</v>
      </c>
      <c r="D95" s="50" t="s">
        <v>92</v>
      </c>
      <c r="E95" s="4" t="s">
        <v>157</v>
      </c>
      <c r="F95" s="12">
        <v>35082</v>
      </c>
      <c r="G95" s="14">
        <v>27616</v>
      </c>
      <c r="H95" s="12">
        <v>19770</v>
      </c>
      <c r="I95" s="8">
        <v>17732</v>
      </c>
      <c r="J95" s="24">
        <f t="shared" si="8"/>
        <v>15312</v>
      </c>
      <c r="K95" s="25">
        <f t="shared" si="9"/>
        <v>9884</v>
      </c>
      <c r="L95" s="48" t="s">
        <v>42</v>
      </c>
    </row>
    <row r="96" spans="1:12" ht="120" x14ac:dyDescent="0.4">
      <c r="A96" s="3" t="s">
        <v>58</v>
      </c>
      <c r="B96" s="53" t="s">
        <v>172</v>
      </c>
      <c r="C96" s="3">
        <v>18</v>
      </c>
      <c r="D96" s="50" t="s">
        <v>45</v>
      </c>
      <c r="E96" s="4" t="s">
        <v>158</v>
      </c>
      <c r="F96" s="12">
        <v>62744</v>
      </c>
      <c r="G96" s="14">
        <v>32028</v>
      </c>
      <c r="H96" s="12">
        <v>65466</v>
      </c>
      <c r="I96" s="8">
        <v>33388</v>
      </c>
      <c r="J96" s="24">
        <f t="shared" si="8"/>
        <v>-2722</v>
      </c>
      <c r="K96" s="25">
        <f t="shared" si="9"/>
        <v>-1360</v>
      </c>
      <c r="L96" s="48" t="s">
        <v>42</v>
      </c>
    </row>
    <row r="97" spans="1:12" ht="132" x14ac:dyDescent="0.4">
      <c r="A97" s="3" t="s">
        <v>58</v>
      </c>
      <c r="B97" s="53" t="s">
        <v>172</v>
      </c>
      <c r="C97" s="3">
        <v>6</v>
      </c>
      <c r="D97" s="50" t="s">
        <v>81</v>
      </c>
      <c r="E97" s="4" t="s">
        <v>159</v>
      </c>
      <c r="F97" s="12">
        <v>7000</v>
      </c>
      <c r="G97" s="14">
        <v>0</v>
      </c>
      <c r="H97" s="12">
        <v>11000</v>
      </c>
      <c r="I97" s="8">
        <v>0</v>
      </c>
      <c r="J97" s="24">
        <f t="shared" si="8"/>
        <v>-4000</v>
      </c>
      <c r="K97" s="25">
        <f t="shared" si="9"/>
        <v>0</v>
      </c>
      <c r="L97" s="48" t="s">
        <v>42</v>
      </c>
    </row>
    <row r="98" spans="1:12" ht="60" x14ac:dyDescent="0.4">
      <c r="A98" s="3" t="s">
        <v>58</v>
      </c>
      <c r="B98" s="53" t="s">
        <v>172</v>
      </c>
      <c r="C98" s="3">
        <v>7</v>
      </c>
      <c r="D98" s="50" t="s">
        <v>344</v>
      </c>
      <c r="E98" s="4" t="s">
        <v>161</v>
      </c>
      <c r="F98" s="12">
        <v>7587522</v>
      </c>
      <c r="G98" s="14">
        <v>7587522</v>
      </c>
      <c r="H98" s="12">
        <v>5731398</v>
      </c>
      <c r="I98" s="8">
        <v>5731398</v>
      </c>
      <c r="J98" s="24">
        <f t="shared" si="8"/>
        <v>1856124</v>
      </c>
      <c r="K98" s="25">
        <f t="shared" si="9"/>
        <v>1856124</v>
      </c>
      <c r="L98" s="48" t="s">
        <v>42</v>
      </c>
    </row>
    <row r="99" spans="1:12" ht="48" x14ac:dyDescent="0.4">
      <c r="A99" s="3" t="s">
        <v>59</v>
      </c>
      <c r="B99" s="53" t="s">
        <v>173</v>
      </c>
      <c r="C99" s="3">
        <v>1</v>
      </c>
      <c r="D99" s="50" t="s">
        <v>198</v>
      </c>
      <c r="E99" s="4" t="s">
        <v>164</v>
      </c>
      <c r="F99" s="12">
        <v>1200</v>
      </c>
      <c r="G99" s="8">
        <v>0</v>
      </c>
      <c r="H99" s="12">
        <v>0</v>
      </c>
      <c r="I99" s="8">
        <v>0</v>
      </c>
      <c r="J99" s="24">
        <f t="shared" si="8"/>
        <v>1200</v>
      </c>
      <c r="K99" s="25">
        <f t="shared" si="9"/>
        <v>0</v>
      </c>
      <c r="L99" s="48" t="s">
        <v>42</v>
      </c>
    </row>
    <row r="100" spans="1:12" ht="96" x14ac:dyDescent="0.4">
      <c r="A100" s="3" t="s">
        <v>59</v>
      </c>
      <c r="B100" s="53" t="s">
        <v>172</v>
      </c>
      <c r="C100" s="3">
        <v>1</v>
      </c>
      <c r="D100" s="50" t="s">
        <v>99</v>
      </c>
      <c r="E100" s="4" t="s">
        <v>162</v>
      </c>
      <c r="F100" s="13" t="s">
        <v>293</v>
      </c>
      <c r="G100" s="15" t="s">
        <v>294</v>
      </c>
      <c r="H100" s="13" t="s">
        <v>295</v>
      </c>
      <c r="I100" s="15" t="s">
        <v>296</v>
      </c>
      <c r="J100" s="16" t="s">
        <v>297</v>
      </c>
      <c r="K100" s="17" t="s">
        <v>246</v>
      </c>
      <c r="L100" s="48" t="s">
        <v>23</v>
      </c>
    </row>
    <row r="101" spans="1:12" ht="60" x14ac:dyDescent="0.4">
      <c r="A101" s="3" t="s">
        <v>59</v>
      </c>
      <c r="B101" s="53" t="s">
        <v>172</v>
      </c>
      <c r="C101" s="3">
        <v>22</v>
      </c>
      <c r="D101" s="50" t="s">
        <v>83</v>
      </c>
      <c r="E101" s="4" t="s">
        <v>163</v>
      </c>
      <c r="F101" s="11" t="s">
        <v>13</v>
      </c>
      <c r="G101" s="26" t="s">
        <v>13</v>
      </c>
      <c r="H101" s="11" t="s">
        <v>13</v>
      </c>
      <c r="I101" s="26" t="s">
        <v>13</v>
      </c>
      <c r="J101" s="11" t="s">
        <v>13</v>
      </c>
      <c r="K101" s="26" t="s">
        <v>13</v>
      </c>
      <c r="L101" s="48" t="s">
        <v>42</v>
      </c>
    </row>
    <row r="102" spans="1:12" ht="60" x14ac:dyDescent="0.4">
      <c r="A102" s="3" t="s">
        <v>59</v>
      </c>
      <c r="B102" s="53" t="s">
        <v>172</v>
      </c>
      <c r="C102" s="3">
        <v>1</v>
      </c>
      <c r="D102" s="50" t="s">
        <v>46</v>
      </c>
      <c r="E102" s="4" t="s">
        <v>165</v>
      </c>
      <c r="F102" s="12">
        <v>4885</v>
      </c>
      <c r="G102" s="8">
        <v>0</v>
      </c>
      <c r="H102" s="12">
        <v>4382</v>
      </c>
      <c r="I102" s="8">
        <v>0</v>
      </c>
      <c r="J102" s="24">
        <f>F102-H102</f>
        <v>503</v>
      </c>
      <c r="K102" s="25">
        <f>G102-I102</f>
        <v>0</v>
      </c>
      <c r="L102" s="48" t="s">
        <v>42</v>
      </c>
    </row>
    <row r="103" spans="1:12" ht="84" x14ac:dyDescent="0.4">
      <c r="A103" s="3" t="s">
        <v>60</v>
      </c>
      <c r="B103" s="53" t="s">
        <v>173</v>
      </c>
      <c r="C103" s="3">
        <v>8</v>
      </c>
      <c r="D103" s="50" t="s">
        <v>193</v>
      </c>
      <c r="E103" s="4" t="s">
        <v>197</v>
      </c>
      <c r="F103" s="21">
        <v>892</v>
      </c>
      <c r="G103" s="14">
        <v>892</v>
      </c>
      <c r="H103" s="12">
        <v>0</v>
      </c>
      <c r="I103" s="8">
        <v>0</v>
      </c>
      <c r="J103" s="24">
        <f>F103-H103</f>
        <v>892</v>
      </c>
      <c r="K103" s="25">
        <f>G103-I103</f>
        <v>892</v>
      </c>
      <c r="L103" s="48" t="s">
        <v>19</v>
      </c>
    </row>
    <row r="104" spans="1:12" ht="72" x14ac:dyDescent="0.4">
      <c r="A104" s="3" t="s">
        <v>60</v>
      </c>
      <c r="B104" s="53" t="s">
        <v>172</v>
      </c>
      <c r="C104" s="3">
        <v>8</v>
      </c>
      <c r="D104" s="50" t="s">
        <v>190</v>
      </c>
      <c r="E104" s="4" t="s">
        <v>166</v>
      </c>
      <c r="F104" s="13" t="s">
        <v>293</v>
      </c>
      <c r="G104" s="15" t="s">
        <v>294</v>
      </c>
      <c r="H104" s="13" t="s">
        <v>295</v>
      </c>
      <c r="I104" s="15" t="s">
        <v>296</v>
      </c>
      <c r="J104" s="16" t="s">
        <v>297</v>
      </c>
      <c r="K104" s="17" t="s">
        <v>246</v>
      </c>
      <c r="L104" s="48" t="s">
        <v>23</v>
      </c>
    </row>
    <row r="105" spans="1:12" ht="108" x14ac:dyDescent="0.4">
      <c r="A105" s="3" t="s">
        <v>60</v>
      </c>
      <c r="B105" s="53" t="s">
        <v>172</v>
      </c>
      <c r="C105" s="3">
        <v>8</v>
      </c>
      <c r="D105" s="50" t="s">
        <v>191</v>
      </c>
      <c r="E105" s="4" t="s">
        <v>189</v>
      </c>
      <c r="F105" s="13" t="s">
        <v>298</v>
      </c>
      <c r="G105" s="15" t="s">
        <v>299</v>
      </c>
      <c r="H105" s="13" t="s">
        <v>300</v>
      </c>
      <c r="I105" s="15" t="s">
        <v>301</v>
      </c>
      <c r="J105" s="16" t="s">
        <v>302</v>
      </c>
      <c r="K105" s="17" t="s">
        <v>303</v>
      </c>
      <c r="L105" s="48" t="s">
        <v>23</v>
      </c>
    </row>
    <row r="106" spans="1:12" ht="108" x14ac:dyDescent="0.4">
      <c r="A106" s="3" t="s">
        <v>60</v>
      </c>
      <c r="B106" s="53" t="s">
        <v>172</v>
      </c>
      <c r="C106" s="3">
        <v>8</v>
      </c>
      <c r="D106" s="50" t="s">
        <v>51</v>
      </c>
      <c r="E106" s="4" t="s">
        <v>52</v>
      </c>
      <c r="F106" s="13" t="s">
        <v>310</v>
      </c>
      <c r="G106" s="15" t="s">
        <v>311</v>
      </c>
      <c r="H106" s="13" t="s">
        <v>312</v>
      </c>
      <c r="I106" s="15" t="s">
        <v>313</v>
      </c>
      <c r="J106" s="16" t="s">
        <v>314</v>
      </c>
      <c r="K106" s="17" t="s">
        <v>314</v>
      </c>
      <c r="L106" s="48" t="s">
        <v>19</v>
      </c>
    </row>
    <row r="107" spans="1:12" ht="132" x14ac:dyDescent="0.4">
      <c r="A107" s="3" t="s">
        <v>60</v>
      </c>
      <c r="B107" s="53" t="s">
        <v>172</v>
      </c>
      <c r="C107" s="3">
        <v>8</v>
      </c>
      <c r="D107" s="50" t="s">
        <v>53</v>
      </c>
      <c r="E107" s="4" t="s">
        <v>54</v>
      </c>
      <c r="F107" s="13" t="s">
        <v>326</v>
      </c>
      <c r="G107" s="15" t="s">
        <v>327</v>
      </c>
      <c r="H107" s="13" t="s">
        <v>315</v>
      </c>
      <c r="I107" s="15" t="s">
        <v>316</v>
      </c>
      <c r="J107" s="16" t="s">
        <v>328</v>
      </c>
      <c r="K107" s="17" t="s">
        <v>329</v>
      </c>
      <c r="L107" s="48" t="s">
        <v>19</v>
      </c>
    </row>
    <row r="108" spans="1:12" ht="36" x14ac:dyDescent="0.4">
      <c r="A108" s="3" t="s">
        <v>61</v>
      </c>
      <c r="B108" s="53" t="s">
        <v>255</v>
      </c>
      <c r="C108" s="3">
        <v>5</v>
      </c>
      <c r="D108" s="50" t="s">
        <v>214</v>
      </c>
      <c r="E108" s="4" t="s">
        <v>220</v>
      </c>
      <c r="F108" s="13" t="s">
        <v>278</v>
      </c>
      <c r="G108" s="15" t="s">
        <v>279</v>
      </c>
      <c r="H108" s="13" t="s">
        <v>280</v>
      </c>
      <c r="I108" s="15" t="s">
        <v>281</v>
      </c>
      <c r="J108" s="16" t="s">
        <v>282</v>
      </c>
      <c r="K108" s="17" t="s">
        <v>241</v>
      </c>
      <c r="L108" s="48" t="s">
        <v>14</v>
      </c>
    </row>
    <row r="109" spans="1:12" ht="36" x14ac:dyDescent="0.4">
      <c r="A109" s="3" t="s">
        <v>61</v>
      </c>
      <c r="B109" s="53" t="s">
        <v>172</v>
      </c>
      <c r="C109" s="3">
        <v>6</v>
      </c>
      <c r="D109" s="50" t="s">
        <v>47</v>
      </c>
      <c r="E109" s="4" t="s">
        <v>122</v>
      </c>
      <c r="F109" s="13" t="s">
        <v>304</v>
      </c>
      <c r="G109" s="15" t="s">
        <v>304</v>
      </c>
      <c r="H109" s="13" t="s">
        <v>305</v>
      </c>
      <c r="I109" s="15" t="s">
        <v>306</v>
      </c>
      <c r="J109" s="16" t="s">
        <v>307</v>
      </c>
      <c r="K109" s="17" t="s">
        <v>242</v>
      </c>
      <c r="L109" s="48" t="s">
        <v>14</v>
      </c>
    </row>
    <row r="110" spans="1:12" ht="108" x14ac:dyDescent="0.4">
      <c r="A110" s="3" t="s">
        <v>61</v>
      </c>
      <c r="B110" s="53" t="s">
        <v>172</v>
      </c>
      <c r="C110" s="3">
        <v>6</v>
      </c>
      <c r="D110" s="50" t="s">
        <v>64</v>
      </c>
      <c r="E110" s="4" t="s">
        <v>167</v>
      </c>
      <c r="F110" s="27" t="s">
        <v>69</v>
      </c>
      <c r="G110" s="28" t="s">
        <v>69</v>
      </c>
      <c r="H110" s="27" t="s">
        <v>63</v>
      </c>
      <c r="I110" s="28" t="s">
        <v>69</v>
      </c>
      <c r="J110" s="27" t="s">
        <v>69</v>
      </c>
      <c r="K110" s="28" t="s">
        <v>69</v>
      </c>
      <c r="L110" s="48" t="s">
        <v>65</v>
      </c>
    </row>
    <row r="111" spans="1:12" ht="60" x14ac:dyDescent="0.4">
      <c r="A111" s="3" t="s">
        <v>61</v>
      </c>
      <c r="B111" s="53" t="s">
        <v>172</v>
      </c>
      <c r="C111" s="3">
        <v>9</v>
      </c>
      <c r="D111" s="50" t="s">
        <v>48</v>
      </c>
      <c r="E111" s="4" t="s">
        <v>187</v>
      </c>
      <c r="F111" s="27" t="s">
        <v>63</v>
      </c>
      <c r="G111" s="28" t="s">
        <v>63</v>
      </c>
      <c r="H111" s="27" t="s">
        <v>63</v>
      </c>
      <c r="I111" s="28" t="s">
        <v>63</v>
      </c>
      <c r="J111" s="27" t="s">
        <v>63</v>
      </c>
      <c r="K111" s="28" t="s">
        <v>63</v>
      </c>
      <c r="L111" s="48" t="s">
        <v>100</v>
      </c>
    </row>
    <row r="112" spans="1:12" ht="108" x14ac:dyDescent="0.4">
      <c r="A112" s="3" t="s">
        <v>62</v>
      </c>
      <c r="B112" s="53" t="s">
        <v>172</v>
      </c>
      <c r="C112" s="3">
        <v>8</v>
      </c>
      <c r="D112" s="50" t="s">
        <v>192</v>
      </c>
      <c r="E112" s="4" t="s">
        <v>194</v>
      </c>
      <c r="F112" s="13" t="s">
        <v>298</v>
      </c>
      <c r="G112" s="15" t="s">
        <v>299</v>
      </c>
      <c r="H112" s="13" t="s">
        <v>300</v>
      </c>
      <c r="I112" s="15" t="s">
        <v>301</v>
      </c>
      <c r="J112" s="16" t="s">
        <v>302</v>
      </c>
      <c r="K112" s="17" t="s">
        <v>303</v>
      </c>
      <c r="L112" s="48" t="s">
        <v>23</v>
      </c>
    </row>
    <row r="113" spans="1:12" ht="60" x14ac:dyDescent="0.4">
      <c r="A113" s="3" t="s">
        <v>62</v>
      </c>
      <c r="B113" s="53" t="s">
        <v>172</v>
      </c>
      <c r="C113" s="3">
        <v>8</v>
      </c>
      <c r="D113" s="50" t="s">
        <v>195</v>
      </c>
      <c r="E113" s="4" t="s">
        <v>168</v>
      </c>
      <c r="F113" s="21">
        <f>29538+57</f>
        <v>29595</v>
      </c>
      <c r="G113" s="14" t="s">
        <v>308</v>
      </c>
      <c r="H113" s="21">
        <v>32947</v>
      </c>
      <c r="I113" s="14" t="s">
        <v>309</v>
      </c>
      <c r="J113" s="24">
        <f>F113-H113</f>
        <v>-3352</v>
      </c>
      <c r="K113" s="33">
        <f>G113-I113</f>
        <v>0</v>
      </c>
      <c r="L113" s="48" t="s">
        <v>82</v>
      </c>
    </row>
    <row r="114" spans="1:12" ht="36" x14ac:dyDescent="0.4">
      <c r="A114" s="3" t="s">
        <v>222</v>
      </c>
      <c r="B114" s="53" t="s">
        <v>255</v>
      </c>
      <c r="C114" s="3" t="s">
        <v>63</v>
      </c>
      <c r="D114" s="50" t="s">
        <v>223</v>
      </c>
      <c r="E114" s="4" t="s">
        <v>224</v>
      </c>
      <c r="F114" s="27" t="s">
        <v>63</v>
      </c>
      <c r="G114" s="28" t="s">
        <v>63</v>
      </c>
      <c r="H114" s="27" t="s">
        <v>63</v>
      </c>
      <c r="I114" s="28" t="s">
        <v>63</v>
      </c>
      <c r="J114" s="27" t="s">
        <v>63</v>
      </c>
      <c r="K114" s="28" t="s">
        <v>63</v>
      </c>
      <c r="L114" s="48" t="s">
        <v>14</v>
      </c>
    </row>
    <row r="115" spans="1:12" ht="27.75" customHeight="1" x14ac:dyDescent="0.4">
      <c r="A115" s="3"/>
      <c r="B115" s="53"/>
      <c r="C115" s="3"/>
      <c r="D115" s="50"/>
      <c r="E115" s="82" t="s">
        <v>105</v>
      </c>
      <c r="F115" s="21">
        <f t="shared" ref="F115:K115" si="10">SUM(F5:F114)</f>
        <v>151958967</v>
      </c>
      <c r="G115" s="14">
        <f t="shared" si="10"/>
        <v>108420049</v>
      </c>
      <c r="H115" s="12">
        <f t="shared" si="10"/>
        <v>145709770</v>
      </c>
      <c r="I115" s="8">
        <f t="shared" si="10"/>
        <v>96015460</v>
      </c>
      <c r="J115" s="24">
        <f t="shared" si="10"/>
        <v>6249197</v>
      </c>
      <c r="K115" s="25">
        <f t="shared" si="10"/>
        <v>12404589</v>
      </c>
      <c r="L115" s="48"/>
    </row>
    <row r="116" spans="1:12" ht="20.100000000000001" customHeight="1" x14ac:dyDescent="0.4">
      <c r="A116" s="83"/>
      <c r="B116" s="83"/>
      <c r="C116" s="83"/>
      <c r="D116" s="84"/>
      <c r="E116" s="85"/>
      <c r="F116" s="86" t="s">
        <v>336</v>
      </c>
      <c r="G116" s="87"/>
      <c r="H116" s="47"/>
      <c r="I116" s="47"/>
      <c r="J116" s="47"/>
      <c r="K116" s="47"/>
      <c r="L116" s="88"/>
    </row>
  </sheetData>
  <autoFilter ref="A4:L116"/>
  <phoneticPr fontId="1"/>
  <pageMargins left="0.74803149606299213" right="0.62992125984251968" top="0.78740157480314965" bottom="0.78740157480314965" header="0.31496062992125984" footer="0.31496062992125984"/>
  <pageSetup paperSize="9" scale="87"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2019-03-25T11:25:18Z</cp:lastPrinted>
  <dcterms:created xsi:type="dcterms:W3CDTF">2019-01-03T13:38:05Z</dcterms:created>
  <dcterms:modified xsi:type="dcterms:W3CDTF">2019-03-26T07:09:00Z</dcterms:modified>
</cp:coreProperties>
</file>