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440" windowHeight="8925" firstSheet="2" activeTab="2"/>
  </bookViews>
  <sheets>
    <sheet name="N-12-05" sheetId="1" r:id="rId1"/>
    <sheet name="N-12-05 (2)" sheetId="2" r:id="rId2"/>
    <sheet name="H13 N-12-05" sheetId="3" r:id="rId3"/>
  </sheets>
  <definedNames/>
  <calcPr fullCalcOnLoad="1"/>
</workbook>
</file>

<file path=xl/comments1.xml><?xml version="1.0" encoding="utf-8"?>
<comments xmlns="http://schemas.openxmlformats.org/spreadsheetml/2006/main">
  <authors>
    <author>統計課</author>
  </authors>
  <commentList>
    <comment ref="A94" authorId="0">
      <text>
        <r>
          <rPr>
            <b/>
            <sz val="9"/>
            <rFont val="ＭＳ Ｐゴシック"/>
            <family val="3"/>
          </rPr>
          <t>統計課:</t>
        </r>
        <r>
          <rPr>
            <sz val="9"/>
            <rFont val="ＭＳ Ｐゴシック"/>
            <family val="3"/>
          </rPr>
          <t xml:space="preserve">
53～93に詳細データ有り</t>
        </r>
      </text>
    </comment>
  </commentList>
</comments>
</file>

<file path=xl/comments2.xml><?xml version="1.0" encoding="utf-8"?>
<comments xmlns="http://schemas.openxmlformats.org/spreadsheetml/2006/main">
  <authors>
    <author>統計課</author>
  </authors>
  <commentList>
    <comment ref="A94" authorId="0">
      <text>
        <r>
          <rPr>
            <b/>
            <sz val="9"/>
            <rFont val="ＭＳ Ｐゴシック"/>
            <family val="3"/>
          </rPr>
          <t>統計課:</t>
        </r>
        <r>
          <rPr>
            <sz val="9"/>
            <rFont val="ＭＳ Ｐゴシック"/>
            <family val="3"/>
          </rPr>
          <t xml:space="preserve">
53～93に詳細データ有り</t>
        </r>
      </text>
    </comment>
  </commentList>
</comments>
</file>

<file path=xl/comments3.xml><?xml version="1.0" encoding="utf-8"?>
<comments xmlns="http://schemas.openxmlformats.org/spreadsheetml/2006/main">
  <authors>
    <author>統計課</author>
  </authors>
  <commentList>
    <comment ref="A100" authorId="0">
      <text>
        <r>
          <rPr>
            <b/>
            <sz val="9"/>
            <rFont val="ＭＳ Ｐゴシック"/>
            <family val="3"/>
          </rPr>
          <t>統計課:</t>
        </r>
        <r>
          <rPr>
            <sz val="9"/>
            <rFont val="ＭＳ Ｐゴシック"/>
            <family val="3"/>
          </rPr>
          <t xml:space="preserve">
53～93に詳細データ有り</t>
        </r>
      </text>
    </comment>
  </commentList>
</comments>
</file>

<file path=xl/sharedStrings.xml><?xml version="1.0" encoding="utf-8"?>
<sst xmlns="http://schemas.openxmlformats.org/spreadsheetml/2006/main" count="1036" uniqueCount="248">
  <si>
    <t xml:space="preserve">          第 ５ 表</t>
  </si>
  <si>
    <t xml:space="preserve">  卸売業の繊維原料別、糸別、</t>
  </si>
  <si>
    <t>織物別受入・引渡・在庫量</t>
  </si>
  <si>
    <t>以上の事業所が調査の対象になっている。</t>
  </si>
  <si>
    <t>　 　種　　　別</t>
  </si>
  <si>
    <t>受 入 量</t>
  </si>
  <si>
    <t>引 渡 量</t>
  </si>
  <si>
    <t>在庫量</t>
  </si>
  <si>
    <t>受入量</t>
  </si>
  <si>
    <t>引渡量</t>
  </si>
  <si>
    <t>（12月末）</t>
  </si>
  <si>
    <t>ｔ</t>
  </si>
  <si>
    <t>〃</t>
  </si>
  <si>
    <t>ポリエステル短繊維</t>
  </si>
  <si>
    <t>その他の合成繊維</t>
  </si>
  <si>
    <t>ポリエステル</t>
  </si>
  <si>
    <t>その他</t>
  </si>
  <si>
    <t>アメリカ</t>
  </si>
  <si>
    <t>メキシコ</t>
  </si>
  <si>
    <t>インド</t>
  </si>
  <si>
    <t>パキスタン</t>
  </si>
  <si>
    <t>エジプト</t>
  </si>
  <si>
    <t>スーダン</t>
  </si>
  <si>
    <t>オーストラリア</t>
  </si>
  <si>
    <t>千㎡</t>
  </si>
  <si>
    <t>中国</t>
  </si>
  <si>
    <t>脂付羊毛</t>
  </si>
  <si>
    <t>洗上羊毛</t>
  </si>
  <si>
    <t>羊毛トップ</t>
  </si>
  <si>
    <t>コットンリンターパルプ</t>
  </si>
  <si>
    <t>コットンリンター</t>
  </si>
  <si>
    <t xml:space="preserve"> </t>
  </si>
  <si>
    <t>繊維月報</t>
  </si>
  <si>
    <t xml:space="preserve">糸月報  </t>
  </si>
  <si>
    <t>織物月報</t>
  </si>
  <si>
    <t>単位</t>
  </si>
  <si>
    <t>溶解パルプ</t>
  </si>
  <si>
    <t>麻類</t>
  </si>
  <si>
    <t>糸総量</t>
  </si>
  <si>
    <t>亜麻糸</t>
  </si>
  <si>
    <t>絹紡糸</t>
  </si>
  <si>
    <t>絹糸</t>
  </si>
  <si>
    <t>紡毛糸</t>
  </si>
  <si>
    <t>そ毛糸</t>
  </si>
  <si>
    <t>混紡綿糸</t>
  </si>
  <si>
    <t>純綿糸</t>
  </si>
  <si>
    <t>毛くず</t>
  </si>
  <si>
    <t>羊毛</t>
  </si>
  <si>
    <t>落綿</t>
  </si>
  <si>
    <t>輸入原料総量</t>
  </si>
  <si>
    <t>原料総量</t>
  </si>
  <si>
    <t>国産原料総量</t>
  </si>
  <si>
    <t>国内発生落綿</t>
  </si>
  <si>
    <t>ビスコーススフ</t>
  </si>
  <si>
    <t>アクリル短繊維</t>
  </si>
  <si>
    <t>単位</t>
  </si>
  <si>
    <t>ちょ麻糸</t>
  </si>
  <si>
    <t>黄麻糸</t>
  </si>
  <si>
    <t>人絹糸</t>
  </si>
  <si>
    <t>スフ糸</t>
  </si>
  <si>
    <t>アセテート糸</t>
  </si>
  <si>
    <t>合成繊維糸</t>
  </si>
  <si>
    <t>長繊維糸</t>
  </si>
  <si>
    <t>ナイロン</t>
  </si>
  <si>
    <t>紡績糸</t>
  </si>
  <si>
    <t>アクリル</t>
  </si>
  <si>
    <t>毛手編糸</t>
  </si>
  <si>
    <t>その他の手編糸</t>
  </si>
  <si>
    <t>織物総量</t>
  </si>
  <si>
    <t>綿織物</t>
  </si>
  <si>
    <t>毛織物</t>
  </si>
  <si>
    <t>そ毛織物</t>
  </si>
  <si>
    <t>紡毛織物</t>
  </si>
  <si>
    <t>絹織物</t>
  </si>
  <si>
    <t>麻織物</t>
  </si>
  <si>
    <t>亜麻、ちょ麻織物</t>
  </si>
  <si>
    <t>黄麻織物</t>
  </si>
  <si>
    <t>人絹織物</t>
  </si>
  <si>
    <t>スフ織物</t>
  </si>
  <si>
    <t>アセテート織物</t>
  </si>
  <si>
    <t>合成繊維織物</t>
  </si>
  <si>
    <t>ポリエステル</t>
  </si>
  <si>
    <t>その他</t>
  </si>
  <si>
    <t>毛布</t>
  </si>
  <si>
    <t>毛</t>
  </si>
  <si>
    <t>タオル</t>
  </si>
  <si>
    <t>種　　　別</t>
  </si>
  <si>
    <t>平  成  ８  年</t>
  </si>
  <si>
    <t>111～115</t>
  </si>
  <si>
    <t>118～123</t>
  </si>
  <si>
    <t>116～117</t>
  </si>
  <si>
    <t>110～111</t>
  </si>
  <si>
    <t>123～124</t>
  </si>
  <si>
    <t>117～120</t>
  </si>
  <si>
    <t>115～116</t>
  </si>
  <si>
    <t>127～131</t>
  </si>
  <si>
    <t>238      第１２章  商業及び貿易</t>
  </si>
  <si>
    <t>第１２章  商業及び貿易      239</t>
  </si>
  <si>
    <t>平  成  ９  年</t>
  </si>
  <si>
    <t xml:space="preserve"> 資  料    通商産業大臣官房調査統計部生活・サービス産業統計調査室（繊維流通統計調査）</t>
  </si>
  <si>
    <t>平  成  ９  年</t>
  </si>
  <si>
    <t>平  成  １０  年</t>
  </si>
  <si>
    <t>-</t>
  </si>
  <si>
    <t>-</t>
  </si>
  <si>
    <t>綿花</t>
  </si>
  <si>
    <t>１）繊維原料については府下の全事業所、糸については資本金1000万円以上で従業者１０名以上、織物・タオルについては従業者２０名</t>
  </si>
  <si>
    <t>238      第１２章  商業及び貿易</t>
  </si>
  <si>
    <t>第１２章  商業及び貿易      239</t>
  </si>
  <si>
    <t>１）繊維原料については府下の全事業所、糸については資本金1000万円以上で従業者１０名以上、織物・タオルについては従業者２０名</t>
  </si>
  <si>
    <t>種　　　別</t>
  </si>
  <si>
    <t>単位</t>
  </si>
  <si>
    <t>単位</t>
  </si>
  <si>
    <t>原料総量</t>
  </si>
  <si>
    <t>ちょ麻糸</t>
  </si>
  <si>
    <t>黄麻糸</t>
  </si>
  <si>
    <t>国産原料総量</t>
  </si>
  <si>
    <t>人絹糸</t>
  </si>
  <si>
    <t>国内発生落綿</t>
  </si>
  <si>
    <t>スフ糸</t>
  </si>
  <si>
    <t>ビスコーススフ</t>
  </si>
  <si>
    <t>アセテート糸</t>
  </si>
  <si>
    <t>アクリル短繊維</t>
  </si>
  <si>
    <t>合成繊維糸</t>
  </si>
  <si>
    <t>長繊維糸</t>
  </si>
  <si>
    <t>ナイロン</t>
  </si>
  <si>
    <t>輸入原料総量</t>
  </si>
  <si>
    <t>綿花</t>
  </si>
  <si>
    <t>アクリル</t>
  </si>
  <si>
    <t>毛手編糸</t>
  </si>
  <si>
    <t>-</t>
  </si>
  <si>
    <t>-</t>
  </si>
  <si>
    <t>綿織物</t>
  </si>
  <si>
    <t>落綿</t>
  </si>
  <si>
    <t>毛織物</t>
  </si>
  <si>
    <t>羊毛</t>
  </si>
  <si>
    <t>そ毛織物</t>
  </si>
  <si>
    <t>紡毛織物</t>
  </si>
  <si>
    <t>絹織物</t>
  </si>
  <si>
    <t>麻織物</t>
  </si>
  <si>
    <t>亜麻、ちょ麻織物</t>
  </si>
  <si>
    <t>麻類</t>
  </si>
  <si>
    <t>黄麻織物</t>
  </si>
  <si>
    <t>人絹織物</t>
  </si>
  <si>
    <t>スフ織物</t>
  </si>
  <si>
    <t>溶解パルプ</t>
  </si>
  <si>
    <t>ナイロン</t>
  </si>
  <si>
    <t>糸総量</t>
  </si>
  <si>
    <t>ポリエステル</t>
  </si>
  <si>
    <t>その他</t>
  </si>
  <si>
    <t>純綿糸</t>
  </si>
  <si>
    <t>混紡綿糸</t>
  </si>
  <si>
    <t>毛布</t>
  </si>
  <si>
    <t>そ毛糸</t>
  </si>
  <si>
    <t>毛</t>
  </si>
  <si>
    <t>紡毛糸</t>
  </si>
  <si>
    <t>その他</t>
  </si>
  <si>
    <t>絹糸</t>
  </si>
  <si>
    <t>絹紡糸</t>
  </si>
  <si>
    <t>亜麻糸</t>
  </si>
  <si>
    <t>タオル</t>
  </si>
  <si>
    <t xml:space="preserve"> 資  料    通商産業大臣官房調査統計部生活・サービス産業統計調査室（繊維流通統計調査）</t>
  </si>
  <si>
    <t>127～131</t>
  </si>
  <si>
    <t>116～117</t>
  </si>
  <si>
    <t>平  成  １１  年</t>
  </si>
  <si>
    <t>ちょ麻糸</t>
  </si>
  <si>
    <t>その他の手編糸</t>
  </si>
  <si>
    <t>その他の合成繊維　　短繊維</t>
  </si>
  <si>
    <t>亜麻・ちょ麻</t>
  </si>
  <si>
    <t>その他の麻類</t>
  </si>
  <si>
    <t>紡績糸</t>
  </si>
  <si>
    <t>アクリル</t>
  </si>
  <si>
    <r>
      <t>絹糸・絹紡糸</t>
    </r>
    <r>
      <rPr>
        <sz val="8"/>
        <rFont val="ＭＳ 明朝"/>
        <family val="1"/>
      </rPr>
      <t>（生糸を除き、絹紡ちゅう糸を含む）</t>
    </r>
  </si>
  <si>
    <t>亜麻糸・ちょ麻糸</t>
  </si>
  <si>
    <t>ナイロン</t>
  </si>
  <si>
    <t>ビニロン</t>
  </si>
  <si>
    <t>手編糸</t>
  </si>
  <si>
    <t>そ毛織物</t>
  </si>
  <si>
    <t>絹織物</t>
  </si>
  <si>
    <t>アセテート織物</t>
  </si>
  <si>
    <t>種　　　別</t>
  </si>
  <si>
    <t>単位</t>
  </si>
  <si>
    <t>国産原料総量</t>
  </si>
  <si>
    <t>黄麻糸</t>
  </si>
  <si>
    <t>国内発生落綿</t>
  </si>
  <si>
    <t>人絹糸</t>
  </si>
  <si>
    <t>ビスコーススフ</t>
  </si>
  <si>
    <t>スフ糸</t>
  </si>
  <si>
    <t>ナイロン</t>
  </si>
  <si>
    <t>アセテート糸</t>
  </si>
  <si>
    <t>アクリル短繊維</t>
  </si>
  <si>
    <t>合成繊維糸</t>
  </si>
  <si>
    <t>アクリル</t>
  </si>
  <si>
    <t>長繊維糸</t>
  </si>
  <si>
    <t>ポリエステル</t>
  </si>
  <si>
    <t>ポリプロピレン</t>
  </si>
  <si>
    <t>ポリプロピレン</t>
  </si>
  <si>
    <t>織物総量</t>
  </si>
  <si>
    <t>落綿</t>
  </si>
  <si>
    <t>綿織物</t>
  </si>
  <si>
    <t>羊毛</t>
  </si>
  <si>
    <t>毛織物</t>
  </si>
  <si>
    <t>溶解パルプ</t>
  </si>
  <si>
    <t>-</t>
  </si>
  <si>
    <t>合成繊維織物</t>
  </si>
  <si>
    <t>ナイロン</t>
  </si>
  <si>
    <t>ビニロン</t>
  </si>
  <si>
    <t>糸総量</t>
  </si>
  <si>
    <t>アクリル</t>
  </si>
  <si>
    <t>ポリエステル</t>
  </si>
  <si>
    <t>純綿糸</t>
  </si>
  <si>
    <t>ポリプロピレン</t>
  </si>
  <si>
    <t>混紡綿糸</t>
  </si>
  <si>
    <t>その他</t>
  </si>
  <si>
    <t>そ毛糸</t>
  </si>
  <si>
    <t>毛布</t>
  </si>
  <si>
    <t>紡毛糸</t>
  </si>
  <si>
    <t>毛</t>
  </si>
  <si>
    <t>絹糸</t>
  </si>
  <si>
    <t>絹紡糸</t>
  </si>
  <si>
    <t>亜麻糸</t>
  </si>
  <si>
    <t>タオル</t>
  </si>
  <si>
    <t xml:space="preserve"> 資  料    経済産業省調査統計部鉱工業動態統計室（繊維流通統計調査）</t>
  </si>
  <si>
    <t xml:space="preserve">          第４表</t>
  </si>
  <si>
    <t>毛くず</t>
  </si>
  <si>
    <t>麻織物</t>
  </si>
  <si>
    <t>麻類</t>
  </si>
  <si>
    <t>亜麻、ちょ麻織物</t>
  </si>
  <si>
    <t>-</t>
  </si>
  <si>
    <t>黄麻織物</t>
  </si>
  <si>
    <t>人絹織物</t>
  </si>
  <si>
    <t>スフ織物</t>
  </si>
  <si>
    <t>127～131</t>
  </si>
  <si>
    <t>115～116</t>
  </si>
  <si>
    <t>117～120</t>
  </si>
  <si>
    <t>123～124</t>
  </si>
  <si>
    <t>110～111</t>
  </si>
  <si>
    <t>116～117</t>
  </si>
  <si>
    <t>118～123</t>
  </si>
  <si>
    <t>111～115</t>
  </si>
  <si>
    <t>平  成 １１ 年</t>
  </si>
  <si>
    <t>平  成  １２ 年</t>
  </si>
  <si>
    <t>平  成  １３ 年</t>
  </si>
  <si>
    <t>平  成 １１  年</t>
  </si>
  <si>
    <t>平  成  １２  年</t>
  </si>
  <si>
    <t>平  成  １３  年</t>
  </si>
  <si>
    <t>１）平成１３年調査から、都道府県別集計は廃止され、全国集計のみとなる。　　</t>
  </si>
  <si>
    <t>２）繊維原料については府下の全事業所、糸については資本金1000万円以上で従業者１０名以上、織物・タオルについては</t>
  </si>
  <si>
    <t>従業者２０名以上の事業所が調査の対象になっている。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</si>
</sst>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;[Red]#,##0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left"/>
    </xf>
    <xf numFmtId="176" fontId="9" fillId="0" borderId="0" xfId="60" applyNumberFormat="1" applyFont="1" applyAlignment="1" quotePrefix="1">
      <alignment horizontal="center"/>
      <protection/>
    </xf>
    <xf numFmtId="176" fontId="4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 horizontal="left" vertical="center"/>
    </xf>
    <xf numFmtId="176" fontId="6" fillId="0" borderId="0" xfId="0" applyNumberFormat="1" applyFont="1" applyAlignment="1" quotePrefix="1">
      <alignment horizontal="left"/>
    </xf>
    <xf numFmtId="176" fontId="4" fillId="0" borderId="10" xfId="0" applyNumberFormat="1" applyFont="1" applyBorder="1" applyAlignment="1" quotePrefix="1">
      <alignment horizontal="left"/>
    </xf>
    <xf numFmtId="176" fontId="4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176" fontId="4" fillId="0" borderId="10" xfId="0" applyNumberFormat="1" applyFont="1" applyBorder="1" applyAlignment="1">
      <alignment horizontal="left"/>
    </xf>
    <xf numFmtId="176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4" fillId="0" borderId="13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4" fillId="0" borderId="11" xfId="0" applyNumberFormat="1" applyFont="1" applyBorder="1" applyAlignment="1">
      <alignment horizontal="left" vertical="center"/>
    </xf>
    <xf numFmtId="176" fontId="4" fillId="0" borderId="0" xfId="0" applyNumberFormat="1" applyFont="1" applyAlignment="1" quotePrefix="1">
      <alignment horizontal="left"/>
    </xf>
    <xf numFmtId="176" fontId="4" fillId="0" borderId="11" xfId="0" applyNumberFormat="1" applyFont="1" applyBorder="1" applyAlignment="1" quotePrefix="1">
      <alignment horizontal="center" vertical="center"/>
    </xf>
    <xf numFmtId="176" fontId="4" fillId="0" borderId="12" xfId="0" applyNumberFormat="1" applyFont="1" applyBorder="1" applyAlignment="1">
      <alignment/>
    </xf>
    <xf numFmtId="176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 quotePrefix="1">
      <alignment horizontal="center" vertical="center"/>
    </xf>
    <xf numFmtId="176" fontId="7" fillId="0" borderId="12" xfId="0" applyNumberFormat="1" applyFont="1" applyBorder="1" applyAlignment="1" quotePrefix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distributed"/>
    </xf>
    <xf numFmtId="176" fontId="4" fillId="0" borderId="10" xfId="0" applyNumberFormat="1" applyFont="1" applyBorder="1" applyAlignment="1" quotePrefix="1">
      <alignment horizontal="left" vertical="top"/>
    </xf>
    <xf numFmtId="0" fontId="0" fillId="0" borderId="10" xfId="0" applyBorder="1" applyAlignment="1">
      <alignment/>
    </xf>
    <xf numFmtId="176" fontId="6" fillId="0" borderId="0" xfId="0" applyNumberFormat="1" applyFont="1" applyAlignment="1" quotePrefix="1">
      <alignment horizontal="right"/>
    </xf>
    <xf numFmtId="176" fontId="9" fillId="0" borderId="11" xfId="0" applyNumberFormat="1" applyFont="1" applyBorder="1" applyAlignment="1">
      <alignment horizontal="distributed" vertical="center"/>
    </xf>
    <xf numFmtId="176" fontId="9" fillId="0" borderId="11" xfId="0" applyNumberFormat="1" applyFont="1" applyBorder="1" applyAlignment="1" quotePrefix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76" fontId="4" fillId="0" borderId="0" xfId="0" applyNumberFormat="1" applyFont="1" applyAlignment="1" quotePrefix="1">
      <alignment horizontal="left" vertical="center"/>
    </xf>
    <xf numFmtId="176" fontId="4" fillId="0" borderId="11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176" fontId="9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 quotePrefix="1">
      <alignment horizontal="distributed" vertical="center"/>
    </xf>
    <xf numFmtId="176" fontId="9" fillId="33" borderId="0" xfId="0" applyNumberFormat="1" applyFont="1" applyFill="1" applyAlignment="1">
      <alignment horizontal="right" vertical="center"/>
    </xf>
    <xf numFmtId="176" fontId="4" fillId="0" borderId="13" xfId="0" applyNumberFormat="1" applyFont="1" applyBorder="1" applyAlignment="1">
      <alignment horizontal="distributed" vertical="center"/>
    </xf>
    <xf numFmtId="176" fontId="4" fillId="0" borderId="13" xfId="0" applyNumberFormat="1" applyFont="1" applyBorder="1" applyAlignment="1" quotePrefix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distributed" vertical="center"/>
    </xf>
    <xf numFmtId="176" fontId="9" fillId="0" borderId="13" xfId="0" applyNumberFormat="1" applyFont="1" applyBorder="1" applyAlignment="1" quotePrefix="1">
      <alignment horizontal="center" vertical="center"/>
    </xf>
    <xf numFmtId="176" fontId="9" fillId="0" borderId="12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 quotePrefix="1">
      <alignment horizontal="distributed" vertical="center"/>
    </xf>
    <xf numFmtId="176" fontId="4" fillId="0" borderId="11" xfId="0" applyNumberFormat="1" applyFont="1" applyBorder="1" applyAlignment="1" quotePrefix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0" xfId="0" applyNumberFormat="1" applyFont="1" applyBorder="1" applyAlignment="1" quotePrefix="1">
      <alignment horizontal="center"/>
    </xf>
    <xf numFmtId="176" fontId="9" fillId="0" borderId="0" xfId="60" applyNumberFormat="1" applyFont="1" applyAlignment="1" quotePrefix="1">
      <alignment horizontal="left" vertical="top"/>
      <protection/>
    </xf>
    <xf numFmtId="176" fontId="0" fillId="0" borderId="0" xfId="0" applyNumberFormat="1" applyAlignment="1">
      <alignment vertical="top"/>
    </xf>
    <xf numFmtId="176" fontId="4" fillId="0" borderId="0" xfId="0" applyNumberFormat="1" applyFont="1" applyAlignment="1">
      <alignment vertical="top"/>
    </xf>
    <xf numFmtId="176" fontId="4" fillId="0" borderId="0" xfId="0" applyNumberFormat="1" applyFont="1" applyAlignment="1">
      <alignment horizontal="left" vertical="top"/>
    </xf>
    <xf numFmtId="176" fontId="9" fillId="0" borderId="0" xfId="60" applyNumberFormat="1" applyFont="1" applyAlignment="1" quotePrefix="1">
      <alignment horizontal="right" vertical="top"/>
      <protection/>
    </xf>
    <xf numFmtId="176" fontId="4" fillId="0" borderId="14" xfId="0" applyNumberFormat="1" applyFont="1" applyBorder="1" applyAlignment="1">
      <alignment horizontal="centerContinuous" vertical="center"/>
    </xf>
    <xf numFmtId="176" fontId="4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6" fontId="4" fillId="0" borderId="10" xfId="0" applyNumberFormat="1" applyFont="1" applyBorder="1" applyAlignment="1">
      <alignment horizontal="right" vertical="top"/>
    </xf>
    <xf numFmtId="176" fontId="4" fillId="0" borderId="0" xfId="0" applyNumberFormat="1" applyFont="1" applyAlignment="1" quotePrefix="1">
      <alignment horizontal="distributed" vertical="center"/>
    </xf>
    <xf numFmtId="0" fontId="0" fillId="0" borderId="0" xfId="0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distributed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4" fillId="0" borderId="16" xfId="0" applyNumberFormat="1" applyFont="1" applyBorder="1" applyAlignment="1" quotePrefix="1">
      <alignment horizontal="center"/>
    </xf>
    <xf numFmtId="176" fontId="7" fillId="0" borderId="17" xfId="0" applyNumberFormat="1" applyFont="1" applyBorder="1" applyAlignment="1" quotePrefix="1">
      <alignment horizontal="center" vertical="center"/>
    </xf>
    <xf numFmtId="176" fontId="4" fillId="0" borderId="10" xfId="0" applyNumberFormat="1" applyFont="1" applyBorder="1" applyAlignment="1">
      <alignment horizontal="left" vertical="top"/>
    </xf>
    <xf numFmtId="176" fontId="9" fillId="0" borderId="18" xfId="0" applyNumberFormat="1" applyFont="1" applyBorder="1" applyAlignment="1" quotePrefix="1">
      <alignment horizontal="distributed" vertical="center"/>
    </xf>
    <xf numFmtId="176" fontId="9" fillId="0" borderId="0" xfId="0" applyNumberFormat="1" applyFont="1" applyAlignment="1" quotePrefix="1">
      <alignment horizontal="distributed" vertical="center"/>
    </xf>
    <xf numFmtId="0" fontId="0" fillId="0" borderId="0" xfId="0" applyAlignment="1">
      <alignment horizontal="distributed" vertical="center"/>
    </xf>
    <xf numFmtId="176" fontId="4" fillId="0" borderId="0" xfId="0" applyNumberFormat="1" applyFont="1" applyAlignment="1" quotePrefix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176" fontId="8" fillId="0" borderId="0" xfId="0" applyNumberFormat="1" applyFont="1" applyAlignment="1" quotePrefix="1">
      <alignment horizontal="distributed" vertical="center"/>
    </xf>
    <xf numFmtId="176" fontId="4" fillId="0" borderId="12" xfId="0" applyNumberFormat="1" applyFont="1" applyBorder="1" applyAlignment="1" quotePrefix="1">
      <alignment horizontal="distributed" vertical="center"/>
    </xf>
    <xf numFmtId="0" fontId="0" fillId="0" borderId="12" xfId="0" applyBorder="1" applyAlignment="1">
      <alignment horizontal="distributed" vertical="center"/>
    </xf>
    <xf numFmtId="176" fontId="4" fillId="0" borderId="18" xfId="0" applyNumberFormat="1" applyFont="1" applyBorder="1" applyAlignment="1" quotePrefix="1">
      <alignment horizontal="distributed" vertical="center"/>
    </xf>
    <xf numFmtId="176" fontId="9" fillId="0" borderId="12" xfId="0" applyNumberFormat="1" applyFont="1" applyBorder="1" applyAlignment="1" quotePrefix="1">
      <alignment horizontal="distributed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 quotePrefix="1">
      <alignment horizontal="center" vertical="center"/>
    </xf>
    <xf numFmtId="176" fontId="4" fillId="0" borderId="20" xfId="0" applyNumberFormat="1" applyFont="1" applyBorder="1" applyAlignment="1" quotePrefix="1">
      <alignment horizontal="center" vertical="center"/>
    </xf>
    <xf numFmtId="176" fontId="4" fillId="0" borderId="0" xfId="0" applyNumberFormat="1" applyFont="1" applyAlignment="1" quotePrefix="1">
      <alignment horizontal="center" vertical="center"/>
    </xf>
    <xf numFmtId="176" fontId="4" fillId="0" borderId="11" xfId="0" applyNumberFormat="1" applyFont="1" applyBorder="1" applyAlignment="1" quotePrefix="1">
      <alignment horizontal="center" vertical="center"/>
    </xf>
    <xf numFmtId="176" fontId="4" fillId="0" borderId="12" xfId="0" applyNumberFormat="1" applyFont="1" applyBorder="1" applyAlignment="1" quotePrefix="1">
      <alignment horizontal="center" vertical="center"/>
    </xf>
    <xf numFmtId="176" fontId="4" fillId="0" borderId="13" xfId="0" applyNumberFormat="1" applyFont="1" applyBorder="1" applyAlignment="1" quotePrefix="1">
      <alignment horizontal="center" vertical="center"/>
    </xf>
    <xf numFmtId="176" fontId="4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176" fontId="4" fillId="0" borderId="0" xfId="0" applyNumberFormat="1" applyFont="1" applyBorder="1" applyAlignment="1" quotePrefix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_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93"/>
  <sheetViews>
    <sheetView showGridLines="0" zoomScale="75" zoomScaleNormal="75" zoomScalePageLayoutView="0" workbookViewId="0" topLeftCell="A1">
      <selection activeCell="H10" sqref="H10"/>
    </sheetView>
  </sheetViews>
  <sheetFormatPr defaultColWidth="8.796875" defaultRowHeight="14.25"/>
  <cols>
    <col min="1" max="3" width="1.69921875" style="2" customWidth="1"/>
    <col min="4" max="4" width="16.09765625" style="2" customWidth="1"/>
    <col min="5" max="5" width="0.59375" style="2" customWidth="1"/>
    <col min="6" max="6" width="5.19921875" style="26" customWidth="1"/>
    <col min="7" max="15" width="11.59765625" style="2" customWidth="1"/>
    <col min="16" max="18" width="1.69921875" style="2" customWidth="1"/>
    <col min="19" max="19" width="16" style="27" customWidth="1"/>
    <col min="20" max="20" width="0.59375" style="27" customWidth="1"/>
    <col min="21" max="21" width="5.19921875" style="26" customWidth="1"/>
    <col min="22" max="30" width="11.59765625" style="2" customWidth="1"/>
    <col min="31" max="16384" width="9" style="2" customWidth="1"/>
  </cols>
  <sheetData>
    <row r="1" spans="1:30" s="54" customFormat="1" ht="16.5" customHeight="1">
      <c r="A1" s="52" t="s">
        <v>96</v>
      </c>
      <c r="B1" s="53"/>
      <c r="D1" s="53"/>
      <c r="E1" s="53"/>
      <c r="F1" s="53"/>
      <c r="S1" s="55"/>
      <c r="T1" s="55"/>
      <c r="U1" s="55"/>
      <c r="AB1" s="53"/>
      <c r="AD1" s="56" t="s">
        <v>97</v>
      </c>
    </row>
    <row r="2" spans="1:21" ht="21.75" customHeight="1">
      <c r="A2" s="4"/>
      <c r="D2" s="1"/>
      <c r="E2" s="1"/>
      <c r="F2" s="3"/>
      <c r="H2" s="5"/>
      <c r="S2" s="3"/>
      <c r="T2" s="3"/>
      <c r="U2" s="3"/>
    </row>
    <row r="3" spans="1:21" ht="21.75" customHeight="1">
      <c r="A3" s="6" t="s">
        <v>0</v>
      </c>
      <c r="D3" s="1"/>
      <c r="E3" s="1"/>
      <c r="F3" s="3"/>
      <c r="K3"/>
      <c r="O3" s="30" t="s">
        <v>1</v>
      </c>
      <c r="P3" s="7" t="s">
        <v>2</v>
      </c>
      <c r="S3" s="3"/>
      <c r="T3" s="3"/>
      <c r="U3" s="3"/>
    </row>
    <row r="4" spans="6:21" ht="24" customHeight="1">
      <c r="F4" s="3"/>
      <c r="S4" s="3"/>
      <c r="T4" s="3"/>
      <c r="U4" s="3"/>
    </row>
    <row r="5" spans="1:30" ht="15" customHeight="1" thickBot="1">
      <c r="A5" s="29"/>
      <c r="B5" s="9"/>
      <c r="C5" s="9"/>
      <c r="D5" s="9"/>
      <c r="E5" s="9"/>
      <c r="F5" s="10"/>
      <c r="G5" s="9"/>
      <c r="H5" s="9"/>
      <c r="I5" s="9"/>
      <c r="J5" s="9"/>
      <c r="K5" s="9"/>
      <c r="L5" s="9"/>
      <c r="M5" s="9"/>
      <c r="N5" s="9"/>
      <c r="O5" s="60" t="s">
        <v>105</v>
      </c>
      <c r="P5" s="28" t="s">
        <v>3</v>
      </c>
      <c r="Q5" s="9"/>
      <c r="R5" s="9"/>
      <c r="S5" s="11"/>
      <c r="T5" s="11"/>
      <c r="U5" s="8"/>
      <c r="V5" s="9"/>
      <c r="W5" s="9"/>
      <c r="X5" s="9"/>
      <c r="Y5" s="9"/>
      <c r="Z5" s="9"/>
      <c r="AA5" s="9"/>
      <c r="AB5" s="9"/>
      <c r="AC5" s="9"/>
      <c r="AD5" s="9"/>
    </row>
    <row r="6" spans="4:30" ht="24.75" customHeight="1">
      <c r="D6" s="46"/>
      <c r="E6" s="12"/>
      <c r="F6" s="13"/>
      <c r="G6" s="14" t="s">
        <v>87</v>
      </c>
      <c r="H6" s="14"/>
      <c r="I6" s="57"/>
      <c r="J6" s="14" t="s">
        <v>98</v>
      </c>
      <c r="K6" s="14"/>
      <c r="L6" s="57"/>
      <c r="M6" s="14" t="s">
        <v>101</v>
      </c>
      <c r="N6" s="14"/>
      <c r="O6" s="15"/>
      <c r="P6" s="83" t="s">
        <v>86</v>
      </c>
      <c r="Q6" s="84"/>
      <c r="R6" s="84"/>
      <c r="S6" s="84"/>
      <c r="T6" s="85"/>
      <c r="U6" s="13"/>
      <c r="V6" s="14" t="s">
        <v>87</v>
      </c>
      <c r="W6" s="14"/>
      <c r="X6" s="57"/>
      <c r="Y6" s="14" t="s">
        <v>100</v>
      </c>
      <c r="Z6" s="14"/>
      <c r="AA6" s="57"/>
      <c r="AB6" s="14" t="s">
        <v>101</v>
      </c>
      <c r="AC6" s="14"/>
      <c r="AD6" s="14"/>
    </row>
    <row r="7" spans="1:30" ht="24.75" customHeight="1">
      <c r="A7" s="18" t="s">
        <v>4</v>
      </c>
      <c r="D7" s="46"/>
      <c r="E7" s="12"/>
      <c r="F7" s="17" t="s">
        <v>35</v>
      </c>
      <c r="G7" s="50" t="s">
        <v>8</v>
      </c>
      <c r="H7" s="50" t="s">
        <v>9</v>
      </c>
      <c r="I7" s="49" t="s">
        <v>7</v>
      </c>
      <c r="J7" s="50" t="s">
        <v>8</v>
      </c>
      <c r="K7" s="50" t="s">
        <v>9</v>
      </c>
      <c r="L7" s="49" t="s">
        <v>7</v>
      </c>
      <c r="M7" s="49" t="s">
        <v>5</v>
      </c>
      <c r="N7" s="49" t="s">
        <v>6</v>
      </c>
      <c r="O7" s="49" t="s">
        <v>7</v>
      </c>
      <c r="P7" s="86"/>
      <c r="Q7" s="86"/>
      <c r="R7" s="86"/>
      <c r="S7" s="86"/>
      <c r="T7" s="87"/>
      <c r="U7" s="13" t="s">
        <v>55</v>
      </c>
      <c r="V7" s="50" t="s">
        <v>8</v>
      </c>
      <c r="W7" s="50" t="s">
        <v>9</v>
      </c>
      <c r="X7" s="49" t="s">
        <v>7</v>
      </c>
      <c r="Y7" s="50" t="s">
        <v>8</v>
      </c>
      <c r="Z7" s="50" t="s">
        <v>9</v>
      </c>
      <c r="AA7" s="49" t="s">
        <v>7</v>
      </c>
      <c r="AB7" s="50" t="s">
        <v>8</v>
      </c>
      <c r="AC7" s="50" t="s">
        <v>9</v>
      </c>
      <c r="AD7" s="51" t="s">
        <v>7</v>
      </c>
    </row>
    <row r="8" spans="1:30" ht="24.75" customHeight="1">
      <c r="A8" s="20"/>
      <c r="B8" s="20"/>
      <c r="C8" s="20"/>
      <c r="D8" s="25"/>
      <c r="E8" s="21"/>
      <c r="F8" s="22"/>
      <c r="G8" s="22"/>
      <c r="H8" s="22"/>
      <c r="I8" s="23" t="s">
        <v>10</v>
      </c>
      <c r="J8" s="22"/>
      <c r="K8" s="22"/>
      <c r="L8" s="23" t="s">
        <v>10</v>
      </c>
      <c r="M8" s="22"/>
      <c r="N8" s="22"/>
      <c r="O8" s="23" t="s">
        <v>10</v>
      </c>
      <c r="P8" s="88"/>
      <c r="Q8" s="88"/>
      <c r="R8" s="88"/>
      <c r="S8" s="88"/>
      <c r="T8" s="89"/>
      <c r="U8" s="22"/>
      <c r="V8" s="22"/>
      <c r="W8" s="22"/>
      <c r="X8" s="23" t="s">
        <v>10</v>
      </c>
      <c r="Y8" s="22"/>
      <c r="Z8" s="22"/>
      <c r="AA8" s="23" t="s">
        <v>10</v>
      </c>
      <c r="AB8" s="22"/>
      <c r="AC8" s="22"/>
      <c r="AD8" s="24" t="s">
        <v>10</v>
      </c>
    </row>
    <row r="9" spans="1:30" s="16" customFormat="1" ht="23.25" customHeight="1">
      <c r="A9" s="73" t="s">
        <v>50</v>
      </c>
      <c r="B9" s="73"/>
      <c r="C9" s="73"/>
      <c r="D9" s="73"/>
      <c r="E9" s="31"/>
      <c r="F9" s="32" t="s">
        <v>11</v>
      </c>
      <c r="G9" s="33">
        <f>SUM(G11+G18)</f>
        <v>710347</v>
      </c>
      <c r="H9" s="33">
        <v>337238</v>
      </c>
      <c r="I9" s="33">
        <v>51814</v>
      </c>
      <c r="J9" s="33">
        <f aca="true" t="shared" si="0" ref="J9:O9">SUM(J11+J18)</f>
        <v>908817</v>
      </c>
      <c r="K9" s="33">
        <v>874548</v>
      </c>
      <c r="L9" s="33">
        <v>47793</v>
      </c>
      <c r="M9" s="33">
        <f t="shared" si="0"/>
        <v>658508</v>
      </c>
      <c r="N9" s="33">
        <f t="shared" si="0"/>
        <v>656049</v>
      </c>
      <c r="O9" s="33">
        <f t="shared" si="0"/>
        <v>34717</v>
      </c>
      <c r="Q9" s="81" t="s">
        <v>56</v>
      </c>
      <c r="R9" s="81"/>
      <c r="S9" s="81"/>
      <c r="T9" s="35"/>
      <c r="U9" s="19" t="s">
        <v>11</v>
      </c>
      <c r="V9" s="36">
        <v>268</v>
      </c>
      <c r="W9" s="36">
        <v>268</v>
      </c>
      <c r="X9" s="36">
        <v>11</v>
      </c>
      <c r="Y9" s="36">
        <v>301</v>
      </c>
      <c r="Z9" s="36">
        <v>302</v>
      </c>
      <c r="AA9" s="36">
        <v>10</v>
      </c>
      <c r="AB9" s="36">
        <v>212</v>
      </c>
      <c r="AC9" s="36">
        <v>210</v>
      </c>
      <c r="AD9" s="36">
        <v>12</v>
      </c>
    </row>
    <row r="10" spans="4:30" s="16" customFormat="1" ht="23.25" customHeight="1">
      <c r="D10" s="47"/>
      <c r="E10" s="35"/>
      <c r="F10" s="13"/>
      <c r="G10" s="36"/>
      <c r="H10" s="36"/>
      <c r="I10" s="36"/>
      <c r="J10" s="36"/>
      <c r="K10" s="36"/>
      <c r="L10" s="36"/>
      <c r="M10" s="36"/>
      <c r="N10" s="36"/>
      <c r="O10" s="36"/>
      <c r="Q10" s="76" t="s">
        <v>57</v>
      </c>
      <c r="R10" s="75"/>
      <c r="S10" s="75"/>
      <c r="T10" s="35"/>
      <c r="U10" s="19" t="s">
        <v>12</v>
      </c>
      <c r="V10" s="36">
        <v>9138</v>
      </c>
      <c r="W10" s="36">
        <v>9242</v>
      </c>
      <c r="X10" s="36">
        <v>96</v>
      </c>
      <c r="Y10" s="36">
        <v>11507</v>
      </c>
      <c r="Z10" s="36">
        <v>11550</v>
      </c>
      <c r="AA10" s="36">
        <v>53</v>
      </c>
      <c r="AB10" s="36">
        <v>9050</v>
      </c>
      <c r="AC10" s="36">
        <v>9046</v>
      </c>
      <c r="AD10" s="36">
        <v>57</v>
      </c>
    </row>
    <row r="11" spans="2:30" s="16" customFormat="1" ht="23.25" customHeight="1">
      <c r="B11" s="74" t="s">
        <v>51</v>
      </c>
      <c r="C11" s="75"/>
      <c r="D11" s="75"/>
      <c r="E11" s="31"/>
      <c r="F11" s="37" t="s">
        <v>11</v>
      </c>
      <c r="G11" s="59">
        <v>385788</v>
      </c>
      <c r="H11" s="59">
        <v>12714</v>
      </c>
      <c r="I11" s="59">
        <v>31334</v>
      </c>
      <c r="J11" s="33">
        <v>376681</v>
      </c>
      <c r="K11" s="33">
        <v>369457</v>
      </c>
      <c r="L11" s="33">
        <v>14415</v>
      </c>
      <c r="M11" s="36">
        <f>SUM(M12:M16)</f>
        <v>389639</v>
      </c>
      <c r="N11" s="33">
        <f>SUM(N12:N16)</f>
        <v>385735</v>
      </c>
      <c r="O11" s="36">
        <f>SUM(O12:O16)</f>
        <v>18027</v>
      </c>
      <c r="Q11" s="76" t="s">
        <v>58</v>
      </c>
      <c r="R11" s="75"/>
      <c r="S11" s="75"/>
      <c r="T11" s="35"/>
      <c r="U11" s="19" t="s">
        <v>12</v>
      </c>
      <c r="V11" s="36">
        <f>SUM(G69:G70)</f>
        <v>23126</v>
      </c>
      <c r="W11" s="36">
        <f>SUM(H69:H70)</f>
        <v>24341</v>
      </c>
      <c r="X11" s="36">
        <f>SUM(I69:I70)</f>
        <v>250</v>
      </c>
      <c r="Y11" s="36">
        <v>11773</v>
      </c>
      <c r="Z11" s="36">
        <v>11532</v>
      </c>
      <c r="AA11" s="36">
        <v>644</v>
      </c>
      <c r="AB11" s="36">
        <v>13853</v>
      </c>
      <c r="AC11" s="36">
        <v>14286</v>
      </c>
      <c r="AD11" s="36">
        <v>211</v>
      </c>
    </row>
    <row r="12" spans="3:30" s="16" customFormat="1" ht="23.25" customHeight="1">
      <c r="C12" s="76" t="s">
        <v>52</v>
      </c>
      <c r="D12" s="75"/>
      <c r="E12" s="35"/>
      <c r="F12" s="19" t="s">
        <v>12</v>
      </c>
      <c r="G12" s="36">
        <v>10843</v>
      </c>
      <c r="H12" s="36">
        <v>3982</v>
      </c>
      <c r="I12" s="36">
        <v>779</v>
      </c>
      <c r="J12" s="36">
        <v>10018</v>
      </c>
      <c r="K12" s="36">
        <v>9922</v>
      </c>
      <c r="L12" s="36">
        <v>1301</v>
      </c>
      <c r="M12" s="36">
        <v>9395</v>
      </c>
      <c r="N12" s="36">
        <v>9795</v>
      </c>
      <c r="O12" s="36">
        <v>901</v>
      </c>
      <c r="Q12" s="76" t="s">
        <v>59</v>
      </c>
      <c r="R12" s="75"/>
      <c r="S12" s="75"/>
      <c r="T12" s="35"/>
      <c r="U12" s="19" t="s">
        <v>12</v>
      </c>
      <c r="V12" s="36">
        <v>15216</v>
      </c>
      <c r="W12" s="36">
        <v>15113</v>
      </c>
      <c r="X12" s="36">
        <v>194</v>
      </c>
      <c r="Y12" s="36">
        <v>13743</v>
      </c>
      <c r="Z12" s="36">
        <v>13500</v>
      </c>
      <c r="AA12" s="36">
        <v>387</v>
      </c>
      <c r="AB12" s="36">
        <v>10184</v>
      </c>
      <c r="AC12" s="36">
        <v>10190</v>
      </c>
      <c r="AD12" s="36">
        <v>381</v>
      </c>
    </row>
    <row r="13" spans="3:30" s="16" customFormat="1" ht="23.25" customHeight="1">
      <c r="C13" s="76" t="s">
        <v>53</v>
      </c>
      <c r="D13" s="76"/>
      <c r="E13" s="35"/>
      <c r="F13" s="19" t="s">
        <v>12</v>
      </c>
      <c r="G13" s="36">
        <v>40869</v>
      </c>
      <c r="H13" s="36">
        <v>616</v>
      </c>
      <c r="I13" s="36">
        <v>2856</v>
      </c>
      <c r="J13" s="36">
        <v>35510</v>
      </c>
      <c r="K13" s="36">
        <v>35262</v>
      </c>
      <c r="L13" s="36">
        <v>1086</v>
      </c>
      <c r="M13" s="36">
        <v>32756</v>
      </c>
      <c r="N13" s="36">
        <v>32724</v>
      </c>
      <c r="O13" s="36">
        <v>1118</v>
      </c>
      <c r="Q13" s="76" t="s">
        <v>60</v>
      </c>
      <c r="R13" s="75"/>
      <c r="S13" s="75"/>
      <c r="T13" s="35"/>
      <c r="U13" s="19" t="s">
        <v>12</v>
      </c>
      <c r="V13" s="36">
        <v>9340</v>
      </c>
      <c r="W13" s="36">
        <v>9268</v>
      </c>
      <c r="X13" s="36">
        <v>157</v>
      </c>
      <c r="Y13" s="36">
        <v>9543</v>
      </c>
      <c r="Z13" s="36">
        <v>9348</v>
      </c>
      <c r="AA13" s="36">
        <v>352</v>
      </c>
      <c r="AB13" s="36">
        <v>11420</v>
      </c>
      <c r="AC13" s="36">
        <v>11221</v>
      </c>
      <c r="AD13" s="36">
        <v>551</v>
      </c>
    </row>
    <row r="14" spans="3:30" s="16" customFormat="1" ht="23.25" customHeight="1">
      <c r="C14" s="76" t="s">
        <v>54</v>
      </c>
      <c r="D14" s="75"/>
      <c r="E14" s="35"/>
      <c r="F14" s="19" t="s">
        <v>12</v>
      </c>
      <c r="G14" s="36">
        <v>242376</v>
      </c>
      <c r="H14" s="36">
        <v>2506</v>
      </c>
      <c r="I14" s="36">
        <v>20885</v>
      </c>
      <c r="J14" s="36">
        <v>243853</v>
      </c>
      <c r="K14" s="36">
        <v>239967</v>
      </c>
      <c r="L14" s="36">
        <v>8024</v>
      </c>
      <c r="M14" s="36">
        <v>255346</v>
      </c>
      <c r="N14" s="36">
        <v>252526</v>
      </c>
      <c r="O14" s="36">
        <v>10552</v>
      </c>
      <c r="Q14" s="76" t="s">
        <v>61</v>
      </c>
      <c r="R14" s="75"/>
      <c r="S14" s="75"/>
      <c r="T14" s="35"/>
      <c r="U14" s="19" t="s">
        <v>12</v>
      </c>
      <c r="V14" s="36">
        <f>+V15+V19</f>
        <v>303393</v>
      </c>
      <c r="W14" s="36">
        <f>+W15+W19</f>
        <v>304671</v>
      </c>
      <c r="X14" s="36">
        <f>+X15+X19</f>
        <v>16611</v>
      </c>
      <c r="Y14" s="36">
        <v>305760</v>
      </c>
      <c r="Z14" s="36">
        <v>302292</v>
      </c>
      <c r="AA14" s="36">
        <v>20344</v>
      </c>
      <c r="AB14" s="36">
        <v>269312</v>
      </c>
      <c r="AC14" s="36">
        <v>269692</v>
      </c>
      <c r="AD14" s="36">
        <v>19964</v>
      </c>
    </row>
    <row r="15" spans="3:30" s="16" customFormat="1" ht="23.25" customHeight="1">
      <c r="C15" s="76" t="s">
        <v>13</v>
      </c>
      <c r="D15" s="75"/>
      <c r="E15" s="35"/>
      <c r="F15" s="19" t="s">
        <v>12</v>
      </c>
      <c r="G15" s="36">
        <v>74808</v>
      </c>
      <c r="H15" s="36">
        <v>4997</v>
      </c>
      <c r="I15" s="36">
        <v>5589</v>
      </c>
      <c r="J15" s="36">
        <v>68782</v>
      </c>
      <c r="K15" s="36">
        <v>65636</v>
      </c>
      <c r="L15" s="36">
        <v>3761</v>
      </c>
      <c r="M15" s="36">
        <v>73668</v>
      </c>
      <c r="N15" s="36">
        <v>72587</v>
      </c>
      <c r="O15" s="36">
        <v>4842</v>
      </c>
      <c r="R15" s="76" t="s">
        <v>62</v>
      </c>
      <c r="S15" s="75"/>
      <c r="T15" s="35"/>
      <c r="U15" s="19" t="s">
        <v>12</v>
      </c>
      <c r="V15" s="36">
        <f>+V16+V17+V18</f>
        <v>135327</v>
      </c>
      <c r="W15" s="36">
        <f>+W16+W17+W18</f>
        <v>135253</v>
      </c>
      <c r="X15" s="36">
        <f>+X16+X17+X18</f>
        <v>4442</v>
      </c>
      <c r="Y15" s="36">
        <v>136818</v>
      </c>
      <c r="Z15" s="36">
        <v>136247</v>
      </c>
      <c r="AA15" s="36">
        <v>5117</v>
      </c>
      <c r="AB15" s="36">
        <v>132499</v>
      </c>
      <c r="AC15" s="36">
        <v>131546</v>
      </c>
      <c r="AD15" s="36">
        <v>6070</v>
      </c>
    </row>
    <row r="16" spans="3:30" s="16" customFormat="1" ht="23.25" customHeight="1">
      <c r="C16" s="77" t="s">
        <v>14</v>
      </c>
      <c r="D16" s="77"/>
      <c r="E16" s="35"/>
      <c r="F16" s="19" t="s">
        <v>12</v>
      </c>
      <c r="G16" s="36">
        <v>16892</v>
      </c>
      <c r="H16" s="36">
        <v>613</v>
      </c>
      <c r="I16" s="36">
        <v>1225</v>
      </c>
      <c r="J16" s="36">
        <v>18518</v>
      </c>
      <c r="K16" s="36">
        <v>18670</v>
      </c>
      <c r="L16" s="36">
        <v>243</v>
      </c>
      <c r="M16" s="36">
        <v>18474</v>
      </c>
      <c r="N16" s="36">
        <v>18103</v>
      </c>
      <c r="O16" s="36">
        <v>614</v>
      </c>
      <c r="S16" s="48" t="s">
        <v>63</v>
      </c>
      <c r="T16" s="38"/>
      <c r="U16" s="19" t="s">
        <v>12</v>
      </c>
      <c r="V16" s="36">
        <v>49302</v>
      </c>
      <c r="W16" s="36">
        <v>49222</v>
      </c>
      <c r="X16" s="36">
        <v>1919</v>
      </c>
      <c r="Y16" s="36">
        <v>46547</v>
      </c>
      <c r="Z16" s="36">
        <v>45789</v>
      </c>
      <c r="AA16" s="36">
        <v>2677</v>
      </c>
      <c r="AB16" s="36">
        <v>48906</v>
      </c>
      <c r="AC16" s="36">
        <v>48804</v>
      </c>
      <c r="AD16" s="36">
        <v>2779</v>
      </c>
    </row>
    <row r="17" spans="4:30" s="16" customFormat="1" ht="23.25" customHeight="1">
      <c r="D17" s="47"/>
      <c r="E17" s="35"/>
      <c r="F17" s="13"/>
      <c r="G17" s="36"/>
      <c r="H17" s="36"/>
      <c r="I17" s="36"/>
      <c r="J17" s="36"/>
      <c r="K17" s="36"/>
      <c r="L17" s="36"/>
      <c r="N17" s="36"/>
      <c r="O17" s="36"/>
      <c r="S17" s="48" t="s">
        <v>15</v>
      </c>
      <c r="T17" s="38"/>
      <c r="U17" s="19" t="s">
        <v>12</v>
      </c>
      <c r="V17" s="36">
        <v>67955</v>
      </c>
      <c r="W17" s="36">
        <v>68149</v>
      </c>
      <c r="X17" s="36">
        <v>2212</v>
      </c>
      <c r="Y17" s="36">
        <v>70537</v>
      </c>
      <c r="Z17" s="36">
        <v>70597</v>
      </c>
      <c r="AA17" s="36">
        <v>2152</v>
      </c>
      <c r="AB17" s="36">
        <v>66363</v>
      </c>
      <c r="AC17" s="36">
        <v>65640</v>
      </c>
      <c r="AD17" s="36">
        <v>2875</v>
      </c>
    </row>
    <row r="18" spans="2:30" s="16" customFormat="1" ht="23.25" customHeight="1">
      <c r="B18" s="74" t="s">
        <v>49</v>
      </c>
      <c r="C18" s="75"/>
      <c r="D18" s="75"/>
      <c r="E18" s="31"/>
      <c r="F18" s="32" t="s">
        <v>11</v>
      </c>
      <c r="G18" s="39">
        <v>324559</v>
      </c>
      <c r="H18" s="39">
        <v>324524</v>
      </c>
      <c r="I18" s="39">
        <v>20480</v>
      </c>
      <c r="J18" s="33">
        <v>532136</v>
      </c>
      <c r="K18" s="33">
        <v>505091</v>
      </c>
      <c r="L18" s="33">
        <v>33378</v>
      </c>
      <c r="M18" s="16">
        <v>268869</v>
      </c>
      <c r="N18" s="33">
        <v>270314</v>
      </c>
      <c r="O18" s="33">
        <v>16690</v>
      </c>
      <c r="S18" s="48" t="s">
        <v>16</v>
      </c>
      <c r="T18" s="38"/>
      <c r="U18" s="19" t="s">
        <v>12</v>
      </c>
      <c r="V18" s="36">
        <f>SUM(G72:G73)</f>
        <v>18070</v>
      </c>
      <c r="W18" s="36">
        <f>SUM(H72:H73)</f>
        <v>17882</v>
      </c>
      <c r="X18" s="36">
        <f>SUM(I72:I73)</f>
        <v>311</v>
      </c>
      <c r="Y18" s="36">
        <v>19734</v>
      </c>
      <c r="Z18" s="36">
        <v>19861</v>
      </c>
      <c r="AA18" s="36">
        <v>288</v>
      </c>
      <c r="AB18" s="36">
        <v>17230</v>
      </c>
      <c r="AC18" s="36">
        <v>17102</v>
      </c>
      <c r="AD18" s="36">
        <v>416</v>
      </c>
    </row>
    <row r="19" spans="4:30" s="16" customFormat="1" ht="23.25" customHeight="1">
      <c r="D19" s="47"/>
      <c r="E19" s="35"/>
      <c r="F19" s="13"/>
      <c r="G19" s="36"/>
      <c r="H19" s="36"/>
      <c r="I19" s="36"/>
      <c r="J19" s="36"/>
      <c r="K19" s="36"/>
      <c r="L19" s="36"/>
      <c r="M19" s="36"/>
      <c r="N19" s="36"/>
      <c r="O19" s="36"/>
      <c r="R19" s="76" t="s">
        <v>64</v>
      </c>
      <c r="S19" s="75"/>
      <c r="T19" s="35"/>
      <c r="U19" s="19" t="s">
        <v>12</v>
      </c>
      <c r="V19" s="36">
        <f>SUM(V20:V22)</f>
        <v>168066</v>
      </c>
      <c r="W19" s="36">
        <f>SUM(W20:W22)</f>
        <v>169418</v>
      </c>
      <c r="X19" s="36">
        <f>SUM(X20:X22)</f>
        <v>12169</v>
      </c>
      <c r="Y19" s="36">
        <v>168942</v>
      </c>
      <c r="Z19" s="36">
        <v>166045</v>
      </c>
      <c r="AA19" s="36">
        <v>15227</v>
      </c>
      <c r="AB19" s="36">
        <v>136813</v>
      </c>
      <c r="AC19" s="36">
        <v>138146</v>
      </c>
      <c r="AD19" s="36">
        <v>13894</v>
      </c>
    </row>
    <row r="20" spans="3:30" s="16" customFormat="1" ht="23.25" customHeight="1">
      <c r="C20" s="77" t="s">
        <v>104</v>
      </c>
      <c r="D20" s="75"/>
      <c r="E20" s="35"/>
      <c r="F20" s="19" t="s">
        <v>12</v>
      </c>
      <c r="G20" s="58">
        <v>220413</v>
      </c>
      <c r="H20" s="58">
        <v>220296</v>
      </c>
      <c r="I20" s="58">
        <v>15526</v>
      </c>
      <c r="J20" s="36">
        <v>201322</v>
      </c>
      <c r="K20" s="36">
        <v>203320</v>
      </c>
      <c r="L20" s="36">
        <v>13528</v>
      </c>
      <c r="M20" s="36">
        <v>200773</v>
      </c>
      <c r="N20" s="36">
        <v>201149</v>
      </c>
      <c r="O20" s="36">
        <v>13152</v>
      </c>
      <c r="S20" s="47" t="s">
        <v>65</v>
      </c>
      <c r="T20" s="35"/>
      <c r="U20" s="19" t="s">
        <v>12</v>
      </c>
      <c r="V20" s="36">
        <v>103900</v>
      </c>
      <c r="W20" s="36">
        <v>104815</v>
      </c>
      <c r="X20" s="36">
        <v>8839</v>
      </c>
      <c r="Y20" s="36">
        <v>103047</v>
      </c>
      <c r="Z20" s="36">
        <v>100291</v>
      </c>
      <c r="AA20" s="36">
        <v>11595</v>
      </c>
      <c r="AB20" s="36">
        <v>82949</v>
      </c>
      <c r="AC20" s="36">
        <v>83471</v>
      </c>
      <c r="AD20" s="36">
        <v>11073</v>
      </c>
    </row>
    <row r="21" spans="4:30" s="16" customFormat="1" ht="23.25" customHeight="1">
      <c r="D21" s="47" t="s">
        <v>17</v>
      </c>
      <c r="E21" s="35"/>
      <c r="F21" s="19" t="s">
        <v>12</v>
      </c>
      <c r="G21" s="36">
        <v>125635</v>
      </c>
      <c r="H21" s="36">
        <v>125297</v>
      </c>
      <c r="I21" s="36">
        <v>9048</v>
      </c>
      <c r="J21" s="36">
        <v>100115</v>
      </c>
      <c r="K21" s="36">
        <v>102366</v>
      </c>
      <c r="L21" s="36">
        <v>4317</v>
      </c>
      <c r="M21" s="36">
        <v>101354</v>
      </c>
      <c r="N21" s="36">
        <v>102139</v>
      </c>
      <c r="O21" s="36">
        <v>6012</v>
      </c>
      <c r="S21" s="47" t="s">
        <v>15</v>
      </c>
      <c r="T21" s="35"/>
      <c r="U21" s="19" t="s">
        <v>12</v>
      </c>
      <c r="V21" s="36">
        <v>55365</v>
      </c>
      <c r="W21" s="36">
        <v>55527</v>
      </c>
      <c r="X21" s="36">
        <v>2982</v>
      </c>
      <c r="Y21" s="36">
        <v>57127</v>
      </c>
      <c r="Z21" s="36">
        <v>56900</v>
      </c>
      <c r="AA21" s="36">
        <v>3209</v>
      </c>
      <c r="AB21" s="36">
        <v>48700</v>
      </c>
      <c r="AC21" s="36">
        <v>49271</v>
      </c>
      <c r="AD21" s="36">
        <v>2638</v>
      </c>
    </row>
    <row r="22" spans="4:30" s="16" customFormat="1" ht="23.25" customHeight="1">
      <c r="D22" s="47" t="s">
        <v>18</v>
      </c>
      <c r="E22" s="35"/>
      <c r="F22" s="19" t="s">
        <v>12</v>
      </c>
      <c r="G22" s="36">
        <v>8263</v>
      </c>
      <c r="H22" s="36">
        <v>8638</v>
      </c>
      <c r="I22" s="58">
        <v>1531</v>
      </c>
      <c r="J22" s="36">
        <v>8985</v>
      </c>
      <c r="K22" s="36">
        <v>9145</v>
      </c>
      <c r="L22" s="36">
        <v>1371</v>
      </c>
      <c r="M22" s="36">
        <v>7227</v>
      </c>
      <c r="N22" s="36">
        <v>8282</v>
      </c>
      <c r="O22" s="36">
        <v>316</v>
      </c>
      <c r="S22" s="48" t="s">
        <v>16</v>
      </c>
      <c r="T22" s="38"/>
      <c r="U22" s="19" t="s">
        <v>12</v>
      </c>
      <c r="V22" s="36">
        <f>SUM(G75:G78)</f>
        <v>8801</v>
      </c>
      <c r="W22" s="36">
        <f>SUM(H75:H78)</f>
        <v>9076</v>
      </c>
      <c r="X22" s="36">
        <f>SUM(I75:I78)</f>
        <v>348</v>
      </c>
      <c r="Y22" s="36">
        <v>8768</v>
      </c>
      <c r="Z22" s="36">
        <v>8854</v>
      </c>
      <c r="AA22" s="36">
        <v>423</v>
      </c>
      <c r="AB22" s="36">
        <v>5164</v>
      </c>
      <c r="AC22" s="36">
        <v>5404</v>
      </c>
      <c r="AD22" s="36">
        <v>183</v>
      </c>
    </row>
    <row r="23" spans="4:30" s="16" customFormat="1" ht="23.25" customHeight="1">
      <c r="D23" s="47" t="s">
        <v>19</v>
      </c>
      <c r="E23" s="35"/>
      <c r="F23" s="19" t="s">
        <v>12</v>
      </c>
      <c r="G23" s="36">
        <v>10241</v>
      </c>
      <c r="H23" s="36">
        <v>10352</v>
      </c>
      <c r="I23" s="36">
        <v>612</v>
      </c>
      <c r="J23" s="36">
        <v>10668</v>
      </c>
      <c r="K23" s="36">
        <v>10542</v>
      </c>
      <c r="L23" s="36">
        <v>738</v>
      </c>
      <c r="M23" s="36">
        <v>4769</v>
      </c>
      <c r="N23" s="36">
        <v>5346</v>
      </c>
      <c r="O23" s="36">
        <v>161</v>
      </c>
      <c r="Q23" s="76" t="s">
        <v>66</v>
      </c>
      <c r="R23" s="75"/>
      <c r="S23" s="75"/>
      <c r="T23" s="35"/>
      <c r="U23" s="19" t="s">
        <v>12</v>
      </c>
      <c r="V23" s="36">
        <v>1464</v>
      </c>
      <c r="W23" s="36">
        <v>1387</v>
      </c>
      <c r="X23" s="36">
        <v>1134</v>
      </c>
      <c r="Y23" s="36">
        <v>880</v>
      </c>
      <c r="Z23" s="36">
        <v>1113</v>
      </c>
      <c r="AA23" s="36">
        <v>901</v>
      </c>
      <c r="AB23" s="36">
        <v>856</v>
      </c>
      <c r="AC23" s="36">
        <v>1029</v>
      </c>
      <c r="AD23" s="36">
        <v>728</v>
      </c>
    </row>
    <row r="24" spans="4:30" s="16" customFormat="1" ht="23.25" customHeight="1">
      <c r="D24" s="47" t="s">
        <v>20</v>
      </c>
      <c r="E24" s="35"/>
      <c r="F24" s="19" t="s">
        <v>12</v>
      </c>
      <c r="G24" s="36">
        <v>10509</v>
      </c>
      <c r="H24" s="36">
        <v>10785</v>
      </c>
      <c r="I24" s="36">
        <v>168</v>
      </c>
      <c r="J24" s="36">
        <v>2128</v>
      </c>
      <c r="K24" s="36">
        <v>2172</v>
      </c>
      <c r="L24" s="36">
        <v>124</v>
      </c>
      <c r="M24" s="36">
        <v>1126</v>
      </c>
      <c r="N24" s="36">
        <v>1250</v>
      </c>
      <c r="O24" s="36" t="s">
        <v>103</v>
      </c>
      <c r="Q24" s="76" t="s">
        <v>67</v>
      </c>
      <c r="R24" s="75"/>
      <c r="S24" s="75"/>
      <c r="T24" s="35"/>
      <c r="U24" s="19" t="s">
        <v>12</v>
      </c>
      <c r="V24" s="36">
        <v>175</v>
      </c>
      <c r="W24" s="36">
        <v>182</v>
      </c>
      <c r="X24" s="36">
        <v>58</v>
      </c>
      <c r="Y24" s="36">
        <v>216</v>
      </c>
      <c r="Z24" s="36">
        <v>212</v>
      </c>
      <c r="AA24" s="36">
        <v>62</v>
      </c>
      <c r="AB24" s="36">
        <v>200</v>
      </c>
      <c r="AC24" s="36">
        <v>203</v>
      </c>
      <c r="AD24" s="36">
        <v>59</v>
      </c>
    </row>
    <row r="25" spans="4:30" s="16" customFormat="1" ht="23.25" customHeight="1">
      <c r="D25" s="47" t="s">
        <v>21</v>
      </c>
      <c r="E25" s="35"/>
      <c r="F25" s="19" t="s">
        <v>12</v>
      </c>
      <c r="G25" s="36">
        <v>4278</v>
      </c>
      <c r="H25" s="36">
        <v>4443</v>
      </c>
      <c r="I25" s="36">
        <v>264</v>
      </c>
      <c r="J25" s="36">
        <v>3420</v>
      </c>
      <c r="K25" s="36">
        <v>3424</v>
      </c>
      <c r="L25" s="36">
        <v>307</v>
      </c>
      <c r="M25" s="36">
        <v>4654</v>
      </c>
      <c r="N25" s="36">
        <v>4812</v>
      </c>
      <c r="O25" s="36">
        <v>102</v>
      </c>
      <c r="S25" s="47"/>
      <c r="T25" s="35"/>
      <c r="U25" s="13"/>
      <c r="V25" s="36"/>
      <c r="W25" s="36"/>
      <c r="X25" s="36"/>
      <c r="Y25" s="36"/>
      <c r="Z25" s="36"/>
      <c r="AA25" s="36"/>
      <c r="AB25" s="36"/>
      <c r="AC25" s="36"/>
      <c r="AD25" s="36"/>
    </row>
    <row r="26" spans="4:30" s="16" customFormat="1" ht="23.25" customHeight="1">
      <c r="D26" s="47" t="s">
        <v>22</v>
      </c>
      <c r="E26" s="35"/>
      <c r="F26" s="19" t="s">
        <v>12</v>
      </c>
      <c r="G26" s="36">
        <v>1065</v>
      </c>
      <c r="H26" s="36">
        <v>1153</v>
      </c>
      <c r="I26" s="36">
        <v>62</v>
      </c>
      <c r="J26" s="36">
        <v>1773</v>
      </c>
      <c r="K26" s="36">
        <v>1800</v>
      </c>
      <c r="L26" s="36">
        <v>35</v>
      </c>
      <c r="M26" s="36">
        <v>1818</v>
      </c>
      <c r="N26" s="36">
        <v>1834</v>
      </c>
      <c r="O26" s="36">
        <v>19</v>
      </c>
      <c r="S26" s="47"/>
      <c r="T26" s="35"/>
      <c r="U26" s="13"/>
      <c r="V26" s="36"/>
      <c r="W26" s="36"/>
      <c r="X26" s="36"/>
      <c r="Y26" s="36"/>
      <c r="Z26" s="36"/>
      <c r="AA26" s="36"/>
      <c r="AB26" s="36"/>
      <c r="AC26" s="36"/>
      <c r="AD26" s="36"/>
    </row>
    <row r="27" spans="4:30" s="16" customFormat="1" ht="23.25" customHeight="1">
      <c r="D27" s="47" t="s">
        <v>23</v>
      </c>
      <c r="E27" s="35"/>
      <c r="F27" s="19" t="s">
        <v>12</v>
      </c>
      <c r="G27" s="36">
        <v>37868</v>
      </c>
      <c r="H27" s="36">
        <v>38218</v>
      </c>
      <c r="I27" s="36">
        <v>2173</v>
      </c>
      <c r="J27" s="36">
        <v>52473</v>
      </c>
      <c r="K27" s="36">
        <v>51302</v>
      </c>
      <c r="L27" s="36">
        <v>3344</v>
      </c>
      <c r="M27" s="36">
        <v>60809</v>
      </c>
      <c r="N27" s="36">
        <v>59566</v>
      </c>
      <c r="O27" s="36">
        <v>4587</v>
      </c>
      <c r="P27" s="74" t="s">
        <v>68</v>
      </c>
      <c r="Q27" s="75"/>
      <c r="R27" s="75"/>
      <c r="S27" s="75"/>
      <c r="T27" s="31"/>
      <c r="U27" s="32" t="s">
        <v>24</v>
      </c>
      <c r="V27" s="33">
        <f>+V29+V30+V33+V34+V37+V38+V39+V40+V45</f>
        <v>3066419</v>
      </c>
      <c r="W27" s="33">
        <f>+W29+W30+W33+W34+W37+W38+W39+W40+W45</f>
        <v>3075931</v>
      </c>
      <c r="X27" s="33">
        <f>+X29+X30+X33+X34+X37+X38+X39+X40+X45</f>
        <v>252132</v>
      </c>
      <c r="Y27" s="33">
        <v>2922630</v>
      </c>
      <c r="Z27" s="33">
        <v>2931873</v>
      </c>
      <c r="AA27" s="33">
        <v>242889</v>
      </c>
      <c r="AB27" s="33">
        <v>2571791</v>
      </c>
      <c r="AC27" s="33">
        <v>2581722</v>
      </c>
      <c r="AD27" s="33">
        <v>232958</v>
      </c>
    </row>
    <row r="28" spans="4:30" s="16" customFormat="1" ht="23.25" customHeight="1">
      <c r="D28" s="48" t="s">
        <v>25</v>
      </c>
      <c r="E28" s="38"/>
      <c r="F28" s="19" t="s">
        <v>12</v>
      </c>
      <c r="G28" s="36">
        <v>1653</v>
      </c>
      <c r="H28" s="36">
        <v>1653</v>
      </c>
      <c r="I28" s="36" t="s">
        <v>102</v>
      </c>
      <c r="J28" s="36">
        <v>66</v>
      </c>
      <c r="K28" s="36">
        <v>66</v>
      </c>
      <c r="L28" s="36" t="s">
        <v>103</v>
      </c>
      <c r="M28" s="36">
        <v>437</v>
      </c>
      <c r="N28" s="36">
        <v>365</v>
      </c>
      <c r="O28" s="36">
        <v>72</v>
      </c>
      <c r="S28" s="47"/>
      <c r="T28" s="35"/>
      <c r="U28" s="13"/>
      <c r="V28" s="36"/>
      <c r="W28" s="36"/>
      <c r="X28" s="36"/>
      <c r="Y28" s="36"/>
      <c r="Z28" s="36"/>
      <c r="AA28" s="36"/>
      <c r="AB28" s="36"/>
      <c r="AC28" s="36"/>
      <c r="AD28" s="36"/>
    </row>
    <row r="29" spans="4:30" s="16" customFormat="1" ht="23.25" customHeight="1">
      <c r="D29" s="48" t="s">
        <v>16</v>
      </c>
      <c r="E29" s="38"/>
      <c r="F29" s="19" t="s">
        <v>12</v>
      </c>
      <c r="G29" s="36">
        <v>20901</v>
      </c>
      <c r="H29" s="36">
        <v>19757</v>
      </c>
      <c r="I29" s="36">
        <v>1668</v>
      </c>
      <c r="J29" s="36">
        <v>21694</v>
      </c>
      <c r="K29" s="36">
        <v>22503</v>
      </c>
      <c r="L29" s="36">
        <v>859</v>
      </c>
      <c r="M29" s="36">
        <v>18579</v>
      </c>
      <c r="N29" s="36">
        <v>17555</v>
      </c>
      <c r="O29" s="36">
        <v>1883</v>
      </c>
      <c r="Q29" s="76" t="s">
        <v>69</v>
      </c>
      <c r="R29" s="75"/>
      <c r="S29" s="75"/>
      <c r="T29" s="35"/>
      <c r="U29" s="19" t="s">
        <v>12</v>
      </c>
      <c r="V29" s="36">
        <v>1343549</v>
      </c>
      <c r="W29" s="36">
        <v>1350269</v>
      </c>
      <c r="X29" s="36">
        <v>97900</v>
      </c>
      <c r="Y29" s="36">
        <v>1193138</v>
      </c>
      <c r="Z29" s="36">
        <v>1203554</v>
      </c>
      <c r="AA29" s="36">
        <v>87484</v>
      </c>
      <c r="AB29" s="36">
        <v>1080041</v>
      </c>
      <c r="AC29" s="36">
        <v>1090955</v>
      </c>
      <c r="AD29" s="36">
        <v>76570</v>
      </c>
    </row>
    <row r="30" spans="3:32" s="16" customFormat="1" ht="23.25" customHeight="1">
      <c r="C30" s="76" t="s">
        <v>48</v>
      </c>
      <c r="D30" s="75"/>
      <c r="E30" s="35"/>
      <c r="F30" s="19" t="s">
        <v>12</v>
      </c>
      <c r="G30" s="36">
        <v>3110</v>
      </c>
      <c r="H30" s="36">
        <v>3043</v>
      </c>
      <c r="I30" s="36">
        <v>126</v>
      </c>
      <c r="J30" s="36">
        <v>2007</v>
      </c>
      <c r="K30" s="36">
        <v>2057</v>
      </c>
      <c r="L30" s="36">
        <v>76</v>
      </c>
      <c r="M30" s="36">
        <v>1094</v>
      </c>
      <c r="N30" s="36">
        <v>1107</v>
      </c>
      <c r="O30" s="36">
        <v>63</v>
      </c>
      <c r="Q30" s="76" t="s">
        <v>70</v>
      </c>
      <c r="R30" s="75"/>
      <c r="S30" s="75"/>
      <c r="T30" s="35"/>
      <c r="U30" s="19" t="s">
        <v>12</v>
      </c>
      <c r="V30" s="36">
        <f>SUM(V31:V32)</f>
        <v>90121</v>
      </c>
      <c r="W30" s="36">
        <f>SUM(W31:W32)</f>
        <v>90617</v>
      </c>
      <c r="X30" s="36">
        <f>SUM(X31:X32)</f>
        <v>7612</v>
      </c>
      <c r="Y30" s="36">
        <v>91250</v>
      </c>
      <c r="Z30" s="36">
        <v>91025</v>
      </c>
      <c r="AA30" s="36">
        <v>7837</v>
      </c>
      <c r="AB30" s="36">
        <v>73409</v>
      </c>
      <c r="AC30" s="36">
        <v>74465</v>
      </c>
      <c r="AD30" s="36">
        <v>6781</v>
      </c>
      <c r="AE30" s="36"/>
      <c r="AF30" s="36"/>
    </row>
    <row r="31" spans="3:30" s="16" customFormat="1" ht="23.25" customHeight="1">
      <c r="C31" s="76" t="s">
        <v>47</v>
      </c>
      <c r="D31" s="75"/>
      <c r="E31" s="35"/>
      <c r="F31" s="19" t="s">
        <v>12</v>
      </c>
      <c r="G31" s="36">
        <v>43040</v>
      </c>
      <c r="H31" s="16">
        <v>43056</v>
      </c>
      <c r="I31" s="36">
        <v>4227</v>
      </c>
      <c r="J31" s="36">
        <v>41569</v>
      </c>
      <c r="K31" s="36">
        <v>41648</v>
      </c>
      <c r="L31" s="36">
        <v>4148</v>
      </c>
      <c r="M31" s="36">
        <v>27155</v>
      </c>
      <c r="N31" s="36">
        <v>28193</v>
      </c>
      <c r="O31" s="36">
        <v>3110</v>
      </c>
      <c r="R31" s="76" t="s">
        <v>71</v>
      </c>
      <c r="S31" s="75"/>
      <c r="T31" s="35"/>
      <c r="U31" s="19" t="s">
        <v>12</v>
      </c>
      <c r="V31" s="36">
        <v>63993</v>
      </c>
      <c r="W31" s="36">
        <v>64367</v>
      </c>
      <c r="X31" s="36">
        <v>6745</v>
      </c>
      <c r="Y31" s="36">
        <v>64132</v>
      </c>
      <c r="Z31" s="36">
        <v>63800</v>
      </c>
      <c r="AA31" s="36">
        <v>7077</v>
      </c>
      <c r="AB31" s="36">
        <v>51568</v>
      </c>
      <c r="AC31" s="36">
        <v>52576</v>
      </c>
      <c r="AD31" s="36">
        <v>6069</v>
      </c>
    </row>
    <row r="32" spans="4:30" s="16" customFormat="1" ht="23.25" customHeight="1">
      <c r="D32" s="48" t="s">
        <v>26</v>
      </c>
      <c r="E32" s="38"/>
      <c r="F32" s="19" t="s">
        <v>12</v>
      </c>
      <c r="G32" s="36">
        <v>5518</v>
      </c>
      <c r="H32" s="36">
        <v>5620</v>
      </c>
      <c r="I32" s="36">
        <v>79</v>
      </c>
      <c r="J32" s="36">
        <v>4960</v>
      </c>
      <c r="K32" s="36">
        <v>4981</v>
      </c>
      <c r="L32" s="36">
        <v>58</v>
      </c>
      <c r="M32" s="36">
        <v>2944</v>
      </c>
      <c r="N32" s="36">
        <v>3001</v>
      </c>
      <c r="O32" s="36">
        <v>1</v>
      </c>
      <c r="R32" s="76" t="s">
        <v>72</v>
      </c>
      <c r="S32" s="75"/>
      <c r="T32" s="35"/>
      <c r="U32" s="19" t="s">
        <v>12</v>
      </c>
      <c r="V32" s="36">
        <v>26128</v>
      </c>
      <c r="W32" s="36">
        <v>26250</v>
      </c>
      <c r="X32" s="36">
        <v>867</v>
      </c>
      <c r="Y32" s="36">
        <v>27118</v>
      </c>
      <c r="Z32" s="36">
        <v>27225</v>
      </c>
      <c r="AA32" s="36">
        <v>760</v>
      </c>
      <c r="AB32" s="36">
        <v>21841</v>
      </c>
      <c r="AC32" s="36">
        <v>21889</v>
      </c>
      <c r="AD32" s="36">
        <v>712</v>
      </c>
    </row>
    <row r="33" spans="4:30" s="16" customFormat="1" ht="23.25" customHeight="1">
      <c r="D33" s="48" t="s">
        <v>27</v>
      </c>
      <c r="E33" s="38"/>
      <c r="F33" s="19" t="s">
        <v>12</v>
      </c>
      <c r="G33" s="36">
        <v>21542</v>
      </c>
      <c r="H33" s="36">
        <v>21773</v>
      </c>
      <c r="I33" s="36">
        <v>2122</v>
      </c>
      <c r="J33" s="36">
        <v>18425</v>
      </c>
      <c r="K33" s="36">
        <v>18583</v>
      </c>
      <c r="L33" s="36">
        <v>1964</v>
      </c>
      <c r="M33" s="36">
        <v>12717</v>
      </c>
      <c r="N33" s="36">
        <v>13563</v>
      </c>
      <c r="O33" s="36">
        <v>1118</v>
      </c>
      <c r="Q33" s="76" t="s">
        <v>73</v>
      </c>
      <c r="R33" s="75"/>
      <c r="S33" s="75"/>
      <c r="T33" s="35"/>
      <c r="U33" s="19" t="s">
        <v>12</v>
      </c>
      <c r="V33" s="36">
        <v>10860</v>
      </c>
      <c r="W33" s="36">
        <v>11352</v>
      </c>
      <c r="X33" s="36">
        <v>1587</v>
      </c>
      <c r="Y33" s="36">
        <v>7994</v>
      </c>
      <c r="Z33" s="36">
        <v>8586</v>
      </c>
      <c r="AA33" s="36">
        <v>995</v>
      </c>
      <c r="AB33" s="36">
        <v>6868</v>
      </c>
      <c r="AC33" s="36">
        <v>6863</v>
      </c>
      <c r="AD33" s="36">
        <v>1000</v>
      </c>
    </row>
    <row r="34" spans="4:30" s="16" customFormat="1" ht="23.25" customHeight="1">
      <c r="D34" s="48" t="s">
        <v>28</v>
      </c>
      <c r="E34" s="38"/>
      <c r="F34" s="19" t="s">
        <v>12</v>
      </c>
      <c r="G34" s="36">
        <v>15980</v>
      </c>
      <c r="H34" s="36">
        <v>15663</v>
      </c>
      <c r="I34" s="36">
        <v>2026</v>
      </c>
      <c r="J34" s="36">
        <v>18184</v>
      </c>
      <c r="K34" s="36">
        <v>18084</v>
      </c>
      <c r="L34" s="36">
        <v>2126</v>
      </c>
      <c r="M34" s="36">
        <v>11494</v>
      </c>
      <c r="N34" s="36">
        <v>11629</v>
      </c>
      <c r="O34" s="36">
        <v>1991</v>
      </c>
      <c r="Q34" s="76" t="s">
        <v>74</v>
      </c>
      <c r="R34" s="75"/>
      <c r="S34" s="75"/>
      <c r="T34" s="35"/>
      <c r="U34" s="19" t="s">
        <v>12</v>
      </c>
      <c r="V34" s="36">
        <f>SUM(V35:V36)</f>
        <v>16597</v>
      </c>
      <c r="W34" s="36">
        <f>SUM(W35:W36)</f>
        <v>17004</v>
      </c>
      <c r="X34" s="36">
        <f>SUM(X35:X36)</f>
        <v>1990</v>
      </c>
      <c r="Y34" s="36">
        <v>17455</v>
      </c>
      <c r="Z34" s="36">
        <v>18337</v>
      </c>
      <c r="AA34" s="36">
        <v>1108</v>
      </c>
      <c r="AB34" s="36">
        <v>19541</v>
      </c>
      <c r="AC34" s="36">
        <v>19874</v>
      </c>
      <c r="AD34" s="36">
        <v>775</v>
      </c>
    </row>
    <row r="35" spans="3:30" s="16" customFormat="1" ht="23.25" customHeight="1">
      <c r="C35" s="76" t="s">
        <v>46</v>
      </c>
      <c r="D35" s="75"/>
      <c r="E35" s="35"/>
      <c r="F35" s="19" t="s">
        <v>12</v>
      </c>
      <c r="G35" s="36">
        <v>2957</v>
      </c>
      <c r="H35" s="36">
        <v>2909</v>
      </c>
      <c r="I35" s="36">
        <v>99</v>
      </c>
      <c r="J35" s="36">
        <v>1422</v>
      </c>
      <c r="K35" s="36">
        <v>1422</v>
      </c>
      <c r="L35" s="36">
        <v>82</v>
      </c>
      <c r="M35" s="36">
        <v>1245</v>
      </c>
      <c r="N35" s="36">
        <v>1262</v>
      </c>
      <c r="O35" s="36">
        <v>65</v>
      </c>
      <c r="R35" s="76" t="s">
        <v>75</v>
      </c>
      <c r="S35" s="75"/>
      <c r="T35" s="35"/>
      <c r="U35" s="19" t="s">
        <v>12</v>
      </c>
      <c r="V35" s="36">
        <v>1793</v>
      </c>
      <c r="W35" s="36">
        <v>1791</v>
      </c>
      <c r="X35" s="36">
        <v>267</v>
      </c>
      <c r="Y35" s="36">
        <v>2097</v>
      </c>
      <c r="Z35" s="36">
        <v>2103</v>
      </c>
      <c r="AA35" s="36">
        <v>261</v>
      </c>
      <c r="AB35" s="36">
        <v>1913</v>
      </c>
      <c r="AC35" s="36">
        <v>1917</v>
      </c>
      <c r="AD35" s="36">
        <v>257</v>
      </c>
    </row>
    <row r="36" spans="3:30" s="16" customFormat="1" ht="23.25" customHeight="1">
      <c r="C36" s="76" t="s">
        <v>37</v>
      </c>
      <c r="D36" s="75"/>
      <c r="E36" s="35"/>
      <c r="F36" s="19" t="s">
        <v>12</v>
      </c>
      <c r="G36" s="36">
        <v>6795</v>
      </c>
      <c r="H36" s="36">
        <v>6976</v>
      </c>
      <c r="I36" s="36">
        <v>302</v>
      </c>
      <c r="J36" s="36">
        <v>5807</v>
      </c>
      <c r="K36" s="36">
        <v>5919</v>
      </c>
      <c r="L36" s="36">
        <v>301</v>
      </c>
      <c r="M36" s="36">
        <v>5100</v>
      </c>
      <c r="N36" s="36">
        <v>5104</v>
      </c>
      <c r="O36" s="36">
        <v>297</v>
      </c>
      <c r="R36" s="76" t="s">
        <v>76</v>
      </c>
      <c r="S36" s="75"/>
      <c r="T36" s="35"/>
      <c r="U36" s="19" t="s">
        <v>12</v>
      </c>
      <c r="V36" s="36">
        <v>14804</v>
      </c>
      <c r="W36" s="36">
        <v>15213</v>
      </c>
      <c r="X36" s="36">
        <v>1723</v>
      </c>
      <c r="Y36" s="36">
        <v>15358</v>
      </c>
      <c r="Z36" s="36">
        <v>16234</v>
      </c>
      <c r="AA36" s="36">
        <v>847</v>
      </c>
      <c r="AB36" s="36">
        <v>17628</v>
      </c>
      <c r="AC36" s="36">
        <v>17957</v>
      </c>
      <c r="AD36" s="36">
        <v>518</v>
      </c>
    </row>
    <row r="37" spans="3:30" s="16" customFormat="1" ht="23.25" customHeight="1">
      <c r="C37" s="78" t="s">
        <v>29</v>
      </c>
      <c r="D37" s="75"/>
      <c r="E37" s="35"/>
      <c r="F37" s="19" t="s">
        <v>12</v>
      </c>
      <c r="G37" s="36">
        <v>6542</v>
      </c>
      <c r="H37" s="36">
        <v>6542</v>
      </c>
      <c r="I37" s="36" t="s">
        <v>102</v>
      </c>
      <c r="J37" s="36">
        <v>5757</v>
      </c>
      <c r="K37" s="36">
        <v>5757</v>
      </c>
      <c r="L37" s="36" t="s">
        <v>103</v>
      </c>
      <c r="M37" s="36">
        <v>6580</v>
      </c>
      <c r="N37" s="36">
        <v>6580</v>
      </c>
      <c r="O37" s="36" t="s">
        <v>103</v>
      </c>
      <c r="Q37" s="76" t="s">
        <v>77</v>
      </c>
      <c r="R37" s="75"/>
      <c r="S37" s="75"/>
      <c r="T37" s="35"/>
      <c r="U37" s="19" t="s">
        <v>12</v>
      </c>
      <c r="V37" s="36">
        <v>97396</v>
      </c>
      <c r="W37" s="36">
        <v>97742</v>
      </c>
      <c r="X37" s="36">
        <v>11961</v>
      </c>
      <c r="Y37" s="36">
        <v>95138</v>
      </c>
      <c r="Z37" s="36">
        <v>96354</v>
      </c>
      <c r="AA37" s="36">
        <v>10745</v>
      </c>
      <c r="AB37" s="36">
        <v>82944</v>
      </c>
      <c r="AC37" s="36">
        <v>83660</v>
      </c>
      <c r="AD37" s="36">
        <v>10029</v>
      </c>
    </row>
    <row r="38" spans="3:30" s="16" customFormat="1" ht="23.25" customHeight="1">
      <c r="C38" s="77" t="s">
        <v>30</v>
      </c>
      <c r="D38" s="75"/>
      <c r="E38" s="35"/>
      <c r="F38" s="19" t="s">
        <v>12</v>
      </c>
      <c r="G38" s="36" t="s">
        <v>102</v>
      </c>
      <c r="H38" s="36" t="s">
        <v>102</v>
      </c>
      <c r="I38" s="36" t="s">
        <v>102</v>
      </c>
      <c r="J38" s="36" t="s">
        <v>103</v>
      </c>
      <c r="K38" s="36" t="s">
        <v>103</v>
      </c>
      <c r="L38" s="36" t="s">
        <v>103</v>
      </c>
      <c r="M38" s="36" t="s">
        <v>103</v>
      </c>
      <c r="N38" s="36" t="s">
        <v>103</v>
      </c>
      <c r="O38" s="36" t="s">
        <v>103</v>
      </c>
      <c r="Q38" s="76" t="s">
        <v>78</v>
      </c>
      <c r="R38" s="75"/>
      <c r="S38" s="75"/>
      <c r="T38" s="35"/>
      <c r="U38" s="19" t="s">
        <v>12</v>
      </c>
      <c r="V38" s="36">
        <v>51533</v>
      </c>
      <c r="W38" s="36">
        <v>50364</v>
      </c>
      <c r="X38" s="36">
        <v>6622</v>
      </c>
      <c r="Y38" s="36">
        <v>50505</v>
      </c>
      <c r="Z38" s="36">
        <v>50232</v>
      </c>
      <c r="AA38" s="36">
        <v>6895</v>
      </c>
      <c r="AB38" s="36">
        <v>35050</v>
      </c>
      <c r="AC38" s="36">
        <v>35825</v>
      </c>
      <c r="AD38" s="36">
        <v>6120</v>
      </c>
    </row>
    <row r="39" spans="3:30" s="16" customFormat="1" ht="23.25" customHeight="1">
      <c r="C39" s="76" t="s">
        <v>36</v>
      </c>
      <c r="D39" s="75"/>
      <c r="E39" s="35"/>
      <c r="F39" s="19" t="s">
        <v>12</v>
      </c>
      <c r="G39" s="36">
        <v>41702</v>
      </c>
      <c r="H39" s="36">
        <v>41702</v>
      </c>
      <c r="I39" s="36">
        <v>200</v>
      </c>
      <c r="J39" s="36">
        <v>31361</v>
      </c>
      <c r="K39" s="36">
        <v>31806</v>
      </c>
      <c r="L39" s="36" t="s">
        <v>103</v>
      </c>
      <c r="M39" s="36">
        <v>26922</v>
      </c>
      <c r="N39" s="36">
        <v>26919</v>
      </c>
      <c r="O39" s="36">
        <v>3</v>
      </c>
      <c r="Q39" s="76" t="s">
        <v>79</v>
      </c>
      <c r="R39" s="75"/>
      <c r="S39" s="75"/>
      <c r="T39" s="35"/>
      <c r="U39" s="19" t="s">
        <v>12</v>
      </c>
      <c r="V39" s="36">
        <v>64606</v>
      </c>
      <c r="W39" s="36">
        <v>63969</v>
      </c>
      <c r="X39" s="36">
        <v>5964</v>
      </c>
      <c r="Y39" s="36">
        <v>62436</v>
      </c>
      <c r="Z39" s="36">
        <v>63718</v>
      </c>
      <c r="AA39" s="36">
        <v>4682</v>
      </c>
      <c r="AB39" s="36">
        <v>60004</v>
      </c>
      <c r="AC39" s="36">
        <v>59618</v>
      </c>
      <c r="AD39" s="36">
        <v>5068</v>
      </c>
    </row>
    <row r="40" spans="3:30" s="16" customFormat="1" ht="23.25" customHeight="1">
      <c r="C40" s="34"/>
      <c r="D40" s="47"/>
      <c r="E40" s="35"/>
      <c r="F40" s="19"/>
      <c r="G40" s="36"/>
      <c r="H40" s="36"/>
      <c r="I40" s="36"/>
      <c r="J40" s="36"/>
      <c r="K40" s="36"/>
      <c r="L40" s="36"/>
      <c r="N40" s="36"/>
      <c r="O40" s="36"/>
      <c r="Q40" s="76" t="s">
        <v>80</v>
      </c>
      <c r="R40" s="75"/>
      <c r="S40" s="75"/>
      <c r="T40" s="35"/>
      <c r="U40" s="19" t="s">
        <v>12</v>
      </c>
      <c r="V40" s="36">
        <f>SUM(V41:V43)</f>
        <v>1363197</v>
      </c>
      <c r="W40" s="36">
        <f>SUM(W41:W43)</f>
        <v>1365238</v>
      </c>
      <c r="X40" s="36">
        <f>SUM(X41:X43)</f>
        <v>109584</v>
      </c>
      <c r="Y40" s="36">
        <v>1389156</v>
      </c>
      <c r="Z40" s="36">
        <v>1378023</v>
      </c>
      <c r="AA40" s="36">
        <v>120717</v>
      </c>
      <c r="AB40" s="36">
        <v>1202490</v>
      </c>
      <c r="AC40" s="36">
        <v>1198052</v>
      </c>
      <c r="AD40" s="36">
        <v>125155</v>
      </c>
    </row>
    <row r="41" spans="4:30" s="16" customFormat="1" ht="23.25" customHeight="1">
      <c r="D41" s="47"/>
      <c r="E41" s="35"/>
      <c r="F41" s="13"/>
      <c r="G41" s="36"/>
      <c r="H41" s="36"/>
      <c r="I41" s="36"/>
      <c r="J41" s="36"/>
      <c r="K41" s="36"/>
      <c r="L41" s="36"/>
      <c r="M41" s="36"/>
      <c r="N41" s="36"/>
      <c r="O41" s="36"/>
      <c r="R41" s="76" t="s">
        <v>63</v>
      </c>
      <c r="S41" s="75"/>
      <c r="T41" s="35"/>
      <c r="U41" s="19" t="s">
        <v>12</v>
      </c>
      <c r="V41" s="36">
        <v>114307</v>
      </c>
      <c r="W41" s="36">
        <v>114723</v>
      </c>
      <c r="X41" s="36">
        <v>6564</v>
      </c>
      <c r="Y41" s="36">
        <v>124335</v>
      </c>
      <c r="Z41" s="36">
        <v>122753</v>
      </c>
      <c r="AA41" s="36">
        <v>8146</v>
      </c>
      <c r="AB41" s="36">
        <v>110978</v>
      </c>
      <c r="AC41" s="36">
        <v>111093</v>
      </c>
      <c r="AD41" s="36">
        <v>8031</v>
      </c>
    </row>
    <row r="42" spans="1:30" s="16" customFormat="1" ht="23.25" customHeight="1">
      <c r="A42" s="74" t="s">
        <v>38</v>
      </c>
      <c r="B42" s="75"/>
      <c r="C42" s="75"/>
      <c r="D42" s="75"/>
      <c r="E42" s="31"/>
      <c r="F42" s="32" t="s">
        <v>11</v>
      </c>
      <c r="G42" s="33">
        <v>644824</v>
      </c>
      <c r="H42" s="33">
        <v>646631</v>
      </c>
      <c r="I42" s="33">
        <v>31146</v>
      </c>
      <c r="J42" s="33">
        <v>638122</v>
      </c>
      <c r="K42" s="33">
        <v>630494</v>
      </c>
      <c r="L42" s="33">
        <v>39110</v>
      </c>
      <c r="M42" s="33">
        <v>575719</v>
      </c>
      <c r="N42" s="33">
        <v>580086</v>
      </c>
      <c r="O42" s="33">
        <v>34743</v>
      </c>
      <c r="R42" s="76" t="s">
        <v>81</v>
      </c>
      <c r="S42" s="75"/>
      <c r="T42" s="35"/>
      <c r="U42" s="19" t="s">
        <v>12</v>
      </c>
      <c r="V42" s="36">
        <v>1103202</v>
      </c>
      <c r="W42" s="36">
        <v>1104989</v>
      </c>
      <c r="X42" s="36">
        <v>94015</v>
      </c>
      <c r="Y42" s="36">
        <v>1147081</v>
      </c>
      <c r="Z42" s="36">
        <v>1138994</v>
      </c>
      <c r="AA42" s="36">
        <v>102102</v>
      </c>
      <c r="AB42" s="36">
        <v>983478</v>
      </c>
      <c r="AC42" s="36">
        <v>980238</v>
      </c>
      <c r="AD42" s="36">
        <v>105342</v>
      </c>
    </row>
    <row r="43" spans="4:30" s="16" customFormat="1" ht="23.25" customHeight="1">
      <c r="D43" s="47"/>
      <c r="E43" s="35"/>
      <c r="F43" s="13"/>
      <c r="G43" s="36"/>
      <c r="H43" s="36"/>
      <c r="I43" s="36"/>
      <c r="J43" s="36"/>
      <c r="K43" s="36"/>
      <c r="L43" s="36"/>
      <c r="M43" s="36"/>
      <c r="N43" s="36"/>
      <c r="O43" s="36"/>
      <c r="R43" s="76" t="s">
        <v>82</v>
      </c>
      <c r="S43" s="75"/>
      <c r="T43" s="35"/>
      <c r="U43" s="19" t="s">
        <v>12</v>
      </c>
      <c r="V43" s="36">
        <f>SUM(G80:G83)</f>
        <v>145688</v>
      </c>
      <c r="W43" s="36">
        <f>SUM(H80:H83)</f>
        <v>145526</v>
      </c>
      <c r="X43" s="36">
        <v>9005</v>
      </c>
      <c r="Y43" s="36">
        <v>117740</v>
      </c>
      <c r="Z43" s="36">
        <v>116276</v>
      </c>
      <c r="AA43" s="36">
        <v>10469</v>
      </c>
      <c r="AB43" s="36">
        <v>108034</v>
      </c>
      <c r="AC43" s="36">
        <v>106721</v>
      </c>
      <c r="AD43" s="36">
        <v>11782</v>
      </c>
    </row>
    <row r="44" spans="2:30" s="16" customFormat="1" ht="23.25" customHeight="1">
      <c r="B44" s="76" t="s">
        <v>45</v>
      </c>
      <c r="C44" s="75"/>
      <c r="D44" s="75"/>
      <c r="E44" s="35"/>
      <c r="F44" s="19" t="s">
        <v>12</v>
      </c>
      <c r="G44" s="36">
        <v>247288</v>
      </c>
      <c r="H44" s="36">
        <v>247729</v>
      </c>
      <c r="I44" s="36">
        <v>9774</v>
      </c>
      <c r="J44" s="36">
        <v>245653</v>
      </c>
      <c r="K44" s="36">
        <v>242896</v>
      </c>
      <c r="L44" s="36">
        <v>12531</v>
      </c>
      <c r="M44" s="36">
        <v>235262</v>
      </c>
      <c r="N44" s="36">
        <v>237478</v>
      </c>
      <c r="O44" s="36">
        <v>10315</v>
      </c>
      <c r="S44" s="47"/>
      <c r="T44" s="35"/>
      <c r="U44" s="13"/>
      <c r="V44" s="36"/>
      <c r="W44" s="36"/>
      <c r="X44" s="36"/>
      <c r="Y44" s="36"/>
      <c r="Z44" s="36"/>
      <c r="AA44" s="36"/>
      <c r="AB44" s="36"/>
      <c r="AC44" s="36"/>
      <c r="AD44" s="36"/>
    </row>
    <row r="45" spans="2:30" s="16" customFormat="1" ht="23.25" customHeight="1">
      <c r="B45" s="76" t="s">
        <v>44</v>
      </c>
      <c r="C45" s="75"/>
      <c r="D45" s="75"/>
      <c r="E45" s="35"/>
      <c r="F45" s="19" t="s">
        <v>12</v>
      </c>
      <c r="G45" s="36">
        <v>18450</v>
      </c>
      <c r="H45" s="36">
        <v>18621</v>
      </c>
      <c r="I45" s="36">
        <v>507</v>
      </c>
      <c r="J45" s="36">
        <v>14047</v>
      </c>
      <c r="K45" s="36">
        <v>13917</v>
      </c>
      <c r="L45" s="36">
        <v>637</v>
      </c>
      <c r="M45" s="36">
        <v>8898</v>
      </c>
      <c r="N45" s="36">
        <v>9027</v>
      </c>
      <c r="O45" s="36">
        <v>508</v>
      </c>
      <c r="Q45" s="76" t="s">
        <v>83</v>
      </c>
      <c r="R45" s="75"/>
      <c r="S45" s="75"/>
      <c r="T45" s="35"/>
      <c r="U45" s="19" t="s">
        <v>12</v>
      </c>
      <c r="V45" s="36">
        <f>SUM(V46:V47)</f>
        <v>28560</v>
      </c>
      <c r="W45" s="36">
        <f>SUM(W46:W47)</f>
        <v>29376</v>
      </c>
      <c r="X45" s="36">
        <v>8912</v>
      </c>
      <c r="Y45" s="36">
        <v>15558</v>
      </c>
      <c r="Z45" s="36">
        <v>22044</v>
      </c>
      <c r="AA45" s="36">
        <v>2426</v>
      </c>
      <c r="AB45" s="36">
        <v>11444</v>
      </c>
      <c r="AC45" s="36">
        <v>12410</v>
      </c>
      <c r="AD45" s="36">
        <v>1460</v>
      </c>
    </row>
    <row r="46" spans="2:30" s="16" customFormat="1" ht="23.25" customHeight="1">
      <c r="B46" s="76" t="s">
        <v>43</v>
      </c>
      <c r="C46" s="75"/>
      <c r="D46" s="75"/>
      <c r="E46" s="35"/>
      <c r="F46" s="19" t="s">
        <v>12</v>
      </c>
      <c r="G46" s="36">
        <v>17632</v>
      </c>
      <c r="H46" s="36">
        <v>17919</v>
      </c>
      <c r="I46" s="36">
        <v>1969</v>
      </c>
      <c r="J46" s="36">
        <v>19092</v>
      </c>
      <c r="K46" s="36">
        <v>18214</v>
      </c>
      <c r="L46" s="36">
        <v>2847</v>
      </c>
      <c r="M46" s="36">
        <v>12396</v>
      </c>
      <c r="N46" s="36">
        <v>13471</v>
      </c>
      <c r="O46" s="36">
        <v>1772</v>
      </c>
      <c r="R46" s="90" t="s">
        <v>84</v>
      </c>
      <c r="S46" s="91"/>
      <c r="T46" s="35"/>
      <c r="U46" s="19" t="s">
        <v>12</v>
      </c>
      <c r="V46" s="36">
        <v>2045</v>
      </c>
      <c r="W46" s="36">
        <v>2114</v>
      </c>
      <c r="X46" s="36">
        <v>70</v>
      </c>
      <c r="Y46" s="36">
        <v>1952</v>
      </c>
      <c r="Z46" s="36">
        <v>1940</v>
      </c>
      <c r="AA46" s="36">
        <v>82</v>
      </c>
      <c r="AB46" s="36">
        <v>1860</v>
      </c>
      <c r="AC46" s="36">
        <v>1862</v>
      </c>
      <c r="AD46" s="36">
        <v>80</v>
      </c>
    </row>
    <row r="47" spans="2:30" s="16" customFormat="1" ht="23.25" customHeight="1">
      <c r="B47" s="76" t="s">
        <v>42</v>
      </c>
      <c r="C47" s="75"/>
      <c r="D47" s="75"/>
      <c r="E47" s="35"/>
      <c r="F47" s="19" t="s">
        <v>12</v>
      </c>
      <c r="G47" s="36">
        <v>3391</v>
      </c>
      <c r="H47" s="36">
        <v>3397</v>
      </c>
      <c r="I47" s="36">
        <v>184</v>
      </c>
      <c r="J47" s="36">
        <v>3954</v>
      </c>
      <c r="K47" s="36">
        <v>3907</v>
      </c>
      <c r="L47" s="36">
        <v>231</v>
      </c>
      <c r="M47" s="36">
        <v>3216</v>
      </c>
      <c r="N47" s="36">
        <v>3265</v>
      </c>
      <c r="O47" s="36">
        <v>182</v>
      </c>
      <c r="R47" s="76" t="s">
        <v>82</v>
      </c>
      <c r="S47" s="76"/>
      <c r="T47" s="35"/>
      <c r="U47" s="19" t="s">
        <v>12</v>
      </c>
      <c r="V47" s="36">
        <v>26515</v>
      </c>
      <c r="W47" s="36">
        <v>27262</v>
      </c>
      <c r="X47" s="36">
        <v>8842</v>
      </c>
      <c r="Y47" s="36">
        <v>13606</v>
      </c>
      <c r="Z47" s="36">
        <v>20104</v>
      </c>
      <c r="AA47" s="36">
        <v>2344</v>
      </c>
      <c r="AB47" s="36">
        <v>9584</v>
      </c>
      <c r="AC47" s="36">
        <v>10548</v>
      </c>
      <c r="AD47" s="36">
        <v>1380</v>
      </c>
    </row>
    <row r="48" spans="2:30" s="16" customFormat="1" ht="23.25" customHeight="1">
      <c r="B48" s="76" t="s">
        <v>41</v>
      </c>
      <c r="C48" s="75"/>
      <c r="D48" s="75"/>
      <c r="E48" s="35"/>
      <c r="F48" s="19" t="s">
        <v>12</v>
      </c>
      <c r="G48" s="36">
        <v>1255</v>
      </c>
      <c r="H48" s="36">
        <v>1223</v>
      </c>
      <c r="I48" s="36">
        <v>63</v>
      </c>
      <c r="J48" s="36">
        <v>913</v>
      </c>
      <c r="K48" s="36">
        <v>871</v>
      </c>
      <c r="L48" s="36">
        <v>105</v>
      </c>
      <c r="M48" s="36">
        <v>424</v>
      </c>
      <c r="N48" s="36">
        <v>526</v>
      </c>
      <c r="O48" s="36">
        <v>3</v>
      </c>
      <c r="S48" s="47"/>
      <c r="T48" s="35"/>
      <c r="U48" s="13"/>
      <c r="V48" s="36"/>
      <c r="W48" s="36"/>
      <c r="X48" s="36"/>
      <c r="Y48" s="36"/>
      <c r="Z48" s="36"/>
      <c r="AA48" s="36"/>
      <c r="AB48" s="36"/>
      <c r="AC48" s="36"/>
      <c r="AD48" s="36"/>
    </row>
    <row r="49" spans="2:30" s="16" customFormat="1" ht="23.25" customHeight="1">
      <c r="B49" s="76" t="s">
        <v>40</v>
      </c>
      <c r="C49" s="75"/>
      <c r="D49" s="75"/>
      <c r="E49" s="35"/>
      <c r="F49" s="19" t="s">
        <v>12</v>
      </c>
      <c r="G49" s="36">
        <v>201</v>
      </c>
      <c r="H49" s="36">
        <v>194</v>
      </c>
      <c r="I49" s="36">
        <v>10</v>
      </c>
      <c r="J49" s="36">
        <v>233</v>
      </c>
      <c r="K49" s="36">
        <v>239</v>
      </c>
      <c r="L49" s="36">
        <v>4</v>
      </c>
      <c r="M49" s="36">
        <v>133</v>
      </c>
      <c r="N49" s="36">
        <v>137</v>
      </c>
      <c r="O49" s="36" t="s">
        <v>103</v>
      </c>
      <c r="S49" s="47"/>
      <c r="T49" s="35"/>
      <c r="U49" s="13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16" customFormat="1" ht="23.25" customHeight="1">
      <c r="A50" s="25"/>
      <c r="B50" s="79" t="s">
        <v>39</v>
      </c>
      <c r="C50" s="80"/>
      <c r="D50" s="80"/>
      <c r="E50" s="40"/>
      <c r="F50" s="41" t="s">
        <v>12</v>
      </c>
      <c r="G50" s="42">
        <v>500</v>
      </c>
      <c r="H50" s="42">
        <v>513</v>
      </c>
      <c r="I50" s="42">
        <v>6</v>
      </c>
      <c r="J50" s="42">
        <v>547</v>
      </c>
      <c r="K50" s="42">
        <v>551</v>
      </c>
      <c r="L50" s="42">
        <v>2</v>
      </c>
      <c r="M50" s="42">
        <v>303</v>
      </c>
      <c r="N50" s="42">
        <v>305</v>
      </c>
      <c r="O50" s="42" t="s">
        <v>103</v>
      </c>
      <c r="P50" s="82" t="s">
        <v>85</v>
      </c>
      <c r="Q50" s="80"/>
      <c r="R50" s="80"/>
      <c r="S50" s="80"/>
      <c r="T50" s="43"/>
      <c r="U50" s="44" t="s">
        <v>11</v>
      </c>
      <c r="V50" s="45">
        <v>29742</v>
      </c>
      <c r="W50" s="45">
        <v>29666</v>
      </c>
      <c r="X50" s="45">
        <v>2213</v>
      </c>
      <c r="Y50" s="45">
        <v>28016</v>
      </c>
      <c r="Z50" s="45">
        <v>27773</v>
      </c>
      <c r="AA50" s="45">
        <v>2456</v>
      </c>
      <c r="AB50" s="45">
        <v>22776</v>
      </c>
      <c r="AC50" s="45">
        <v>23239</v>
      </c>
      <c r="AD50" s="45">
        <v>1993</v>
      </c>
    </row>
    <row r="51" ht="20.25" customHeight="1">
      <c r="A51" s="18" t="s">
        <v>99</v>
      </c>
    </row>
    <row r="52" ht="43.5" customHeight="1"/>
    <row r="53" spans="1:4" ht="13.5" hidden="1">
      <c r="A53" s="3"/>
      <c r="B53"/>
      <c r="D53" s="26" t="s">
        <v>32</v>
      </c>
    </row>
    <row r="54" spans="1:15" ht="13.5" hidden="1">
      <c r="A54"/>
      <c r="C54"/>
      <c r="D54" s="26">
        <v>127</v>
      </c>
      <c r="E54" s="26"/>
      <c r="F54"/>
      <c r="G54" s="2">
        <v>6006</v>
      </c>
      <c r="H54" s="2">
        <v>238</v>
      </c>
      <c r="I54" s="2">
        <v>629</v>
      </c>
      <c r="J54" s="2">
        <v>6027</v>
      </c>
      <c r="K54" s="2">
        <v>251</v>
      </c>
      <c r="L54" s="2">
        <v>304</v>
      </c>
      <c r="M54" s="2">
        <v>4587</v>
      </c>
      <c r="N54" s="2">
        <v>27</v>
      </c>
      <c r="O54" s="2">
        <v>434</v>
      </c>
    </row>
    <row r="55" spans="3:15" ht="13.5" hidden="1">
      <c r="C55"/>
      <c r="D55" s="26">
        <v>130</v>
      </c>
      <c r="E55" s="26"/>
      <c r="F55"/>
      <c r="G55" s="2">
        <v>952</v>
      </c>
      <c r="H55" s="2">
        <v>474</v>
      </c>
      <c r="I55" s="2">
        <v>31</v>
      </c>
      <c r="J55" s="2">
        <v>696</v>
      </c>
      <c r="K55" s="2">
        <v>362</v>
      </c>
      <c r="L55" s="2">
        <v>162</v>
      </c>
      <c r="M55" s="2">
        <v>1011</v>
      </c>
      <c r="N55" s="2">
        <v>352</v>
      </c>
      <c r="O55" s="2">
        <v>47</v>
      </c>
    </row>
    <row r="56" spans="3:15" ht="13.5" hidden="1">
      <c r="C56"/>
      <c r="D56" s="26">
        <v>131</v>
      </c>
      <c r="E56" s="26"/>
      <c r="F56"/>
      <c r="G56" s="2">
        <v>9858</v>
      </c>
      <c r="H56" s="2">
        <v>106</v>
      </c>
      <c r="I56" s="2">
        <v>612</v>
      </c>
      <c r="J56" s="2">
        <v>10169</v>
      </c>
      <c r="K56" s="2">
        <v>0</v>
      </c>
      <c r="L56" s="2">
        <v>759</v>
      </c>
      <c r="M56" s="2">
        <v>10894</v>
      </c>
      <c r="N56" s="2">
        <v>71</v>
      </c>
      <c r="O56" s="2">
        <v>1024</v>
      </c>
    </row>
    <row r="57" spans="3:6" ht="13.5" hidden="1">
      <c r="C57"/>
      <c r="D57" s="26"/>
      <c r="E57" s="26"/>
      <c r="F57"/>
    </row>
    <row r="58" spans="3:15" ht="13.5" hidden="1">
      <c r="C58"/>
      <c r="D58" s="26">
        <v>115</v>
      </c>
      <c r="E58" s="26"/>
      <c r="F58"/>
      <c r="G58" s="2">
        <v>3151</v>
      </c>
      <c r="H58" s="2">
        <v>3175</v>
      </c>
      <c r="I58" s="2">
        <v>51</v>
      </c>
      <c r="J58" s="2">
        <v>2957</v>
      </c>
      <c r="K58" s="2">
        <v>2909</v>
      </c>
      <c r="L58" s="2">
        <v>99</v>
      </c>
      <c r="M58" s="2">
        <v>2527</v>
      </c>
      <c r="N58" s="2">
        <v>2544</v>
      </c>
      <c r="O58" s="2">
        <v>82</v>
      </c>
    </row>
    <row r="59" spans="3:15" ht="13.5" hidden="1">
      <c r="C59"/>
      <c r="D59" s="26">
        <v>116</v>
      </c>
      <c r="E59" s="26"/>
      <c r="F59"/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</row>
    <row r="60" spans="3:6" ht="13.5" hidden="1">
      <c r="C60"/>
      <c r="D60" s="26"/>
      <c r="E60" s="26"/>
      <c r="F60"/>
    </row>
    <row r="61" spans="3:15" ht="13.5" hidden="1">
      <c r="C61"/>
      <c r="D61" s="26">
        <v>117</v>
      </c>
      <c r="E61" s="26"/>
      <c r="F61"/>
      <c r="G61" s="2">
        <v>162</v>
      </c>
      <c r="H61" s="2">
        <v>257</v>
      </c>
      <c r="I61" s="2">
        <v>43</v>
      </c>
      <c r="J61" s="2">
        <v>48</v>
      </c>
      <c r="K61" s="2">
        <v>60</v>
      </c>
      <c r="L61" s="2">
        <v>31</v>
      </c>
      <c r="M61" s="2">
        <v>84</v>
      </c>
      <c r="N61" s="2">
        <v>98</v>
      </c>
      <c r="O61" s="2">
        <v>17</v>
      </c>
    </row>
    <row r="62" spans="3:15" ht="13.5" hidden="1">
      <c r="C62"/>
      <c r="D62" s="26">
        <v>118</v>
      </c>
      <c r="E62" s="26"/>
      <c r="F62"/>
      <c r="G62" s="2">
        <v>1468</v>
      </c>
      <c r="H62" s="2">
        <v>1503</v>
      </c>
      <c r="I62" s="2">
        <v>52</v>
      </c>
      <c r="J62" s="2">
        <v>1473</v>
      </c>
      <c r="K62" s="2">
        <v>1503</v>
      </c>
      <c r="L62" s="2">
        <v>22</v>
      </c>
      <c r="M62" s="2">
        <v>635</v>
      </c>
      <c r="N62" s="2">
        <v>636</v>
      </c>
      <c r="O62" s="2">
        <v>21</v>
      </c>
    </row>
    <row r="63" spans="3:15" ht="13.5" hidden="1">
      <c r="C63"/>
      <c r="D63" s="26">
        <v>119</v>
      </c>
      <c r="E63" s="26"/>
      <c r="F63"/>
      <c r="G63" s="2">
        <v>1537</v>
      </c>
      <c r="H63" s="2">
        <v>1476</v>
      </c>
      <c r="I63" s="2">
        <v>271</v>
      </c>
      <c r="J63" s="2">
        <v>1473</v>
      </c>
      <c r="K63" s="2">
        <v>1586</v>
      </c>
      <c r="L63" s="2">
        <v>158</v>
      </c>
      <c r="M63" s="2">
        <v>1146</v>
      </c>
      <c r="N63" s="2">
        <v>1086</v>
      </c>
      <c r="O63" s="2">
        <v>218</v>
      </c>
    </row>
    <row r="64" spans="3:15" ht="13.5" hidden="1">
      <c r="C64"/>
      <c r="D64" s="26">
        <v>120</v>
      </c>
      <c r="E64" s="26"/>
      <c r="F64"/>
      <c r="G64" s="2">
        <v>4840</v>
      </c>
      <c r="H64" s="2">
        <v>4781</v>
      </c>
      <c r="I64" s="2">
        <v>117</v>
      </c>
      <c r="J64" s="2">
        <v>3801</v>
      </c>
      <c r="K64" s="2">
        <v>3827</v>
      </c>
      <c r="L64" s="2">
        <v>91</v>
      </c>
      <c r="M64" s="2">
        <v>3823</v>
      </c>
      <c r="N64" s="2">
        <v>3757</v>
      </c>
      <c r="O64" s="2">
        <v>157</v>
      </c>
    </row>
    <row r="65" spans="3:6" ht="13.5" hidden="1">
      <c r="C65"/>
      <c r="D65" s="26" t="s">
        <v>31</v>
      </c>
      <c r="E65" s="26"/>
      <c r="F65"/>
    </row>
    <row r="66" spans="3:15" ht="13.5" hidden="1">
      <c r="C66"/>
      <c r="D66" s="26">
        <v>123</v>
      </c>
      <c r="E66" s="26"/>
      <c r="F66"/>
      <c r="G66" s="2">
        <v>26659</v>
      </c>
      <c r="H66" s="2">
        <v>26761</v>
      </c>
      <c r="I66" s="2">
        <v>0</v>
      </c>
      <c r="J66" s="2">
        <v>25532</v>
      </c>
      <c r="K66" s="2">
        <v>25532</v>
      </c>
      <c r="L66" s="2">
        <v>0</v>
      </c>
      <c r="M66" s="2">
        <v>17736</v>
      </c>
      <c r="N66" s="2">
        <v>17736</v>
      </c>
      <c r="O66" s="2">
        <v>0</v>
      </c>
    </row>
    <row r="67" spans="3:15" ht="13.5" hidden="1">
      <c r="C67"/>
      <c r="D67" s="26">
        <v>124</v>
      </c>
      <c r="E67" s="26"/>
      <c r="F67"/>
      <c r="G67" s="2">
        <v>10050</v>
      </c>
      <c r="H67" s="2">
        <v>10705</v>
      </c>
      <c r="I67" s="2">
        <v>200</v>
      </c>
      <c r="J67" s="2">
        <v>16170</v>
      </c>
      <c r="K67" s="2">
        <v>16170</v>
      </c>
      <c r="L67" s="2">
        <v>200</v>
      </c>
      <c r="M67" s="2">
        <v>10430</v>
      </c>
      <c r="N67" s="2">
        <v>10185</v>
      </c>
      <c r="O67" s="2">
        <v>445</v>
      </c>
    </row>
    <row r="68" spans="2:6" ht="13.5" hidden="1">
      <c r="B68"/>
      <c r="D68" s="18" t="s">
        <v>33</v>
      </c>
      <c r="E68" s="18"/>
      <c r="F68"/>
    </row>
    <row r="69" spans="1:15" ht="13.5" hidden="1">
      <c r="A69"/>
      <c r="D69" s="26">
        <v>110</v>
      </c>
      <c r="E69" s="26"/>
      <c r="F69"/>
      <c r="G69" s="2">
        <v>13406</v>
      </c>
      <c r="H69" s="2">
        <v>14061</v>
      </c>
      <c r="I69" s="2">
        <v>224</v>
      </c>
      <c r="J69" s="2">
        <v>9274</v>
      </c>
      <c r="K69" s="2">
        <v>9175</v>
      </c>
      <c r="L69" s="2">
        <v>323</v>
      </c>
      <c r="M69" s="2">
        <v>7951</v>
      </c>
      <c r="N69" s="2">
        <v>7898</v>
      </c>
      <c r="O69" s="2">
        <v>376</v>
      </c>
    </row>
    <row r="70" spans="4:15" ht="13.5" hidden="1">
      <c r="D70" s="26">
        <v>111</v>
      </c>
      <c r="E70" s="26"/>
      <c r="F70"/>
      <c r="G70" s="2">
        <v>9720</v>
      </c>
      <c r="H70" s="2">
        <v>10280</v>
      </c>
      <c r="I70" s="2">
        <v>26</v>
      </c>
      <c r="J70" s="2">
        <v>5589</v>
      </c>
      <c r="K70" s="2">
        <v>5560</v>
      </c>
      <c r="L70" s="2">
        <v>55</v>
      </c>
      <c r="M70" s="2">
        <v>4574</v>
      </c>
      <c r="N70" s="2">
        <v>4562</v>
      </c>
      <c r="O70" s="2">
        <v>67</v>
      </c>
    </row>
    <row r="71" spans="4:6" ht="13.5" hidden="1">
      <c r="D71" s="26" t="s">
        <v>31</v>
      </c>
      <c r="E71" s="26"/>
      <c r="F71"/>
    </row>
    <row r="72" spans="4:15" ht="13.5" hidden="1">
      <c r="D72" s="26">
        <v>116</v>
      </c>
      <c r="E72" s="26"/>
      <c r="F72"/>
      <c r="G72" s="2">
        <v>3840</v>
      </c>
      <c r="H72" s="2">
        <v>3837</v>
      </c>
      <c r="I72" s="2">
        <v>3</v>
      </c>
      <c r="J72" s="2">
        <v>3415</v>
      </c>
      <c r="K72" s="2">
        <v>3417</v>
      </c>
      <c r="L72" s="2">
        <v>1</v>
      </c>
      <c r="M72" s="2">
        <v>3301</v>
      </c>
      <c r="N72" s="2">
        <v>3301</v>
      </c>
      <c r="O72" s="2">
        <v>1</v>
      </c>
    </row>
    <row r="73" spans="4:15" ht="13.5" hidden="1">
      <c r="D73" s="26">
        <v>117</v>
      </c>
      <c r="E73" s="26"/>
      <c r="F73"/>
      <c r="G73" s="2">
        <v>14230</v>
      </c>
      <c r="H73" s="2">
        <v>14045</v>
      </c>
      <c r="I73" s="2">
        <v>308</v>
      </c>
      <c r="J73" s="2">
        <v>16446</v>
      </c>
      <c r="K73" s="2">
        <v>16326</v>
      </c>
      <c r="L73" s="2">
        <v>428</v>
      </c>
      <c r="M73" s="2">
        <v>17329</v>
      </c>
      <c r="N73" s="2">
        <v>17343</v>
      </c>
      <c r="O73" s="2">
        <v>414</v>
      </c>
    </row>
    <row r="74" spans="4:6" ht="13.5" hidden="1">
      <c r="D74" s="26" t="s">
        <v>31</v>
      </c>
      <c r="E74" s="26"/>
      <c r="F74"/>
    </row>
    <row r="75" spans="4:15" ht="13.5" hidden="1">
      <c r="D75" s="26">
        <v>118</v>
      </c>
      <c r="E75" s="26"/>
      <c r="F75"/>
      <c r="G75" s="2">
        <v>1442</v>
      </c>
      <c r="H75" s="2">
        <v>1438</v>
      </c>
      <c r="I75" s="2">
        <v>8</v>
      </c>
      <c r="J75" s="2">
        <v>1167</v>
      </c>
      <c r="K75" s="2">
        <v>1168</v>
      </c>
      <c r="L75" s="2">
        <v>7</v>
      </c>
      <c r="M75" s="2">
        <v>628</v>
      </c>
      <c r="N75" s="2">
        <v>628</v>
      </c>
      <c r="O75" s="2">
        <v>7</v>
      </c>
    </row>
    <row r="76" spans="4:15" ht="13.5" hidden="1">
      <c r="D76" s="26">
        <v>119</v>
      </c>
      <c r="E76" s="26"/>
      <c r="F76"/>
      <c r="G76" s="2">
        <v>3245</v>
      </c>
      <c r="H76" s="2">
        <v>3320</v>
      </c>
      <c r="I76" s="2">
        <v>116</v>
      </c>
      <c r="J76" s="2">
        <v>3641</v>
      </c>
      <c r="K76" s="2">
        <v>3684</v>
      </c>
      <c r="L76" s="2">
        <v>73</v>
      </c>
      <c r="M76" s="2">
        <v>3307</v>
      </c>
      <c r="N76" s="2">
        <v>3050</v>
      </c>
      <c r="O76" s="2">
        <v>330</v>
      </c>
    </row>
    <row r="77" spans="4:15" ht="13.5" hidden="1">
      <c r="D77" s="26">
        <v>122</v>
      </c>
      <c r="E77" s="26"/>
      <c r="F77"/>
      <c r="G77" s="2">
        <v>580</v>
      </c>
      <c r="H77" s="2">
        <v>580</v>
      </c>
      <c r="I77" s="2">
        <v>0</v>
      </c>
      <c r="J77" s="2">
        <v>612</v>
      </c>
      <c r="K77" s="2">
        <v>611</v>
      </c>
      <c r="L77" s="2">
        <v>1</v>
      </c>
      <c r="M77" s="2">
        <v>1128</v>
      </c>
      <c r="N77" s="2">
        <v>1124</v>
      </c>
      <c r="O77" s="2">
        <v>5</v>
      </c>
    </row>
    <row r="78" spans="4:15" ht="13.5" hidden="1">
      <c r="D78" s="26">
        <v>123</v>
      </c>
      <c r="E78" s="26"/>
      <c r="F78"/>
      <c r="G78" s="2">
        <v>3534</v>
      </c>
      <c r="H78" s="2">
        <v>3738</v>
      </c>
      <c r="I78" s="2">
        <v>224</v>
      </c>
      <c r="J78" s="2">
        <v>3840</v>
      </c>
      <c r="K78" s="2">
        <v>3921</v>
      </c>
      <c r="L78" s="2">
        <v>143</v>
      </c>
      <c r="M78" s="2">
        <v>3388</v>
      </c>
      <c r="N78" s="2">
        <v>3364</v>
      </c>
      <c r="O78" s="2">
        <v>167</v>
      </c>
    </row>
    <row r="79" spans="4:6" ht="13.5" hidden="1">
      <c r="D79" s="2" t="s">
        <v>34</v>
      </c>
      <c r="F79"/>
    </row>
    <row r="80" spans="1:15" ht="13.5" hidden="1">
      <c r="A80"/>
      <c r="B80"/>
      <c r="C80" s="2" t="s">
        <v>31</v>
      </c>
      <c r="D80" s="26">
        <v>111</v>
      </c>
      <c r="E80" s="26"/>
      <c r="F80"/>
      <c r="G80" s="2">
        <v>18056</v>
      </c>
      <c r="H80" s="2">
        <v>19953</v>
      </c>
      <c r="I80" s="2">
        <v>2140</v>
      </c>
      <c r="J80" s="2">
        <v>16599</v>
      </c>
      <c r="K80" s="2">
        <v>16874</v>
      </c>
      <c r="L80" s="2">
        <v>1865</v>
      </c>
      <c r="M80" s="2">
        <v>17448</v>
      </c>
      <c r="N80" s="2">
        <v>17990</v>
      </c>
      <c r="O80" s="2">
        <v>1323</v>
      </c>
    </row>
    <row r="81" spans="4:15" ht="13.5" hidden="1">
      <c r="D81" s="26">
        <v>112</v>
      </c>
      <c r="E81" s="26"/>
      <c r="F81"/>
      <c r="G81" s="2">
        <v>54510</v>
      </c>
      <c r="H81" s="2">
        <v>54112</v>
      </c>
      <c r="I81" s="2">
        <v>6391</v>
      </c>
      <c r="J81" s="2">
        <v>43943</v>
      </c>
      <c r="K81" s="2">
        <v>45510</v>
      </c>
      <c r="L81" s="2">
        <v>4824</v>
      </c>
      <c r="M81" s="2">
        <v>52327</v>
      </c>
      <c r="N81" s="2">
        <v>51309</v>
      </c>
      <c r="O81" s="2">
        <v>5842</v>
      </c>
    </row>
    <row r="82" spans="4:15" ht="13.5" hidden="1">
      <c r="D82" s="26">
        <v>114</v>
      </c>
      <c r="E82" s="26"/>
      <c r="F82"/>
      <c r="G82" s="2">
        <v>8625</v>
      </c>
      <c r="H82" s="2">
        <v>8579</v>
      </c>
      <c r="I82" s="2">
        <v>52</v>
      </c>
      <c r="J82" s="2">
        <v>10804</v>
      </c>
      <c r="K82" s="2">
        <v>10836</v>
      </c>
      <c r="L82" s="2">
        <v>20</v>
      </c>
      <c r="M82" s="2">
        <v>8095</v>
      </c>
      <c r="N82" s="2">
        <v>8113</v>
      </c>
      <c r="O82" s="2">
        <v>2</v>
      </c>
    </row>
    <row r="83" spans="4:15" ht="13.5" hidden="1">
      <c r="D83" s="26">
        <v>115</v>
      </c>
      <c r="E83" s="26"/>
      <c r="F83"/>
      <c r="G83" s="2">
        <v>64497</v>
      </c>
      <c r="H83" s="2">
        <v>62882</v>
      </c>
      <c r="I83" s="2">
        <v>4475</v>
      </c>
      <c r="J83" s="2">
        <v>55625</v>
      </c>
      <c r="K83" s="2">
        <v>56677</v>
      </c>
      <c r="L83" s="2">
        <v>3423</v>
      </c>
      <c r="M83" s="2">
        <v>48412</v>
      </c>
      <c r="N83" s="2">
        <v>49997</v>
      </c>
      <c r="O83" s="2">
        <v>1838</v>
      </c>
    </row>
    <row r="84" spans="4:6" ht="13.5" hidden="1">
      <c r="D84" s="26" t="s">
        <v>31</v>
      </c>
      <c r="E84" s="26"/>
      <c r="F84"/>
    </row>
    <row r="85" spans="4:6" ht="13.5" hidden="1">
      <c r="D85" s="26" t="s">
        <v>31</v>
      </c>
      <c r="E85" s="26"/>
      <c r="F85"/>
    </row>
    <row r="86" spans="4:15" ht="13.5" hidden="1">
      <c r="D86" s="2" t="s">
        <v>95</v>
      </c>
      <c r="F86" s="26" t="s">
        <v>31</v>
      </c>
      <c r="M86" s="2">
        <f>SUM(M54:M56)</f>
        <v>16492</v>
      </c>
      <c r="N86" s="2">
        <f>SUM(N54:N56)</f>
        <v>450</v>
      </c>
      <c r="O86" s="2">
        <f>SUM(O54:O56)</f>
        <v>1505</v>
      </c>
    </row>
    <row r="87" spans="4:15" ht="13.5" hidden="1">
      <c r="D87" s="2" t="s">
        <v>94</v>
      </c>
      <c r="F87" s="26" t="s">
        <v>31</v>
      </c>
      <c r="M87" s="2">
        <f>SUM(M58:M59)</f>
        <v>2527</v>
      </c>
      <c r="N87" s="2">
        <f>SUM(N58:N59)</f>
        <v>2544</v>
      </c>
      <c r="O87" s="2">
        <f>SUM(O58:O59)</f>
        <v>82</v>
      </c>
    </row>
    <row r="88" spans="4:15" ht="13.5" hidden="1">
      <c r="D88" s="2" t="s">
        <v>93</v>
      </c>
      <c r="M88" s="2">
        <f>SUM(M61:M64)</f>
        <v>5688</v>
      </c>
      <c r="N88" s="2">
        <f>SUM(N61:N64)</f>
        <v>5577</v>
      </c>
      <c r="O88" s="2">
        <f>SUM(O61:O64)</f>
        <v>413</v>
      </c>
    </row>
    <row r="89" spans="4:15" ht="13.5" hidden="1">
      <c r="D89" s="2" t="s">
        <v>92</v>
      </c>
      <c r="M89" s="2">
        <f>SUM(M66:M67)</f>
        <v>28166</v>
      </c>
      <c r="N89" s="2">
        <f>SUM(N66:N67)</f>
        <v>27921</v>
      </c>
      <c r="O89" s="2">
        <f>SUM(O66:O67)</f>
        <v>445</v>
      </c>
    </row>
    <row r="90" spans="4:15" ht="13.5" hidden="1">
      <c r="D90" s="2" t="s">
        <v>91</v>
      </c>
      <c r="M90" s="2">
        <f>SUM(M69:M70)</f>
        <v>12525</v>
      </c>
      <c r="N90" s="2">
        <f>SUM(N69:N70)</f>
        <v>12460</v>
      </c>
      <c r="O90" s="2">
        <f>SUM(O69:O70)</f>
        <v>443</v>
      </c>
    </row>
    <row r="91" spans="4:15" ht="13.5" hidden="1">
      <c r="D91" s="2" t="s">
        <v>90</v>
      </c>
      <c r="M91" s="2">
        <f>SUM(M72:M73)</f>
        <v>20630</v>
      </c>
      <c r="N91" s="2">
        <f>SUM(N72:N73)</f>
        <v>20644</v>
      </c>
      <c r="O91" s="2">
        <f>SUM(O72:O73)</f>
        <v>415</v>
      </c>
    </row>
    <row r="92" spans="4:15" ht="13.5" hidden="1">
      <c r="D92" s="2" t="s">
        <v>89</v>
      </c>
      <c r="M92" s="2">
        <f>SUM(M75:M78)</f>
        <v>8451</v>
      </c>
      <c r="N92" s="2">
        <f>SUM(N75:N78)</f>
        <v>8166</v>
      </c>
      <c r="O92" s="2">
        <f>SUM(O75:O78)</f>
        <v>509</v>
      </c>
    </row>
    <row r="93" spans="4:15" ht="13.5" hidden="1">
      <c r="D93" s="2" t="s">
        <v>88</v>
      </c>
      <c r="M93" s="2">
        <f>SUM(M80:M83)</f>
        <v>126282</v>
      </c>
      <c r="N93" s="2">
        <f>SUM(N80:N83)</f>
        <v>127409</v>
      </c>
      <c r="O93" s="2">
        <f>SUM(O80:O83)</f>
        <v>9005</v>
      </c>
    </row>
    <row r="94" ht="14.25"/>
  </sheetData>
  <sheetProtection/>
  <mergeCells count="55">
    <mergeCell ref="R47:S47"/>
    <mergeCell ref="P50:S50"/>
    <mergeCell ref="P6:T8"/>
    <mergeCell ref="R42:S42"/>
    <mergeCell ref="R43:S43"/>
    <mergeCell ref="Q45:S45"/>
    <mergeCell ref="R46:S46"/>
    <mergeCell ref="Q38:S38"/>
    <mergeCell ref="Q39:S39"/>
    <mergeCell ref="Q40:S40"/>
    <mergeCell ref="Q30:S30"/>
    <mergeCell ref="R31:S31"/>
    <mergeCell ref="R32:S32"/>
    <mergeCell ref="Q33:S33"/>
    <mergeCell ref="R41:S41"/>
    <mergeCell ref="Q34:S34"/>
    <mergeCell ref="R35:S35"/>
    <mergeCell ref="R36:S36"/>
    <mergeCell ref="Q37:S37"/>
    <mergeCell ref="R15:S15"/>
    <mergeCell ref="R19:S19"/>
    <mergeCell ref="Q23:S23"/>
    <mergeCell ref="Q24:S24"/>
    <mergeCell ref="P27:S27"/>
    <mergeCell ref="Q29:S29"/>
    <mergeCell ref="Q9:S9"/>
    <mergeCell ref="Q10:S10"/>
    <mergeCell ref="Q11:S11"/>
    <mergeCell ref="Q12:S12"/>
    <mergeCell ref="Q13:S13"/>
    <mergeCell ref="Q14:S14"/>
    <mergeCell ref="B45:D45"/>
    <mergeCell ref="B46:D46"/>
    <mergeCell ref="B47:D47"/>
    <mergeCell ref="B48:D48"/>
    <mergeCell ref="B49:D49"/>
    <mergeCell ref="B50:D50"/>
    <mergeCell ref="C36:D36"/>
    <mergeCell ref="C37:D37"/>
    <mergeCell ref="C38:D38"/>
    <mergeCell ref="C39:D39"/>
    <mergeCell ref="A42:D42"/>
    <mergeCell ref="B44:D44"/>
    <mergeCell ref="C16:D16"/>
    <mergeCell ref="B18:D18"/>
    <mergeCell ref="C20:D20"/>
    <mergeCell ref="C30:D30"/>
    <mergeCell ref="C31:D31"/>
    <mergeCell ref="C35:D35"/>
    <mergeCell ref="A9:D9"/>
    <mergeCell ref="B11:D11"/>
    <mergeCell ref="C12:D12"/>
    <mergeCell ref="C13:D13"/>
    <mergeCell ref="C14:D14"/>
    <mergeCell ref="C15:D15"/>
  </mergeCells>
  <printOptions/>
  <pageMargins left="0.5905511811023623" right="0.5905511811023623" top="0.5905511811023623" bottom="0.5905511811023623" header="0" footer="0"/>
  <pageSetup horizontalDpi="300" verticalDpi="300" orientation="portrait" pageOrder="overThenDown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Q93"/>
  <sheetViews>
    <sheetView showGridLines="0" zoomScale="75" zoomScaleNormal="75" zoomScalePageLayoutView="0" workbookViewId="0" topLeftCell="A1">
      <selection activeCell="J11" sqref="J11"/>
    </sheetView>
  </sheetViews>
  <sheetFormatPr defaultColWidth="8.796875" defaultRowHeight="14.25"/>
  <cols>
    <col min="1" max="3" width="1.69921875" style="2" customWidth="1"/>
    <col min="4" max="4" width="16.09765625" style="2" customWidth="1"/>
    <col min="5" max="5" width="0.59375" style="2" customWidth="1"/>
    <col min="6" max="6" width="5.19921875" style="26" customWidth="1"/>
    <col min="7" max="15" width="11.59765625" style="2" customWidth="1"/>
    <col min="16" max="18" width="1.69921875" style="2" customWidth="1"/>
    <col min="19" max="19" width="16" style="27" customWidth="1"/>
    <col min="20" max="20" width="0.59375" style="27" customWidth="1"/>
    <col min="21" max="21" width="5.19921875" style="26" customWidth="1"/>
    <col min="22" max="30" width="11.59765625" style="2" customWidth="1"/>
    <col min="31" max="16384" width="9" style="2" customWidth="1"/>
  </cols>
  <sheetData>
    <row r="1" spans="1:30" s="54" customFormat="1" ht="16.5" customHeight="1">
      <c r="A1" s="52" t="s">
        <v>106</v>
      </c>
      <c r="B1" s="53"/>
      <c r="D1" s="53"/>
      <c r="E1" s="53"/>
      <c r="F1" s="53"/>
      <c r="S1" s="55"/>
      <c r="T1" s="55"/>
      <c r="U1" s="55"/>
      <c r="AB1" s="53"/>
      <c r="AD1" s="56" t="s">
        <v>107</v>
      </c>
    </row>
    <row r="2" spans="1:21" ht="21.75" customHeight="1">
      <c r="A2" s="4"/>
      <c r="D2" s="1"/>
      <c r="E2" s="1"/>
      <c r="F2" s="3"/>
      <c r="H2" s="5"/>
      <c r="S2" s="3"/>
      <c r="T2" s="3"/>
      <c r="U2" s="3"/>
    </row>
    <row r="3" spans="1:21" ht="21.75" customHeight="1">
      <c r="A3" s="6" t="s">
        <v>0</v>
      </c>
      <c r="D3" s="1"/>
      <c r="E3" s="1"/>
      <c r="F3" s="3"/>
      <c r="K3"/>
      <c r="O3" s="30" t="s">
        <v>1</v>
      </c>
      <c r="P3" s="7" t="s">
        <v>2</v>
      </c>
      <c r="S3" s="3"/>
      <c r="T3" s="3"/>
      <c r="U3" s="3"/>
    </row>
    <row r="4" spans="6:21" ht="24" customHeight="1">
      <c r="F4" s="3"/>
      <c r="S4" s="3"/>
      <c r="T4" s="3"/>
      <c r="U4" s="3"/>
    </row>
    <row r="5" spans="1:30" ht="15" customHeight="1" thickBot="1">
      <c r="A5" s="29"/>
      <c r="B5" s="9"/>
      <c r="C5" s="9"/>
      <c r="D5" s="9"/>
      <c r="E5" s="9"/>
      <c r="F5" s="10"/>
      <c r="G5" s="9"/>
      <c r="H5" s="9"/>
      <c r="I5" s="9"/>
      <c r="J5" s="9"/>
      <c r="K5" s="9"/>
      <c r="L5" s="9"/>
      <c r="M5" s="9"/>
      <c r="N5" s="9"/>
      <c r="O5" s="60" t="s">
        <v>108</v>
      </c>
      <c r="P5" s="28" t="s">
        <v>3</v>
      </c>
      <c r="Q5" s="9"/>
      <c r="R5" s="9"/>
      <c r="S5" s="11"/>
      <c r="T5" s="11"/>
      <c r="U5" s="8"/>
      <c r="V5" s="9"/>
      <c r="W5" s="9"/>
      <c r="X5" s="9"/>
      <c r="Y5" s="9"/>
      <c r="Z5" s="9"/>
      <c r="AA5" s="9"/>
      <c r="AB5" s="9"/>
      <c r="AC5" s="9"/>
      <c r="AD5" s="9"/>
    </row>
    <row r="6" spans="4:30" ht="24.75" customHeight="1">
      <c r="D6" s="46"/>
      <c r="E6" s="12"/>
      <c r="F6" s="13"/>
      <c r="G6" s="14" t="s">
        <v>98</v>
      </c>
      <c r="H6" s="14"/>
      <c r="I6" s="57"/>
      <c r="J6" s="14" t="s">
        <v>101</v>
      </c>
      <c r="K6" s="14"/>
      <c r="L6" s="15"/>
      <c r="M6" s="14" t="s">
        <v>163</v>
      </c>
      <c r="N6" s="14"/>
      <c r="O6" s="15"/>
      <c r="P6" s="83" t="s">
        <v>109</v>
      </c>
      <c r="Q6" s="84"/>
      <c r="R6" s="84"/>
      <c r="S6" s="84"/>
      <c r="T6" s="85"/>
      <c r="U6" s="13"/>
      <c r="V6" s="14" t="s">
        <v>98</v>
      </c>
      <c r="W6" s="14"/>
      <c r="X6" s="57"/>
      <c r="Y6" s="14" t="s">
        <v>101</v>
      </c>
      <c r="Z6" s="14"/>
      <c r="AA6" s="57"/>
      <c r="AB6" s="14" t="s">
        <v>163</v>
      </c>
      <c r="AC6" s="14"/>
      <c r="AD6" s="14"/>
    </row>
    <row r="7" spans="1:30" ht="24.75" customHeight="1">
      <c r="A7" s="18" t="s">
        <v>4</v>
      </c>
      <c r="D7" s="46"/>
      <c r="E7" s="12"/>
      <c r="F7" s="17" t="s">
        <v>110</v>
      </c>
      <c r="G7" s="50" t="s">
        <v>8</v>
      </c>
      <c r="H7" s="50" t="s">
        <v>9</v>
      </c>
      <c r="I7" s="49" t="s">
        <v>7</v>
      </c>
      <c r="J7" s="50" t="s">
        <v>8</v>
      </c>
      <c r="K7" s="50" t="s">
        <v>9</v>
      </c>
      <c r="L7" s="49" t="s">
        <v>7</v>
      </c>
      <c r="M7" s="49" t="s">
        <v>5</v>
      </c>
      <c r="N7" s="49" t="s">
        <v>6</v>
      </c>
      <c r="O7" s="49" t="s">
        <v>7</v>
      </c>
      <c r="P7" s="86"/>
      <c r="Q7" s="86"/>
      <c r="R7" s="86"/>
      <c r="S7" s="86"/>
      <c r="T7" s="87"/>
      <c r="U7" s="13" t="s">
        <v>111</v>
      </c>
      <c r="V7" s="50" t="s">
        <v>8</v>
      </c>
      <c r="W7" s="50" t="s">
        <v>9</v>
      </c>
      <c r="X7" s="49" t="s">
        <v>7</v>
      </c>
      <c r="Y7" s="50" t="s">
        <v>8</v>
      </c>
      <c r="Z7" s="50" t="s">
        <v>9</v>
      </c>
      <c r="AA7" s="49" t="s">
        <v>7</v>
      </c>
      <c r="AB7" s="50" t="s">
        <v>8</v>
      </c>
      <c r="AC7" s="50" t="s">
        <v>9</v>
      </c>
      <c r="AD7" s="51" t="s">
        <v>7</v>
      </c>
    </row>
    <row r="8" spans="1:30" ht="24.75" customHeight="1">
      <c r="A8" s="20"/>
      <c r="B8" s="20"/>
      <c r="C8" s="20"/>
      <c r="D8" s="25"/>
      <c r="E8" s="21"/>
      <c r="F8" s="22"/>
      <c r="G8" s="22"/>
      <c r="H8" s="22"/>
      <c r="I8" s="23" t="s">
        <v>10</v>
      </c>
      <c r="J8" s="22"/>
      <c r="K8" s="22"/>
      <c r="L8" s="23" t="s">
        <v>10</v>
      </c>
      <c r="M8" s="22"/>
      <c r="N8" s="22"/>
      <c r="O8" s="23" t="s">
        <v>10</v>
      </c>
      <c r="P8" s="88"/>
      <c r="Q8" s="88"/>
      <c r="R8" s="88"/>
      <c r="S8" s="88"/>
      <c r="T8" s="89"/>
      <c r="U8" s="22"/>
      <c r="V8" s="22"/>
      <c r="W8" s="22"/>
      <c r="X8" s="23" t="s">
        <v>10</v>
      </c>
      <c r="Y8" s="22"/>
      <c r="Z8" s="22"/>
      <c r="AA8" s="23" t="s">
        <v>10</v>
      </c>
      <c r="AB8" s="22"/>
      <c r="AC8" s="22"/>
      <c r="AD8" s="24" t="s">
        <v>10</v>
      </c>
    </row>
    <row r="9" spans="1:30" s="16" customFormat="1" ht="23.25" customHeight="1">
      <c r="A9" s="73" t="s">
        <v>112</v>
      </c>
      <c r="B9" s="73"/>
      <c r="C9" s="73"/>
      <c r="D9" s="73"/>
      <c r="E9" s="31"/>
      <c r="F9" s="32" t="s">
        <v>11</v>
      </c>
      <c r="G9" s="33">
        <f>SUM(G11+G18)</f>
        <v>665926</v>
      </c>
      <c r="H9" s="33">
        <f>SUM(H11+H18)</f>
        <v>661386</v>
      </c>
      <c r="I9" s="33">
        <f>SUM(I11+I18)</f>
        <v>30117</v>
      </c>
      <c r="J9" s="33">
        <f aca="true" t="shared" si="0" ref="J9:O9">SUM(J11+J18)</f>
        <v>658508</v>
      </c>
      <c r="K9" s="33">
        <f t="shared" si="0"/>
        <v>656049</v>
      </c>
      <c r="L9" s="33">
        <f t="shared" si="0"/>
        <v>34717</v>
      </c>
      <c r="M9" s="33">
        <f t="shared" si="0"/>
        <v>559062</v>
      </c>
      <c r="N9" s="33">
        <f t="shared" si="0"/>
        <v>561837</v>
      </c>
      <c r="O9" s="33">
        <f t="shared" si="0"/>
        <v>31942</v>
      </c>
      <c r="Q9" s="81" t="s">
        <v>113</v>
      </c>
      <c r="R9" s="81"/>
      <c r="S9" s="81"/>
      <c r="T9" s="35"/>
      <c r="U9" s="19" t="s">
        <v>11</v>
      </c>
      <c r="V9" s="36">
        <v>301</v>
      </c>
      <c r="W9" s="36">
        <v>302</v>
      </c>
      <c r="X9" s="36">
        <v>10</v>
      </c>
      <c r="Y9" s="36">
        <v>212</v>
      </c>
      <c r="Z9" s="36">
        <v>210</v>
      </c>
      <c r="AA9" s="36">
        <v>12</v>
      </c>
      <c r="AB9" s="36">
        <v>285</v>
      </c>
      <c r="AC9" s="36">
        <v>284</v>
      </c>
      <c r="AD9" s="36">
        <v>13</v>
      </c>
    </row>
    <row r="10" spans="4:30" s="16" customFormat="1" ht="23.25" customHeight="1">
      <c r="D10" s="47"/>
      <c r="E10" s="35"/>
      <c r="F10" s="13"/>
      <c r="G10" s="36"/>
      <c r="H10" s="36"/>
      <c r="I10" s="36"/>
      <c r="J10" s="36"/>
      <c r="K10" s="36"/>
      <c r="L10" s="36"/>
      <c r="M10" s="36"/>
      <c r="N10" s="36"/>
      <c r="O10" s="36"/>
      <c r="Q10" s="76" t="s">
        <v>114</v>
      </c>
      <c r="R10" s="75"/>
      <c r="S10" s="75"/>
      <c r="T10" s="35"/>
      <c r="U10" s="19" t="s">
        <v>12</v>
      </c>
      <c r="V10" s="36">
        <v>11507</v>
      </c>
      <c r="W10" s="36">
        <v>11550</v>
      </c>
      <c r="X10" s="36">
        <v>53</v>
      </c>
      <c r="Y10" s="36">
        <v>9050</v>
      </c>
      <c r="Z10" s="36">
        <v>9046</v>
      </c>
      <c r="AA10" s="36">
        <v>57</v>
      </c>
      <c r="AB10" s="36">
        <v>9548</v>
      </c>
      <c r="AC10" s="36">
        <v>9563</v>
      </c>
      <c r="AD10" s="36">
        <v>42</v>
      </c>
    </row>
    <row r="11" spans="2:30" s="16" customFormat="1" ht="23.25" customHeight="1">
      <c r="B11" s="74" t="s">
        <v>115</v>
      </c>
      <c r="C11" s="75"/>
      <c r="D11" s="75"/>
      <c r="E11" s="31"/>
      <c r="F11" s="37" t="s">
        <v>11</v>
      </c>
      <c r="G11" s="33">
        <v>376681</v>
      </c>
      <c r="H11" s="33">
        <v>369457</v>
      </c>
      <c r="I11" s="33">
        <v>14415</v>
      </c>
      <c r="J11" s="33">
        <f>SUM(J12:J16)</f>
        <v>389639</v>
      </c>
      <c r="K11" s="33">
        <f>SUM(K12:K16)</f>
        <v>385735</v>
      </c>
      <c r="L11" s="33">
        <f>SUM(L12:L16)</f>
        <v>18027</v>
      </c>
      <c r="M11" s="33">
        <v>330287</v>
      </c>
      <c r="N11" s="33">
        <v>328388</v>
      </c>
      <c r="O11" s="33">
        <v>19926</v>
      </c>
      <c r="Q11" s="76" t="s">
        <v>116</v>
      </c>
      <c r="R11" s="75"/>
      <c r="S11" s="75"/>
      <c r="T11" s="35"/>
      <c r="U11" s="19" t="s">
        <v>12</v>
      </c>
      <c r="V11" s="36">
        <v>11773</v>
      </c>
      <c r="W11" s="36">
        <v>11532</v>
      </c>
      <c r="X11" s="36">
        <v>644</v>
      </c>
      <c r="Y11" s="36">
        <v>13853</v>
      </c>
      <c r="Z11" s="36">
        <v>14286</v>
      </c>
      <c r="AA11" s="36">
        <v>211</v>
      </c>
      <c r="AB11" s="36">
        <v>12876</v>
      </c>
      <c r="AC11" s="36">
        <v>11683</v>
      </c>
      <c r="AD11" s="36">
        <v>1404</v>
      </c>
    </row>
    <row r="12" spans="3:30" s="16" customFormat="1" ht="23.25" customHeight="1">
      <c r="C12" s="76" t="s">
        <v>117</v>
      </c>
      <c r="D12" s="75"/>
      <c r="E12" s="35"/>
      <c r="F12" s="19" t="s">
        <v>12</v>
      </c>
      <c r="G12" s="36">
        <v>10018</v>
      </c>
      <c r="H12" s="36">
        <v>9922</v>
      </c>
      <c r="I12" s="36">
        <v>1301</v>
      </c>
      <c r="J12" s="36">
        <v>9395</v>
      </c>
      <c r="K12" s="36">
        <v>9795</v>
      </c>
      <c r="L12" s="36">
        <v>901</v>
      </c>
      <c r="M12" s="36">
        <v>7224</v>
      </c>
      <c r="N12" s="36">
        <v>7307</v>
      </c>
      <c r="O12" s="36">
        <v>818</v>
      </c>
      <c r="Q12" s="76" t="s">
        <v>118</v>
      </c>
      <c r="R12" s="75"/>
      <c r="S12" s="75"/>
      <c r="T12" s="35"/>
      <c r="U12" s="19" t="s">
        <v>12</v>
      </c>
      <c r="V12" s="36">
        <v>13743</v>
      </c>
      <c r="W12" s="36">
        <v>13500</v>
      </c>
      <c r="X12" s="36">
        <v>387</v>
      </c>
      <c r="Y12" s="36">
        <v>10184</v>
      </c>
      <c r="Z12" s="36">
        <v>10190</v>
      </c>
      <c r="AA12" s="36">
        <v>381</v>
      </c>
      <c r="AB12" s="36">
        <v>7301</v>
      </c>
      <c r="AC12" s="36">
        <v>7547</v>
      </c>
      <c r="AD12" s="36">
        <v>135</v>
      </c>
    </row>
    <row r="13" spans="3:30" s="16" customFormat="1" ht="23.25" customHeight="1">
      <c r="C13" s="76" t="s">
        <v>119</v>
      </c>
      <c r="D13" s="76"/>
      <c r="E13" s="35"/>
      <c r="F13" s="19" t="s">
        <v>12</v>
      </c>
      <c r="G13" s="36">
        <v>35510</v>
      </c>
      <c r="H13" s="36">
        <v>35262</v>
      </c>
      <c r="I13" s="36">
        <v>1086</v>
      </c>
      <c r="J13" s="36">
        <v>32756</v>
      </c>
      <c r="K13" s="36">
        <v>32724</v>
      </c>
      <c r="L13" s="36">
        <v>1118</v>
      </c>
      <c r="M13" s="36">
        <v>22991</v>
      </c>
      <c r="N13" s="36">
        <v>23761</v>
      </c>
      <c r="O13" s="36">
        <v>348</v>
      </c>
      <c r="Q13" s="76" t="s">
        <v>120</v>
      </c>
      <c r="R13" s="75"/>
      <c r="S13" s="75"/>
      <c r="T13" s="35"/>
      <c r="U13" s="19" t="s">
        <v>12</v>
      </c>
      <c r="V13" s="36">
        <v>9543</v>
      </c>
      <c r="W13" s="36">
        <v>9348</v>
      </c>
      <c r="X13" s="36">
        <v>352</v>
      </c>
      <c r="Y13" s="36">
        <v>11420</v>
      </c>
      <c r="Z13" s="36">
        <v>11221</v>
      </c>
      <c r="AA13" s="36">
        <v>551</v>
      </c>
      <c r="AB13" s="36">
        <v>11755</v>
      </c>
      <c r="AC13" s="36">
        <v>11976</v>
      </c>
      <c r="AD13" s="36">
        <v>330</v>
      </c>
    </row>
    <row r="14" spans="3:30" s="16" customFormat="1" ht="23.25" customHeight="1">
      <c r="C14" s="76" t="s">
        <v>121</v>
      </c>
      <c r="D14" s="75"/>
      <c r="E14" s="35"/>
      <c r="F14" s="19" t="s">
        <v>12</v>
      </c>
      <c r="G14" s="36">
        <v>243853</v>
      </c>
      <c r="H14" s="36">
        <v>239967</v>
      </c>
      <c r="I14" s="36">
        <v>8024</v>
      </c>
      <c r="J14" s="36">
        <v>255346</v>
      </c>
      <c r="K14" s="36">
        <v>252526</v>
      </c>
      <c r="L14" s="36">
        <v>10552</v>
      </c>
      <c r="M14" s="36">
        <v>225007</v>
      </c>
      <c r="N14" s="36">
        <v>225567</v>
      </c>
      <c r="O14" s="36">
        <v>9992</v>
      </c>
      <c r="Q14" s="76" t="s">
        <v>122</v>
      </c>
      <c r="R14" s="75"/>
      <c r="S14" s="75"/>
      <c r="T14" s="35"/>
      <c r="U14" s="19" t="s">
        <v>12</v>
      </c>
      <c r="V14" s="36">
        <f>V15+V19</f>
        <v>305760</v>
      </c>
      <c r="W14" s="36">
        <f aca="true" t="shared" si="1" ref="W14:AD14">W15+W19</f>
        <v>302292</v>
      </c>
      <c r="X14" s="36">
        <f t="shared" si="1"/>
        <v>20344</v>
      </c>
      <c r="Y14" s="36">
        <f t="shared" si="1"/>
        <v>269312</v>
      </c>
      <c r="Z14" s="36">
        <f t="shared" si="1"/>
        <v>269692</v>
      </c>
      <c r="AA14" s="36">
        <f t="shared" si="1"/>
        <v>19964</v>
      </c>
      <c r="AB14" s="36">
        <f t="shared" si="1"/>
        <v>253256</v>
      </c>
      <c r="AC14" s="36">
        <f t="shared" si="1"/>
        <v>257711</v>
      </c>
      <c r="AD14" s="36">
        <f t="shared" si="1"/>
        <v>15509</v>
      </c>
    </row>
    <row r="15" spans="3:30" s="16" customFormat="1" ht="23.25" customHeight="1">
      <c r="C15" s="76" t="s">
        <v>13</v>
      </c>
      <c r="D15" s="75"/>
      <c r="E15" s="35"/>
      <c r="F15" s="19" t="s">
        <v>12</v>
      </c>
      <c r="G15" s="36">
        <v>68782</v>
      </c>
      <c r="H15" s="36">
        <v>65636</v>
      </c>
      <c r="I15" s="36">
        <v>3761</v>
      </c>
      <c r="J15" s="36">
        <v>73668</v>
      </c>
      <c r="K15" s="36">
        <v>72587</v>
      </c>
      <c r="L15" s="36">
        <v>4842</v>
      </c>
      <c r="M15" s="36">
        <v>53026</v>
      </c>
      <c r="N15" s="36">
        <v>49748</v>
      </c>
      <c r="O15" s="36">
        <v>8120</v>
      </c>
      <c r="R15" s="76" t="s">
        <v>123</v>
      </c>
      <c r="S15" s="75"/>
      <c r="T15" s="35"/>
      <c r="U15" s="19" t="s">
        <v>12</v>
      </c>
      <c r="V15" s="36">
        <f>SUM(V16:V18)</f>
        <v>136818</v>
      </c>
      <c r="W15" s="36">
        <f aca="true" t="shared" si="2" ref="W15:AD15">SUM(W16:W18)</f>
        <v>136247</v>
      </c>
      <c r="X15" s="36">
        <f t="shared" si="2"/>
        <v>5117</v>
      </c>
      <c r="Y15" s="36">
        <f t="shared" si="2"/>
        <v>132499</v>
      </c>
      <c r="Z15" s="36">
        <f t="shared" si="2"/>
        <v>131546</v>
      </c>
      <c r="AA15" s="36">
        <f t="shared" si="2"/>
        <v>6070</v>
      </c>
      <c r="AB15" s="36">
        <f t="shared" si="2"/>
        <v>127121</v>
      </c>
      <c r="AC15" s="36">
        <f t="shared" si="2"/>
        <v>128407</v>
      </c>
      <c r="AD15" s="36">
        <f t="shared" si="2"/>
        <v>4784</v>
      </c>
    </row>
    <row r="16" spans="3:30" s="16" customFormat="1" ht="23.25" customHeight="1">
      <c r="C16" s="77" t="s">
        <v>14</v>
      </c>
      <c r="D16" s="77"/>
      <c r="E16" s="35"/>
      <c r="F16" s="19" t="s">
        <v>12</v>
      </c>
      <c r="G16" s="36">
        <v>18518</v>
      </c>
      <c r="H16" s="36">
        <v>18670</v>
      </c>
      <c r="I16" s="36">
        <v>243</v>
      </c>
      <c r="J16" s="36">
        <v>18474</v>
      </c>
      <c r="K16" s="36">
        <v>18103</v>
      </c>
      <c r="L16" s="36">
        <v>614</v>
      </c>
      <c r="M16" s="36">
        <v>22039</v>
      </c>
      <c r="N16" s="36">
        <v>22005</v>
      </c>
      <c r="O16" s="36">
        <v>648</v>
      </c>
      <c r="S16" s="48" t="s">
        <v>124</v>
      </c>
      <c r="T16" s="38"/>
      <c r="U16" s="19" t="s">
        <v>12</v>
      </c>
      <c r="V16" s="36">
        <v>46547</v>
      </c>
      <c r="W16" s="36">
        <v>45789</v>
      </c>
      <c r="X16" s="36">
        <v>2677</v>
      </c>
      <c r="Y16" s="36">
        <v>48906</v>
      </c>
      <c r="Z16" s="36">
        <v>48804</v>
      </c>
      <c r="AA16" s="36">
        <v>2779</v>
      </c>
      <c r="AB16" s="36">
        <v>45105</v>
      </c>
      <c r="AC16" s="36">
        <v>45712</v>
      </c>
      <c r="AD16" s="36">
        <v>2172</v>
      </c>
    </row>
    <row r="17" spans="4:30" s="16" customFormat="1" ht="23.25" customHeight="1">
      <c r="D17" s="47"/>
      <c r="E17" s="35"/>
      <c r="F17" s="13"/>
      <c r="G17" s="36"/>
      <c r="H17" s="36"/>
      <c r="I17" s="36"/>
      <c r="K17" s="36"/>
      <c r="L17" s="36"/>
      <c r="N17" s="36"/>
      <c r="O17" s="36"/>
      <c r="S17" s="48" t="s">
        <v>15</v>
      </c>
      <c r="T17" s="38"/>
      <c r="U17" s="19" t="s">
        <v>12</v>
      </c>
      <c r="V17" s="36">
        <v>70537</v>
      </c>
      <c r="W17" s="36">
        <v>70597</v>
      </c>
      <c r="X17" s="36">
        <v>2152</v>
      </c>
      <c r="Y17" s="36">
        <v>66363</v>
      </c>
      <c r="Z17" s="36">
        <v>65640</v>
      </c>
      <c r="AA17" s="36">
        <v>2875</v>
      </c>
      <c r="AB17" s="36">
        <v>64053</v>
      </c>
      <c r="AC17" s="36">
        <v>64616</v>
      </c>
      <c r="AD17" s="36">
        <v>2312</v>
      </c>
    </row>
    <row r="18" spans="2:30" s="16" customFormat="1" ht="23.25" customHeight="1">
      <c r="B18" s="74" t="s">
        <v>125</v>
      </c>
      <c r="C18" s="75"/>
      <c r="D18" s="75"/>
      <c r="E18" s="31"/>
      <c r="F18" s="32" t="s">
        <v>11</v>
      </c>
      <c r="G18" s="33">
        <f>G20+G30+G31+G35+G36+G37+G38+G39</f>
        <v>289245</v>
      </c>
      <c r="H18" s="33">
        <f aca="true" t="shared" si="3" ref="H18:O18">H20+H30+H31+H35+H36+H37+H38+H39</f>
        <v>291929</v>
      </c>
      <c r="I18" s="33">
        <f t="shared" si="3"/>
        <v>15702</v>
      </c>
      <c r="J18" s="33">
        <f t="shared" si="3"/>
        <v>268869</v>
      </c>
      <c r="K18" s="33">
        <f t="shared" si="3"/>
        <v>270314</v>
      </c>
      <c r="L18" s="33">
        <f t="shared" si="3"/>
        <v>16690</v>
      </c>
      <c r="M18" s="33">
        <f t="shared" si="3"/>
        <v>228775</v>
      </c>
      <c r="N18" s="33">
        <f t="shared" si="3"/>
        <v>233449</v>
      </c>
      <c r="O18" s="33">
        <f t="shared" si="3"/>
        <v>12016</v>
      </c>
      <c r="S18" s="48" t="s">
        <v>16</v>
      </c>
      <c r="T18" s="38"/>
      <c r="U18" s="19" t="s">
        <v>12</v>
      </c>
      <c r="V18" s="36">
        <v>19734</v>
      </c>
      <c r="W18" s="36">
        <v>19861</v>
      </c>
      <c r="X18" s="36">
        <v>288</v>
      </c>
      <c r="Y18" s="36">
        <v>17230</v>
      </c>
      <c r="Z18" s="36">
        <v>17102</v>
      </c>
      <c r="AA18" s="36">
        <v>416</v>
      </c>
      <c r="AB18" s="36">
        <v>17963</v>
      </c>
      <c r="AC18" s="36">
        <v>18079</v>
      </c>
      <c r="AD18" s="36">
        <v>300</v>
      </c>
    </row>
    <row r="19" spans="4:30" s="16" customFormat="1" ht="23.25" customHeight="1">
      <c r="D19" s="47"/>
      <c r="E19" s="35"/>
      <c r="F19" s="13"/>
      <c r="G19" s="36"/>
      <c r="H19" s="36"/>
      <c r="I19" s="36"/>
      <c r="J19" s="36"/>
      <c r="K19" s="36"/>
      <c r="L19" s="36"/>
      <c r="M19" s="36"/>
      <c r="N19" s="36"/>
      <c r="O19" s="36"/>
      <c r="R19" s="76" t="s">
        <v>64</v>
      </c>
      <c r="S19" s="75"/>
      <c r="T19" s="35"/>
      <c r="U19" s="19" t="s">
        <v>12</v>
      </c>
      <c r="V19" s="36">
        <f>SUM(V20:V22)</f>
        <v>168942</v>
      </c>
      <c r="W19" s="36">
        <f aca="true" t="shared" si="4" ref="W19:AD19">SUM(W20:W22)</f>
        <v>166045</v>
      </c>
      <c r="X19" s="36">
        <f t="shared" si="4"/>
        <v>15227</v>
      </c>
      <c r="Y19" s="36">
        <f t="shared" si="4"/>
        <v>136813</v>
      </c>
      <c r="Z19" s="36">
        <f t="shared" si="4"/>
        <v>138146</v>
      </c>
      <c r="AA19" s="36">
        <f t="shared" si="4"/>
        <v>13894</v>
      </c>
      <c r="AB19" s="36">
        <f t="shared" si="4"/>
        <v>126135</v>
      </c>
      <c r="AC19" s="36">
        <f t="shared" si="4"/>
        <v>129304</v>
      </c>
      <c r="AD19" s="36">
        <f t="shared" si="4"/>
        <v>10725</v>
      </c>
    </row>
    <row r="20" spans="3:30" s="16" customFormat="1" ht="23.25" customHeight="1">
      <c r="C20" s="77" t="s">
        <v>126</v>
      </c>
      <c r="D20" s="75"/>
      <c r="E20" s="35"/>
      <c r="F20" s="19" t="s">
        <v>12</v>
      </c>
      <c r="G20" s="36">
        <f>SUM(G21:G29)</f>
        <v>201322</v>
      </c>
      <c r="H20" s="36">
        <f aca="true" t="shared" si="5" ref="H20:O20">SUM(H21:H29)</f>
        <v>203320</v>
      </c>
      <c r="I20" s="36">
        <f t="shared" si="5"/>
        <v>11095</v>
      </c>
      <c r="J20" s="36">
        <f t="shared" si="5"/>
        <v>200773</v>
      </c>
      <c r="K20" s="36">
        <f t="shared" si="5"/>
        <v>201149</v>
      </c>
      <c r="L20" s="36">
        <f t="shared" si="5"/>
        <v>13152</v>
      </c>
      <c r="M20" s="36">
        <f t="shared" si="5"/>
        <v>166180</v>
      </c>
      <c r="N20" s="36">
        <f t="shared" si="5"/>
        <v>169498</v>
      </c>
      <c r="O20" s="36">
        <f t="shared" si="5"/>
        <v>9834</v>
      </c>
      <c r="S20" s="47" t="s">
        <v>127</v>
      </c>
      <c r="T20" s="35"/>
      <c r="U20" s="19" t="s">
        <v>12</v>
      </c>
      <c r="V20" s="36">
        <v>103047</v>
      </c>
      <c r="W20" s="36">
        <v>100291</v>
      </c>
      <c r="X20" s="36">
        <v>11595</v>
      </c>
      <c r="Y20" s="36">
        <v>82949</v>
      </c>
      <c r="Z20" s="36">
        <v>83471</v>
      </c>
      <c r="AA20" s="36">
        <v>11073</v>
      </c>
      <c r="AB20" s="36">
        <v>85087</v>
      </c>
      <c r="AC20" s="36">
        <v>88182</v>
      </c>
      <c r="AD20" s="36">
        <v>7978</v>
      </c>
    </row>
    <row r="21" spans="4:30" s="16" customFormat="1" ht="23.25" customHeight="1">
      <c r="D21" s="47" t="s">
        <v>17</v>
      </c>
      <c r="E21" s="35"/>
      <c r="F21" s="19" t="s">
        <v>12</v>
      </c>
      <c r="G21" s="36">
        <v>100115</v>
      </c>
      <c r="H21" s="36">
        <v>102366</v>
      </c>
      <c r="I21" s="36">
        <v>4317</v>
      </c>
      <c r="J21" s="36">
        <v>101354</v>
      </c>
      <c r="K21" s="36">
        <v>102139</v>
      </c>
      <c r="L21" s="36">
        <v>6012</v>
      </c>
      <c r="M21" s="36">
        <v>58502</v>
      </c>
      <c r="N21" s="36">
        <v>60803</v>
      </c>
      <c r="O21" s="36">
        <v>3711</v>
      </c>
      <c r="S21" s="47" t="s">
        <v>15</v>
      </c>
      <c r="T21" s="35"/>
      <c r="U21" s="19" t="s">
        <v>12</v>
      </c>
      <c r="V21" s="36">
        <v>57127</v>
      </c>
      <c r="W21" s="36">
        <v>56900</v>
      </c>
      <c r="X21" s="36">
        <v>3209</v>
      </c>
      <c r="Y21" s="36">
        <v>48700</v>
      </c>
      <c r="Z21" s="36">
        <v>49271</v>
      </c>
      <c r="AA21" s="36">
        <v>2638</v>
      </c>
      <c r="AB21" s="36">
        <v>36328</v>
      </c>
      <c r="AC21" s="36">
        <v>36380</v>
      </c>
      <c r="AD21" s="36">
        <v>2586</v>
      </c>
    </row>
    <row r="22" spans="4:30" s="16" customFormat="1" ht="23.25" customHeight="1">
      <c r="D22" s="47" t="s">
        <v>18</v>
      </c>
      <c r="E22" s="35"/>
      <c r="F22" s="19" t="s">
        <v>12</v>
      </c>
      <c r="G22" s="36">
        <v>8985</v>
      </c>
      <c r="H22" s="36">
        <v>9145</v>
      </c>
      <c r="I22" s="36">
        <v>1371</v>
      </c>
      <c r="J22" s="36">
        <v>7227</v>
      </c>
      <c r="K22" s="36">
        <v>8282</v>
      </c>
      <c r="L22" s="36">
        <v>316</v>
      </c>
      <c r="M22" s="36">
        <v>9118</v>
      </c>
      <c r="N22" s="36">
        <v>8942</v>
      </c>
      <c r="O22" s="36">
        <v>492</v>
      </c>
      <c r="S22" s="48" t="s">
        <v>16</v>
      </c>
      <c r="T22" s="38"/>
      <c r="U22" s="19" t="s">
        <v>12</v>
      </c>
      <c r="V22" s="36">
        <v>8768</v>
      </c>
      <c r="W22" s="36">
        <v>8854</v>
      </c>
      <c r="X22" s="36">
        <v>423</v>
      </c>
      <c r="Y22" s="36">
        <v>5164</v>
      </c>
      <c r="Z22" s="36">
        <v>5404</v>
      </c>
      <c r="AA22" s="36">
        <v>183</v>
      </c>
      <c r="AB22" s="36">
        <v>4720</v>
      </c>
      <c r="AC22" s="36">
        <v>4742</v>
      </c>
      <c r="AD22" s="36">
        <v>161</v>
      </c>
    </row>
    <row r="23" spans="4:30" s="16" customFormat="1" ht="23.25" customHeight="1">
      <c r="D23" s="47" t="s">
        <v>19</v>
      </c>
      <c r="E23" s="35"/>
      <c r="F23" s="19" t="s">
        <v>12</v>
      </c>
      <c r="G23" s="36">
        <v>10668</v>
      </c>
      <c r="H23" s="36">
        <v>10542</v>
      </c>
      <c r="I23" s="36">
        <v>738</v>
      </c>
      <c r="J23" s="36">
        <v>4769</v>
      </c>
      <c r="K23" s="36">
        <v>5346</v>
      </c>
      <c r="L23" s="36">
        <v>161</v>
      </c>
      <c r="M23" s="36">
        <v>5057</v>
      </c>
      <c r="N23" s="36">
        <v>4795</v>
      </c>
      <c r="O23" s="36">
        <v>423</v>
      </c>
      <c r="Q23" s="76" t="s">
        <v>128</v>
      </c>
      <c r="R23" s="75"/>
      <c r="S23" s="75"/>
      <c r="T23" s="35"/>
      <c r="U23" s="19" t="s">
        <v>12</v>
      </c>
      <c r="V23" s="36">
        <v>880</v>
      </c>
      <c r="W23" s="36">
        <v>1113</v>
      </c>
      <c r="X23" s="36">
        <v>901</v>
      </c>
      <c r="Y23" s="36">
        <v>856</v>
      </c>
      <c r="Z23" s="36">
        <v>1029</v>
      </c>
      <c r="AA23" s="36">
        <v>728</v>
      </c>
      <c r="AB23" s="36">
        <v>1030</v>
      </c>
      <c r="AC23" s="36">
        <v>1047</v>
      </c>
      <c r="AD23" s="36">
        <v>711</v>
      </c>
    </row>
    <row r="24" spans="4:30" s="16" customFormat="1" ht="23.25" customHeight="1">
      <c r="D24" s="47" t="s">
        <v>20</v>
      </c>
      <c r="E24" s="35"/>
      <c r="F24" s="19" t="s">
        <v>12</v>
      </c>
      <c r="G24" s="36">
        <v>2128</v>
      </c>
      <c r="H24" s="36">
        <v>2172</v>
      </c>
      <c r="I24" s="36">
        <v>124</v>
      </c>
      <c r="J24" s="36">
        <v>1126</v>
      </c>
      <c r="K24" s="36">
        <v>1250</v>
      </c>
      <c r="L24" s="36" t="s">
        <v>129</v>
      </c>
      <c r="M24" s="36">
        <v>445</v>
      </c>
      <c r="N24" s="36">
        <v>445</v>
      </c>
      <c r="O24" s="36" t="s">
        <v>103</v>
      </c>
      <c r="Q24" s="76" t="s">
        <v>67</v>
      </c>
      <c r="R24" s="75"/>
      <c r="S24" s="75"/>
      <c r="T24" s="35"/>
      <c r="U24" s="19" t="s">
        <v>12</v>
      </c>
      <c r="V24" s="36">
        <v>216</v>
      </c>
      <c r="W24" s="36">
        <v>212</v>
      </c>
      <c r="X24" s="36">
        <v>62</v>
      </c>
      <c r="Y24" s="36">
        <v>200</v>
      </c>
      <c r="Z24" s="36">
        <v>203</v>
      </c>
      <c r="AA24" s="36">
        <v>59</v>
      </c>
      <c r="AB24" s="36">
        <v>192</v>
      </c>
      <c r="AC24" s="36">
        <v>190</v>
      </c>
      <c r="AD24" s="36">
        <v>61</v>
      </c>
    </row>
    <row r="25" spans="4:30" s="16" customFormat="1" ht="23.25" customHeight="1">
      <c r="D25" s="47" t="s">
        <v>21</v>
      </c>
      <c r="E25" s="35"/>
      <c r="F25" s="19" t="s">
        <v>12</v>
      </c>
      <c r="G25" s="36">
        <v>3420</v>
      </c>
      <c r="H25" s="36">
        <v>3424</v>
      </c>
      <c r="I25" s="36">
        <v>307</v>
      </c>
      <c r="J25" s="36">
        <v>4654</v>
      </c>
      <c r="K25" s="36">
        <v>4812</v>
      </c>
      <c r="L25" s="36">
        <v>102</v>
      </c>
      <c r="M25" s="36">
        <v>3858</v>
      </c>
      <c r="N25" s="36">
        <v>3940</v>
      </c>
      <c r="O25" s="36">
        <v>20</v>
      </c>
      <c r="S25" s="47"/>
      <c r="T25" s="35"/>
      <c r="U25" s="13"/>
      <c r="V25" s="36"/>
      <c r="W25" s="36"/>
      <c r="X25" s="36"/>
      <c r="Y25" s="36"/>
      <c r="Z25" s="36"/>
      <c r="AA25" s="36"/>
      <c r="AB25" s="36"/>
      <c r="AC25" s="36"/>
      <c r="AD25" s="36"/>
    </row>
    <row r="26" spans="4:30" s="16" customFormat="1" ht="23.25" customHeight="1">
      <c r="D26" s="47" t="s">
        <v>22</v>
      </c>
      <c r="E26" s="35"/>
      <c r="F26" s="19" t="s">
        <v>12</v>
      </c>
      <c r="G26" s="36">
        <v>1773</v>
      </c>
      <c r="H26" s="36">
        <v>1800</v>
      </c>
      <c r="I26" s="36">
        <v>35</v>
      </c>
      <c r="J26" s="36">
        <v>1818</v>
      </c>
      <c r="K26" s="36">
        <v>1834</v>
      </c>
      <c r="L26" s="36">
        <v>19</v>
      </c>
      <c r="M26" s="36">
        <v>1032</v>
      </c>
      <c r="N26" s="36">
        <v>1003</v>
      </c>
      <c r="O26" s="36">
        <v>48</v>
      </c>
      <c r="S26" s="47"/>
      <c r="T26" s="35"/>
      <c r="U26" s="13"/>
      <c r="V26" s="36"/>
      <c r="W26" s="36"/>
      <c r="X26" s="36"/>
      <c r="Y26" s="36"/>
      <c r="Z26" s="36"/>
      <c r="AA26" s="36"/>
      <c r="AB26" s="36"/>
      <c r="AC26" s="36"/>
      <c r="AD26" s="36"/>
    </row>
    <row r="27" spans="4:30" s="16" customFormat="1" ht="23.25" customHeight="1">
      <c r="D27" s="47" t="s">
        <v>23</v>
      </c>
      <c r="E27" s="35"/>
      <c r="F27" s="19" t="s">
        <v>12</v>
      </c>
      <c r="G27" s="36">
        <v>52473</v>
      </c>
      <c r="H27" s="36">
        <v>51302</v>
      </c>
      <c r="I27" s="36">
        <v>3344</v>
      </c>
      <c r="J27" s="36">
        <v>60809</v>
      </c>
      <c r="K27" s="36">
        <v>59566</v>
      </c>
      <c r="L27" s="36">
        <v>4587</v>
      </c>
      <c r="M27" s="36">
        <v>65020</v>
      </c>
      <c r="N27" s="36">
        <v>65779</v>
      </c>
      <c r="O27" s="36">
        <v>3828</v>
      </c>
      <c r="P27" s="74" t="s">
        <v>68</v>
      </c>
      <c r="Q27" s="75"/>
      <c r="R27" s="75"/>
      <c r="S27" s="75"/>
      <c r="T27" s="31"/>
      <c r="U27" s="32" t="s">
        <v>24</v>
      </c>
      <c r="V27" s="33">
        <f>V29+V30+V33+V34+SUM(V37:V40)+V45</f>
        <v>2922630</v>
      </c>
      <c r="W27" s="33">
        <f aca="true" t="shared" si="6" ref="W27:AD27">W29+W30+W33+W34+SUM(W37:W40)+W45</f>
        <v>2931873</v>
      </c>
      <c r="X27" s="33">
        <f t="shared" si="6"/>
        <v>242889</v>
      </c>
      <c r="Y27" s="33">
        <f t="shared" si="6"/>
        <v>2571791</v>
      </c>
      <c r="Z27" s="33">
        <f t="shared" si="6"/>
        <v>2581722</v>
      </c>
      <c r="AA27" s="33">
        <f t="shared" si="6"/>
        <v>232958</v>
      </c>
      <c r="AB27" s="33">
        <f t="shared" si="6"/>
        <v>2345020</v>
      </c>
      <c r="AC27" s="33">
        <f t="shared" si="6"/>
        <v>2374353</v>
      </c>
      <c r="AD27" s="33">
        <f t="shared" si="6"/>
        <v>203625</v>
      </c>
    </row>
    <row r="28" spans="4:30" s="16" customFormat="1" ht="23.25" customHeight="1">
      <c r="D28" s="48" t="s">
        <v>25</v>
      </c>
      <c r="E28" s="38"/>
      <c r="F28" s="19" t="s">
        <v>12</v>
      </c>
      <c r="G28" s="36">
        <v>66</v>
      </c>
      <c r="H28" s="36">
        <v>66</v>
      </c>
      <c r="I28" s="36" t="s">
        <v>130</v>
      </c>
      <c r="J28" s="36">
        <v>437</v>
      </c>
      <c r="K28" s="36">
        <v>365</v>
      </c>
      <c r="L28" s="36">
        <v>72</v>
      </c>
      <c r="M28" s="36">
        <v>1567</v>
      </c>
      <c r="N28" s="36">
        <v>1527</v>
      </c>
      <c r="O28" s="36">
        <v>112</v>
      </c>
      <c r="S28" s="47"/>
      <c r="T28" s="35"/>
      <c r="U28" s="13"/>
      <c r="V28" s="36"/>
      <c r="W28" s="36"/>
      <c r="X28" s="36"/>
      <c r="Y28" s="36"/>
      <c r="Z28" s="36"/>
      <c r="AA28" s="36"/>
      <c r="AB28" s="36"/>
      <c r="AC28" s="36"/>
      <c r="AD28" s="36"/>
    </row>
    <row r="29" spans="4:30" s="16" customFormat="1" ht="23.25" customHeight="1">
      <c r="D29" s="48" t="s">
        <v>16</v>
      </c>
      <c r="E29" s="38"/>
      <c r="F29" s="19" t="s">
        <v>12</v>
      </c>
      <c r="G29" s="36">
        <v>21694</v>
      </c>
      <c r="H29" s="36">
        <v>22503</v>
      </c>
      <c r="I29" s="36">
        <v>859</v>
      </c>
      <c r="J29" s="36">
        <v>18579</v>
      </c>
      <c r="K29" s="36">
        <v>17555</v>
      </c>
      <c r="L29" s="36">
        <v>1883</v>
      </c>
      <c r="M29" s="36">
        <v>21581</v>
      </c>
      <c r="N29" s="36">
        <v>22264</v>
      </c>
      <c r="O29" s="36">
        <v>1200</v>
      </c>
      <c r="Q29" s="76" t="s">
        <v>131</v>
      </c>
      <c r="R29" s="75"/>
      <c r="S29" s="75"/>
      <c r="T29" s="35"/>
      <c r="U29" s="19" t="s">
        <v>12</v>
      </c>
      <c r="V29" s="36">
        <v>1193138</v>
      </c>
      <c r="W29" s="36">
        <v>1203554</v>
      </c>
      <c r="X29" s="36">
        <v>87484</v>
      </c>
      <c r="Y29" s="36">
        <v>1080041</v>
      </c>
      <c r="Z29" s="36">
        <v>1090955</v>
      </c>
      <c r="AA29" s="36">
        <v>76570</v>
      </c>
      <c r="AB29" s="36">
        <v>1004202</v>
      </c>
      <c r="AC29" s="36">
        <v>1007218</v>
      </c>
      <c r="AD29" s="36">
        <v>73554</v>
      </c>
    </row>
    <row r="30" spans="3:43" s="16" customFormat="1" ht="23.25" customHeight="1">
      <c r="C30" s="76" t="s">
        <v>132</v>
      </c>
      <c r="D30" s="75"/>
      <c r="E30" s="35"/>
      <c r="F30" s="19" t="s">
        <v>12</v>
      </c>
      <c r="G30" s="36">
        <v>2007</v>
      </c>
      <c r="H30" s="36">
        <v>2057</v>
      </c>
      <c r="I30" s="36">
        <v>76</v>
      </c>
      <c r="J30" s="36">
        <v>1094</v>
      </c>
      <c r="K30" s="36">
        <v>1107</v>
      </c>
      <c r="L30" s="36">
        <v>63</v>
      </c>
      <c r="M30" s="36">
        <v>1263</v>
      </c>
      <c r="N30" s="36">
        <v>1273</v>
      </c>
      <c r="O30" s="36">
        <v>53</v>
      </c>
      <c r="Q30" s="76" t="s">
        <v>133</v>
      </c>
      <c r="R30" s="75"/>
      <c r="S30" s="75"/>
      <c r="T30" s="35"/>
      <c r="U30" s="19" t="s">
        <v>12</v>
      </c>
      <c r="V30" s="36">
        <f aca="true" t="shared" si="7" ref="V30:AD30">SUM(V31:V32)</f>
        <v>91250</v>
      </c>
      <c r="W30" s="36">
        <f t="shared" si="7"/>
        <v>91025</v>
      </c>
      <c r="X30" s="36">
        <f t="shared" si="7"/>
        <v>7837</v>
      </c>
      <c r="Y30" s="36">
        <f t="shared" si="7"/>
        <v>73409</v>
      </c>
      <c r="Z30" s="36">
        <f t="shared" si="7"/>
        <v>74465</v>
      </c>
      <c r="AA30" s="36">
        <f t="shared" si="7"/>
        <v>6781</v>
      </c>
      <c r="AB30" s="36">
        <f t="shared" si="7"/>
        <v>64839</v>
      </c>
      <c r="AC30" s="36">
        <f t="shared" si="7"/>
        <v>65850</v>
      </c>
      <c r="AD30" s="36">
        <f t="shared" si="7"/>
        <v>5770</v>
      </c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3:30" s="16" customFormat="1" ht="23.25" customHeight="1">
      <c r="C31" s="76" t="s">
        <v>134</v>
      </c>
      <c r="D31" s="75"/>
      <c r="E31" s="35"/>
      <c r="F31" s="19" t="s">
        <v>12</v>
      </c>
      <c r="G31" s="36">
        <f>SUM(G32:G34)</f>
        <v>41569</v>
      </c>
      <c r="H31" s="36">
        <f aca="true" t="shared" si="8" ref="H31:O31">SUM(H32:H34)</f>
        <v>41648</v>
      </c>
      <c r="I31" s="36">
        <f t="shared" si="8"/>
        <v>4148</v>
      </c>
      <c r="J31" s="36">
        <f t="shared" si="8"/>
        <v>27155</v>
      </c>
      <c r="K31" s="36">
        <f t="shared" si="8"/>
        <v>28193</v>
      </c>
      <c r="L31" s="36">
        <f t="shared" si="8"/>
        <v>3110</v>
      </c>
      <c r="M31" s="36">
        <f t="shared" si="8"/>
        <v>24664</v>
      </c>
      <c r="N31" s="36">
        <f t="shared" si="8"/>
        <v>25923</v>
      </c>
      <c r="O31" s="36">
        <f t="shared" si="8"/>
        <v>1851</v>
      </c>
      <c r="P31" s="36"/>
      <c r="R31" s="76" t="s">
        <v>135</v>
      </c>
      <c r="S31" s="75"/>
      <c r="T31" s="35"/>
      <c r="U31" s="19" t="s">
        <v>12</v>
      </c>
      <c r="V31" s="36">
        <v>64132</v>
      </c>
      <c r="W31" s="36">
        <v>63800</v>
      </c>
      <c r="X31" s="36">
        <v>7077</v>
      </c>
      <c r="Y31" s="36">
        <v>51568</v>
      </c>
      <c r="Z31" s="36">
        <v>52576</v>
      </c>
      <c r="AA31" s="36">
        <v>6069</v>
      </c>
      <c r="AB31" s="36">
        <v>46180</v>
      </c>
      <c r="AC31" s="36">
        <v>46954</v>
      </c>
      <c r="AD31" s="36">
        <v>5295</v>
      </c>
    </row>
    <row r="32" spans="4:30" s="16" customFormat="1" ht="23.25" customHeight="1">
      <c r="D32" s="48" t="s">
        <v>26</v>
      </c>
      <c r="E32" s="38"/>
      <c r="F32" s="19" t="s">
        <v>12</v>
      </c>
      <c r="G32" s="36">
        <v>4960</v>
      </c>
      <c r="H32" s="36">
        <v>4981</v>
      </c>
      <c r="I32" s="36">
        <v>58</v>
      </c>
      <c r="J32" s="36">
        <v>2944</v>
      </c>
      <c r="K32" s="36">
        <v>3001</v>
      </c>
      <c r="L32" s="36">
        <v>1</v>
      </c>
      <c r="M32" s="36">
        <v>1809</v>
      </c>
      <c r="N32" s="36">
        <v>1810</v>
      </c>
      <c r="O32" s="36" t="s">
        <v>103</v>
      </c>
      <c r="R32" s="76" t="s">
        <v>136</v>
      </c>
      <c r="S32" s="75"/>
      <c r="T32" s="35"/>
      <c r="U32" s="19" t="s">
        <v>12</v>
      </c>
      <c r="V32" s="36">
        <v>27118</v>
      </c>
      <c r="W32" s="36">
        <v>27225</v>
      </c>
      <c r="X32" s="36">
        <v>760</v>
      </c>
      <c r="Y32" s="36">
        <v>21841</v>
      </c>
      <c r="Z32" s="36">
        <v>21889</v>
      </c>
      <c r="AA32" s="36">
        <v>712</v>
      </c>
      <c r="AB32" s="36">
        <v>18659</v>
      </c>
      <c r="AC32" s="36">
        <v>18896</v>
      </c>
      <c r="AD32" s="36">
        <v>475</v>
      </c>
    </row>
    <row r="33" spans="4:30" s="16" customFormat="1" ht="23.25" customHeight="1">
      <c r="D33" s="48" t="s">
        <v>27</v>
      </c>
      <c r="E33" s="38"/>
      <c r="F33" s="19" t="s">
        <v>12</v>
      </c>
      <c r="G33" s="36">
        <v>18425</v>
      </c>
      <c r="H33" s="36">
        <v>18583</v>
      </c>
      <c r="I33" s="36">
        <v>1964</v>
      </c>
      <c r="J33" s="36">
        <v>12717</v>
      </c>
      <c r="K33" s="36">
        <v>13563</v>
      </c>
      <c r="L33" s="36">
        <v>1118</v>
      </c>
      <c r="M33" s="36">
        <v>13019</v>
      </c>
      <c r="N33" s="36">
        <v>13372</v>
      </c>
      <c r="O33" s="36">
        <v>765</v>
      </c>
      <c r="Q33" s="76" t="s">
        <v>137</v>
      </c>
      <c r="R33" s="75"/>
      <c r="S33" s="75"/>
      <c r="T33" s="35"/>
      <c r="U33" s="19" t="s">
        <v>12</v>
      </c>
      <c r="V33" s="36">
        <v>7994</v>
      </c>
      <c r="W33" s="36">
        <v>8586</v>
      </c>
      <c r="X33" s="36">
        <v>995</v>
      </c>
      <c r="Y33" s="36">
        <v>6868</v>
      </c>
      <c r="Z33" s="36">
        <v>6863</v>
      </c>
      <c r="AA33" s="36">
        <v>1000</v>
      </c>
      <c r="AB33" s="36">
        <v>6206</v>
      </c>
      <c r="AC33" s="36">
        <v>6326</v>
      </c>
      <c r="AD33" s="36">
        <v>880</v>
      </c>
    </row>
    <row r="34" spans="4:30" s="16" customFormat="1" ht="23.25" customHeight="1">
      <c r="D34" s="48" t="s">
        <v>28</v>
      </c>
      <c r="E34" s="38"/>
      <c r="F34" s="19" t="s">
        <v>12</v>
      </c>
      <c r="G34" s="36">
        <v>18184</v>
      </c>
      <c r="H34" s="36">
        <v>18084</v>
      </c>
      <c r="I34" s="36">
        <v>2126</v>
      </c>
      <c r="J34" s="36">
        <v>11494</v>
      </c>
      <c r="K34" s="36">
        <v>11629</v>
      </c>
      <c r="L34" s="36">
        <v>1991</v>
      </c>
      <c r="M34" s="36">
        <v>9836</v>
      </c>
      <c r="N34" s="36">
        <v>10741</v>
      </c>
      <c r="O34" s="36">
        <v>1086</v>
      </c>
      <c r="Q34" s="76" t="s">
        <v>138</v>
      </c>
      <c r="R34" s="75"/>
      <c r="S34" s="75"/>
      <c r="T34" s="35"/>
      <c r="U34" s="19" t="s">
        <v>12</v>
      </c>
      <c r="V34" s="36">
        <f>SUM(V35:V36)</f>
        <v>17455</v>
      </c>
      <c r="W34" s="36">
        <f aca="true" t="shared" si="9" ref="W34:AD34">SUM(W35:W36)</f>
        <v>18337</v>
      </c>
      <c r="X34" s="36">
        <f t="shared" si="9"/>
        <v>1108</v>
      </c>
      <c r="Y34" s="36">
        <f t="shared" si="9"/>
        <v>19541</v>
      </c>
      <c r="Z34" s="36">
        <f t="shared" si="9"/>
        <v>19874</v>
      </c>
      <c r="AA34" s="36">
        <f t="shared" si="9"/>
        <v>775</v>
      </c>
      <c r="AB34" s="36">
        <f t="shared" si="9"/>
        <v>19381</v>
      </c>
      <c r="AC34" s="36">
        <f t="shared" si="9"/>
        <v>19366</v>
      </c>
      <c r="AD34" s="36">
        <f t="shared" si="9"/>
        <v>790</v>
      </c>
    </row>
    <row r="35" spans="3:30" s="16" customFormat="1" ht="23.25" customHeight="1">
      <c r="C35" s="76" t="s">
        <v>46</v>
      </c>
      <c r="D35" s="75"/>
      <c r="E35" s="35"/>
      <c r="F35" s="19" t="s">
        <v>12</v>
      </c>
      <c r="G35" s="36">
        <v>1422</v>
      </c>
      <c r="H35" s="36">
        <v>1422</v>
      </c>
      <c r="I35" s="36">
        <v>82</v>
      </c>
      <c r="J35" s="36">
        <v>1245</v>
      </c>
      <c r="K35" s="36">
        <v>1262</v>
      </c>
      <c r="L35" s="36">
        <v>65</v>
      </c>
      <c r="M35" s="36">
        <v>1085</v>
      </c>
      <c r="N35" s="36">
        <v>1099</v>
      </c>
      <c r="O35" s="36">
        <v>51</v>
      </c>
      <c r="R35" s="76" t="s">
        <v>139</v>
      </c>
      <c r="S35" s="75"/>
      <c r="T35" s="35"/>
      <c r="U35" s="19" t="s">
        <v>12</v>
      </c>
      <c r="V35" s="36">
        <v>2097</v>
      </c>
      <c r="W35" s="36">
        <v>2103</v>
      </c>
      <c r="X35" s="36">
        <v>261</v>
      </c>
      <c r="Y35" s="36">
        <v>1913</v>
      </c>
      <c r="Z35" s="36">
        <v>1917</v>
      </c>
      <c r="AA35" s="36">
        <v>257</v>
      </c>
      <c r="AB35" s="36">
        <v>977</v>
      </c>
      <c r="AC35" s="36">
        <v>1058</v>
      </c>
      <c r="AD35" s="36">
        <v>176</v>
      </c>
    </row>
    <row r="36" spans="3:30" s="16" customFormat="1" ht="23.25" customHeight="1">
      <c r="C36" s="76" t="s">
        <v>140</v>
      </c>
      <c r="D36" s="75"/>
      <c r="E36" s="35"/>
      <c r="F36" s="19" t="s">
        <v>12</v>
      </c>
      <c r="G36" s="36">
        <v>5807</v>
      </c>
      <c r="H36" s="36">
        <v>5919</v>
      </c>
      <c r="I36" s="36">
        <v>301</v>
      </c>
      <c r="J36" s="36">
        <v>5100</v>
      </c>
      <c r="K36" s="36">
        <v>5104</v>
      </c>
      <c r="L36" s="36">
        <v>297</v>
      </c>
      <c r="M36" s="36">
        <v>5343</v>
      </c>
      <c r="N36" s="36">
        <v>5413</v>
      </c>
      <c r="O36" s="36">
        <v>227</v>
      </c>
      <c r="R36" s="76" t="s">
        <v>141</v>
      </c>
      <c r="S36" s="75"/>
      <c r="T36" s="35"/>
      <c r="U36" s="19" t="s">
        <v>12</v>
      </c>
      <c r="V36" s="36">
        <v>15358</v>
      </c>
      <c r="W36" s="36">
        <v>16234</v>
      </c>
      <c r="X36" s="36">
        <v>847</v>
      </c>
      <c r="Y36" s="36">
        <v>17628</v>
      </c>
      <c r="Z36" s="36">
        <v>17957</v>
      </c>
      <c r="AA36" s="36">
        <v>518</v>
      </c>
      <c r="AB36" s="36">
        <v>18404</v>
      </c>
      <c r="AC36" s="36">
        <v>18308</v>
      </c>
      <c r="AD36" s="36">
        <v>614</v>
      </c>
    </row>
    <row r="37" spans="3:30" s="16" customFormat="1" ht="23.25" customHeight="1">
      <c r="C37" s="78" t="s">
        <v>29</v>
      </c>
      <c r="D37" s="75"/>
      <c r="E37" s="35"/>
      <c r="F37" s="19" t="s">
        <v>12</v>
      </c>
      <c r="G37" s="36">
        <v>5757</v>
      </c>
      <c r="H37" s="36">
        <v>5757</v>
      </c>
      <c r="I37" s="36" t="s">
        <v>103</v>
      </c>
      <c r="J37" s="36">
        <v>6580</v>
      </c>
      <c r="K37" s="36">
        <v>6580</v>
      </c>
      <c r="L37" s="36" t="s">
        <v>103</v>
      </c>
      <c r="M37" s="36">
        <v>6143</v>
      </c>
      <c r="N37" s="36">
        <v>6143</v>
      </c>
      <c r="O37" s="36" t="s">
        <v>103</v>
      </c>
      <c r="Q37" s="76" t="s">
        <v>142</v>
      </c>
      <c r="R37" s="75"/>
      <c r="S37" s="75"/>
      <c r="T37" s="35"/>
      <c r="U37" s="19" t="s">
        <v>12</v>
      </c>
      <c r="V37" s="36">
        <v>95138</v>
      </c>
      <c r="W37" s="36">
        <v>96354</v>
      </c>
      <c r="X37" s="36">
        <v>10745</v>
      </c>
      <c r="Y37" s="36">
        <v>82944</v>
      </c>
      <c r="Z37" s="36">
        <v>83660</v>
      </c>
      <c r="AA37" s="36">
        <v>10029</v>
      </c>
      <c r="AB37" s="36">
        <v>77064</v>
      </c>
      <c r="AC37" s="36">
        <v>78369</v>
      </c>
      <c r="AD37" s="36">
        <v>8724</v>
      </c>
    </row>
    <row r="38" spans="3:30" s="16" customFormat="1" ht="23.25" customHeight="1">
      <c r="C38" s="77" t="s">
        <v>30</v>
      </c>
      <c r="D38" s="75"/>
      <c r="E38" s="35"/>
      <c r="F38" s="19" t="s">
        <v>12</v>
      </c>
      <c r="G38" s="36" t="s">
        <v>103</v>
      </c>
      <c r="H38" s="36" t="s">
        <v>103</v>
      </c>
      <c r="I38" s="36" t="s">
        <v>103</v>
      </c>
      <c r="J38" s="36" t="s">
        <v>103</v>
      </c>
      <c r="K38" s="36" t="s">
        <v>103</v>
      </c>
      <c r="L38" s="36" t="s">
        <v>103</v>
      </c>
      <c r="M38" s="36" t="s">
        <v>103</v>
      </c>
      <c r="N38" s="36" t="s">
        <v>103</v>
      </c>
      <c r="O38" s="36" t="s">
        <v>103</v>
      </c>
      <c r="Q38" s="76" t="s">
        <v>143</v>
      </c>
      <c r="R38" s="75"/>
      <c r="S38" s="75"/>
      <c r="T38" s="35"/>
      <c r="U38" s="19" t="s">
        <v>12</v>
      </c>
      <c r="V38" s="36">
        <v>50505</v>
      </c>
      <c r="W38" s="36">
        <v>50232</v>
      </c>
      <c r="X38" s="36">
        <v>6895</v>
      </c>
      <c r="Y38" s="36">
        <v>35050</v>
      </c>
      <c r="Z38" s="36">
        <v>35825</v>
      </c>
      <c r="AA38" s="36">
        <v>6120</v>
      </c>
      <c r="AB38" s="36">
        <v>27409</v>
      </c>
      <c r="AC38" s="36">
        <v>28940</v>
      </c>
      <c r="AD38" s="36">
        <v>4589</v>
      </c>
    </row>
    <row r="39" spans="3:30" s="16" customFormat="1" ht="23.25" customHeight="1">
      <c r="C39" s="76" t="s">
        <v>144</v>
      </c>
      <c r="D39" s="75"/>
      <c r="E39" s="35"/>
      <c r="F39" s="19" t="s">
        <v>12</v>
      </c>
      <c r="G39" s="36">
        <v>31361</v>
      </c>
      <c r="H39" s="36">
        <v>31806</v>
      </c>
      <c r="I39" s="36" t="s">
        <v>103</v>
      </c>
      <c r="J39" s="36">
        <v>26922</v>
      </c>
      <c r="K39" s="36">
        <v>26919</v>
      </c>
      <c r="L39" s="36">
        <v>3</v>
      </c>
      <c r="M39" s="36">
        <v>24097</v>
      </c>
      <c r="N39" s="36">
        <v>24100</v>
      </c>
      <c r="O39" s="36" t="s">
        <v>103</v>
      </c>
      <c r="Q39" s="76" t="s">
        <v>79</v>
      </c>
      <c r="R39" s="75"/>
      <c r="S39" s="75"/>
      <c r="T39" s="35"/>
      <c r="U39" s="19" t="s">
        <v>12</v>
      </c>
      <c r="V39" s="36">
        <v>62436</v>
      </c>
      <c r="W39" s="36">
        <v>63718</v>
      </c>
      <c r="X39" s="36">
        <v>4682</v>
      </c>
      <c r="Y39" s="36">
        <v>60004</v>
      </c>
      <c r="Z39" s="36">
        <v>59618</v>
      </c>
      <c r="AA39" s="36">
        <v>5068</v>
      </c>
      <c r="AB39" s="36">
        <v>48080</v>
      </c>
      <c r="AC39" s="36">
        <v>49920</v>
      </c>
      <c r="AD39" s="36">
        <v>3228</v>
      </c>
    </row>
    <row r="40" spans="3:30" s="16" customFormat="1" ht="23.25" customHeight="1">
      <c r="C40" s="34"/>
      <c r="D40" s="47"/>
      <c r="E40" s="35"/>
      <c r="F40" s="19"/>
      <c r="G40" s="36"/>
      <c r="H40" s="36"/>
      <c r="I40" s="36"/>
      <c r="K40" s="36"/>
      <c r="L40" s="36"/>
      <c r="N40" s="36"/>
      <c r="O40" s="36"/>
      <c r="Q40" s="76" t="s">
        <v>80</v>
      </c>
      <c r="R40" s="75"/>
      <c r="S40" s="75"/>
      <c r="T40" s="35"/>
      <c r="U40" s="19" t="s">
        <v>12</v>
      </c>
      <c r="V40" s="36">
        <f>SUM(V41:V43)</f>
        <v>1389156</v>
      </c>
      <c r="W40" s="36">
        <f aca="true" t="shared" si="10" ref="W40:AD40">SUM(W41:W43)</f>
        <v>1378023</v>
      </c>
      <c r="X40" s="36">
        <f t="shared" si="10"/>
        <v>120717</v>
      </c>
      <c r="Y40" s="36">
        <f t="shared" si="10"/>
        <v>1202490</v>
      </c>
      <c r="Z40" s="36">
        <f t="shared" si="10"/>
        <v>1198052</v>
      </c>
      <c r="AA40" s="36">
        <f t="shared" si="10"/>
        <v>125155</v>
      </c>
      <c r="AB40" s="36">
        <f t="shared" si="10"/>
        <v>1088449</v>
      </c>
      <c r="AC40" s="36">
        <f t="shared" si="10"/>
        <v>1108769</v>
      </c>
      <c r="AD40" s="36">
        <f t="shared" si="10"/>
        <v>104835</v>
      </c>
    </row>
    <row r="41" spans="4:30" s="16" customFormat="1" ht="23.25" customHeight="1">
      <c r="D41" s="47"/>
      <c r="E41" s="35"/>
      <c r="F41" s="13"/>
      <c r="G41" s="36"/>
      <c r="H41" s="36"/>
      <c r="I41" s="36"/>
      <c r="J41" s="36"/>
      <c r="K41" s="36"/>
      <c r="L41" s="36"/>
      <c r="M41" s="36"/>
      <c r="N41" s="36"/>
      <c r="O41" s="36"/>
      <c r="R41" s="76" t="s">
        <v>145</v>
      </c>
      <c r="S41" s="75"/>
      <c r="T41" s="35"/>
      <c r="U41" s="19" t="s">
        <v>12</v>
      </c>
      <c r="V41" s="36">
        <v>124335</v>
      </c>
      <c r="W41" s="36">
        <v>122753</v>
      </c>
      <c r="X41" s="36">
        <v>8146</v>
      </c>
      <c r="Y41" s="36">
        <v>110978</v>
      </c>
      <c r="Z41" s="36">
        <v>111093</v>
      </c>
      <c r="AA41" s="36">
        <v>8031</v>
      </c>
      <c r="AB41" s="36">
        <v>104659</v>
      </c>
      <c r="AC41" s="36">
        <v>105761</v>
      </c>
      <c r="AD41" s="36">
        <v>6929</v>
      </c>
    </row>
    <row r="42" spans="1:30" s="16" customFormat="1" ht="23.25" customHeight="1">
      <c r="A42" s="74" t="s">
        <v>146</v>
      </c>
      <c r="B42" s="75"/>
      <c r="C42" s="75"/>
      <c r="D42" s="75"/>
      <c r="E42" s="31"/>
      <c r="F42" s="32" t="s">
        <v>11</v>
      </c>
      <c r="G42" s="33">
        <f>SUM(G44:G50)+SUM(V9:V14)+V23+V24</f>
        <v>638162</v>
      </c>
      <c r="H42" s="33">
        <f aca="true" t="shared" si="11" ref="H42:O42">SUM(H44:H50)+SUM(W9:W14)+W23+W24</f>
        <v>630444</v>
      </c>
      <c r="I42" s="33">
        <f t="shared" si="11"/>
        <v>39110</v>
      </c>
      <c r="J42" s="33">
        <f t="shared" si="11"/>
        <v>575719</v>
      </c>
      <c r="K42" s="33">
        <f t="shared" si="11"/>
        <v>580086</v>
      </c>
      <c r="L42" s="33">
        <f t="shared" si="11"/>
        <v>34743</v>
      </c>
      <c r="M42" s="33">
        <f t="shared" si="11"/>
        <v>558006</v>
      </c>
      <c r="N42" s="33">
        <f t="shared" si="11"/>
        <v>563542</v>
      </c>
      <c r="O42" s="33">
        <f t="shared" si="11"/>
        <v>29207</v>
      </c>
      <c r="R42" s="76" t="s">
        <v>147</v>
      </c>
      <c r="S42" s="75"/>
      <c r="T42" s="35"/>
      <c r="U42" s="19" t="s">
        <v>12</v>
      </c>
      <c r="V42" s="36">
        <v>1147081</v>
      </c>
      <c r="W42" s="36">
        <v>1138994</v>
      </c>
      <c r="X42" s="36">
        <v>102102</v>
      </c>
      <c r="Y42" s="36">
        <v>983478</v>
      </c>
      <c r="Z42" s="36">
        <v>980238</v>
      </c>
      <c r="AA42" s="36">
        <v>105342</v>
      </c>
      <c r="AB42" s="36">
        <v>885840</v>
      </c>
      <c r="AC42" s="36">
        <v>902654</v>
      </c>
      <c r="AD42" s="36">
        <v>88528</v>
      </c>
    </row>
    <row r="43" spans="4:30" s="16" customFormat="1" ht="23.25" customHeight="1">
      <c r="D43" s="47"/>
      <c r="E43" s="35"/>
      <c r="F43" s="13"/>
      <c r="G43" s="36"/>
      <c r="H43" s="36"/>
      <c r="I43" s="36"/>
      <c r="J43" s="36"/>
      <c r="K43" s="36"/>
      <c r="L43" s="36"/>
      <c r="M43" s="36"/>
      <c r="N43" s="36"/>
      <c r="O43" s="36"/>
      <c r="R43" s="76" t="s">
        <v>148</v>
      </c>
      <c r="S43" s="75"/>
      <c r="T43" s="35"/>
      <c r="U43" s="19" t="s">
        <v>12</v>
      </c>
      <c r="V43" s="36">
        <v>117740</v>
      </c>
      <c r="W43" s="36">
        <v>116276</v>
      </c>
      <c r="X43" s="36">
        <v>10469</v>
      </c>
      <c r="Y43" s="36">
        <v>108034</v>
      </c>
      <c r="Z43" s="36">
        <v>106721</v>
      </c>
      <c r="AA43" s="36">
        <v>11782</v>
      </c>
      <c r="AB43" s="36">
        <v>97950</v>
      </c>
      <c r="AC43" s="36">
        <v>100354</v>
      </c>
      <c r="AD43" s="36">
        <v>9378</v>
      </c>
    </row>
    <row r="44" spans="2:30" s="16" customFormat="1" ht="23.25" customHeight="1">
      <c r="B44" s="76" t="s">
        <v>149</v>
      </c>
      <c r="C44" s="75"/>
      <c r="D44" s="75"/>
      <c r="E44" s="35"/>
      <c r="F44" s="19" t="s">
        <v>12</v>
      </c>
      <c r="G44" s="36">
        <v>245653</v>
      </c>
      <c r="H44" s="36">
        <v>242896</v>
      </c>
      <c r="I44" s="36">
        <v>12531</v>
      </c>
      <c r="J44" s="36">
        <v>235262</v>
      </c>
      <c r="K44" s="36">
        <v>237478</v>
      </c>
      <c r="L44" s="36">
        <v>10315</v>
      </c>
      <c r="M44" s="36">
        <v>236977</v>
      </c>
      <c r="N44" s="36">
        <v>237639</v>
      </c>
      <c r="O44" s="36">
        <v>9653</v>
      </c>
      <c r="S44" s="47"/>
      <c r="T44" s="35"/>
      <c r="U44" s="13"/>
      <c r="V44" s="36"/>
      <c r="W44" s="36"/>
      <c r="X44" s="36"/>
      <c r="Y44" s="36"/>
      <c r="Z44" s="36"/>
      <c r="AA44" s="36"/>
      <c r="AB44" s="36"/>
      <c r="AC44" s="36"/>
      <c r="AD44" s="36"/>
    </row>
    <row r="45" spans="2:30" s="16" customFormat="1" ht="23.25" customHeight="1">
      <c r="B45" s="76" t="s">
        <v>150</v>
      </c>
      <c r="C45" s="75"/>
      <c r="D45" s="75"/>
      <c r="E45" s="35"/>
      <c r="F45" s="19" t="s">
        <v>12</v>
      </c>
      <c r="G45" s="36">
        <v>14047</v>
      </c>
      <c r="H45" s="36">
        <v>13917</v>
      </c>
      <c r="I45" s="36">
        <v>637</v>
      </c>
      <c r="J45" s="36">
        <v>8898</v>
      </c>
      <c r="K45" s="36">
        <v>9027</v>
      </c>
      <c r="L45" s="36">
        <v>508</v>
      </c>
      <c r="M45" s="36">
        <v>10355</v>
      </c>
      <c r="N45" s="36">
        <v>10404</v>
      </c>
      <c r="O45" s="36">
        <v>459</v>
      </c>
      <c r="Q45" s="76" t="s">
        <v>151</v>
      </c>
      <c r="R45" s="75"/>
      <c r="S45" s="75"/>
      <c r="T45" s="35"/>
      <c r="U45" s="19" t="s">
        <v>12</v>
      </c>
      <c r="V45" s="36">
        <f>SUM(V46:V47)</f>
        <v>15558</v>
      </c>
      <c r="W45" s="36">
        <f aca="true" t="shared" si="12" ref="W45:AD45">SUM(W46:W47)</f>
        <v>22044</v>
      </c>
      <c r="X45" s="36">
        <f t="shared" si="12"/>
        <v>2426</v>
      </c>
      <c r="Y45" s="36">
        <f t="shared" si="12"/>
        <v>11444</v>
      </c>
      <c r="Z45" s="36">
        <f t="shared" si="12"/>
        <v>12410</v>
      </c>
      <c r="AA45" s="36">
        <f t="shared" si="12"/>
        <v>1460</v>
      </c>
      <c r="AB45" s="36">
        <f t="shared" si="12"/>
        <v>9390</v>
      </c>
      <c r="AC45" s="36">
        <f t="shared" si="12"/>
        <v>9595</v>
      </c>
      <c r="AD45" s="36">
        <f t="shared" si="12"/>
        <v>1255</v>
      </c>
    </row>
    <row r="46" spans="2:30" s="16" customFormat="1" ht="23.25" customHeight="1">
      <c r="B46" s="76" t="s">
        <v>152</v>
      </c>
      <c r="C46" s="75"/>
      <c r="D46" s="75"/>
      <c r="E46" s="35"/>
      <c r="F46" s="19" t="s">
        <v>12</v>
      </c>
      <c r="G46" s="36">
        <v>19092</v>
      </c>
      <c r="H46" s="36">
        <v>18214</v>
      </c>
      <c r="I46" s="36">
        <v>2847</v>
      </c>
      <c r="J46" s="36">
        <v>12396</v>
      </c>
      <c r="K46" s="36">
        <v>13471</v>
      </c>
      <c r="L46" s="36">
        <v>1772</v>
      </c>
      <c r="M46" s="36">
        <v>11372</v>
      </c>
      <c r="N46" s="36">
        <v>12306</v>
      </c>
      <c r="O46" s="36">
        <v>838</v>
      </c>
      <c r="R46" s="90" t="s">
        <v>153</v>
      </c>
      <c r="S46" s="91"/>
      <c r="T46" s="35"/>
      <c r="U46" s="19" t="s">
        <v>12</v>
      </c>
      <c r="V46" s="36">
        <v>1952</v>
      </c>
      <c r="W46" s="36">
        <v>1940</v>
      </c>
      <c r="X46" s="36">
        <v>82</v>
      </c>
      <c r="Y46" s="36">
        <v>1860</v>
      </c>
      <c r="Z46" s="36">
        <v>1862</v>
      </c>
      <c r="AA46" s="36">
        <v>80</v>
      </c>
      <c r="AB46" s="36">
        <v>1817</v>
      </c>
      <c r="AC46" s="36">
        <v>1820</v>
      </c>
      <c r="AD46" s="36">
        <v>77</v>
      </c>
    </row>
    <row r="47" spans="2:30" s="16" customFormat="1" ht="23.25" customHeight="1">
      <c r="B47" s="76" t="s">
        <v>154</v>
      </c>
      <c r="C47" s="75"/>
      <c r="D47" s="75"/>
      <c r="E47" s="35"/>
      <c r="F47" s="19" t="s">
        <v>12</v>
      </c>
      <c r="G47" s="36">
        <v>3954</v>
      </c>
      <c r="H47" s="36">
        <v>3907</v>
      </c>
      <c r="I47" s="36">
        <v>231</v>
      </c>
      <c r="J47" s="36">
        <v>3216</v>
      </c>
      <c r="K47" s="36">
        <v>3265</v>
      </c>
      <c r="L47" s="36">
        <v>182</v>
      </c>
      <c r="M47" s="36">
        <v>2632</v>
      </c>
      <c r="N47" s="36">
        <v>2777</v>
      </c>
      <c r="O47" s="36">
        <v>37</v>
      </c>
      <c r="R47" s="76" t="s">
        <v>155</v>
      </c>
      <c r="S47" s="76"/>
      <c r="T47" s="35"/>
      <c r="U47" s="19" t="s">
        <v>12</v>
      </c>
      <c r="V47" s="36">
        <v>13606</v>
      </c>
      <c r="W47" s="36">
        <v>20104</v>
      </c>
      <c r="X47" s="36">
        <v>2344</v>
      </c>
      <c r="Y47" s="36">
        <v>9584</v>
      </c>
      <c r="Z47" s="36">
        <v>10548</v>
      </c>
      <c r="AA47" s="36">
        <v>1380</v>
      </c>
      <c r="AB47" s="36">
        <v>7573</v>
      </c>
      <c r="AC47" s="36">
        <v>7775</v>
      </c>
      <c r="AD47" s="36">
        <v>1178</v>
      </c>
    </row>
    <row r="48" spans="2:30" s="16" customFormat="1" ht="23.25" customHeight="1">
      <c r="B48" s="76" t="s">
        <v>156</v>
      </c>
      <c r="C48" s="75"/>
      <c r="D48" s="75"/>
      <c r="E48" s="35"/>
      <c r="F48" s="19" t="s">
        <v>12</v>
      </c>
      <c r="G48" s="36">
        <v>913</v>
      </c>
      <c r="H48" s="36">
        <v>871</v>
      </c>
      <c r="I48" s="36">
        <v>105</v>
      </c>
      <c r="J48" s="36">
        <v>424</v>
      </c>
      <c r="K48" s="36">
        <v>526</v>
      </c>
      <c r="L48" s="36">
        <v>3</v>
      </c>
      <c r="M48" s="36">
        <v>32</v>
      </c>
      <c r="N48" s="36">
        <v>35</v>
      </c>
      <c r="O48" s="36" t="s">
        <v>103</v>
      </c>
      <c r="S48" s="47"/>
      <c r="T48" s="35"/>
      <c r="U48" s="13"/>
      <c r="V48" s="36"/>
      <c r="W48" s="36"/>
      <c r="X48" s="36"/>
      <c r="Y48" s="36"/>
      <c r="Z48" s="36"/>
      <c r="AA48" s="36"/>
      <c r="AB48" s="36"/>
      <c r="AC48" s="36"/>
      <c r="AD48" s="36"/>
    </row>
    <row r="49" spans="2:30" s="16" customFormat="1" ht="23.25" customHeight="1">
      <c r="B49" s="76" t="s">
        <v>157</v>
      </c>
      <c r="C49" s="75"/>
      <c r="D49" s="75"/>
      <c r="E49" s="35"/>
      <c r="F49" s="19" t="s">
        <v>12</v>
      </c>
      <c r="G49" s="36">
        <v>233</v>
      </c>
      <c r="H49" s="36">
        <v>239</v>
      </c>
      <c r="I49" s="36">
        <v>4</v>
      </c>
      <c r="J49" s="36">
        <v>133</v>
      </c>
      <c r="K49" s="36">
        <v>137</v>
      </c>
      <c r="L49" s="36" t="s">
        <v>103</v>
      </c>
      <c r="M49" s="36">
        <v>74</v>
      </c>
      <c r="N49" s="36">
        <v>59</v>
      </c>
      <c r="O49" s="36">
        <v>15</v>
      </c>
      <c r="S49" s="47"/>
      <c r="T49" s="35"/>
      <c r="U49" s="13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16" customFormat="1" ht="23.25" customHeight="1">
      <c r="A50" s="25"/>
      <c r="B50" s="79" t="s">
        <v>158</v>
      </c>
      <c r="C50" s="80"/>
      <c r="D50" s="80"/>
      <c r="E50" s="40"/>
      <c r="F50" s="41" t="s">
        <v>12</v>
      </c>
      <c r="G50" s="42">
        <v>547</v>
      </c>
      <c r="H50" s="42">
        <v>551</v>
      </c>
      <c r="I50" s="42">
        <v>2</v>
      </c>
      <c r="J50" s="42">
        <v>303</v>
      </c>
      <c r="K50" s="42">
        <v>305</v>
      </c>
      <c r="L50" s="42" t="s">
        <v>103</v>
      </c>
      <c r="M50" s="42">
        <v>321</v>
      </c>
      <c r="N50" s="42">
        <v>321</v>
      </c>
      <c r="O50" s="36" t="s">
        <v>103</v>
      </c>
      <c r="P50" s="82" t="s">
        <v>159</v>
      </c>
      <c r="Q50" s="80"/>
      <c r="R50" s="80"/>
      <c r="S50" s="80"/>
      <c r="T50" s="43"/>
      <c r="U50" s="44" t="s">
        <v>11</v>
      </c>
      <c r="V50" s="45">
        <v>28016</v>
      </c>
      <c r="W50" s="45">
        <v>27773</v>
      </c>
      <c r="X50" s="45">
        <v>2456</v>
      </c>
      <c r="Y50" s="45">
        <v>22776</v>
      </c>
      <c r="Z50" s="45">
        <v>23239</v>
      </c>
      <c r="AA50" s="45">
        <v>1993</v>
      </c>
      <c r="AB50" s="45">
        <v>21765</v>
      </c>
      <c r="AC50" s="45">
        <v>21952</v>
      </c>
      <c r="AD50" s="45">
        <v>1806</v>
      </c>
    </row>
    <row r="51" ht="20.25" customHeight="1">
      <c r="A51" s="18" t="s">
        <v>160</v>
      </c>
    </row>
    <row r="52" ht="43.5" customHeight="1">
      <c r="O52" s="3"/>
    </row>
    <row r="53" spans="1:4" ht="13.5" hidden="1">
      <c r="A53" s="3"/>
      <c r="B53"/>
      <c r="D53" s="26" t="s">
        <v>32</v>
      </c>
    </row>
    <row r="54" spans="1:10" ht="13.5" hidden="1">
      <c r="A54"/>
      <c r="C54"/>
      <c r="D54" s="26">
        <v>127</v>
      </c>
      <c r="E54" s="26"/>
      <c r="F54"/>
      <c r="G54" s="2">
        <v>6006</v>
      </c>
      <c r="H54" s="2">
        <v>238</v>
      </c>
      <c r="I54" s="2">
        <v>629</v>
      </c>
      <c r="J54" s="2">
        <v>6027</v>
      </c>
    </row>
    <row r="55" spans="3:10" ht="13.5" hidden="1">
      <c r="C55"/>
      <c r="D55" s="26">
        <v>130</v>
      </c>
      <c r="E55" s="26"/>
      <c r="F55"/>
      <c r="G55" s="2">
        <v>952</v>
      </c>
      <c r="H55" s="2">
        <v>474</v>
      </c>
      <c r="I55" s="2">
        <v>31</v>
      </c>
      <c r="J55" s="2">
        <v>696</v>
      </c>
    </row>
    <row r="56" spans="3:10" ht="13.5" hidden="1">
      <c r="C56"/>
      <c r="D56" s="26">
        <v>131</v>
      </c>
      <c r="E56" s="26"/>
      <c r="F56"/>
      <c r="G56" s="2">
        <v>9858</v>
      </c>
      <c r="H56" s="2">
        <v>106</v>
      </c>
      <c r="I56" s="2">
        <v>612</v>
      </c>
      <c r="J56" s="2">
        <v>10169</v>
      </c>
    </row>
    <row r="57" spans="3:6" ht="13.5" hidden="1">
      <c r="C57"/>
      <c r="D57" s="26"/>
      <c r="E57" s="26"/>
      <c r="F57"/>
    </row>
    <row r="58" spans="3:10" ht="13.5" hidden="1">
      <c r="C58"/>
      <c r="D58" s="26">
        <v>115</v>
      </c>
      <c r="E58" s="26"/>
      <c r="F58"/>
      <c r="G58" s="2">
        <v>3151</v>
      </c>
      <c r="H58" s="2">
        <v>3175</v>
      </c>
      <c r="I58" s="2">
        <v>51</v>
      </c>
      <c r="J58" s="2">
        <v>2957</v>
      </c>
    </row>
    <row r="59" spans="3:10" ht="13.5" hidden="1">
      <c r="C59"/>
      <c r="D59" s="26">
        <v>116</v>
      </c>
      <c r="E59" s="26"/>
      <c r="F59"/>
      <c r="G59" s="2">
        <v>0</v>
      </c>
      <c r="H59" s="2">
        <v>0</v>
      </c>
      <c r="I59" s="2">
        <v>0</v>
      </c>
      <c r="J59" s="2">
        <v>0</v>
      </c>
    </row>
    <row r="60" spans="3:6" ht="13.5" hidden="1">
      <c r="C60"/>
      <c r="D60" s="26"/>
      <c r="E60" s="26"/>
      <c r="F60"/>
    </row>
    <row r="61" spans="3:10" ht="13.5" hidden="1">
      <c r="C61"/>
      <c r="D61" s="26">
        <v>117</v>
      </c>
      <c r="E61" s="26"/>
      <c r="F61"/>
      <c r="G61" s="2">
        <v>162</v>
      </c>
      <c r="H61" s="2">
        <v>257</v>
      </c>
      <c r="I61" s="2">
        <v>43</v>
      </c>
      <c r="J61" s="2">
        <v>48</v>
      </c>
    </row>
    <row r="62" spans="3:10" ht="13.5" hidden="1">
      <c r="C62"/>
      <c r="D62" s="26">
        <v>118</v>
      </c>
      <c r="E62" s="26"/>
      <c r="F62"/>
      <c r="G62" s="2">
        <v>1468</v>
      </c>
      <c r="H62" s="2">
        <v>1503</v>
      </c>
      <c r="I62" s="2">
        <v>52</v>
      </c>
      <c r="J62" s="2">
        <v>1473</v>
      </c>
    </row>
    <row r="63" spans="3:10" ht="13.5" hidden="1">
      <c r="C63"/>
      <c r="D63" s="26">
        <v>119</v>
      </c>
      <c r="E63" s="26"/>
      <c r="F63"/>
      <c r="G63" s="2">
        <v>1537</v>
      </c>
      <c r="H63" s="2">
        <v>1476</v>
      </c>
      <c r="I63" s="2">
        <v>271</v>
      </c>
      <c r="J63" s="2">
        <v>1473</v>
      </c>
    </row>
    <row r="64" spans="3:10" ht="13.5" hidden="1">
      <c r="C64"/>
      <c r="D64" s="26">
        <v>120</v>
      </c>
      <c r="E64" s="26"/>
      <c r="F64"/>
      <c r="G64" s="2">
        <v>4840</v>
      </c>
      <c r="H64" s="2">
        <v>4781</v>
      </c>
      <c r="I64" s="2">
        <v>117</v>
      </c>
      <c r="J64" s="2">
        <v>3801</v>
      </c>
    </row>
    <row r="65" spans="3:6" ht="13.5" hidden="1">
      <c r="C65"/>
      <c r="D65" s="26" t="s">
        <v>31</v>
      </c>
      <c r="E65" s="26"/>
      <c r="F65"/>
    </row>
    <row r="66" spans="3:10" ht="13.5" hidden="1">
      <c r="C66"/>
      <c r="D66" s="26">
        <v>123</v>
      </c>
      <c r="E66" s="26"/>
      <c r="F66"/>
      <c r="G66" s="2">
        <v>26659</v>
      </c>
      <c r="H66" s="2">
        <v>26761</v>
      </c>
      <c r="I66" s="2">
        <v>0</v>
      </c>
      <c r="J66" s="2">
        <v>25532</v>
      </c>
    </row>
    <row r="67" spans="3:10" ht="13.5" hidden="1">
      <c r="C67"/>
      <c r="D67" s="26">
        <v>124</v>
      </c>
      <c r="E67" s="26"/>
      <c r="F67"/>
      <c r="G67" s="2">
        <v>10050</v>
      </c>
      <c r="H67" s="2">
        <v>10705</v>
      </c>
      <c r="I67" s="2">
        <v>200</v>
      </c>
      <c r="J67" s="2">
        <v>16170</v>
      </c>
    </row>
    <row r="68" spans="2:6" ht="13.5" hidden="1">
      <c r="B68"/>
      <c r="D68" s="18" t="s">
        <v>33</v>
      </c>
      <c r="E68" s="18"/>
      <c r="F68"/>
    </row>
    <row r="69" spans="1:10" ht="13.5" hidden="1">
      <c r="A69"/>
      <c r="D69" s="26">
        <v>110</v>
      </c>
      <c r="E69" s="26"/>
      <c r="F69"/>
      <c r="G69" s="2">
        <v>13406</v>
      </c>
      <c r="H69" s="2">
        <v>14061</v>
      </c>
      <c r="I69" s="2">
        <v>224</v>
      </c>
      <c r="J69" s="2">
        <v>9274</v>
      </c>
    </row>
    <row r="70" spans="4:10" ht="13.5" hidden="1">
      <c r="D70" s="26">
        <v>111</v>
      </c>
      <c r="E70" s="26"/>
      <c r="F70"/>
      <c r="G70" s="2">
        <v>9720</v>
      </c>
      <c r="H70" s="2">
        <v>10280</v>
      </c>
      <c r="I70" s="2">
        <v>26</v>
      </c>
      <c r="J70" s="2">
        <v>5589</v>
      </c>
    </row>
    <row r="71" spans="4:6" ht="13.5" hidden="1">
      <c r="D71" s="26" t="s">
        <v>31</v>
      </c>
      <c r="E71" s="26"/>
      <c r="F71"/>
    </row>
    <row r="72" spans="4:10" ht="13.5" hidden="1">
      <c r="D72" s="26">
        <v>116</v>
      </c>
      <c r="E72" s="26"/>
      <c r="F72"/>
      <c r="G72" s="2">
        <v>3840</v>
      </c>
      <c r="H72" s="2">
        <v>3837</v>
      </c>
      <c r="I72" s="2">
        <v>3</v>
      </c>
      <c r="J72" s="2">
        <v>3415</v>
      </c>
    </row>
    <row r="73" spans="4:10" ht="13.5" hidden="1">
      <c r="D73" s="26">
        <v>117</v>
      </c>
      <c r="E73" s="26"/>
      <c r="F73"/>
      <c r="G73" s="2">
        <v>14230</v>
      </c>
      <c r="H73" s="2">
        <v>14045</v>
      </c>
      <c r="I73" s="2">
        <v>308</v>
      </c>
      <c r="J73" s="2">
        <v>16446</v>
      </c>
    </row>
    <row r="74" spans="4:6" ht="13.5" hidden="1">
      <c r="D74" s="26" t="s">
        <v>31</v>
      </c>
      <c r="E74" s="26"/>
      <c r="F74"/>
    </row>
    <row r="75" spans="4:10" ht="13.5" hidden="1">
      <c r="D75" s="26">
        <v>118</v>
      </c>
      <c r="E75" s="26"/>
      <c r="F75"/>
      <c r="G75" s="2">
        <v>1442</v>
      </c>
      <c r="H75" s="2">
        <v>1438</v>
      </c>
      <c r="I75" s="2">
        <v>8</v>
      </c>
      <c r="J75" s="2">
        <v>1167</v>
      </c>
    </row>
    <row r="76" spans="4:10" ht="13.5" hidden="1">
      <c r="D76" s="26">
        <v>119</v>
      </c>
      <c r="E76" s="26"/>
      <c r="F76"/>
      <c r="G76" s="2">
        <v>3245</v>
      </c>
      <c r="H76" s="2">
        <v>3320</v>
      </c>
      <c r="I76" s="2">
        <v>116</v>
      </c>
      <c r="J76" s="2">
        <v>3641</v>
      </c>
    </row>
    <row r="77" spans="4:10" ht="13.5" hidden="1">
      <c r="D77" s="26">
        <v>122</v>
      </c>
      <c r="E77" s="26"/>
      <c r="F77"/>
      <c r="G77" s="2">
        <v>580</v>
      </c>
      <c r="H77" s="2">
        <v>580</v>
      </c>
      <c r="I77" s="2">
        <v>0</v>
      </c>
      <c r="J77" s="2">
        <v>612</v>
      </c>
    </row>
    <row r="78" spans="4:10" ht="13.5" hidden="1">
      <c r="D78" s="26">
        <v>123</v>
      </c>
      <c r="E78" s="26"/>
      <c r="F78"/>
      <c r="G78" s="2">
        <v>3534</v>
      </c>
      <c r="H78" s="2">
        <v>3738</v>
      </c>
      <c r="I78" s="2">
        <v>224</v>
      </c>
      <c r="J78" s="2">
        <v>3840</v>
      </c>
    </row>
    <row r="79" spans="4:6" ht="13.5" hidden="1">
      <c r="D79" s="2" t="s">
        <v>34</v>
      </c>
      <c r="F79"/>
    </row>
    <row r="80" spans="1:10" ht="13.5" hidden="1">
      <c r="A80"/>
      <c r="B80"/>
      <c r="C80" s="2" t="s">
        <v>31</v>
      </c>
      <c r="D80" s="26">
        <v>111</v>
      </c>
      <c r="E80" s="26"/>
      <c r="F80"/>
      <c r="G80" s="2">
        <v>18056</v>
      </c>
      <c r="H80" s="2">
        <v>19953</v>
      </c>
      <c r="I80" s="2">
        <v>2140</v>
      </c>
      <c r="J80" s="2">
        <v>16599</v>
      </c>
    </row>
    <row r="81" spans="4:10" ht="13.5" hidden="1">
      <c r="D81" s="26">
        <v>112</v>
      </c>
      <c r="E81" s="26"/>
      <c r="F81"/>
      <c r="G81" s="2">
        <v>54510</v>
      </c>
      <c r="H81" s="2">
        <v>54112</v>
      </c>
      <c r="I81" s="2">
        <v>6391</v>
      </c>
      <c r="J81" s="2">
        <v>43943</v>
      </c>
    </row>
    <row r="82" spans="4:10" ht="13.5" hidden="1">
      <c r="D82" s="26">
        <v>114</v>
      </c>
      <c r="E82" s="26"/>
      <c r="F82"/>
      <c r="G82" s="2">
        <v>8625</v>
      </c>
      <c r="H82" s="2">
        <v>8579</v>
      </c>
      <c r="I82" s="2">
        <v>52</v>
      </c>
      <c r="J82" s="2">
        <v>10804</v>
      </c>
    </row>
    <row r="83" spans="4:10" ht="13.5" hidden="1">
      <c r="D83" s="26">
        <v>115</v>
      </c>
      <c r="E83" s="26"/>
      <c r="F83"/>
      <c r="G83" s="2">
        <v>64497</v>
      </c>
      <c r="H83" s="2">
        <v>62882</v>
      </c>
      <c r="I83" s="2">
        <v>4475</v>
      </c>
      <c r="J83" s="2">
        <v>55625</v>
      </c>
    </row>
    <row r="84" spans="4:6" ht="13.5" hidden="1">
      <c r="D84" s="26" t="s">
        <v>31</v>
      </c>
      <c r="E84" s="26"/>
      <c r="F84"/>
    </row>
    <row r="85" spans="4:6" ht="13.5" hidden="1">
      <c r="D85" s="26" t="s">
        <v>31</v>
      </c>
      <c r="E85" s="26"/>
      <c r="F85"/>
    </row>
    <row r="86" spans="4:6" ht="13.5" hidden="1">
      <c r="D86" s="2" t="s">
        <v>161</v>
      </c>
      <c r="F86" s="26" t="s">
        <v>31</v>
      </c>
    </row>
    <row r="87" spans="4:6" ht="13.5" hidden="1">
      <c r="D87" s="2" t="s">
        <v>94</v>
      </c>
      <c r="F87" s="26" t="s">
        <v>31</v>
      </c>
    </row>
    <row r="88" ht="13.5" hidden="1">
      <c r="D88" s="2" t="s">
        <v>93</v>
      </c>
    </row>
    <row r="89" ht="13.5" hidden="1">
      <c r="D89" s="2" t="s">
        <v>92</v>
      </c>
    </row>
    <row r="90" ht="13.5" hidden="1">
      <c r="D90" s="2" t="s">
        <v>91</v>
      </c>
    </row>
    <row r="91" ht="13.5" hidden="1">
      <c r="D91" s="2" t="s">
        <v>162</v>
      </c>
    </row>
    <row r="92" ht="13.5" hidden="1">
      <c r="D92" s="2" t="s">
        <v>89</v>
      </c>
    </row>
    <row r="93" ht="13.5" hidden="1">
      <c r="D93" s="2" t="s">
        <v>88</v>
      </c>
    </row>
    <row r="94" ht="14.25"/>
  </sheetData>
  <sheetProtection/>
  <mergeCells count="55">
    <mergeCell ref="A9:D9"/>
    <mergeCell ref="B11:D11"/>
    <mergeCell ref="C12:D12"/>
    <mergeCell ref="C13:D13"/>
    <mergeCell ref="C20:D20"/>
    <mergeCell ref="C30:D30"/>
    <mergeCell ref="C31:D31"/>
    <mergeCell ref="C35:D35"/>
    <mergeCell ref="C14:D14"/>
    <mergeCell ref="C15:D15"/>
    <mergeCell ref="C16:D16"/>
    <mergeCell ref="B18:D18"/>
    <mergeCell ref="B49:D49"/>
    <mergeCell ref="B50:D50"/>
    <mergeCell ref="A42:D42"/>
    <mergeCell ref="B44:D44"/>
    <mergeCell ref="B45:D45"/>
    <mergeCell ref="B46:D46"/>
    <mergeCell ref="Q9:S9"/>
    <mergeCell ref="Q10:S10"/>
    <mergeCell ref="Q11:S11"/>
    <mergeCell ref="Q12:S12"/>
    <mergeCell ref="B47:D47"/>
    <mergeCell ref="B48:D48"/>
    <mergeCell ref="C36:D36"/>
    <mergeCell ref="C37:D37"/>
    <mergeCell ref="C38:D38"/>
    <mergeCell ref="C39:D39"/>
    <mergeCell ref="Q23:S23"/>
    <mergeCell ref="Q24:S24"/>
    <mergeCell ref="P27:S27"/>
    <mergeCell ref="Q29:S29"/>
    <mergeCell ref="Q13:S13"/>
    <mergeCell ref="Q14:S14"/>
    <mergeCell ref="R15:S15"/>
    <mergeCell ref="R19:S19"/>
    <mergeCell ref="R41:S41"/>
    <mergeCell ref="Q34:S34"/>
    <mergeCell ref="R35:S35"/>
    <mergeCell ref="R36:S36"/>
    <mergeCell ref="Q37:S37"/>
    <mergeCell ref="Q30:S30"/>
    <mergeCell ref="R31:S31"/>
    <mergeCell ref="R32:S32"/>
    <mergeCell ref="Q33:S33"/>
    <mergeCell ref="R47:S47"/>
    <mergeCell ref="P50:S50"/>
    <mergeCell ref="P6:T8"/>
    <mergeCell ref="R42:S42"/>
    <mergeCell ref="R43:S43"/>
    <mergeCell ref="Q45:S45"/>
    <mergeCell ref="R46:S46"/>
    <mergeCell ref="Q38:S38"/>
    <mergeCell ref="Q39:S39"/>
    <mergeCell ref="Q40:S40"/>
  </mergeCells>
  <printOptions/>
  <pageMargins left="0.5905511811023623" right="0.5905511811023623" top="0.5905511811023623" bottom="0.5905511811023623" header="0" footer="0"/>
  <pageSetup horizontalDpi="300" verticalDpi="300" orientation="portrait" pageOrder="overThenDown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Q9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3" width="1.69921875" style="2" customWidth="1"/>
    <col min="4" max="4" width="16.09765625" style="2" customWidth="1"/>
    <col min="5" max="5" width="0.59375" style="2" customWidth="1"/>
    <col min="6" max="6" width="5.19921875" style="26" customWidth="1"/>
    <col min="7" max="14" width="11.59765625" style="2" customWidth="1"/>
    <col min="15" max="15" width="13" style="2" customWidth="1"/>
    <col min="16" max="16" width="2.59765625" style="2" customWidth="1"/>
    <col min="17" max="17" width="2.5" style="2" customWidth="1"/>
    <col min="18" max="18" width="2.59765625" style="2" customWidth="1"/>
    <col min="19" max="19" width="16" style="27" customWidth="1"/>
    <col min="20" max="20" width="0.59375" style="27" customWidth="1"/>
    <col min="21" max="21" width="5.19921875" style="26" customWidth="1"/>
    <col min="22" max="30" width="11.59765625" style="2" customWidth="1"/>
    <col min="31" max="16384" width="9" style="2" customWidth="1"/>
  </cols>
  <sheetData>
    <row r="1" spans="1:21" ht="21.75" customHeight="1">
      <c r="A1" s="4"/>
      <c r="D1" s="1"/>
      <c r="E1" s="1"/>
      <c r="F1" s="3"/>
      <c r="H1" s="5"/>
      <c r="S1" s="3"/>
      <c r="T1" s="3"/>
      <c r="U1" s="3"/>
    </row>
    <row r="2" spans="1:21" ht="21.75" customHeight="1">
      <c r="A2" s="6" t="s">
        <v>222</v>
      </c>
      <c r="D2" s="1"/>
      <c r="E2" s="1"/>
      <c r="F2" s="3"/>
      <c r="K2"/>
      <c r="O2" s="30" t="s">
        <v>1</v>
      </c>
      <c r="P2" s="7" t="s">
        <v>2</v>
      </c>
      <c r="S2" s="3"/>
      <c r="T2" s="3"/>
      <c r="U2" s="3"/>
    </row>
    <row r="3" spans="6:21" ht="24" customHeight="1">
      <c r="F3" s="3" t="s">
        <v>245</v>
      </c>
      <c r="S3" s="3"/>
      <c r="T3" s="3"/>
      <c r="U3" s="3"/>
    </row>
    <row r="4" spans="1:30" ht="15" customHeight="1" thickBot="1">
      <c r="A4" s="29"/>
      <c r="B4" s="9"/>
      <c r="C4" s="9"/>
      <c r="D4" s="9"/>
      <c r="E4" s="9"/>
      <c r="F4" s="72" t="s">
        <v>246</v>
      </c>
      <c r="G4" s="9"/>
      <c r="H4" s="9"/>
      <c r="I4" s="9"/>
      <c r="J4" s="9"/>
      <c r="K4" s="9"/>
      <c r="L4" s="9"/>
      <c r="M4" s="9"/>
      <c r="N4" s="9"/>
      <c r="O4" s="9"/>
      <c r="P4" s="28" t="s">
        <v>247</v>
      </c>
      <c r="Q4" s="9"/>
      <c r="R4" s="9"/>
      <c r="S4" s="11"/>
      <c r="T4" s="11"/>
      <c r="U4" s="8"/>
      <c r="V4" s="9"/>
      <c r="W4" s="9"/>
      <c r="X4" s="9"/>
      <c r="Y4" s="9"/>
      <c r="Z4" s="9"/>
      <c r="AA4" s="9"/>
      <c r="AB4" s="9"/>
      <c r="AC4" s="9"/>
      <c r="AD4" s="9"/>
    </row>
    <row r="5" spans="4:30" ht="24.75" customHeight="1">
      <c r="D5" s="46"/>
      <c r="E5" s="12"/>
      <c r="F5" s="13"/>
      <c r="G5" s="14" t="s">
        <v>239</v>
      </c>
      <c r="H5" s="14"/>
      <c r="I5" s="57"/>
      <c r="J5" s="14" t="s">
        <v>240</v>
      </c>
      <c r="K5" s="14"/>
      <c r="L5" s="15"/>
      <c r="M5" s="14" t="s">
        <v>241</v>
      </c>
      <c r="N5" s="14"/>
      <c r="O5" s="15"/>
      <c r="P5" s="83" t="s">
        <v>179</v>
      </c>
      <c r="Q5" s="84"/>
      <c r="R5" s="84"/>
      <c r="S5" s="84"/>
      <c r="T5" s="85"/>
      <c r="U5" s="13"/>
      <c r="V5" s="14" t="s">
        <v>242</v>
      </c>
      <c r="W5" s="14"/>
      <c r="X5" s="57"/>
      <c r="Y5" s="14" t="s">
        <v>243</v>
      </c>
      <c r="Z5" s="14"/>
      <c r="AA5" s="15"/>
      <c r="AB5" s="14" t="s">
        <v>244</v>
      </c>
      <c r="AC5" s="14"/>
      <c r="AD5" s="15"/>
    </row>
    <row r="6" spans="1:30" ht="24.75" customHeight="1">
      <c r="A6" s="18" t="s">
        <v>4</v>
      </c>
      <c r="D6" s="46"/>
      <c r="E6" s="12"/>
      <c r="F6" s="17" t="s">
        <v>180</v>
      </c>
      <c r="G6" s="50" t="s">
        <v>8</v>
      </c>
      <c r="H6" s="50" t="s">
        <v>9</v>
      </c>
      <c r="I6" s="49" t="s">
        <v>7</v>
      </c>
      <c r="J6" s="50" t="s">
        <v>8</v>
      </c>
      <c r="K6" s="50" t="s">
        <v>9</v>
      </c>
      <c r="L6" s="49" t="s">
        <v>7</v>
      </c>
      <c r="M6" s="49" t="s">
        <v>5</v>
      </c>
      <c r="N6" s="49" t="s">
        <v>6</v>
      </c>
      <c r="O6" s="49" t="s">
        <v>7</v>
      </c>
      <c r="P6" s="86"/>
      <c r="Q6" s="86"/>
      <c r="R6" s="86"/>
      <c r="S6" s="86"/>
      <c r="T6" s="87"/>
      <c r="U6" s="13" t="s">
        <v>111</v>
      </c>
      <c r="V6" s="50" t="s">
        <v>8</v>
      </c>
      <c r="W6" s="50" t="s">
        <v>9</v>
      </c>
      <c r="X6" s="49" t="s">
        <v>7</v>
      </c>
      <c r="Y6" s="50" t="s">
        <v>8</v>
      </c>
      <c r="Z6" s="50" t="s">
        <v>9</v>
      </c>
      <c r="AA6" s="49" t="s">
        <v>7</v>
      </c>
      <c r="AB6" s="50" t="s">
        <v>8</v>
      </c>
      <c r="AC6" s="50" t="s">
        <v>9</v>
      </c>
      <c r="AD6" s="70" t="s">
        <v>7</v>
      </c>
    </row>
    <row r="7" spans="1:30" ht="24.75" customHeight="1">
      <c r="A7" s="20"/>
      <c r="B7" s="20"/>
      <c r="C7" s="20"/>
      <c r="D7" s="25"/>
      <c r="E7" s="21"/>
      <c r="F7" s="22"/>
      <c r="G7" s="22"/>
      <c r="H7" s="22"/>
      <c r="I7" s="23" t="s">
        <v>10</v>
      </c>
      <c r="J7" s="22"/>
      <c r="K7" s="22"/>
      <c r="L7" s="23" t="s">
        <v>10</v>
      </c>
      <c r="M7" s="22"/>
      <c r="N7" s="22"/>
      <c r="O7" s="23" t="s">
        <v>10</v>
      </c>
      <c r="P7" s="88"/>
      <c r="Q7" s="88"/>
      <c r="R7" s="88"/>
      <c r="S7" s="88"/>
      <c r="T7" s="89"/>
      <c r="U7" s="22"/>
      <c r="V7" s="22"/>
      <c r="W7" s="22"/>
      <c r="X7" s="23" t="s">
        <v>10</v>
      </c>
      <c r="Y7" s="22"/>
      <c r="Z7" s="22"/>
      <c r="AA7" s="23" t="s">
        <v>10</v>
      </c>
      <c r="AB7" s="22"/>
      <c r="AC7" s="22"/>
      <c r="AD7" s="71" t="s">
        <v>10</v>
      </c>
    </row>
    <row r="8" spans="1:30" s="16" customFormat="1" ht="23.25" customHeight="1">
      <c r="A8" s="73" t="s">
        <v>112</v>
      </c>
      <c r="B8" s="73"/>
      <c r="C8" s="73"/>
      <c r="D8" s="73"/>
      <c r="E8" s="31"/>
      <c r="F8" s="32" t="s">
        <v>11</v>
      </c>
      <c r="G8" s="33">
        <f aca="true" t="shared" si="0" ref="G8:L8">SUM(G10+G22)</f>
        <v>559062</v>
      </c>
      <c r="H8" s="33">
        <f t="shared" si="0"/>
        <v>561837</v>
      </c>
      <c r="I8" s="33">
        <f t="shared" si="0"/>
        <v>31942</v>
      </c>
      <c r="J8" s="33">
        <f t="shared" si="0"/>
        <v>556288</v>
      </c>
      <c r="K8" s="33">
        <f t="shared" si="0"/>
        <v>546997</v>
      </c>
      <c r="L8" s="33">
        <f t="shared" si="0"/>
        <v>40685</v>
      </c>
      <c r="M8" s="36" t="s">
        <v>102</v>
      </c>
      <c r="N8" s="36" t="s">
        <v>102</v>
      </c>
      <c r="O8" s="36" t="s">
        <v>102</v>
      </c>
      <c r="Q8" s="81" t="s">
        <v>164</v>
      </c>
      <c r="R8" s="81"/>
      <c r="S8" s="81"/>
      <c r="T8" s="35"/>
      <c r="U8" s="19" t="s">
        <v>11</v>
      </c>
      <c r="V8" s="36">
        <v>285</v>
      </c>
      <c r="W8" s="36">
        <v>284</v>
      </c>
      <c r="X8" s="36">
        <v>13</v>
      </c>
      <c r="Y8" s="65" t="s">
        <v>102</v>
      </c>
      <c r="Z8" s="65" t="s">
        <v>102</v>
      </c>
      <c r="AA8" s="65" t="s">
        <v>102</v>
      </c>
      <c r="AB8" s="36" t="s">
        <v>102</v>
      </c>
      <c r="AC8" s="36" t="s">
        <v>102</v>
      </c>
      <c r="AD8" s="36" t="s">
        <v>102</v>
      </c>
    </row>
    <row r="9" spans="4:30" s="16" customFormat="1" ht="23.25" customHeight="1">
      <c r="D9" s="47"/>
      <c r="E9" s="35"/>
      <c r="F9" s="13"/>
      <c r="G9" s="36"/>
      <c r="H9" s="36"/>
      <c r="I9" s="36"/>
      <c r="J9" s="36"/>
      <c r="K9" s="36"/>
      <c r="L9" s="36"/>
      <c r="M9" s="36"/>
      <c r="N9" s="36"/>
      <c r="O9" s="36"/>
      <c r="Q9" s="76" t="s">
        <v>172</v>
      </c>
      <c r="R9" s="75"/>
      <c r="S9" s="75"/>
      <c r="T9" s="35"/>
      <c r="U9" s="19" t="s">
        <v>12</v>
      </c>
      <c r="V9" s="65" t="s">
        <v>102</v>
      </c>
      <c r="W9" s="65" t="s">
        <v>102</v>
      </c>
      <c r="X9" s="65" t="s">
        <v>102</v>
      </c>
      <c r="Y9" s="36">
        <v>536</v>
      </c>
      <c r="Z9" s="36">
        <v>541</v>
      </c>
      <c r="AA9" s="36">
        <v>8</v>
      </c>
      <c r="AB9" s="36" t="s">
        <v>102</v>
      </c>
      <c r="AC9" s="36" t="s">
        <v>102</v>
      </c>
      <c r="AD9" s="36" t="s">
        <v>102</v>
      </c>
    </row>
    <row r="10" spans="2:30" s="16" customFormat="1" ht="23.25" customHeight="1">
      <c r="B10" s="74" t="s">
        <v>181</v>
      </c>
      <c r="C10" s="75"/>
      <c r="D10" s="75"/>
      <c r="E10" s="31"/>
      <c r="F10" s="37" t="s">
        <v>11</v>
      </c>
      <c r="G10" s="33">
        <f aca="true" t="shared" si="1" ref="G10:L10">SUM(G11:G20)</f>
        <v>330287</v>
      </c>
      <c r="H10" s="33">
        <f t="shared" si="1"/>
        <v>328388</v>
      </c>
      <c r="I10" s="33">
        <f t="shared" si="1"/>
        <v>19926</v>
      </c>
      <c r="J10" s="33">
        <f t="shared" si="1"/>
        <v>335961</v>
      </c>
      <c r="K10" s="33">
        <f t="shared" si="1"/>
        <v>325241</v>
      </c>
      <c r="L10" s="33">
        <f t="shared" si="1"/>
        <v>30646</v>
      </c>
      <c r="M10" s="36" t="s">
        <v>102</v>
      </c>
      <c r="N10" s="36" t="s">
        <v>102</v>
      </c>
      <c r="O10" s="36" t="s">
        <v>102</v>
      </c>
      <c r="Q10" s="76" t="s">
        <v>182</v>
      </c>
      <c r="R10" s="75"/>
      <c r="S10" s="75"/>
      <c r="T10" s="35"/>
      <c r="U10" s="19" t="s">
        <v>12</v>
      </c>
      <c r="V10" s="36">
        <v>9548</v>
      </c>
      <c r="W10" s="36">
        <v>9563</v>
      </c>
      <c r="X10" s="36">
        <v>42</v>
      </c>
      <c r="Y10" s="36">
        <v>10393</v>
      </c>
      <c r="Z10" s="36">
        <v>10381</v>
      </c>
      <c r="AA10" s="36">
        <v>54</v>
      </c>
      <c r="AB10" s="36" t="s">
        <v>102</v>
      </c>
      <c r="AC10" s="36" t="s">
        <v>102</v>
      </c>
      <c r="AD10" s="36" t="s">
        <v>102</v>
      </c>
    </row>
    <row r="11" spans="3:30" s="16" customFormat="1" ht="23.25" customHeight="1">
      <c r="C11" s="76" t="s">
        <v>183</v>
      </c>
      <c r="D11" s="75"/>
      <c r="E11" s="35"/>
      <c r="F11" s="19" t="s">
        <v>12</v>
      </c>
      <c r="G11" s="36">
        <v>7224</v>
      </c>
      <c r="H11" s="36">
        <v>7307</v>
      </c>
      <c r="I11" s="36">
        <v>818</v>
      </c>
      <c r="J11" s="36">
        <v>8089</v>
      </c>
      <c r="K11" s="36">
        <v>7976</v>
      </c>
      <c r="L11" s="36">
        <v>931</v>
      </c>
      <c r="M11" s="36" t="s">
        <v>102</v>
      </c>
      <c r="N11" s="36" t="s">
        <v>102</v>
      </c>
      <c r="O11" s="36" t="s">
        <v>102</v>
      </c>
      <c r="Q11" s="76" t="s">
        <v>184</v>
      </c>
      <c r="R11" s="75"/>
      <c r="S11" s="75"/>
      <c r="T11" s="35"/>
      <c r="U11" s="19" t="s">
        <v>12</v>
      </c>
      <c r="V11" s="36">
        <v>12876</v>
      </c>
      <c r="W11" s="36">
        <v>11683</v>
      </c>
      <c r="X11" s="36">
        <v>1404</v>
      </c>
      <c r="Y11" s="36">
        <v>9040</v>
      </c>
      <c r="Z11" s="36">
        <v>10132</v>
      </c>
      <c r="AA11" s="36">
        <v>315</v>
      </c>
      <c r="AB11" s="36" t="s">
        <v>102</v>
      </c>
      <c r="AC11" s="36" t="s">
        <v>102</v>
      </c>
      <c r="AD11" s="36" t="s">
        <v>102</v>
      </c>
    </row>
    <row r="12" spans="3:30" s="16" customFormat="1" ht="23.25" customHeight="1">
      <c r="C12" s="76" t="s">
        <v>185</v>
      </c>
      <c r="D12" s="76"/>
      <c r="E12" s="35"/>
      <c r="F12" s="19" t="s">
        <v>12</v>
      </c>
      <c r="G12" s="36">
        <v>22991</v>
      </c>
      <c r="H12" s="36">
        <v>23761</v>
      </c>
      <c r="I12" s="36">
        <v>348</v>
      </c>
      <c r="J12" s="36">
        <v>18645</v>
      </c>
      <c r="K12" s="36">
        <v>18845</v>
      </c>
      <c r="L12" s="36">
        <v>148</v>
      </c>
      <c r="M12" s="36" t="s">
        <v>102</v>
      </c>
      <c r="N12" s="36" t="s">
        <v>102</v>
      </c>
      <c r="O12" s="36" t="s">
        <v>102</v>
      </c>
      <c r="Q12" s="76" t="s">
        <v>186</v>
      </c>
      <c r="R12" s="75"/>
      <c r="S12" s="75"/>
      <c r="T12" s="35"/>
      <c r="U12" s="19" t="s">
        <v>12</v>
      </c>
      <c r="V12" s="36">
        <v>7301</v>
      </c>
      <c r="W12" s="36">
        <v>7547</v>
      </c>
      <c r="X12" s="36">
        <v>135</v>
      </c>
      <c r="Y12" s="36">
        <v>6883</v>
      </c>
      <c r="Z12" s="36">
        <v>6658</v>
      </c>
      <c r="AA12" s="36">
        <v>354</v>
      </c>
      <c r="AB12" s="36" t="s">
        <v>102</v>
      </c>
      <c r="AC12" s="36" t="s">
        <v>102</v>
      </c>
      <c r="AD12" s="36" t="s">
        <v>102</v>
      </c>
    </row>
    <row r="13" spans="3:30" s="16" customFormat="1" ht="23.25" customHeight="1">
      <c r="C13" s="76" t="s">
        <v>187</v>
      </c>
      <c r="D13" s="76"/>
      <c r="E13" s="35"/>
      <c r="F13" s="19"/>
      <c r="G13" s="65" t="s">
        <v>102</v>
      </c>
      <c r="H13" s="65" t="s">
        <v>102</v>
      </c>
      <c r="I13" s="65" t="s">
        <v>102</v>
      </c>
      <c r="J13" s="65">
        <v>4081</v>
      </c>
      <c r="K13" s="65">
        <v>4037</v>
      </c>
      <c r="L13" s="65">
        <v>165</v>
      </c>
      <c r="M13" s="36" t="s">
        <v>102</v>
      </c>
      <c r="N13" s="36" t="s">
        <v>102</v>
      </c>
      <c r="O13" s="36" t="s">
        <v>102</v>
      </c>
      <c r="Q13" s="76" t="s">
        <v>188</v>
      </c>
      <c r="R13" s="75"/>
      <c r="S13" s="75"/>
      <c r="T13" s="35"/>
      <c r="U13" s="19"/>
      <c r="V13" s="36">
        <v>11755</v>
      </c>
      <c r="W13" s="36">
        <v>11976</v>
      </c>
      <c r="X13" s="36">
        <v>330</v>
      </c>
      <c r="Y13" s="36">
        <v>8039</v>
      </c>
      <c r="Z13" s="36">
        <v>8191</v>
      </c>
      <c r="AA13" s="36">
        <v>178</v>
      </c>
      <c r="AB13" s="36" t="s">
        <v>102</v>
      </c>
      <c r="AC13" s="36" t="s">
        <v>102</v>
      </c>
      <c r="AD13" s="36" t="s">
        <v>102</v>
      </c>
    </row>
    <row r="14" spans="3:30" s="16" customFormat="1" ht="23.25" customHeight="1">
      <c r="C14" s="76" t="s">
        <v>189</v>
      </c>
      <c r="D14" s="75"/>
      <c r="E14" s="35"/>
      <c r="F14" s="19" t="s">
        <v>12</v>
      </c>
      <c r="G14" s="36">
        <v>225007</v>
      </c>
      <c r="H14" s="36">
        <v>225567</v>
      </c>
      <c r="I14" s="36">
        <v>9992</v>
      </c>
      <c r="J14" s="36" t="s">
        <v>102</v>
      </c>
      <c r="K14" s="36" t="s">
        <v>102</v>
      </c>
      <c r="L14" s="36" t="s">
        <v>102</v>
      </c>
      <c r="M14" s="36" t="s">
        <v>102</v>
      </c>
      <c r="N14" s="36" t="s">
        <v>102</v>
      </c>
      <c r="O14" s="36" t="s">
        <v>102</v>
      </c>
      <c r="Q14" s="76" t="s">
        <v>190</v>
      </c>
      <c r="R14" s="75"/>
      <c r="S14" s="75"/>
      <c r="T14" s="35"/>
      <c r="U14" s="19" t="s">
        <v>12</v>
      </c>
      <c r="V14" s="36">
        <f aca="true" t="shared" si="2" ref="V14:AA14">V15+V20</f>
        <v>253256</v>
      </c>
      <c r="W14" s="36">
        <f t="shared" si="2"/>
        <v>257711</v>
      </c>
      <c r="X14" s="36">
        <f t="shared" si="2"/>
        <v>15509</v>
      </c>
      <c r="Y14" s="36">
        <f t="shared" si="2"/>
        <v>246470</v>
      </c>
      <c r="Z14" s="36">
        <f t="shared" si="2"/>
        <v>244576</v>
      </c>
      <c r="AA14" s="36">
        <f t="shared" si="2"/>
        <v>17403</v>
      </c>
      <c r="AB14" s="36" t="s">
        <v>102</v>
      </c>
      <c r="AC14" s="36" t="s">
        <v>102</v>
      </c>
      <c r="AD14" s="36" t="s">
        <v>102</v>
      </c>
    </row>
    <row r="15" spans="3:30" s="16" customFormat="1" ht="23.25" customHeight="1">
      <c r="C15" s="76" t="s">
        <v>191</v>
      </c>
      <c r="D15" s="76"/>
      <c r="E15" s="35"/>
      <c r="F15" s="19"/>
      <c r="G15" s="65" t="s">
        <v>102</v>
      </c>
      <c r="H15" s="65" t="s">
        <v>102</v>
      </c>
      <c r="I15" s="65" t="s">
        <v>102</v>
      </c>
      <c r="J15" s="65">
        <v>256872</v>
      </c>
      <c r="K15" s="65">
        <v>245298</v>
      </c>
      <c r="L15" s="65">
        <v>21566</v>
      </c>
      <c r="M15" s="36" t="s">
        <v>102</v>
      </c>
      <c r="N15" s="36" t="s">
        <v>102</v>
      </c>
      <c r="O15" s="36" t="s">
        <v>102</v>
      </c>
      <c r="Q15" s="61"/>
      <c r="R15" s="92" t="s">
        <v>192</v>
      </c>
      <c r="S15" s="93"/>
      <c r="T15" s="94"/>
      <c r="U15" s="19"/>
      <c r="V15" s="36">
        <f aca="true" t="shared" si="3" ref="V15:AA15">SUM(V16:V19)</f>
        <v>127121</v>
      </c>
      <c r="W15" s="36">
        <f t="shared" si="3"/>
        <v>128407</v>
      </c>
      <c r="X15" s="36">
        <f t="shared" si="3"/>
        <v>4784</v>
      </c>
      <c r="Y15" s="36">
        <f t="shared" si="3"/>
        <v>129973</v>
      </c>
      <c r="Z15" s="36">
        <f t="shared" si="3"/>
        <v>129402</v>
      </c>
      <c r="AA15" s="36">
        <f t="shared" si="3"/>
        <v>5355</v>
      </c>
      <c r="AB15" s="36" t="s">
        <v>102</v>
      </c>
      <c r="AC15" s="36" t="s">
        <v>102</v>
      </c>
      <c r="AD15" s="36" t="s">
        <v>102</v>
      </c>
    </row>
    <row r="16" spans="3:30" s="16" customFormat="1" ht="23.25" customHeight="1">
      <c r="C16" s="76" t="s">
        <v>13</v>
      </c>
      <c r="D16" s="75"/>
      <c r="E16" s="35"/>
      <c r="F16" s="19" t="s">
        <v>12</v>
      </c>
      <c r="G16" s="36">
        <v>53026</v>
      </c>
      <c r="H16" s="36">
        <v>49748</v>
      </c>
      <c r="I16" s="36">
        <v>8120</v>
      </c>
      <c r="J16" s="36" t="s">
        <v>102</v>
      </c>
      <c r="K16" s="36" t="s">
        <v>102</v>
      </c>
      <c r="L16" s="36" t="s">
        <v>102</v>
      </c>
      <c r="M16" s="36" t="s">
        <v>102</v>
      </c>
      <c r="N16" s="36" t="s">
        <v>102</v>
      </c>
      <c r="O16" s="36" t="s">
        <v>102</v>
      </c>
      <c r="Q16" s="61"/>
      <c r="R16" s="62"/>
      <c r="S16" s="48" t="s">
        <v>187</v>
      </c>
      <c r="T16" s="35"/>
      <c r="U16" s="19" t="s">
        <v>12</v>
      </c>
      <c r="V16" s="36">
        <v>45105</v>
      </c>
      <c r="W16" s="36">
        <v>45712</v>
      </c>
      <c r="X16" s="36">
        <v>2172</v>
      </c>
      <c r="Y16" s="36">
        <v>44224</v>
      </c>
      <c r="Z16" s="36">
        <v>43932</v>
      </c>
      <c r="AA16" s="36">
        <v>2464</v>
      </c>
      <c r="AB16" s="36" t="s">
        <v>102</v>
      </c>
      <c r="AC16" s="36" t="s">
        <v>102</v>
      </c>
      <c r="AD16" s="36" t="s">
        <v>102</v>
      </c>
    </row>
    <row r="17" spans="3:30" s="16" customFormat="1" ht="23.25" customHeight="1">
      <c r="C17" s="76" t="s">
        <v>193</v>
      </c>
      <c r="D17" s="76"/>
      <c r="E17" s="35"/>
      <c r="F17" s="19"/>
      <c r="G17" s="65" t="s">
        <v>102</v>
      </c>
      <c r="H17" s="65" t="s">
        <v>102</v>
      </c>
      <c r="I17" s="65" t="s">
        <v>102</v>
      </c>
      <c r="J17" s="65">
        <v>33909</v>
      </c>
      <c r="K17" s="65">
        <v>34931</v>
      </c>
      <c r="L17" s="65">
        <v>7098</v>
      </c>
      <c r="M17" s="36" t="s">
        <v>102</v>
      </c>
      <c r="N17" s="36" t="s">
        <v>102</v>
      </c>
      <c r="O17" s="36" t="s">
        <v>102</v>
      </c>
      <c r="Q17" s="61"/>
      <c r="R17" s="62"/>
      <c r="S17" s="48" t="s">
        <v>15</v>
      </c>
      <c r="T17" s="35"/>
      <c r="U17" s="19" t="s">
        <v>12</v>
      </c>
      <c r="V17" s="36">
        <v>64053</v>
      </c>
      <c r="W17" s="36">
        <v>64616</v>
      </c>
      <c r="X17" s="36">
        <v>2312</v>
      </c>
      <c r="Y17" s="36">
        <v>66898</v>
      </c>
      <c r="Z17" s="36">
        <v>66735</v>
      </c>
      <c r="AA17" s="36">
        <v>2475</v>
      </c>
      <c r="AB17" s="36" t="s">
        <v>102</v>
      </c>
      <c r="AC17" s="36" t="s">
        <v>102</v>
      </c>
      <c r="AD17" s="36" t="s">
        <v>102</v>
      </c>
    </row>
    <row r="18" spans="3:30" s="16" customFormat="1" ht="23.25" customHeight="1">
      <c r="C18" s="76" t="s">
        <v>194</v>
      </c>
      <c r="D18" s="76"/>
      <c r="E18" s="35"/>
      <c r="F18" s="19"/>
      <c r="G18" s="65" t="s">
        <v>102</v>
      </c>
      <c r="H18" s="65" t="s">
        <v>102</v>
      </c>
      <c r="I18" s="65" t="s">
        <v>102</v>
      </c>
      <c r="J18" s="65">
        <v>1627</v>
      </c>
      <c r="K18" s="65">
        <v>1607</v>
      </c>
      <c r="L18" s="65">
        <v>20</v>
      </c>
      <c r="M18" s="36" t="s">
        <v>102</v>
      </c>
      <c r="N18" s="36" t="s">
        <v>102</v>
      </c>
      <c r="O18" s="36" t="s">
        <v>102</v>
      </c>
      <c r="R18" s="61"/>
      <c r="S18" s="47" t="s">
        <v>194</v>
      </c>
      <c r="T18" s="35"/>
      <c r="U18" s="19"/>
      <c r="V18" s="65" t="s">
        <v>102</v>
      </c>
      <c r="W18" s="65" t="s">
        <v>102</v>
      </c>
      <c r="X18" s="65" t="s">
        <v>102</v>
      </c>
      <c r="Y18" s="65">
        <v>911</v>
      </c>
      <c r="Z18" s="65">
        <v>919</v>
      </c>
      <c r="AA18" s="65">
        <v>3</v>
      </c>
      <c r="AB18" s="36" t="s">
        <v>102</v>
      </c>
      <c r="AC18" s="36" t="s">
        <v>102</v>
      </c>
      <c r="AD18" s="36" t="s">
        <v>102</v>
      </c>
    </row>
    <row r="19" spans="3:30" s="16" customFormat="1" ht="23.25" customHeight="1">
      <c r="C19" s="77" t="s">
        <v>14</v>
      </c>
      <c r="D19" s="77"/>
      <c r="E19" s="35"/>
      <c r="F19" s="19" t="s">
        <v>12</v>
      </c>
      <c r="G19" s="36">
        <v>22039</v>
      </c>
      <c r="H19" s="36">
        <v>22005</v>
      </c>
      <c r="I19" s="36">
        <v>648</v>
      </c>
      <c r="J19" s="36" t="s">
        <v>102</v>
      </c>
      <c r="K19" s="36" t="s">
        <v>102</v>
      </c>
      <c r="L19" s="36" t="s">
        <v>102</v>
      </c>
      <c r="M19" s="36" t="s">
        <v>102</v>
      </c>
      <c r="N19" s="36" t="s">
        <v>102</v>
      </c>
      <c r="O19" s="36" t="s">
        <v>102</v>
      </c>
      <c r="R19" s="61"/>
      <c r="S19" s="48" t="s">
        <v>16</v>
      </c>
      <c r="T19" s="35"/>
      <c r="U19" s="19"/>
      <c r="V19" s="36">
        <v>17963</v>
      </c>
      <c r="W19" s="36">
        <v>18079</v>
      </c>
      <c r="X19" s="36">
        <v>300</v>
      </c>
      <c r="Y19" s="36">
        <v>17940</v>
      </c>
      <c r="Z19" s="36">
        <v>17816</v>
      </c>
      <c r="AA19" s="36">
        <v>413</v>
      </c>
      <c r="AB19" s="36" t="s">
        <v>102</v>
      </c>
      <c r="AC19" s="36" t="s">
        <v>102</v>
      </c>
      <c r="AD19" s="36" t="s">
        <v>102</v>
      </c>
    </row>
    <row r="20" spans="3:30" s="16" customFormat="1" ht="30" customHeight="1">
      <c r="C20" s="77" t="s">
        <v>166</v>
      </c>
      <c r="D20" s="77"/>
      <c r="E20" s="35"/>
      <c r="F20" s="13"/>
      <c r="G20" s="65" t="s">
        <v>102</v>
      </c>
      <c r="H20" s="65" t="s">
        <v>102</v>
      </c>
      <c r="I20" s="65" t="s">
        <v>102</v>
      </c>
      <c r="J20" s="65">
        <v>12738</v>
      </c>
      <c r="K20" s="65">
        <v>12547</v>
      </c>
      <c r="L20" s="65">
        <v>718</v>
      </c>
      <c r="M20" s="36" t="s">
        <v>102</v>
      </c>
      <c r="N20" s="36" t="s">
        <v>102</v>
      </c>
      <c r="O20" s="36" t="s">
        <v>102</v>
      </c>
      <c r="R20" s="92" t="s">
        <v>169</v>
      </c>
      <c r="S20" s="93"/>
      <c r="T20" s="94"/>
      <c r="U20" s="19" t="s">
        <v>12</v>
      </c>
      <c r="V20" s="36">
        <f aca="true" t="shared" si="4" ref="V20:AA20">SUM(V21:V26)</f>
        <v>126135</v>
      </c>
      <c r="W20" s="36">
        <f t="shared" si="4"/>
        <v>129304</v>
      </c>
      <c r="X20" s="36">
        <f t="shared" si="4"/>
        <v>10725</v>
      </c>
      <c r="Y20" s="36">
        <f t="shared" si="4"/>
        <v>116497</v>
      </c>
      <c r="Z20" s="36">
        <f t="shared" si="4"/>
        <v>115174</v>
      </c>
      <c r="AA20" s="36">
        <f t="shared" si="4"/>
        <v>12048</v>
      </c>
      <c r="AB20" s="36" t="s">
        <v>102</v>
      </c>
      <c r="AC20" s="36" t="s">
        <v>102</v>
      </c>
      <c r="AD20" s="36" t="s">
        <v>102</v>
      </c>
    </row>
    <row r="21" spans="3:30" s="16" customFormat="1" ht="30" customHeight="1">
      <c r="C21" s="64"/>
      <c r="D21" s="64"/>
      <c r="E21" s="35"/>
      <c r="F21" s="13"/>
      <c r="G21" s="66"/>
      <c r="H21" s="66"/>
      <c r="I21" s="66"/>
      <c r="J21" s="66"/>
      <c r="K21" s="66"/>
      <c r="L21" s="66"/>
      <c r="N21" s="36"/>
      <c r="O21" s="36"/>
      <c r="S21" s="47" t="s">
        <v>173</v>
      </c>
      <c r="T21" s="38"/>
      <c r="U21" s="19" t="s">
        <v>12</v>
      </c>
      <c r="V21" s="65" t="s">
        <v>102</v>
      </c>
      <c r="W21" s="65" t="s">
        <v>102</v>
      </c>
      <c r="X21" s="65" t="s">
        <v>102</v>
      </c>
      <c r="Y21" s="16">
        <v>427</v>
      </c>
      <c r="Z21" s="16">
        <v>427</v>
      </c>
      <c r="AA21" s="16">
        <v>0</v>
      </c>
      <c r="AB21" s="36" t="s">
        <v>102</v>
      </c>
      <c r="AC21" s="36" t="s">
        <v>102</v>
      </c>
      <c r="AD21" s="36" t="s">
        <v>102</v>
      </c>
    </row>
    <row r="22" spans="2:30" s="16" customFormat="1" ht="23.25" customHeight="1">
      <c r="B22" s="74" t="s">
        <v>125</v>
      </c>
      <c r="C22" s="75"/>
      <c r="D22" s="75"/>
      <c r="E22" s="31"/>
      <c r="F22" s="32" t="s">
        <v>11</v>
      </c>
      <c r="G22" s="33">
        <f aca="true" t="shared" si="5" ref="G22:L22">G23+G33+G34+G38+G39+G42+G43+G44</f>
        <v>228775</v>
      </c>
      <c r="H22" s="33">
        <f t="shared" si="5"/>
        <v>233449</v>
      </c>
      <c r="I22" s="33">
        <f t="shared" si="5"/>
        <v>12016</v>
      </c>
      <c r="J22" s="33">
        <f t="shared" si="5"/>
        <v>220327</v>
      </c>
      <c r="K22" s="33">
        <f t="shared" si="5"/>
        <v>221756</v>
      </c>
      <c r="L22" s="33">
        <f t="shared" si="5"/>
        <v>10039</v>
      </c>
      <c r="M22" s="36" t="s">
        <v>102</v>
      </c>
      <c r="N22" s="36" t="s">
        <v>102</v>
      </c>
      <c r="O22" s="36" t="s">
        <v>102</v>
      </c>
      <c r="S22" s="47" t="s">
        <v>174</v>
      </c>
      <c r="T22" s="38"/>
      <c r="U22" s="19" t="s">
        <v>12</v>
      </c>
      <c r="V22" s="65" t="s">
        <v>102</v>
      </c>
      <c r="W22" s="65" t="s">
        <v>102</v>
      </c>
      <c r="X22" s="65" t="s">
        <v>102</v>
      </c>
      <c r="Y22" s="16">
        <v>1177</v>
      </c>
      <c r="Z22" s="16">
        <v>1127</v>
      </c>
      <c r="AA22" s="16">
        <v>72</v>
      </c>
      <c r="AB22" s="36" t="s">
        <v>102</v>
      </c>
      <c r="AC22" s="36" t="s">
        <v>102</v>
      </c>
      <c r="AD22" s="36" t="s">
        <v>102</v>
      </c>
    </row>
    <row r="23" spans="3:30" s="16" customFormat="1" ht="23.25" customHeight="1">
      <c r="C23" s="77" t="s">
        <v>126</v>
      </c>
      <c r="D23" s="75"/>
      <c r="E23" s="35"/>
      <c r="F23" s="19" t="s">
        <v>12</v>
      </c>
      <c r="G23" s="36">
        <f aca="true" t="shared" si="6" ref="G23:L23">SUM(G24:G32)</f>
        <v>166180</v>
      </c>
      <c r="H23" s="36">
        <f t="shared" si="6"/>
        <v>169498</v>
      </c>
      <c r="I23" s="36">
        <f t="shared" si="6"/>
        <v>9834</v>
      </c>
      <c r="J23" s="36">
        <f t="shared" si="6"/>
        <v>167084</v>
      </c>
      <c r="K23" s="36">
        <f t="shared" si="6"/>
        <v>168081</v>
      </c>
      <c r="L23" s="36">
        <f t="shared" si="6"/>
        <v>8267</v>
      </c>
      <c r="M23" s="36" t="s">
        <v>102</v>
      </c>
      <c r="N23" s="36" t="s">
        <v>102</v>
      </c>
      <c r="O23" s="36" t="s">
        <v>102</v>
      </c>
      <c r="S23" s="48" t="s">
        <v>170</v>
      </c>
      <c r="T23" s="35"/>
      <c r="U23" s="19" t="s">
        <v>12</v>
      </c>
      <c r="V23" s="16">
        <v>85087</v>
      </c>
      <c r="W23" s="16">
        <v>88182</v>
      </c>
      <c r="X23" s="16">
        <v>7978</v>
      </c>
      <c r="Y23" s="16">
        <v>74886</v>
      </c>
      <c r="Z23" s="16">
        <v>73924</v>
      </c>
      <c r="AA23" s="16">
        <v>8926</v>
      </c>
      <c r="AB23" s="36" t="s">
        <v>102</v>
      </c>
      <c r="AC23" s="36" t="s">
        <v>102</v>
      </c>
      <c r="AD23" s="36" t="s">
        <v>102</v>
      </c>
    </row>
    <row r="24" spans="4:30" s="16" customFormat="1" ht="23.25" customHeight="1">
      <c r="D24" s="47" t="s">
        <v>17</v>
      </c>
      <c r="E24" s="35"/>
      <c r="F24" s="19" t="s">
        <v>12</v>
      </c>
      <c r="G24" s="36">
        <v>58502</v>
      </c>
      <c r="H24" s="36">
        <v>60803</v>
      </c>
      <c r="I24" s="36">
        <v>3711</v>
      </c>
      <c r="J24" s="36">
        <v>63168</v>
      </c>
      <c r="K24" s="36">
        <v>64095</v>
      </c>
      <c r="L24" s="36">
        <v>2483</v>
      </c>
      <c r="M24" s="36" t="s">
        <v>102</v>
      </c>
      <c r="N24" s="36" t="s">
        <v>102</v>
      </c>
      <c r="O24" s="36" t="s">
        <v>102</v>
      </c>
      <c r="S24" s="48" t="s">
        <v>15</v>
      </c>
      <c r="T24" s="35"/>
      <c r="U24" s="19" t="s">
        <v>12</v>
      </c>
      <c r="V24" s="16">
        <v>36328</v>
      </c>
      <c r="W24" s="16">
        <v>36380</v>
      </c>
      <c r="X24" s="16">
        <v>2586</v>
      </c>
      <c r="Y24" s="16">
        <v>31323</v>
      </c>
      <c r="Z24" s="16">
        <v>31125</v>
      </c>
      <c r="AA24" s="16">
        <v>2784</v>
      </c>
      <c r="AB24" s="36" t="s">
        <v>102</v>
      </c>
      <c r="AC24" s="36" t="s">
        <v>102</v>
      </c>
      <c r="AD24" s="36" t="s">
        <v>102</v>
      </c>
    </row>
    <row r="25" spans="4:30" s="16" customFormat="1" ht="23.25" customHeight="1">
      <c r="D25" s="47" t="s">
        <v>18</v>
      </c>
      <c r="E25" s="35"/>
      <c r="F25" s="19" t="s">
        <v>12</v>
      </c>
      <c r="G25" s="36">
        <v>9118</v>
      </c>
      <c r="H25" s="36">
        <v>8942</v>
      </c>
      <c r="I25" s="36">
        <v>492</v>
      </c>
      <c r="J25" s="36">
        <v>5971</v>
      </c>
      <c r="K25" s="36">
        <v>6148</v>
      </c>
      <c r="L25" s="36">
        <v>314</v>
      </c>
      <c r="M25" s="36" t="s">
        <v>102</v>
      </c>
      <c r="N25" s="36" t="s">
        <v>102</v>
      </c>
      <c r="O25" s="36" t="s">
        <v>102</v>
      </c>
      <c r="S25" s="47" t="s">
        <v>195</v>
      </c>
      <c r="T25" s="35"/>
      <c r="U25" s="19" t="s">
        <v>12</v>
      </c>
      <c r="V25" s="65" t="s">
        <v>102</v>
      </c>
      <c r="W25" s="65" t="s">
        <v>102</v>
      </c>
      <c r="X25" s="65" t="s">
        <v>102</v>
      </c>
      <c r="Y25" s="36">
        <v>1297</v>
      </c>
      <c r="Z25" s="36">
        <v>1195</v>
      </c>
      <c r="AA25" s="36">
        <v>214</v>
      </c>
      <c r="AB25" s="36" t="s">
        <v>102</v>
      </c>
      <c r="AC25" s="36" t="s">
        <v>102</v>
      </c>
      <c r="AD25" s="36" t="s">
        <v>102</v>
      </c>
    </row>
    <row r="26" spans="4:30" s="16" customFormat="1" ht="23.25" customHeight="1">
      <c r="D26" s="47" t="s">
        <v>19</v>
      </c>
      <c r="E26" s="35"/>
      <c r="F26" s="19" t="s">
        <v>12</v>
      </c>
      <c r="G26" s="36">
        <v>5057</v>
      </c>
      <c r="H26" s="36">
        <v>4795</v>
      </c>
      <c r="I26" s="36">
        <v>423</v>
      </c>
      <c r="J26" s="36">
        <v>4643</v>
      </c>
      <c r="K26" s="36">
        <v>4565</v>
      </c>
      <c r="L26" s="36">
        <v>461</v>
      </c>
      <c r="M26" s="36" t="s">
        <v>102</v>
      </c>
      <c r="N26" s="36" t="s">
        <v>102</v>
      </c>
      <c r="O26" s="36" t="s">
        <v>102</v>
      </c>
      <c r="S26" s="48" t="s">
        <v>16</v>
      </c>
      <c r="T26" s="38"/>
      <c r="U26" s="19" t="s">
        <v>12</v>
      </c>
      <c r="V26" s="36">
        <v>4720</v>
      </c>
      <c r="W26" s="36">
        <v>4742</v>
      </c>
      <c r="X26" s="36">
        <v>161</v>
      </c>
      <c r="Y26" s="36">
        <v>7387</v>
      </c>
      <c r="Z26" s="36">
        <v>7376</v>
      </c>
      <c r="AA26" s="36">
        <v>52</v>
      </c>
      <c r="AB26" s="36" t="s">
        <v>102</v>
      </c>
      <c r="AC26" s="36" t="s">
        <v>102</v>
      </c>
      <c r="AD26" s="36" t="s">
        <v>102</v>
      </c>
    </row>
    <row r="27" spans="4:30" s="16" customFormat="1" ht="23.25" customHeight="1">
      <c r="D27" s="47" t="s">
        <v>20</v>
      </c>
      <c r="E27" s="35"/>
      <c r="F27" s="19" t="s">
        <v>12</v>
      </c>
      <c r="G27" s="36">
        <v>445</v>
      </c>
      <c r="H27" s="36">
        <v>445</v>
      </c>
      <c r="I27" s="36" t="s">
        <v>102</v>
      </c>
      <c r="J27" s="36">
        <v>2306</v>
      </c>
      <c r="K27" s="36">
        <v>2091</v>
      </c>
      <c r="L27" s="36">
        <v>215</v>
      </c>
      <c r="M27" s="36" t="s">
        <v>102</v>
      </c>
      <c r="N27" s="36" t="s">
        <v>102</v>
      </c>
      <c r="O27" s="36" t="s">
        <v>102</v>
      </c>
      <c r="Q27" s="76" t="s">
        <v>128</v>
      </c>
      <c r="R27" s="75"/>
      <c r="S27" s="75"/>
      <c r="T27" s="35"/>
      <c r="U27" s="19" t="s">
        <v>12</v>
      </c>
      <c r="V27" s="36">
        <v>1030</v>
      </c>
      <c r="W27" s="36">
        <v>1047</v>
      </c>
      <c r="X27" s="36">
        <v>711</v>
      </c>
      <c r="Y27" s="65" t="s">
        <v>102</v>
      </c>
      <c r="Z27" s="65" t="s">
        <v>102</v>
      </c>
      <c r="AA27" s="65" t="s">
        <v>102</v>
      </c>
      <c r="AB27" s="65" t="s">
        <v>102</v>
      </c>
      <c r="AC27" s="65" t="s">
        <v>102</v>
      </c>
      <c r="AD27" s="65" t="s">
        <v>102</v>
      </c>
    </row>
    <row r="28" spans="4:30" s="16" customFormat="1" ht="23.25" customHeight="1">
      <c r="D28" s="47" t="s">
        <v>21</v>
      </c>
      <c r="E28" s="35"/>
      <c r="F28" s="19" t="s">
        <v>12</v>
      </c>
      <c r="G28" s="36">
        <v>3858</v>
      </c>
      <c r="H28" s="36">
        <v>3940</v>
      </c>
      <c r="I28" s="36">
        <v>20</v>
      </c>
      <c r="J28" s="36">
        <v>3267</v>
      </c>
      <c r="K28" s="36">
        <v>3247</v>
      </c>
      <c r="L28" s="36">
        <v>20</v>
      </c>
      <c r="M28" s="36" t="s">
        <v>102</v>
      </c>
      <c r="N28" s="36" t="s">
        <v>102</v>
      </c>
      <c r="O28" s="36" t="s">
        <v>102</v>
      </c>
      <c r="Q28" s="76" t="s">
        <v>165</v>
      </c>
      <c r="R28" s="75"/>
      <c r="S28" s="75"/>
      <c r="T28" s="35"/>
      <c r="U28" s="19" t="s">
        <v>12</v>
      </c>
      <c r="V28" s="36">
        <v>192</v>
      </c>
      <c r="W28" s="36">
        <v>190</v>
      </c>
      <c r="X28" s="36">
        <v>61</v>
      </c>
      <c r="Y28" s="65" t="s">
        <v>102</v>
      </c>
      <c r="Z28" s="65" t="s">
        <v>102</v>
      </c>
      <c r="AA28" s="65" t="s">
        <v>102</v>
      </c>
      <c r="AB28" s="65" t="s">
        <v>102</v>
      </c>
      <c r="AC28" s="65" t="s">
        <v>102</v>
      </c>
      <c r="AD28" s="65" t="s">
        <v>102</v>
      </c>
    </row>
    <row r="29" spans="4:30" s="16" customFormat="1" ht="23.25" customHeight="1">
      <c r="D29" s="47" t="s">
        <v>22</v>
      </c>
      <c r="E29" s="35"/>
      <c r="F29" s="19" t="s">
        <v>12</v>
      </c>
      <c r="G29" s="36">
        <v>1032</v>
      </c>
      <c r="H29" s="36">
        <v>1003</v>
      </c>
      <c r="I29" s="36">
        <v>48</v>
      </c>
      <c r="J29" s="36" t="s">
        <v>102</v>
      </c>
      <c r="K29" s="36" t="s">
        <v>102</v>
      </c>
      <c r="L29" s="36" t="s">
        <v>102</v>
      </c>
      <c r="M29" s="36" t="s">
        <v>102</v>
      </c>
      <c r="N29" s="36" t="s">
        <v>102</v>
      </c>
      <c r="O29" s="36" t="s">
        <v>102</v>
      </c>
      <c r="Q29" s="76" t="s">
        <v>175</v>
      </c>
      <c r="R29" s="75"/>
      <c r="S29" s="75"/>
      <c r="T29" s="35"/>
      <c r="U29" s="13"/>
      <c r="V29" s="65" t="s">
        <v>102</v>
      </c>
      <c r="W29" s="65" t="s">
        <v>102</v>
      </c>
      <c r="X29" s="65" t="s">
        <v>102</v>
      </c>
      <c r="Y29" s="36">
        <v>1141</v>
      </c>
      <c r="Z29" s="36">
        <v>1256</v>
      </c>
      <c r="AA29" s="36">
        <v>657</v>
      </c>
      <c r="AB29" s="36"/>
      <c r="AC29" s="36"/>
      <c r="AD29" s="36"/>
    </row>
    <row r="30" spans="4:30" s="16" customFormat="1" ht="23.25" customHeight="1">
      <c r="D30" s="47" t="s">
        <v>23</v>
      </c>
      <c r="E30" s="35"/>
      <c r="F30" s="19" t="s">
        <v>12</v>
      </c>
      <c r="G30" s="36">
        <v>65020</v>
      </c>
      <c r="H30" s="36">
        <v>65779</v>
      </c>
      <c r="I30" s="36">
        <v>3828</v>
      </c>
      <c r="J30" s="36">
        <v>64106</v>
      </c>
      <c r="K30" s="36">
        <v>63407</v>
      </c>
      <c r="L30" s="36">
        <v>4319</v>
      </c>
      <c r="M30" s="36" t="s">
        <v>102</v>
      </c>
      <c r="N30" s="36" t="s">
        <v>102</v>
      </c>
      <c r="O30" s="36" t="s">
        <v>102</v>
      </c>
      <c r="S30" s="47"/>
      <c r="T30" s="35"/>
      <c r="U30" s="13"/>
      <c r="V30" s="36"/>
      <c r="W30" s="36"/>
      <c r="X30" s="36"/>
      <c r="Y30" s="36"/>
      <c r="Z30" s="36"/>
      <c r="AA30" s="36"/>
      <c r="AB30" s="36"/>
      <c r="AC30" s="36"/>
      <c r="AD30" s="36"/>
    </row>
    <row r="31" spans="4:30" s="16" customFormat="1" ht="23.25" customHeight="1">
      <c r="D31" s="48" t="s">
        <v>25</v>
      </c>
      <c r="E31" s="38"/>
      <c r="F31" s="19" t="s">
        <v>12</v>
      </c>
      <c r="G31" s="36">
        <v>1567</v>
      </c>
      <c r="H31" s="36">
        <v>1527</v>
      </c>
      <c r="I31" s="36">
        <v>112</v>
      </c>
      <c r="J31" s="36" t="s">
        <v>102</v>
      </c>
      <c r="K31" s="36" t="s">
        <v>102</v>
      </c>
      <c r="L31" s="36" t="s">
        <v>102</v>
      </c>
      <c r="M31" s="65" t="s">
        <v>102</v>
      </c>
      <c r="N31" s="65" t="s">
        <v>102</v>
      </c>
      <c r="O31" s="65" t="s">
        <v>102</v>
      </c>
      <c r="P31" s="74" t="s">
        <v>196</v>
      </c>
      <c r="Q31" s="75"/>
      <c r="R31" s="75"/>
      <c r="S31" s="75"/>
      <c r="T31" s="31"/>
      <c r="U31" s="32" t="s">
        <v>24</v>
      </c>
      <c r="V31" s="33">
        <f aca="true" t="shared" si="7" ref="V31:AA31">V33+V34+V37+V38+V41+V42+V43+V44+V51</f>
        <v>2345020</v>
      </c>
      <c r="W31" s="33">
        <f t="shared" si="7"/>
        <v>2374353</v>
      </c>
      <c r="X31" s="33">
        <f t="shared" si="7"/>
        <v>203625</v>
      </c>
      <c r="Y31" s="33">
        <f t="shared" si="7"/>
        <v>2108475</v>
      </c>
      <c r="Z31" s="33">
        <f t="shared" si="7"/>
        <v>2132949</v>
      </c>
      <c r="AA31" s="33">
        <f t="shared" si="7"/>
        <v>178985</v>
      </c>
      <c r="AB31" s="36" t="s">
        <v>102</v>
      </c>
      <c r="AC31" s="36" t="s">
        <v>102</v>
      </c>
      <c r="AD31" s="36" t="s">
        <v>102</v>
      </c>
    </row>
    <row r="32" spans="4:30" s="16" customFormat="1" ht="23.25" customHeight="1">
      <c r="D32" s="48" t="s">
        <v>16</v>
      </c>
      <c r="E32" s="38"/>
      <c r="F32" s="19" t="s">
        <v>12</v>
      </c>
      <c r="G32" s="36">
        <v>21581</v>
      </c>
      <c r="H32" s="36">
        <v>22264</v>
      </c>
      <c r="I32" s="36">
        <v>1200</v>
      </c>
      <c r="J32" s="36">
        <v>23623</v>
      </c>
      <c r="K32" s="36">
        <v>24528</v>
      </c>
      <c r="L32" s="36">
        <v>455</v>
      </c>
      <c r="M32" s="36" t="s">
        <v>102</v>
      </c>
      <c r="N32" s="36" t="s">
        <v>102</v>
      </c>
      <c r="O32" s="36" t="s">
        <v>102</v>
      </c>
      <c r="S32" s="47"/>
      <c r="T32" s="35"/>
      <c r="U32" s="13"/>
      <c r="V32" s="36"/>
      <c r="W32" s="36"/>
      <c r="X32" s="36"/>
      <c r="Y32" s="36"/>
      <c r="Z32" s="36"/>
      <c r="AA32" s="36"/>
      <c r="AB32" s="36"/>
      <c r="AC32" s="36"/>
      <c r="AD32" s="36"/>
    </row>
    <row r="33" spans="3:43" s="16" customFormat="1" ht="23.25" customHeight="1">
      <c r="C33" s="76" t="s">
        <v>197</v>
      </c>
      <c r="D33" s="75"/>
      <c r="E33" s="35"/>
      <c r="F33" s="19" t="s">
        <v>12</v>
      </c>
      <c r="G33" s="36">
        <v>1263</v>
      </c>
      <c r="H33" s="36">
        <v>1273</v>
      </c>
      <c r="I33" s="36">
        <v>53</v>
      </c>
      <c r="J33" s="36">
        <v>2226</v>
      </c>
      <c r="K33" s="36">
        <v>2175</v>
      </c>
      <c r="L33" s="36">
        <v>132</v>
      </c>
      <c r="M33" s="36" t="s">
        <v>102</v>
      </c>
      <c r="N33" s="36" t="s">
        <v>102</v>
      </c>
      <c r="O33" s="36" t="s">
        <v>102</v>
      </c>
      <c r="Q33" s="76" t="s">
        <v>198</v>
      </c>
      <c r="R33" s="75"/>
      <c r="S33" s="75"/>
      <c r="T33" s="35"/>
      <c r="U33" s="19" t="s">
        <v>12</v>
      </c>
      <c r="V33" s="36">
        <v>1004202</v>
      </c>
      <c r="W33" s="36">
        <v>1007218</v>
      </c>
      <c r="X33" s="36">
        <v>73554</v>
      </c>
      <c r="Y33" s="36">
        <v>877920</v>
      </c>
      <c r="Z33" s="36">
        <v>887176</v>
      </c>
      <c r="AA33" s="36">
        <v>65220</v>
      </c>
      <c r="AB33" s="36" t="s">
        <v>102</v>
      </c>
      <c r="AC33" s="36" t="s">
        <v>102</v>
      </c>
      <c r="AD33" s="36" t="s">
        <v>102</v>
      </c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3:30" s="16" customFormat="1" ht="23.25" customHeight="1">
      <c r="C34" s="76" t="s">
        <v>199</v>
      </c>
      <c r="D34" s="75"/>
      <c r="E34" s="35"/>
      <c r="F34" s="19" t="s">
        <v>12</v>
      </c>
      <c r="G34" s="36">
        <f aca="true" t="shared" si="8" ref="G34:L34">SUM(G35:G37)</f>
        <v>24664</v>
      </c>
      <c r="H34" s="36">
        <f t="shared" si="8"/>
        <v>25923</v>
      </c>
      <c r="I34" s="36">
        <f t="shared" si="8"/>
        <v>1851</v>
      </c>
      <c r="J34" s="36">
        <f t="shared" si="8"/>
        <v>14515</v>
      </c>
      <c r="K34" s="36">
        <f t="shared" si="8"/>
        <v>15209</v>
      </c>
      <c r="L34" s="36">
        <f t="shared" si="8"/>
        <v>1156</v>
      </c>
      <c r="M34" s="36" t="s">
        <v>102</v>
      </c>
      <c r="N34" s="36" t="s">
        <v>102</v>
      </c>
      <c r="O34" s="36" t="s">
        <v>102</v>
      </c>
      <c r="Q34" s="76" t="s">
        <v>200</v>
      </c>
      <c r="R34" s="75"/>
      <c r="S34" s="75"/>
      <c r="T34" s="35"/>
      <c r="U34" s="19" t="s">
        <v>12</v>
      </c>
      <c r="V34" s="36">
        <f aca="true" t="shared" si="9" ref="V34:AA34">SUM(V35:V36)</f>
        <v>64839</v>
      </c>
      <c r="W34" s="36">
        <f t="shared" si="9"/>
        <v>65850</v>
      </c>
      <c r="X34" s="36">
        <f t="shared" si="9"/>
        <v>5770</v>
      </c>
      <c r="Y34" s="36">
        <f t="shared" si="9"/>
        <v>58412</v>
      </c>
      <c r="Z34" s="36">
        <f t="shared" si="9"/>
        <v>57984</v>
      </c>
      <c r="AA34" s="36">
        <f t="shared" si="9"/>
        <v>6196</v>
      </c>
      <c r="AB34" s="36" t="s">
        <v>102</v>
      </c>
      <c r="AC34" s="36" t="s">
        <v>102</v>
      </c>
      <c r="AD34" s="36" t="s">
        <v>102</v>
      </c>
    </row>
    <row r="35" spans="4:30" s="16" customFormat="1" ht="23.25" customHeight="1">
      <c r="D35" s="48" t="s">
        <v>26</v>
      </c>
      <c r="E35" s="38"/>
      <c r="F35" s="19" t="s">
        <v>12</v>
      </c>
      <c r="G35" s="36">
        <v>1809</v>
      </c>
      <c r="H35" s="36">
        <v>1810</v>
      </c>
      <c r="I35" s="36" t="s">
        <v>102</v>
      </c>
      <c r="J35" s="36">
        <v>391</v>
      </c>
      <c r="K35" s="36">
        <v>391</v>
      </c>
      <c r="L35" s="36">
        <v>0</v>
      </c>
      <c r="M35" s="36" t="s">
        <v>102</v>
      </c>
      <c r="N35" s="36" t="s">
        <v>102</v>
      </c>
      <c r="O35" s="36" t="s">
        <v>102</v>
      </c>
      <c r="P35" s="36"/>
      <c r="R35" s="92" t="s">
        <v>176</v>
      </c>
      <c r="S35" s="93"/>
      <c r="T35" s="94"/>
      <c r="U35" s="19" t="s">
        <v>12</v>
      </c>
      <c r="V35" s="36">
        <v>46180</v>
      </c>
      <c r="W35" s="36">
        <v>46954</v>
      </c>
      <c r="X35" s="36">
        <v>5295</v>
      </c>
      <c r="Y35" s="36">
        <v>41420</v>
      </c>
      <c r="Z35" s="36">
        <v>41111</v>
      </c>
      <c r="AA35" s="36">
        <v>5602</v>
      </c>
      <c r="AB35" s="36" t="s">
        <v>102</v>
      </c>
      <c r="AC35" s="36" t="s">
        <v>102</v>
      </c>
      <c r="AD35" s="36" t="s">
        <v>102</v>
      </c>
    </row>
    <row r="36" spans="4:30" s="16" customFormat="1" ht="23.25" customHeight="1">
      <c r="D36" s="48" t="s">
        <v>27</v>
      </c>
      <c r="E36" s="38"/>
      <c r="F36" s="19" t="s">
        <v>12</v>
      </c>
      <c r="G36" s="36">
        <v>13019</v>
      </c>
      <c r="H36" s="36">
        <v>13372</v>
      </c>
      <c r="I36" s="36">
        <v>765</v>
      </c>
      <c r="J36" s="36">
        <v>7711</v>
      </c>
      <c r="K36" s="36">
        <v>8176</v>
      </c>
      <c r="L36" s="36">
        <v>299</v>
      </c>
      <c r="M36" s="36" t="s">
        <v>102</v>
      </c>
      <c r="N36" s="36" t="s">
        <v>102</v>
      </c>
      <c r="O36" s="36" t="s">
        <v>102</v>
      </c>
      <c r="R36" s="92" t="s">
        <v>136</v>
      </c>
      <c r="S36" s="93"/>
      <c r="T36" s="94"/>
      <c r="U36" s="19" t="s">
        <v>12</v>
      </c>
      <c r="V36" s="36">
        <v>18659</v>
      </c>
      <c r="W36" s="36">
        <v>18896</v>
      </c>
      <c r="X36" s="36">
        <v>475</v>
      </c>
      <c r="Y36" s="36">
        <v>16992</v>
      </c>
      <c r="Z36" s="36">
        <v>16873</v>
      </c>
      <c r="AA36" s="36">
        <v>594</v>
      </c>
      <c r="AB36" s="36" t="s">
        <v>102</v>
      </c>
      <c r="AC36" s="36" t="s">
        <v>102</v>
      </c>
      <c r="AD36" s="36" t="s">
        <v>102</v>
      </c>
    </row>
    <row r="37" spans="4:30" s="16" customFormat="1" ht="23.25" customHeight="1">
      <c r="D37" s="48" t="s">
        <v>28</v>
      </c>
      <c r="E37" s="38"/>
      <c r="F37" s="19" t="s">
        <v>12</v>
      </c>
      <c r="G37" s="36">
        <v>9836</v>
      </c>
      <c r="H37" s="36">
        <v>10741</v>
      </c>
      <c r="I37" s="36">
        <v>1086</v>
      </c>
      <c r="J37" s="36">
        <v>6413</v>
      </c>
      <c r="K37" s="36">
        <v>6642</v>
      </c>
      <c r="L37" s="36">
        <v>857</v>
      </c>
      <c r="M37" s="36" t="s">
        <v>102</v>
      </c>
      <c r="N37" s="36" t="s">
        <v>102</v>
      </c>
      <c r="O37" s="36" t="s">
        <v>102</v>
      </c>
      <c r="Q37" s="76" t="s">
        <v>177</v>
      </c>
      <c r="R37" s="75"/>
      <c r="S37" s="75"/>
      <c r="T37" s="35"/>
      <c r="U37" s="19" t="s">
        <v>12</v>
      </c>
      <c r="V37" s="36">
        <v>6206</v>
      </c>
      <c r="W37" s="36">
        <v>6326</v>
      </c>
      <c r="X37" s="36">
        <v>880</v>
      </c>
      <c r="Y37" s="36">
        <v>4690</v>
      </c>
      <c r="Z37" s="36">
        <v>4772</v>
      </c>
      <c r="AA37" s="36">
        <v>798</v>
      </c>
      <c r="AB37" s="36" t="s">
        <v>102</v>
      </c>
      <c r="AC37" s="36" t="s">
        <v>102</v>
      </c>
      <c r="AD37" s="36" t="s">
        <v>102</v>
      </c>
    </row>
    <row r="38" spans="3:30" s="16" customFormat="1" ht="23.25" customHeight="1">
      <c r="C38" s="76" t="s">
        <v>223</v>
      </c>
      <c r="D38" s="75"/>
      <c r="E38" s="35"/>
      <c r="F38" s="19" t="s">
        <v>12</v>
      </c>
      <c r="G38" s="36">
        <v>1085</v>
      </c>
      <c r="H38" s="36">
        <v>1099</v>
      </c>
      <c r="I38" s="36">
        <v>51</v>
      </c>
      <c r="J38" s="36">
        <v>792</v>
      </c>
      <c r="K38" s="36">
        <v>792</v>
      </c>
      <c r="L38" s="36">
        <v>46</v>
      </c>
      <c r="M38" s="36" t="s">
        <v>102</v>
      </c>
      <c r="N38" s="36" t="s">
        <v>102</v>
      </c>
      <c r="O38" s="36" t="s">
        <v>102</v>
      </c>
      <c r="Q38" s="76" t="s">
        <v>224</v>
      </c>
      <c r="R38" s="75"/>
      <c r="S38" s="75"/>
      <c r="T38" s="35"/>
      <c r="U38" s="19" t="s">
        <v>12</v>
      </c>
      <c r="V38" s="36">
        <f aca="true" t="shared" si="10" ref="V38:AA38">SUM(V39:V40)</f>
        <v>19381</v>
      </c>
      <c r="W38" s="36">
        <f t="shared" si="10"/>
        <v>19366</v>
      </c>
      <c r="X38" s="36">
        <f t="shared" si="10"/>
        <v>790</v>
      </c>
      <c r="Y38" s="36">
        <f t="shared" si="10"/>
        <v>15077</v>
      </c>
      <c r="Z38" s="36">
        <f t="shared" si="10"/>
        <v>15186</v>
      </c>
      <c r="AA38" s="36">
        <f t="shared" si="10"/>
        <v>681</v>
      </c>
      <c r="AB38" s="36" t="s">
        <v>102</v>
      </c>
      <c r="AC38" s="36" t="s">
        <v>102</v>
      </c>
      <c r="AD38" s="36" t="s">
        <v>102</v>
      </c>
    </row>
    <row r="39" spans="3:30" s="16" customFormat="1" ht="23.25" customHeight="1">
      <c r="C39" s="76" t="s">
        <v>225</v>
      </c>
      <c r="D39" s="75"/>
      <c r="E39" s="35"/>
      <c r="F39" s="19" t="s">
        <v>12</v>
      </c>
      <c r="G39" s="36">
        <v>5343</v>
      </c>
      <c r="H39" s="36">
        <v>5413</v>
      </c>
      <c r="I39" s="36">
        <v>227</v>
      </c>
      <c r="J39" s="63">
        <f>SUM(J40:J41)</f>
        <v>4574</v>
      </c>
      <c r="K39" s="63">
        <f>SUM(K40:K41)</f>
        <v>4681</v>
      </c>
      <c r="L39" s="63">
        <f>SUM(L40:L41)</f>
        <v>120</v>
      </c>
      <c r="M39" s="36" t="s">
        <v>102</v>
      </c>
      <c r="N39" s="36" t="s">
        <v>102</v>
      </c>
      <c r="O39" s="36" t="s">
        <v>102</v>
      </c>
      <c r="R39" s="92" t="s">
        <v>226</v>
      </c>
      <c r="S39" s="93"/>
      <c r="T39" s="94"/>
      <c r="U39" s="19" t="s">
        <v>12</v>
      </c>
      <c r="V39" s="36">
        <v>977</v>
      </c>
      <c r="W39" s="36">
        <v>1058</v>
      </c>
      <c r="X39" s="36">
        <v>176</v>
      </c>
      <c r="Y39" s="36">
        <v>992</v>
      </c>
      <c r="Z39" s="36">
        <v>966</v>
      </c>
      <c r="AA39" s="36">
        <v>202</v>
      </c>
      <c r="AB39" s="36" t="s">
        <v>102</v>
      </c>
      <c r="AC39" s="36" t="s">
        <v>102</v>
      </c>
      <c r="AD39" s="36" t="s">
        <v>102</v>
      </c>
    </row>
    <row r="40" spans="3:30" s="16" customFormat="1" ht="23.25" customHeight="1">
      <c r="C40" s="61"/>
      <c r="D40" s="48" t="s">
        <v>167</v>
      </c>
      <c r="E40" s="35"/>
      <c r="F40" s="19"/>
      <c r="G40" s="36" t="s">
        <v>227</v>
      </c>
      <c r="H40" s="36" t="s">
        <v>227</v>
      </c>
      <c r="I40" s="36" t="s">
        <v>227</v>
      </c>
      <c r="J40" s="63">
        <v>475</v>
      </c>
      <c r="K40" s="63">
        <v>493</v>
      </c>
      <c r="L40" s="63">
        <v>0</v>
      </c>
      <c r="M40" s="36" t="s">
        <v>102</v>
      </c>
      <c r="N40" s="36" t="s">
        <v>102</v>
      </c>
      <c r="O40" s="36" t="s">
        <v>102</v>
      </c>
      <c r="R40" s="92" t="s">
        <v>228</v>
      </c>
      <c r="S40" s="93"/>
      <c r="T40" s="94"/>
      <c r="U40" s="19" t="s">
        <v>12</v>
      </c>
      <c r="V40" s="36">
        <v>18404</v>
      </c>
      <c r="W40" s="36">
        <v>18308</v>
      </c>
      <c r="X40" s="36">
        <v>614</v>
      </c>
      <c r="Y40" s="36">
        <v>14085</v>
      </c>
      <c r="Z40" s="36">
        <v>14220</v>
      </c>
      <c r="AA40" s="36">
        <v>479</v>
      </c>
      <c r="AB40" s="36" t="s">
        <v>102</v>
      </c>
      <c r="AC40" s="36" t="s">
        <v>102</v>
      </c>
      <c r="AD40" s="36" t="s">
        <v>102</v>
      </c>
    </row>
    <row r="41" spans="3:30" s="16" customFormat="1" ht="23.25" customHeight="1">
      <c r="C41" s="61"/>
      <c r="D41" s="48" t="s">
        <v>168</v>
      </c>
      <c r="E41" s="35"/>
      <c r="F41" s="19"/>
      <c r="G41" s="36" t="s">
        <v>227</v>
      </c>
      <c r="H41" s="36" t="s">
        <v>227</v>
      </c>
      <c r="I41" s="36" t="s">
        <v>227</v>
      </c>
      <c r="J41" s="63">
        <v>4099</v>
      </c>
      <c r="K41" s="63">
        <v>4188</v>
      </c>
      <c r="L41" s="63">
        <v>120</v>
      </c>
      <c r="M41" s="36" t="s">
        <v>102</v>
      </c>
      <c r="N41" s="36" t="s">
        <v>102</v>
      </c>
      <c r="O41" s="36" t="s">
        <v>102</v>
      </c>
      <c r="Q41" s="76" t="s">
        <v>229</v>
      </c>
      <c r="R41" s="75"/>
      <c r="S41" s="75"/>
      <c r="T41" s="35"/>
      <c r="U41" s="19" t="s">
        <v>12</v>
      </c>
      <c r="V41" s="36">
        <v>77064</v>
      </c>
      <c r="W41" s="36">
        <v>78369</v>
      </c>
      <c r="X41" s="36">
        <v>8724</v>
      </c>
      <c r="Y41" s="36">
        <v>52098</v>
      </c>
      <c r="Z41" s="36">
        <v>52551</v>
      </c>
      <c r="AA41" s="36">
        <v>7350</v>
      </c>
      <c r="AB41" s="36" t="s">
        <v>102</v>
      </c>
      <c r="AC41" s="36" t="s">
        <v>102</v>
      </c>
      <c r="AD41" s="36" t="s">
        <v>102</v>
      </c>
    </row>
    <row r="42" spans="3:30" s="16" customFormat="1" ht="23.25" customHeight="1">
      <c r="C42" s="78" t="s">
        <v>29</v>
      </c>
      <c r="D42" s="75"/>
      <c r="E42" s="35"/>
      <c r="F42" s="19" t="s">
        <v>12</v>
      </c>
      <c r="G42" s="36">
        <v>6143</v>
      </c>
      <c r="H42" s="36">
        <v>6143</v>
      </c>
      <c r="I42" s="36" t="s">
        <v>227</v>
      </c>
      <c r="J42" s="63">
        <v>6266</v>
      </c>
      <c r="K42" s="63">
        <v>6266</v>
      </c>
      <c r="L42" s="36" t="s">
        <v>227</v>
      </c>
      <c r="M42" s="36" t="s">
        <v>102</v>
      </c>
      <c r="N42" s="36" t="s">
        <v>102</v>
      </c>
      <c r="O42" s="36" t="s">
        <v>102</v>
      </c>
      <c r="Q42" s="76" t="s">
        <v>230</v>
      </c>
      <c r="R42" s="75"/>
      <c r="S42" s="75"/>
      <c r="T42" s="35"/>
      <c r="U42" s="19" t="s">
        <v>12</v>
      </c>
      <c r="V42" s="36">
        <v>27409</v>
      </c>
      <c r="W42" s="36">
        <v>28940</v>
      </c>
      <c r="X42" s="36">
        <v>4589</v>
      </c>
      <c r="Y42" s="36">
        <v>23657</v>
      </c>
      <c r="Z42" s="36">
        <v>23436</v>
      </c>
      <c r="AA42" s="36">
        <v>4692</v>
      </c>
      <c r="AB42" s="36" t="s">
        <v>102</v>
      </c>
      <c r="AC42" s="36" t="s">
        <v>102</v>
      </c>
      <c r="AD42" s="36" t="s">
        <v>102</v>
      </c>
    </row>
    <row r="43" spans="3:30" s="16" customFormat="1" ht="23.25" customHeight="1">
      <c r="C43" s="77" t="s">
        <v>30</v>
      </c>
      <c r="D43" s="75"/>
      <c r="E43" s="35"/>
      <c r="F43" s="19" t="s">
        <v>12</v>
      </c>
      <c r="G43" s="36" t="s">
        <v>102</v>
      </c>
      <c r="H43" s="36" t="s">
        <v>102</v>
      </c>
      <c r="I43" s="36" t="s">
        <v>102</v>
      </c>
      <c r="J43" s="36" t="s">
        <v>227</v>
      </c>
      <c r="K43" s="36" t="s">
        <v>227</v>
      </c>
      <c r="L43" s="36" t="s">
        <v>227</v>
      </c>
      <c r="M43" s="36" t="s">
        <v>227</v>
      </c>
      <c r="N43" s="36" t="s">
        <v>227</v>
      </c>
      <c r="O43" s="36" t="s">
        <v>227</v>
      </c>
      <c r="Q43" s="76" t="s">
        <v>178</v>
      </c>
      <c r="R43" s="75"/>
      <c r="S43" s="75"/>
      <c r="T43" s="35"/>
      <c r="U43" s="19" t="s">
        <v>12</v>
      </c>
      <c r="V43" s="36">
        <v>48080</v>
      </c>
      <c r="W43" s="36">
        <v>49920</v>
      </c>
      <c r="X43" s="36">
        <v>3228</v>
      </c>
      <c r="Y43" s="36">
        <v>46683</v>
      </c>
      <c r="Z43" s="36">
        <v>47429</v>
      </c>
      <c r="AA43" s="36">
        <v>2482</v>
      </c>
      <c r="AB43" s="36" t="s">
        <v>102</v>
      </c>
      <c r="AC43" s="36" t="s">
        <v>102</v>
      </c>
      <c r="AD43" s="36" t="s">
        <v>102</v>
      </c>
    </row>
    <row r="44" spans="3:30" s="16" customFormat="1" ht="23.25" customHeight="1">
      <c r="C44" s="76" t="s">
        <v>201</v>
      </c>
      <c r="D44" s="75"/>
      <c r="E44" s="35"/>
      <c r="F44" s="19" t="s">
        <v>12</v>
      </c>
      <c r="G44" s="36">
        <v>24097</v>
      </c>
      <c r="H44" s="36">
        <v>24100</v>
      </c>
      <c r="I44" s="36" t="s">
        <v>202</v>
      </c>
      <c r="J44" s="36">
        <v>24870</v>
      </c>
      <c r="K44" s="36">
        <v>24552</v>
      </c>
      <c r="L44" s="36">
        <v>318</v>
      </c>
      <c r="M44" s="36" t="s">
        <v>102</v>
      </c>
      <c r="N44" s="36" t="s">
        <v>102</v>
      </c>
      <c r="O44" s="36" t="s">
        <v>102</v>
      </c>
      <c r="Q44" s="76" t="s">
        <v>203</v>
      </c>
      <c r="R44" s="75"/>
      <c r="S44" s="75"/>
      <c r="T44" s="35"/>
      <c r="U44" s="19" t="s">
        <v>12</v>
      </c>
      <c r="V44" s="36">
        <f aca="true" t="shared" si="11" ref="V44:AA44">SUM(V45:V50)</f>
        <v>1088449</v>
      </c>
      <c r="W44" s="36">
        <f t="shared" si="11"/>
        <v>1108769</v>
      </c>
      <c r="X44" s="36">
        <f t="shared" si="11"/>
        <v>104835</v>
      </c>
      <c r="Y44" s="36">
        <f t="shared" si="11"/>
        <v>1015924</v>
      </c>
      <c r="Z44" s="36">
        <f t="shared" si="11"/>
        <v>1030836</v>
      </c>
      <c r="AA44" s="36">
        <f t="shared" si="11"/>
        <v>89875</v>
      </c>
      <c r="AB44" s="36" t="s">
        <v>102</v>
      </c>
      <c r="AC44" s="36" t="s">
        <v>102</v>
      </c>
      <c r="AD44" s="36" t="s">
        <v>102</v>
      </c>
    </row>
    <row r="45" spans="3:30" s="16" customFormat="1" ht="23.25" customHeight="1">
      <c r="C45" s="34"/>
      <c r="D45" s="47"/>
      <c r="E45" s="35"/>
      <c r="F45" s="19"/>
      <c r="G45" s="36"/>
      <c r="H45" s="36"/>
      <c r="I45" s="36"/>
      <c r="K45" s="36"/>
      <c r="L45" s="36"/>
      <c r="N45" s="36"/>
      <c r="O45" s="36"/>
      <c r="R45" s="92" t="s">
        <v>204</v>
      </c>
      <c r="S45" s="93"/>
      <c r="T45" s="94"/>
      <c r="U45" s="19" t="s">
        <v>12</v>
      </c>
      <c r="V45" s="36">
        <v>104659</v>
      </c>
      <c r="W45" s="36">
        <v>105761</v>
      </c>
      <c r="X45" s="36">
        <v>6929</v>
      </c>
      <c r="Y45" s="36">
        <v>85661</v>
      </c>
      <c r="Z45" s="36">
        <v>86504</v>
      </c>
      <c r="AA45" s="36">
        <v>6037</v>
      </c>
      <c r="AB45" s="36" t="s">
        <v>102</v>
      </c>
      <c r="AC45" s="36" t="s">
        <v>102</v>
      </c>
      <c r="AD45" s="36" t="s">
        <v>102</v>
      </c>
    </row>
    <row r="46" spans="4:30" s="16" customFormat="1" ht="23.25" customHeight="1">
      <c r="D46" s="47"/>
      <c r="E46" s="35"/>
      <c r="F46" s="13"/>
      <c r="G46" s="36"/>
      <c r="H46" s="36"/>
      <c r="I46" s="36"/>
      <c r="J46" s="36"/>
      <c r="K46" s="36"/>
      <c r="L46" s="36"/>
      <c r="M46" s="36"/>
      <c r="N46" s="36"/>
      <c r="O46" s="36"/>
      <c r="R46" s="95" t="s">
        <v>205</v>
      </c>
      <c r="S46" s="93"/>
      <c r="T46" s="94"/>
      <c r="U46" s="19" t="s">
        <v>12</v>
      </c>
      <c r="V46" s="65" t="s">
        <v>102</v>
      </c>
      <c r="W46" s="65" t="s">
        <v>102</v>
      </c>
      <c r="X46" s="65" t="s">
        <v>102</v>
      </c>
      <c r="Y46" s="65">
        <v>5685</v>
      </c>
      <c r="Z46" s="65">
        <v>5645</v>
      </c>
      <c r="AA46" s="65">
        <v>1114</v>
      </c>
      <c r="AB46" s="36" t="s">
        <v>102</v>
      </c>
      <c r="AC46" s="36" t="s">
        <v>102</v>
      </c>
      <c r="AD46" s="36" t="s">
        <v>102</v>
      </c>
    </row>
    <row r="47" spans="1:30" s="16" customFormat="1" ht="23.25" customHeight="1">
      <c r="A47" s="74" t="s">
        <v>206</v>
      </c>
      <c r="B47" s="75"/>
      <c r="C47" s="75"/>
      <c r="D47" s="75"/>
      <c r="E47" s="31"/>
      <c r="F47" s="32" t="s">
        <v>11</v>
      </c>
      <c r="G47" s="33">
        <f aca="true" t="shared" si="12" ref="G47:L47">SUM(G49:G56)+SUM(V8:V14)+V27+V28+V29</f>
        <v>558006</v>
      </c>
      <c r="H47" s="33">
        <f t="shared" si="12"/>
        <v>563542</v>
      </c>
      <c r="I47" s="33">
        <f t="shared" si="12"/>
        <v>29207</v>
      </c>
      <c r="J47" s="33">
        <f t="shared" si="12"/>
        <v>500854</v>
      </c>
      <c r="K47" s="33">
        <f t="shared" si="12"/>
        <v>502546</v>
      </c>
      <c r="L47" s="33">
        <f t="shared" si="12"/>
        <v>27532</v>
      </c>
      <c r="M47" s="36" t="s">
        <v>102</v>
      </c>
      <c r="N47" s="36" t="s">
        <v>102</v>
      </c>
      <c r="O47" s="36" t="s">
        <v>102</v>
      </c>
      <c r="R47" s="95" t="s">
        <v>207</v>
      </c>
      <c r="S47" s="93"/>
      <c r="T47" s="94"/>
      <c r="U47" s="19" t="s">
        <v>12</v>
      </c>
      <c r="V47" s="65" t="s">
        <v>102</v>
      </c>
      <c r="W47" s="65" t="s">
        <v>102</v>
      </c>
      <c r="X47" s="65" t="s">
        <v>102</v>
      </c>
      <c r="Y47" s="65">
        <v>36260</v>
      </c>
      <c r="Z47" s="65">
        <v>38825</v>
      </c>
      <c r="AA47" s="65">
        <v>2781</v>
      </c>
      <c r="AB47" s="36" t="s">
        <v>102</v>
      </c>
      <c r="AC47" s="36" t="s">
        <v>102</v>
      </c>
      <c r="AD47" s="36" t="s">
        <v>102</v>
      </c>
    </row>
    <row r="48" spans="4:30" s="16" customFormat="1" ht="23.25" customHeight="1">
      <c r="D48" s="47"/>
      <c r="E48" s="35"/>
      <c r="F48" s="13"/>
      <c r="G48" s="36"/>
      <c r="H48" s="36"/>
      <c r="I48" s="36"/>
      <c r="J48" s="36"/>
      <c r="K48" s="36"/>
      <c r="L48" s="36"/>
      <c r="M48" s="36"/>
      <c r="N48" s="36"/>
      <c r="O48" s="36"/>
      <c r="R48" s="92" t="s">
        <v>208</v>
      </c>
      <c r="S48" s="93"/>
      <c r="T48" s="94"/>
      <c r="U48" s="19" t="s">
        <v>12</v>
      </c>
      <c r="V48" s="36">
        <v>885840</v>
      </c>
      <c r="W48" s="36">
        <v>902654</v>
      </c>
      <c r="X48" s="36">
        <v>88528</v>
      </c>
      <c r="Y48" s="36">
        <v>852242</v>
      </c>
      <c r="Z48" s="36">
        <v>863336</v>
      </c>
      <c r="AA48" s="36">
        <v>77435</v>
      </c>
      <c r="AB48" s="36" t="s">
        <v>102</v>
      </c>
      <c r="AC48" s="36" t="s">
        <v>102</v>
      </c>
      <c r="AD48" s="36" t="s">
        <v>102</v>
      </c>
    </row>
    <row r="49" spans="2:30" s="16" customFormat="1" ht="23.25" customHeight="1">
      <c r="B49" s="76" t="s">
        <v>209</v>
      </c>
      <c r="C49" s="75"/>
      <c r="D49" s="75"/>
      <c r="E49" s="35"/>
      <c r="F49" s="19" t="s">
        <v>12</v>
      </c>
      <c r="G49" s="36">
        <v>236977</v>
      </c>
      <c r="H49" s="36">
        <v>237639</v>
      </c>
      <c r="I49" s="36">
        <v>9653</v>
      </c>
      <c r="J49" s="36">
        <v>198224</v>
      </c>
      <c r="K49" s="36">
        <v>200670</v>
      </c>
      <c r="L49" s="36">
        <v>7226</v>
      </c>
      <c r="M49" s="36" t="s">
        <v>102</v>
      </c>
      <c r="N49" s="36" t="s">
        <v>102</v>
      </c>
      <c r="O49" s="36" t="s">
        <v>102</v>
      </c>
      <c r="R49" s="95" t="s">
        <v>210</v>
      </c>
      <c r="S49" s="93"/>
      <c r="T49" s="94"/>
      <c r="U49" s="19" t="s">
        <v>12</v>
      </c>
      <c r="V49" s="65" t="s">
        <v>102</v>
      </c>
      <c r="W49" s="65" t="s">
        <v>102</v>
      </c>
      <c r="X49" s="65" t="s">
        <v>102</v>
      </c>
      <c r="Y49" s="36">
        <v>8373</v>
      </c>
      <c r="Z49" s="36">
        <v>8378</v>
      </c>
      <c r="AA49" s="36">
        <v>12</v>
      </c>
      <c r="AB49" s="36" t="s">
        <v>102</v>
      </c>
      <c r="AC49" s="36" t="s">
        <v>102</v>
      </c>
      <c r="AD49" s="36" t="s">
        <v>102</v>
      </c>
    </row>
    <row r="50" spans="2:30" s="16" customFormat="1" ht="23.25" customHeight="1">
      <c r="B50" s="76" t="s">
        <v>211</v>
      </c>
      <c r="C50" s="75"/>
      <c r="D50" s="75"/>
      <c r="E50" s="35"/>
      <c r="F50" s="19" t="s">
        <v>12</v>
      </c>
      <c r="G50" s="36">
        <v>10355</v>
      </c>
      <c r="H50" s="36">
        <v>10404</v>
      </c>
      <c r="I50" s="36">
        <v>459</v>
      </c>
      <c r="J50" s="36">
        <v>8865</v>
      </c>
      <c r="K50" s="36">
        <v>8748</v>
      </c>
      <c r="L50" s="36">
        <v>577</v>
      </c>
      <c r="M50" s="36" t="s">
        <v>102</v>
      </c>
      <c r="N50" s="36" t="s">
        <v>102</v>
      </c>
      <c r="O50" s="36" t="s">
        <v>102</v>
      </c>
      <c r="R50" s="95" t="s">
        <v>212</v>
      </c>
      <c r="S50" s="93"/>
      <c r="T50" s="94"/>
      <c r="U50" s="19" t="s">
        <v>12</v>
      </c>
      <c r="V50" s="36">
        <v>97950</v>
      </c>
      <c r="W50" s="36">
        <v>100354</v>
      </c>
      <c r="X50" s="36">
        <v>9378</v>
      </c>
      <c r="Y50" s="36">
        <v>27703</v>
      </c>
      <c r="Z50" s="36">
        <v>28148</v>
      </c>
      <c r="AA50" s="36">
        <v>2496</v>
      </c>
      <c r="AB50" s="36" t="s">
        <v>102</v>
      </c>
      <c r="AC50" s="36" t="s">
        <v>102</v>
      </c>
      <c r="AD50" s="36" t="s">
        <v>102</v>
      </c>
    </row>
    <row r="51" spans="2:30" s="16" customFormat="1" ht="23.25" customHeight="1">
      <c r="B51" s="76" t="s">
        <v>213</v>
      </c>
      <c r="C51" s="75"/>
      <c r="D51" s="75"/>
      <c r="E51" s="35"/>
      <c r="F51" s="19" t="s">
        <v>12</v>
      </c>
      <c r="G51" s="36">
        <v>11372</v>
      </c>
      <c r="H51" s="36">
        <v>12306</v>
      </c>
      <c r="I51" s="36">
        <v>838</v>
      </c>
      <c r="J51" s="36">
        <v>8569</v>
      </c>
      <c r="K51" s="36">
        <v>8702</v>
      </c>
      <c r="L51" s="36">
        <v>705</v>
      </c>
      <c r="M51" s="36" t="s">
        <v>102</v>
      </c>
      <c r="N51" s="36" t="s">
        <v>102</v>
      </c>
      <c r="O51" s="36" t="s">
        <v>102</v>
      </c>
      <c r="Q51" s="76" t="s">
        <v>214</v>
      </c>
      <c r="R51" s="75"/>
      <c r="S51" s="75"/>
      <c r="T51" s="35"/>
      <c r="U51" s="19" t="s">
        <v>12</v>
      </c>
      <c r="V51" s="36">
        <f aca="true" t="shared" si="13" ref="V51:AA51">SUM(V52:V53)</f>
        <v>9390</v>
      </c>
      <c r="W51" s="36">
        <f t="shared" si="13"/>
        <v>9595</v>
      </c>
      <c r="X51" s="36">
        <f t="shared" si="13"/>
        <v>1255</v>
      </c>
      <c r="Y51" s="36">
        <f t="shared" si="13"/>
        <v>14014</v>
      </c>
      <c r="Z51" s="36">
        <f t="shared" si="13"/>
        <v>13579</v>
      </c>
      <c r="AA51" s="36">
        <f t="shared" si="13"/>
        <v>1691</v>
      </c>
      <c r="AB51" s="36" t="s">
        <v>102</v>
      </c>
      <c r="AC51" s="36" t="s">
        <v>102</v>
      </c>
      <c r="AD51" s="36" t="s">
        <v>102</v>
      </c>
    </row>
    <row r="52" spans="2:30" s="16" customFormat="1" ht="23.25" customHeight="1">
      <c r="B52" s="76" t="s">
        <v>215</v>
      </c>
      <c r="C52" s="75"/>
      <c r="D52" s="75"/>
      <c r="E52" s="35"/>
      <c r="F52" s="19" t="s">
        <v>12</v>
      </c>
      <c r="G52" s="36">
        <v>2632</v>
      </c>
      <c r="H52" s="36">
        <v>2777</v>
      </c>
      <c r="I52" s="36">
        <v>37</v>
      </c>
      <c r="J52" s="36">
        <v>2596</v>
      </c>
      <c r="K52" s="36">
        <v>2585</v>
      </c>
      <c r="L52" s="36">
        <v>48</v>
      </c>
      <c r="M52" s="36" t="s">
        <v>102</v>
      </c>
      <c r="N52" s="36" t="s">
        <v>102</v>
      </c>
      <c r="O52" s="36" t="s">
        <v>102</v>
      </c>
      <c r="R52" s="92" t="s">
        <v>216</v>
      </c>
      <c r="S52" s="93"/>
      <c r="T52" s="94"/>
      <c r="U52" s="19" t="s">
        <v>12</v>
      </c>
      <c r="V52" s="36">
        <v>1817</v>
      </c>
      <c r="W52" s="36">
        <v>1820</v>
      </c>
      <c r="X52" s="36">
        <v>77</v>
      </c>
      <c r="Y52" s="36">
        <v>6416</v>
      </c>
      <c r="Z52" s="36">
        <v>5694</v>
      </c>
      <c r="AA52" s="36">
        <v>800</v>
      </c>
      <c r="AB52" s="36" t="s">
        <v>102</v>
      </c>
      <c r="AC52" s="36" t="s">
        <v>102</v>
      </c>
      <c r="AD52" s="36" t="s">
        <v>102</v>
      </c>
    </row>
    <row r="53" spans="2:30" s="16" customFormat="1" ht="23.25" customHeight="1">
      <c r="B53" s="76" t="s">
        <v>217</v>
      </c>
      <c r="C53" s="75"/>
      <c r="D53" s="75"/>
      <c r="E53" s="35"/>
      <c r="F53" s="19" t="s">
        <v>12</v>
      </c>
      <c r="G53" s="36">
        <v>32</v>
      </c>
      <c r="H53" s="36">
        <v>35</v>
      </c>
      <c r="I53" s="36" t="s">
        <v>102</v>
      </c>
      <c r="J53" s="36" t="s">
        <v>102</v>
      </c>
      <c r="K53" s="36" t="s">
        <v>102</v>
      </c>
      <c r="L53" s="36" t="s">
        <v>102</v>
      </c>
      <c r="M53" s="36" t="s">
        <v>102</v>
      </c>
      <c r="N53" s="36" t="s">
        <v>102</v>
      </c>
      <c r="O53" s="36" t="s">
        <v>102</v>
      </c>
      <c r="R53" s="92" t="s">
        <v>212</v>
      </c>
      <c r="S53" s="93"/>
      <c r="T53" s="94"/>
      <c r="U53" s="19" t="s">
        <v>12</v>
      </c>
      <c r="V53" s="36">
        <v>7573</v>
      </c>
      <c r="W53" s="36">
        <v>7775</v>
      </c>
      <c r="X53" s="36">
        <v>1178</v>
      </c>
      <c r="Y53" s="36">
        <v>7598</v>
      </c>
      <c r="Z53" s="36">
        <v>7885</v>
      </c>
      <c r="AA53" s="36">
        <v>891</v>
      </c>
      <c r="AB53" s="36" t="s">
        <v>102</v>
      </c>
      <c r="AC53" s="36" t="s">
        <v>102</v>
      </c>
      <c r="AD53" s="36" t="s">
        <v>102</v>
      </c>
    </row>
    <row r="54" spans="2:30" s="16" customFormat="1" ht="23.25" customHeight="1">
      <c r="B54" s="76" t="s">
        <v>218</v>
      </c>
      <c r="C54" s="75"/>
      <c r="D54" s="75"/>
      <c r="E54" s="35"/>
      <c r="F54" s="19" t="s">
        <v>12</v>
      </c>
      <c r="G54" s="36">
        <v>74</v>
      </c>
      <c r="H54" s="36">
        <v>59</v>
      </c>
      <c r="I54" s="36">
        <v>15</v>
      </c>
      <c r="J54" s="36" t="s">
        <v>102</v>
      </c>
      <c r="K54" s="36" t="s">
        <v>102</v>
      </c>
      <c r="L54" s="36" t="s">
        <v>102</v>
      </c>
      <c r="M54" s="36" t="s">
        <v>102</v>
      </c>
      <c r="N54" s="36" t="s">
        <v>102</v>
      </c>
      <c r="O54" s="36" t="s">
        <v>102</v>
      </c>
      <c r="R54" s="92"/>
      <c r="S54" s="93"/>
      <c r="T54" s="94"/>
      <c r="U54" s="19"/>
      <c r="V54" s="36"/>
      <c r="W54" s="36"/>
      <c r="X54" s="36"/>
      <c r="Y54" s="36"/>
      <c r="Z54" s="36"/>
      <c r="AA54" s="36"/>
      <c r="AB54" s="36"/>
      <c r="AC54" s="36"/>
      <c r="AD54" s="36"/>
    </row>
    <row r="55" spans="2:30" s="16" customFormat="1" ht="29.25" customHeight="1">
      <c r="B55" s="76" t="s">
        <v>171</v>
      </c>
      <c r="C55" s="75"/>
      <c r="D55" s="75"/>
      <c r="E55" s="35"/>
      <c r="F55" s="19"/>
      <c r="G55" s="36" t="s">
        <v>102</v>
      </c>
      <c r="H55" s="36" t="s">
        <v>102</v>
      </c>
      <c r="I55" s="36" t="s">
        <v>102</v>
      </c>
      <c r="J55" s="36">
        <v>98</v>
      </c>
      <c r="K55" s="36">
        <v>106</v>
      </c>
      <c r="L55" s="36">
        <v>7</v>
      </c>
      <c r="M55" s="36" t="s">
        <v>102</v>
      </c>
      <c r="N55" s="36" t="s">
        <v>102</v>
      </c>
      <c r="O55" s="36" t="s">
        <v>102</v>
      </c>
      <c r="R55" s="48"/>
      <c r="S55" s="68"/>
      <c r="T55" s="69"/>
      <c r="U55" s="19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16" customFormat="1" ht="23.25" customHeight="1">
      <c r="A56" s="25"/>
      <c r="B56" s="79" t="s">
        <v>219</v>
      </c>
      <c r="C56" s="80"/>
      <c r="D56" s="80"/>
      <c r="E56" s="40"/>
      <c r="F56" s="41" t="s">
        <v>12</v>
      </c>
      <c r="G56" s="67">
        <v>321</v>
      </c>
      <c r="H56" s="42">
        <v>321</v>
      </c>
      <c r="I56" s="42" t="s">
        <v>102</v>
      </c>
      <c r="J56" s="42" t="s">
        <v>102</v>
      </c>
      <c r="K56" s="42" t="s">
        <v>102</v>
      </c>
      <c r="L56" s="42" t="s">
        <v>102</v>
      </c>
      <c r="M56" s="42" t="s">
        <v>102</v>
      </c>
      <c r="N56" s="42" t="s">
        <v>102</v>
      </c>
      <c r="O56" s="42" t="s">
        <v>102</v>
      </c>
      <c r="P56" s="82" t="s">
        <v>220</v>
      </c>
      <c r="Q56" s="80"/>
      <c r="R56" s="80"/>
      <c r="S56" s="80"/>
      <c r="T56" s="43"/>
      <c r="U56" s="44" t="s">
        <v>11</v>
      </c>
      <c r="V56" s="45">
        <v>21765</v>
      </c>
      <c r="W56" s="45">
        <v>21952</v>
      </c>
      <c r="X56" s="45">
        <v>1806</v>
      </c>
      <c r="Y56" s="45">
        <v>24331</v>
      </c>
      <c r="Z56" s="45">
        <v>24386</v>
      </c>
      <c r="AA56" s="45">
        <v>1725</v>
      </c>
      <c r="AB56" s="42" t="s">
        <v>102</v>
      </c>
      <c r="AC56" s="42" t="s">
        <v>102</v>
      </c>
      <c r="AD56" s="42" t="s">
        <v>102</v>
      </c>
    </row>
    <row r="57" ht="20.25" customHeight="1">
      <c r="A57" s="18" t="s">
        <v>221</v>
      </c>
    </row>
    <row r="58" ht="43.5" customHeight="1">
      <c r="O58" s="3"/>
    </row>
    <row r="59" spans="1:4" ht="13.5" hidden="1">
      <c r="A59" s="3"/>
      <c r="B59"/>
      <c r="D59" s="26" t="s">
        <v>32</v>
      </c>
    </row>
    <row r="60" spans="1:10" ht="13.5" hidden="1">
      <c r="A60"/>
      <c r="C60"/>
      <c r="D60" s="26">
        <v>127</v>
      </c>
      <c r="E60" s="26"/>
      <c r="F60"/>
      <c r="G60" s="2">
        <v>6006</v>
      </c>
      <c r="H60" s="2">
        <v>238</v>
      </c>
      <c r="I60" s="2">
        <v>629</v>
      </c>
      <c r="J60" s="2">
        <v>6027</v>
      </c>
    </row>
    <row r="61" spans="3:10" ht="13.5" hidden="1">
      <c r="C61"/>
      <c r="D61" s="26">
        <v>130</v>
      </c>
      <c r="E61" s="26"/>
      <c r="F61"/>
      <c r="G61" s="2">
        <v>952</v>
      </c>
      <c r="H61" s="2">
        <v>474</v>
      </c>
      <c r="I61" s="2">
        <v>31</v>
      </c>
      <c r="J61" s="2">
        <v>696</v>
      </c>
    </row>
    <row r="62" spans="3:10" ht="13.5" hidden="1">
      <c r="C62"/>
      <c r="D62" s="26">
        <v>131</v>
      </c>
      <c r="E62" s="26"/>
      <c r="F62"/>
      <c r="G62" s="2">
        <v>9858</v>
      </c>
      <c r="H62" s="2">
        <v>106</v>
      </c>
      <c r="I62" s="2">
        <v>612</v>
      </c>
      <c r="J62" s="2">
        <v>10169</v>
      </c>
    </row>
    <row r="63" spans="3:6" ht="13.5" hidden="1">
      <c r="C63"/>
      <c r="D63" s="26"/>
      <c r="E63" s="26"/>
      <c r="F63"/>
    </row>
    <row r="64" spans="3:10" ht="13.5" hidden="1">
      <c r="C64"/>
      <c r="D64" s="26">
        <v>115</v>
      </c>
      <c r="E64" s="26"/>
      <c r="F64"/>
      <c r="G64" s="2">
        <v>3151</v>
      </c>
      <c r="H64" s="2">
        <v>3175</v>
      </c>
      <c r="I64" s="2">
        <v>51</v>
      </c>
      <c r="J64" s="2">
        <v>2957</v>
      </c>
    </row>
    <row r="65" spans="3:10" ht="13.5" hidden="1">
      <c r="C65"/>
      <c r="D65" s="26">
        <v>116</v>
      </c>
      <c r="E65" s="26"/>
      <c r="F65"/>
      <c r="G65" s="2">
        <v>0</v>
      </c>
      <c r="H65" s="2">
        <v>0</v>
      </c>
      <c r="I65" s="2">
        <v>0</v>
      </c>
      <c r="J65" s="2">
        <v>0</v>
      </c>
    </row>
    <row r="66" spans="3:6" ht="13.5" hidden="1">
      <c r="C66"/>
      <c r="D66" s="26"/>
      <c r="E66" s="26"/>
      <c r="F66"/>
    </row>
    <row r="67" spans="3:10" ht="13.5" hidden="1">
      <c r="C67"/>
      <c r="D67" s="26">
        <v>117</v>
      </c>
      <c r="E67" s="26"/>
      <c r="F67"/>
      <c r="G67" s="2">
        <v>162</v>
      </c>
      <c r="H67" s="2">
        <v>257</v>
      </c>
      <c r="I67" s="2">
        <v>43</v>
      </c>
      <c r="J67" s="2">
        <v>48</v>
      </c>
    </row>
    <row r="68" spans="3:10" ht="13.5" hidden="1">
      <c r="C68"/>
      <c r="D68" s="26">
        <v>118</v>
      </c>
      <c r="E68" s="26"/>
      <c r="F68"/>
      <c r="G68" s="2">
        <v>1468</v>
      </c>
      <c r="H68" s="2">
        <v>1503</v>
      </c>
      <c r="I68" s="2">
        <v>52</v>
      </c>
      <c r="J68" s="2">
        <v>1473</v>
      </c>
    </row>
    <row r="69" spans="3:10" ht="13.5" hidden="1">
      <c r="C69"/>
      <c r="D69" s="26">
        <v>119</v>
      </c>
      <c r="E69" s="26"/>
      <c r="F69"/>
      <c r="G69" s="2">
        <v>1537</v>
      </c>
      <c r="H69" s="2">
        <v>1476</v>
      </c>
      <c r="I69" s="2">
        <v>271</v>
      </c>
      <c r="J69" s="2">
        <v>1473</v>
      </c>
    </row>
    <row r="70" spans="3:10" ht="13.5" hidden="1">
      <c r="C70"/>
      <c r="D70" s="26">
        <v>120</v>
      </c>
      <c r="E70" s="26"/>
      <c r="F70"/>
      <c r="G70" s="2">
        <v>4840</v>
      </c>
      <c r="H70" s="2">
        <v>4781</v>
      </c>
      <c r="I70" s="2">
        <v>117</v>
      </c>
      <c r="J70" s="2">
        <v>3801</v>
      </c>
    </row>
    <row r="71" spans="3:6" ht="13.5" hidden="1">
      <c r="C71"/>
      <c r="D71" s="26" t="s">
        <v>31</v>
      </c>
      <c r="E71" s="26"/>
      <c r="F71"/>
    </row>
    <row r="72" spans="3:10" ht="13.5" hidden="1">
      <c r="C72"/>
      <c r="D72" s="26">
        <v>123</v>
      </c>
      <c r="E72" s="26"/>
      <c r="F72"/>
      <c r="G72" s="2">
        <v>26659</v>
      </c>
      <c r="H72" s="2">
        <v>26761</v>
      </c>
      <c r="I72" s="2">
        <v>0</v>
      </c>
      <c r="J72" s="2">
        <v>25532</v>
      </c>
    </row>
    <row r="73" spans="3:10" ht="13.5" hidden="1">
      <c r="C73"/>
      <c r="D73" s="26">
        <v>124</v>
      </c>
      <c r="E73" s="26"/>
      <c r="F73"/>
      <c r="G73" s="2">
        <v>10050</v>
      </c>
      <c r="H73" s="2">
        <v>10705</v>
      </c>
      <c r="I73" s="2">
        <v>200</v>
      </c>
      <c r="J73" s="2">
        <v>16170</v>
      </c>
    </row>
    <row r="74" spans="2:6" ht="13.5" hidden="1">
      <c r="B74"/>
      <c r="D74" s="18" t="s">
        <v>33</v>
      </c>
      <c r="E74" s="18"/>
      <c r="F74"/>
    </row>
    <row r="75" spans="1:10" ht="13.5" hidden="1">
      <c r="A75"/>
      <c r="D75" s="26">
        <v>110</v>
      </c>
      <c r="E75" s="26"/>
      <c r="F75"/>
      <c r="G75" s="2">
        <v>13406</v>
      </c>
      <c r="H75" s="2">
        <v>14061</v>
      </c>
      <c r="I75" s="2">
        <v>224</v>
      </c>
      <c r="J75" s="2">
        <v>9274</v>
      </c>
    </row>
    <row r="76" spans="4:10" ht="13.5" hidden="1">
      <c r="D76" s="26">
        <v>111</v>
      </c>
      <c r="E76" s="26"/>
      <c r="F76"/>
      <c r="G76" s="2">
        <v>9720</v>
      </c>
      <c r="H76" s="2">
        <v>10280</v>
      </c>
      <c r="I76" s="2">
        <v>26</v>
      </c>
      <c r="J76" s="2">
        <v>5589</v>
      </c>
    </row>
    <row r="77" spans="4:6" ht="13.5" hidden="1">
      <c r="D77" s="26" t="s">
        <v>31</v>
      </c>
      <c r="E77" s="26"/>
      <c r="F77"/>
    </row>
    <row r="78" spans="4:10" ht="13.5" hidden="1">
      <c r="D78" s="26">
        <v>116</v>
      </c>
      <c r="E78" s="26"/>
      <c r="F78"/>
      <c r="G78" s="2">
        <v>3840</v>
      </c>
      <c r="H78" s="2">
        <v>3837</v>
      </c>
      <c r="I78" s="2">
        <v>3</v>
      </c>
      <c r="J78" s="2">
        <v>3415</v>
      </c>
    </row>
    <row r="79" spans="4:10" ht="13.5" hidden="1">
      <c r="D79" s="26">
        <v>117</v>
      </c>
      <c r="E79" s="26"/>
      <c r="F79"/>
      <c r="G79" s="2">
        <v>14230</v>
      </c>
      <c r="H79" s="2">
        <v>14045</v>
      </c>
      <c r="I79" s="2">
        <v>308</v>
      </c>
      <c r="J79" s="2">
        <v>16446</v>
      </c>
    </row>
    <row r="80" spans="4:6" ht="13.5" hidden="1">
      <c r="D80" s="26" t="s">
        <v>31</v>
      </c>
      <c r="E80" s="26"/>
      <c r="F80"/>
    </row>
    <row r="81" spans="4:10" ht="13.5" hidden="1">
      <c r="D81" s="26">
        <v>118</v>
      </c>
      <c r="E81" s="26"/>
      <c r="F81"/>
      <c r="G81" s="2">
        <v>1442</v>
      </c>
      <c r="H81" s="2">
        <v>1438</v>
      </c>
      <c r="I81" s="2">
        <v>8</v>
      </c>
      <c r="J81" s="2">
        <v>1167</v>
      </c>
    </row>
    <row r="82" spans="4:10" ht="13.5" hidden="1">
      <c r="D82" s="26">
        <v>119</v>
      </c>
      <c r="E82" s="26"/>
      <c r="F82"/>
      <c r="G82" s="2">
        <v>3245</v>
      </c>
      <c r="H82" s="2">
        <v>3320</v>
      </c>
      <c r="I82" s="2">
        <v>116</v>
      </c>
      <c r="J82" s="2">
        <v>3641</v>
      </c>
    </row>
    <row r="83" spans="4:10" ht="13.5" hidden="1">
      <c r="D83" s="26">
        <v>122</v>
      </c>
      <c r="E83" s="26"/>
      <c r="F83"/>
      <c r="G83" s="2">
        <v>580</v>
      </c>
      <c r="H83" s="2">
        <v>580</v>
      </c>
      <c r="I83" s="2">
        <v>0</v>
      </c>
      <c r="J83" s="2">
        <v>612</v>
      </c>
    </row>
    <row r="84" spans="4:10" ht="13.5" hidden="1">
      <c r="D84" s="26">
        <v>123</v>
      </c>
      <c r="E84" s="26"/>
      <c r="F84"/>
      <c r="G84" s="2">
        <v>3534</v>
      </c>
      <c r="H84" s="2">
        <v>3738</v>
      </c>
      <c r="I84" s="2">
        <v>224</v>
      </c>
      <c r="J84" s="2">
        <v>3840</v>
      </c>
    </row>
    <row r="85" spans="4:6" ht="13.5" hidden="1">
      <c r="D85" s="2" t="s">
        <v>34</v>
      </c>
      <c r="F85"/>
    </row>
    <row r="86" spans="1:10" ht="13.5" hidden="1">
      <c r="A86"/>
      <c r="B86"/>
      <c r="C86" s="2" t="s">
        <v>31</v>
      </c>
      <c r="D86" s="26">
        <v>111</v>
      </c>
      <c r="E86" s="26"/>
      <c r="F86"/>
      <c r="G86" s="2">
        <v>18056</v>
      </c>
      <c r="H86" s="2">
        <v>19953</v>
      </c>
      <c r="I86" s="2">
        <v>2140</v>
      </c>
      <c r="J86" s="2">
        <v>16599</v>
      </c>
    </row>
    <row r="87" spans="4:10" ht="13.5" hidden="1">
      <c r="D87" s="26">
        <v>112</v>
      </c>
      <c r="E87" s="26"/>
      <c r="F87"/>
      <c r="G87" s="2">
        <v>54510</v>
      </c>
      <c r="H87" s="2">
        <v>54112</v>
      </c>
      <c r="I87" s="2">
        <v>6391</v>
      </c>
      <c r="J87" s="2">
        <v>43943</v>
      </c>
    </row>
    <row r="88" spans="4:10" ht="13.5" hidden="1">
      <c r="D88" s="26">
        <v>114</v>
      </c>
      <c r="E88" s="26"/>
      <c r="F88"/>
      <c r="G88" s="2">
        <v>8625</v>
      </c>
      <c r="H88" s="2">
        <v>8579</v>
      </c>
      <c r="I88" s="2">
        <v>52</v>
      </c>
      <c r="J88" s="2">
        <v>10804</v>
      </c>
    </row>
    <row r="89" spans="4:10" ht="13.5" hidden="1">
      <c r="D89" s="26">
        <v>115</v>
      </c>
      <c r="E89" s="26"/>
      <c r="F89"/>
      <c r="G89" s="2">
        <v>64497</v>
      </c>
      <c r="H89" s="2">
        <v>62882</v>
      </c>
      <c r="I89" s="2">
        <v>4475</v>
      </c>
      <c r="J89" s="2">
        <v>55625</v>
      </c>
    </row>
    <row r="90" spans="4:6" ht="13.5" hidden="1">
      <c r="D90" s="26" t="s">
        <v>31</v>
      </c>
      <c r="E90" s="26"/>
      <c r="F90"/>
    </row>
    <row r="91" spans="4:6" ht="13.5" hidden="1">
      <c r="D91" s="26" t="s">
        <v>31</v>
      </c>
      <c r="E91" s="26"/>
      <c r="F91"/>
    </row>
    <row r="92" spans="4:6" ht="13.5" hidden="1">
      <c r="D92" s="2" t="s">
        <v>231</v>
      </c>
      <c r="F92" s="26" t="s">
        <v>31</v>
      </c>
    </row>
    <row r="93" spans="4:6" ht="13.5" hidden="1">
      <c r="D93" s="2" t="s">
        <v>232</v>
      </c>
      <c r="F93" s="26" t="s">
        <v>31</v>
      </c>
    </row>
    <row r="94" ht="13.5" hidden="1">
      <c r="D94" s="2" t="s">
        <v>233</v>
      </c>
    </row>
    <row r="95" ht="13.5" hidden="1">
      <c r="D95" s="2" t="s">
        <v>234</v>
      </c>
    </row>
    <row r="96" ht="13.5" hidden="1">
      <c r="D96" s="2" t="s">
        <v>235</v>
      </c>
    </row>
    <row r="97" ht="13.5" hidden="1">
      <c r="D97" s="2" t="s">
        <v>236</v>
      </c>
    </row>
    <row r="98" ht="13.5" hidden="1">
      <c r="D98" s="2" t="s">
        <v>237</v>
      </c>
    </row>
    <row r="99" ht="13.5" hidden="1">
      <c r="D99" s="2" t="s">
        <v>238</v>
      </c>
    </row>
    <row r="100" ht="13.5"/>
  </sheetData>
  <sheetProtection/>
  <mergeCells count="67">
    <mergeCell ref="B55:D55"/>
    <mergeCell ref="Q14:S14"/>
    <mergeCell ref="R15:T15"/>
    <mergeCell ref="R20:T20"/>
    <mergeCell ref="B22:D22"/>
    <mergeCell ref="C23:D23"/>
    <mergeCell ref="C33:D33"/>
    <mergeCell ref="C34:D34"/>
    <mergeCell ref="R35:T35"/>
    <mergeCell ref="R36:T36"/>
    <mergeCell ref="C17:D17"/>
    <mergeCell ref="C20:D20"/>
    <mergeCell ref="C18:D18"/>
    <mergeCell ref="C14:D14"/>
    <mergeCell ref="C16:D16"/>
    <mergeCell ref="C19:D19"/>
    <mergeCell ref="A8:D8"/>
    <mergeCell ref="B10:D10"/>
    <mergeCell ref="C11:D11"/>
    <mergeCell ref="C12:D12"/>
    <mergeCell ref="C13:D13"/>
    <mergeCell ref="C15:D15"/>
    <mergeCell ref="C44:D44"/>
    <mergeCell ref="A47:D47"/>
    <mergeCell ref="B49:D49"/>
    <mergeCell ref="B50:D50"/>
    <mergeCell ref="C38:D38"/>
    <mergeCell ref="C39:D39"/>
    <mergeCell ref="C42:D42"/>
    <mergeCell ref="C43:D43"/>
    <mergeCell ref="B56:D56"/>
    <mergeCell ref="Q8:S8"/>
    <mergeCell ref="Q9:S9"/>
    <mergeCell ref="Q10:S10"/>
    <mergeCell ref="Q11:S11"/>
    <mergeCell ref="Q12:S12"/>
    <mergeCell ref="B51:D51"/>
    <mergeCell ref="B52:D52"/>
    <mergeCell ref="B53:D53"/>
    <mergeCell ref="B54:D54"/>
    <mergeCell ref="P56:S56"/>
    <mergeCell ref="P5:T7"/>
    <mergeCell ref="Q43:S43"/>
    <mergeCell ref="Q44:S44"/>
    <mergeCell ref="Q13:S13"/>
    <mergeCell ref="Q37:S37"/>
    <mergeCell ref="R54:T54"/>
    <mergeCell ref="Q33:S33"/>
    <mergeCell ref="Q42:S42"/>
    <mergeCell ref="R45:T45"/>
    <mergeCell ref="R46:T46"/>
    <mergeCell ref="Q27:S27"/>
    <mergeCell ref="Q28:S28"/>
    <mergeCell ref="P31:S31"/>
    <mergeCell ref="Q34:S34"/>
    <mergeCell ref="Q29:S29"/>
    <mergeCell ref="R39:T39"/>
    <mergeCell ref="R40:T40"/>
    <mergeCell ref="Q38:S38"/>
    <mergeCell ref="Q41:S41"/>
    <mergeCell ref="R52:T52"/>
    <mergeCell ref="R53:T53"/>
    <mergeCell ref="R50:T50"/>
    <mergeCell ref="R47:T47"/>
    <mergeCell ref="R48:T48"/>
    <mergeCell ref="R49:T49"/>
    <mergeCell ref="Q51:S51"/>
  </mergeCells>
  <printOptions/>
  <pageMargins left="0.5905511811023623" right="0.5905511811023623" top="0" bottom="0" header="0" footer="0"/>
  <pageSetup horizontalDpi="300" verticalDpi="300" orientation="portrait" pageOrder="overThenDown" paperSize="9" scale="65" r:id="rId3"/>
  <colBreaks count="1" manualBreakCount="1">
    <brk id="1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2002-12-03T08:17:49Z</cp:lastPrinted>
  <dcterms:created xsi:type="dcterms:W3CDTF">1998-01-06T04:24:04Z</dcterms:created>
  <dcterms:modified xsi:type="dcterms:W3CDTF">2011-05-31T05:47:10Z</dcterms:modified>
  <cp:category/>
  <cp:version/>
  <cp:contentType/>
  <cp:contentStatus/>
</cp:coreProperties>
</file>