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4125" windowWidth="2970" windowHeight="2070" activeTab="0"/>
  </bookViews>
  <sheets>
    <sheet name="N-25-04" sheetId="1" r:id="rId1"/>
  </sheets>
  <definedNames/>
  <calcPr calcMode="autoNoTable" fullCalcOnLoad="1" iterate="1" iterateCount="1" iterateDelta="0"/>
</workbook>
</file>

<file path=xl/sharedStrings.xml><?xml version="1.0" encoding="utf-8"?>
<sst xmlns="http://schemas.openxmlformats.org/spreadsheetml/2006/main" count="509" uniqueCount="109">
  <si>
    <t xml:space="preserve">          第 ４ 表</t>
  </si>
  <si>
    <t>り 災 世 帯 数 、 損 害 額 等</t>
  </si>
  <si>
    <t>市町村</t>
  </si>
  <si>
    <t>火          災          件          数</t>
  </si>
  <si>
    <t>焼     損     棟     数</t>
  </si>
  <si>
    <t>林野</t>
  </si>
  <si>
    <t>り  災  世  帯  数</t>
  </si>
  <si>
    <t>り災</t>
  </si>
  <si>
    <t>損                    害                    額</t>
  </si>
  <si>
    <t>死  傷  者</t>
  </si>
  <si>
    <t>総数</t>
  </si>
  <si>
    <t>建物</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</si>
  <si>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</si>
  <si>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</si>
  <si>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</si>
  <si>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</si>
  <si>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</si>
  <si>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</si>
  <si>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</si>
  <si>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</si>
  <si>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</si>
  <si>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</si>
  <si>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</si>
  <si>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</si>
  <si>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</si>
  <si>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</si>
  <si>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</si>
  <si>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</si>
  <si>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</si>
  <si>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</si>
  <si>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件</t>
  </si>
  <si>
    <t>㎡</t>
  </si>
  <si>
    <t>ａ</t>
  </si>
  <si>
    <t>世帯</t>
  </si>
  <si>
    <t>人</t>
  </si>
  <si>
    <t>千円</t>
  </si>
  <si>
    <t xml:space="preserve"> </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</si>
  <si>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</si>
  <si>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</si>
  <si>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</si>
  <si>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</si>
  <si>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</si>
  <si>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</si>
  <si>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</si>
  <si>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</si>
  <si>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</si>
  <si>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</si>
  <si>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</si>
  <si>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</si>
  <si>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</si>
  <si>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</si>
  <si>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</si>
  <si>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</si>
  <si>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</si>
  <si>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</si>
  <si>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</si>
  <si>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</si>
  <si>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</si>
  <si>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</si>
  <si>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</si>
  <si>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</si>
  <si>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</si>
  <si>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</si>
  <si>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</si>
  <si>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</si>
  <si>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</si>
  <si>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</si>
  <si>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</si>
  <si>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</si>
  <si>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</si>
  <si>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</si>
  <si>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</si>
  <si>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</si>
  <si>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</si>
  <si>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</si>
  <si>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</si>
  <si>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</si>
  <si>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</si>
  <si>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</si>
  <si>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</si>
  <si>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</si>
  <si>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</si>
  <si>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</si>
  <si>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</si>
  <si>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</si>
  <si>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</si>
  <si>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</si>
  <si>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</si>
  <si>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</si>
  <si>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t>
  </si>
  <si>
    <r>
      <t xml:space="preserve">林 </t>
    </r>
    <r>
      <rPr>
        <sz val="11"/>
        <rFont val="ＭＳ 明朝"/>
        <family val="1"/>
      </rPr>
      <t xml:space="preserve">   </t>
    </r>
    <r>
      <rPr>
        <sz val="11"/>
        <rFont val="ＭＳ 明朝"/>
        <family val="1"/>
      </rPr>
      <t>野</t>
    </r>
  </si>
  <si>
    <t xml:space="preserve">  市 町 村 別 火 災 件 数 、</t>
  </si>
  <si>
    <t xml:space="preserve">        １）火災発生後各消防署の現場調査により作成した報告書を集計したもので、消防署のない町村については、当該管轄町村役場から提出された報告書</t>
  </si>
  <si>
    <t xml:space="preserve">          の集計結果である。</t>
  </si>
  <si>
    <t>全焼</t>
  </si>
  <si>
    <t>ぼや</t>
  </si>
  <si>
    <t>爆発</t>
  </si>
  <si>
    <t xml:space="preserve">      １１</t>
  </si>
  <si>
    <t>建物</t>
  </si>
  <si>
    <t xml:space="preserve">      １２</t>
  </si>
  <si>
    <t>-</t>
  </si>
  <si>
    <t>-</t>
  </si>
  <si>
    <t>-</t>
  </si>
  <si>
    <t>平成１０年</t>
  </si>
  <si>
    <t xml:space="preserve">      １３</t>
  </si>
  <si>
    <t>平成１４年</t>
  </si>
  <si>
    <t>-</t>
  </si>
  <si>
    <t>-</t>
  </si>
  <si>
    <t xml:space="preserve">  資  料    大阪府総務部危機管理室消防救助課「大阪府消防統計」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</si>
</sst>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52">
    <xf numFmtId="0" fontId="0" fillId="0" borderId="0" xfId="0" applyAlignment="1">
      <alignment/>
    </xf>
    <xf numFmtId="3" fontId="7"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3" fontId="6" fillId="0" borderId="0" xfId="0" applyNumberFormat="1" applyFont="1" applyAlignment="1" quotePrefix="1">
      <alignment horizontal="left"/>
    </xf>
    <xf numFmtId="3" fontId="0" fillId="0" borderId="1" xfId="0" applyNumberFormat="1" applyFont="1" applyBorder="1" applyAlignment="1">
      <alignment/>
    </xf>
    <xf numFmtId="3" fontId="0" fillId="0" borderId="2" xfId="0" applyNumberFormat="1" applyFont="1" applyBorder="1" applyAlignment="1">
      <alignment horizontal="centerContinuous" vertical="center"/>
    </xf>
    <xf numFmtId="3" fontId="0" fillId="0" borderId="3" xfId="0" applyNumberFormat="1" applyFont="1" applyBorder="1" applyAlignment="1">
      <alignment horizontal="centerContinuous" vertical="center"/>
    </xf>
    <xf numFmtId="3" fontId="0" fillId="0" borderId="0" xfId="0" applyNumberFormat="1" applyFont="1" applyAlignment="1">
      <alignment vertical="center"/>
    </xf>
    <xf numFmtId="3" fontId="0" fillId="0" borderId="4" xfId="0" applyNumberFormat="1" applyFont="1" applyBorder="1" applyAlignment="1">
      <alignment horizontal="distributed"/>
    </xf>
    <xf numFmtId="3" fontId="0" fillId="0" borderId="0" xfId="0" applyNumberFormat="1" applyFont="1" applyAlignment="1">
      <alignment horizontal="right"/>
    </xf>
    <xf numFmtId="3" fontId="0" fillId="0" borderId="4" xfId="0" applyNumberFormat="1" applyFont="1" applyBorder="1" applyAlignment="1" quotePrefix="1">
      <alignment horizontal="distributed"/>
    </xf>
    <xf numFmtId="3" fontId="7" fillId="0" borderId="4" xfId="0" applyNumberFormat="1" applyFont="1" applyBorder="1" applyAlignment="1">
      <alignment horizontal="distributed"/>
    </xf>
    <xf numFmtId="3" fontId="0" fillId="0" borderId="3" xfId="0" applyNumberFormat="1" applyFont="1" applyBorder="1" applyAlignment="1">
      <alignment horizontal="distributed"/>
    </xf>
    <xf numFmtId="3" fontId="0" fillId="0" borderId="4" xfId="0" applyNumberFormat="1" applyFont="1" applyBorder="1" applyAlignment="1">
      <alignment horizontal="centerContinuous" vertical="center"/>
    </xf>
    <xf numFmtId="3" fontId="5" fillId="0" borderId="0" xfId="0" applyNumberFormat="1" applyFont="1" applyAlignment="1" quotePrefix="1">
      <alignment horizontal="left" vertical="center"/>
    </xf>
    <xf numFmtId="3" fontId="0" fillId="0" borderId="1" xfId="0" applyNumberFormat="1" applyBorder="1" applyAlignment="1">
      <alignment/>
    </xf>
    <xf numFmtId="3" fontId="8" fillId="0" borderId="0" xfId="0" applyNumberFormat="1" applyFont="1" applyBorder="1" applyAlignment="1">
      <alignment vertical="top"/>
    </xf>
    <xf numFmtId="3" fontId="8" fillId="0" borderId="1" xfId="0" applyNumberFormat="1" applyFont="1" applyBorder="1" applyAlignment="1" quotePrefix="1">
      <alignment horizontal="left" vertical="top"/>
    </xf>
    <xf numFmtId="176" fontId="0" fillId="0" borderId="0" xfId="0" applyNumberFormat="1" applyFont="1" applyAlignment="1">
      <alignment horizontal="right"/>
    </xf>
    <xf numFmtId="176" fontId="7" fillId="0" borderId="0" xfId="0" applyNumberFormat="1" applyFont="1" applyAlignment="1">
      <alignment horizontal="right"/>
    </xf>
    <xf numFmtId="176" fontId="0" fillId="0" borderId="2" xfId="0" applyNumberFormat="1" applyFont="1" applyBorder="1" applyAlignment="1">
      <alignment horizontal="right"/>
    </xf>
    <xf numFmtId="3" fontId="0" fillId="0" borderId="0" xfId="0" applyNumberFormat="1" applyFont="1" applyBorder="1" applyAlignment="1">
      <alignment horizontal="distributed"/>
    </xf>
    <xf numFmtId="3" fontId="0" fillId="0" borderId="0" xfId="0" applyNumberFormat="1" applyFont="1" applyBorder="1" applyAlignment="1" quotePrefix="1">
      <alignment horizontal="distributed"/>
    </xf>
    <xf numFmtId="3" fontId="7" fillId="0" borderId="0" xfId="0" applyNumberFormat="1" applyFont="1" applyBorder="1" applyAlignment="1">
      <alignment horizontal="distributed"/>
    </xf>
    <xf numFmtId="3" fontId="0" fillId="0" borderId="2" xfId="0" applyNumberFormat="1" applyFont="1" applyBorder="1" applyAlignment="1">
      <alignment horizontal="distributed"/>
    </xf>
    <xf numFmtId="3" fontId="8" fillId="0" borderId="3" xfId="0" applyNumberFormat="1" applyFont="1" applyBorder="1" applyAlignment="1">
      <alignment horizontal="center" vertical="center"/>
    </xf>
    <xf numFmtId="3" fontId="0" fillId="0" borderId="3" xfId="0" applyNumberFormat="1" applyFont="1" applyBorder="1" applyAlignment="1">
      <alignment horizontal="distributed" vertical="center"/>
    </xf>
    <xf numFmtId="3" fontId="0" fillId="0" borderId="2" xfId="0" applyNumberFormat="1" applyFont="1" applyBorder="1" applyAlignment="1">
      <alignment horizontal="distributed" vertical="center"/>
    </xf>
    <xf numFmtId="3" fontId="0" fillId="0" borderId="4" xfId="0" applyNumberFormat="1" applyFont="1" applyBorder="1" applyAlignment="1" quotePrefix="1">
      <alignment horizontal="distributed" vertical="center"/>
    </xf>
    <xf numFmtId="3" fontId="6" fillId="0" borderId="0" xfId="0" applyNumberFormat="1" applyFont="1" applyAlignment="1" quotePrefix="1">
      <alignment horizontal="right"/>
    </xf>
    <xf numFmtId="176" fontId="0" fillId="0" borderId="0" xfId="0" applyNumberFormat="1" applyFont="1" applyBorder="1" applyAlignment="1">
      <alignment horizontal="right"/>
    </xf>
    <xf numFmtId="3" fontId="0" fillId="0" borderId="0" xfId="0" applyNumberFormat="1" applyFont="1" applyBorder="1" applyAlignment="1" quotePrefix="1">
      <alignment horizontal="left"/>
    </xf>
    <xf numFmtId="3" fontId="0" fillId="0" borderId="0" xfId="0" applyNumberFormat="1" applyFont="1" applyFill="1" applyBorder="1" applyAlignment="1">
      <alignment horizontal="distributed"/>
    </xf>
    <xf numFmtId="3" fontId="0" fillId="0" borderId="4" xfId="0" applyNumberFormat="1" applyFont="1" applyFill="1" applyBorder="1" applyAlignment="1">
      <alignment horizontal="distributed"/>
    </xf>
    <xf numFmtId="176" fontId="0" fillId="0" borderId="0" xfId="0" applyNumberFormat="1" applyFont="1" applyFill="1" applyAlignment="1">
      <alignment horizontal="right"/>
    </xf>
    <xf numFmtId="3" fontId="0" fillId="0" borderId="0" xfId="0" applyNumberFormat="1" applyFont="1" applyFill="1" applyAlignment="1">
      <alignment/>
    </xf>
    <xf numFmtId="3" fontId="7" fillId="0" borderId="0" xfId="0" applyNumberFormat="1" applyFont="1" applyFill="1" applyBorder="1" applyAlignment="1" quotePrefix="1">
      <alignment horizontal="distributed"/>
    </xf>
    <xf numFmtId="3" fontId="7" fillId="0" borderId="4" xfId="0" applyNumberFormat="1" applyFont="1" applyFill="1" applyBorder="1" applyAlignment="1" quotePrefix="1">
      <alignment horizontal="distributed"/>
    </xf>
    <xf numFmtId="176" fontId="7" fillId="0" borderId="0" xfId="0" applyNumberFormat="1" applyFont="1" applyFill="1" applyAlignment="1">
      <alignment horizontal="right"/>
    </xf>
    <xf numFmtId="3" fontId="7" fillId="0" borderId="0" xfId="0" applyNumberFormat="1" applyFont="1" applyFill="1" applyAlignment="1">
      <alignment/>
    </xf>
    <xf numFmtId="3" fontId="8" fillId="0" borderId="0" xfId="0" applyNumberFormat="1" applyFont="1" applyAlignment="1">
      <alignment/>
    </xf>
    <xf numFmtId="3" fontId="0" fillId="0" borderId="5" xfId="0" applyNumberFormat="1" applyFont="1" applyBorder="1" applyAlignment="1">
      <alignment horizontal="distributed" vertical="center"/>
    </xf>
    <xf numFmtId="3" fontId="8" fillId="0" borderId="4" xfId="0" applyNumberFormat="1" applyFont="1" applyBorder="1" applyAlignment="1">
      <alignment horizontal="distributed" vertical="center"/>
    </xf>
    <xf numFmtId="176" fontId="0" fillId="0" borderId="0" xfId="0" applyNumberFormat="1" applyFont="1" applyAlignment="1">
      <alignment/>
    </xf>
    <xf numFmtId="3" fontId="0" fillId="0" borderId="6" xfId="0" applyNumberFormat="1" applyFont="1" applyBorder="1" applyAlignment="1">
      <alignment horizontal="distributed" vertical="center"/>
    </xf>
    <xf numFmtId="3" fontId="0" fillId="0" borderId="7" xfId="0" applyNumberFormat="1" applyFont="1" applyBorder="1" applyAlignment="1">
      <alignment horizontal="distributed" vertical="center"/>
    </xf>
    <xf numFmtId="176" fontId="0" fillId="0" borderId="0" xfId="0" applyNumberFormat="1" applyFont="1" applyAlignment="1" quotePrefix="1">
      <alignment horizontal="left"/>
    </xf>
    <xf numFmtId="3" fontId="0" fillId="0" borderId="8" xfId="0" applyNumberFormat="1" applyFont="1" applyBorder="1" applyAlignment="1">
      <alignment horizontal="distributed" vertical="center"/>
    </xf>
    <xf numFmtId="3" fontId="0" fillId="0" borderId="9" xfId="0" applyNumberFormat="1" applyFont="1" applyBorder="1" applyAlignment="1">
      <alignment horizontal="distributed" vertical="center"/>
    </xf>
    <xf numFmtId="3" fontId="0" fillId="0" borderId="2" xfId="0" applyNumberFormat="1" applyFont="1" applyBorder="1" applyAlignment="1">
      <alignment horizontal="distributed" vertical="center"/>
    </xf>
    <xf numFmtId="3" fontId="0" fillId="0" borderId="3" xfId="0" applyNumberFormat="1"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H77"/>
  <sheetViews>
    <sheetView showGridLines="0" tabSelected="1" zoomScale="75" zoomScaleNormal="75" workbookViewId="0" topLeftCell="A1">
      <selection activeCell="A1" sqref="A1"/>
    </sheetView>
  </sheetViews>
  <sheetFormatPr defaultColWidth="8.796875" defaultRowHeight="14.25"/>
  <cols>
    <col min="1" max="1" width="13" style="2" customWidth="1"/>
    <col min="2" max="2" width="0.4921875" style="2" customWidth="1"/>
    <col min="3" max="3" width="8" style="2" customWidth="1"/>
    <col min="4" max="4" width="7.59765625" style="2" customWidth="1"/>
    <col min="5" max="9" width="7.19921875" style="2" customWidth="1"/>
    <col min="10" max="10" width="8" style="2" customWidth="1"/>
    <col min="11" max="14" width="7.59765625" style="2" customWidth="1"/>
    <col min="15" max="17" width="10.3984375" style="2" customWidth="1"/>
    <col min="18" max="18" width="7.09765625" style="2" customWidth="1"/>
    <col min="19" max="22" width="6.69921875" style="2" customWidth="1"/>
    <col min="23" max="23" width="12.19921875" style="2" customWidth="1"/>
    <col min="24" max="25" width="11.09765625" style="2" customWidth="1"/>
    <col min="26" max="26" width="8.69921875" style="2" customWidth="1"/>
    <col min="27" max="27" width="9.69921875" style="2" customWidth="1"/>
    <col min="28" max="29" width="8.5" style="2" customWidth="1"/>
    <col min="30" max="31" width="8.69921875" style="2" customWidth="1"/>
    <col min="32" max="33" width="6.69921875" style="2" customWidth="1"/>
    <col min="34" max="34" width="11.59765625" style="2" bestFit="1" customWidth="1"/>
    <col min="35" max="16384" width="9" style="2" customWidth="1"/>
  </cols>
  <sheetData>
    <row r="1" spans="1:18" ht="21.75" customHeight="1">
      <c r="A1" s="15" t="s">
        <v>0</v>
      </c>
      <c r="B1" s="15"/>
      <c r="C1" s="3"/>
      <c r="J1" s="4"/>
      <c r="Q1" s="30" t="s">
        <v>91</v>
      </c>
      <c r="R1" s="4" t="s">
        <v>1</v>
      </c>
    </row>
    <row r="2" ht="24" customHeight="1"/>
    <row r="3" ht="12.75" customHeight="1">
      <c r="A3" s="41" t="s">
        <v>92</v>
      </c>
    </row>
    <row r="4" spans="1:33" ht="15" customHeight="1" thickBot="1">
      <c r="A4" s="17" t="s">
        <v>93</v>
      </c>
      <c r="B4" s="18"/>
      <c r="C4" s="16"/>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s="8" customFormat="1" ht="24.75" customHeight="1">
      <c r="A5" s="48" t="s">
        <v>2</v>
      </c>
      <c r="B5" s="49"/>
      <c r="C5" s="6" t="s">
        <v>3</v>
      </c>
      <c r="D5" s="6"/>
      <c r="E5" s="6"/>
      <c r="F5" s="6"/>
      <c r="G5" s="6"/>
      <c r="H5" s="6"/>
      <c r="I5" s="7"/>
      <c r="J5" s="6" t="s">
        <v>4</v>
      </c>
      <c r="K5" s="6"/>
      <c r="L5" s="6"/>
      <c r="M5" s="7"/>
      <c r="N5" s="14"/>
      <c r="O5" s="43" t="s">
        <v>98</v>
      </c>
      <c r="P5" s="43" t="s">
        <v>98</v>
      </c>
      <c r="Q5" s="45" t="s">
        <v>90</v>
      </c>
      <c r="R5" s="6" t="s">
        <v>6</v>
      </c>
      <c r="S5" s="6"/>
      <c r="T5" s="6"/>
      <c r="U5" s="7"/>
      <c r="V5" s="29" t="s">
        <v>7</v>
      </c>
      <c r="W5" s="6" t="s">
        <v>8</v>
      </c>
      <c r="X5" s="6"/>
      <c r="Y5" s="6"/>
      <c r="Z5" s="6"/>
      <c r="AA5" s="6"/>
      <c r="AB5" s="6"/>
      <c r="AC5" s="6"/>
      <c r="AD5" s="7"/>
      <c r="AE5" s="7"/>
      <c r="AF5" s="6" t="s">
        <v>9</v>
      </c>
      <c r="AG5" s="6"/>
    </row>
    <row r="6" spans="1:33" s="8" customFormat="1" ht="24.75" customHeight="1">
      <c r="A6" s="50"/>
      <c r="B6" s="51"/>
      <c r="C6" s="27" t="s">
        <v>10</v>
      </c>
      <c r="D6" s="27" t="s">
        <v>11</v>
      </c>
      <c r="E6" s="27" t="s">
        <v>5</v>
      </c>
      <c r="F6" s="27" t="s">
        <v>12</v>
      </c>
      <c r="G6" s="27" t="s">
        <v>13</v>
      </c>
      <c r="H6" s="27" t="s">
        <v>14</v>
      </c>
      <c r="I6" s="27" t="s">
        <v>15</v>
      </c>
      <c r="J6" s="27" t="s">
        <v>10</v>
      </c>
      <c r="K6" s="27" t="s">
        <v>94</v>
      </c>
      <c r="L6" s="27" t="s">
        <v>16</v>
      </c>
      <c r="M6" s="27" t="s">
        <v>17</v>
      </c>
      <c r="N6" s="42" t="s">
        <v>95</v>
      </c>
      <c r="O6" s="26" t="s">
        <v>18</v>
      </c>
      <c r="P6" s="26" t="s">
        <v>19</v>
      </c>
      <c r="Q6" s="46" t="s">
        <v>20</v>
      </c>
      <c r="R6" s="27" t="s">
        <v>10</v>
      </c>
      <c r="S6" s="27" t="s">
        <v>21</v>
      </c>
      <c r="T6" s="27" t="s">
        <v>22</v>
      </c>
      <c r="U6" s="27" t="s">
        <v>23</v>
      </c>
      <c r="V6" s="27" t="s">
        <v>24</v>
      </c>
      <c r="W6" s="27" t="s">
        <v>25</v>
      </c>
      <c r="X6" s="27" t="s">
        <v>26</v>
      </c>
      <c r="Y6" s="27" t="s">
        <v>27</v>
      </c>
      <c r="Z6" s="27" t="s">
        <v>5</v>
      </c>
      <c r="AA6" s="27" t="s">
        <v>12</v>
      </c>
      <c r="AB6" s="27" t="s">
        <v>13</v>
      </c>
      <c r="AC6" s="27" t="s">
        <v>14</v>
      </c>
      <c r="AD6" s="27" t="s">
        <v>15</v>
      </c>
      <c r="AE6" s="27" t="s">
        <v>96</v>
      </c>
      <c r="AF6" s="27" t="s">
        <v>28</v>
      </c>
      <c r="AG6" s="28" t="s">
        <v>29</v>
      </c>
    </row>
    <row r="7" spans="1:33" ht="15.75" customHeight="1">
      <c r="A7" s="22"/>
      <c r="B7" s="9"/>
      <c r="C7" s="10" t="s">
        <v>30</v>
      </c>
      <c r="D7" s="10"/>
      <c r="E7" s="10"/>
      <c r="F7" s="10"/>
      <c r="G7" s="10"/>
      <c r="H7" s="10"/>
      <c r="I7" s="10"/>
      <c r="J7" s="10"/>
      <c r="K7" s="10"/>
      <c r="L7" s="10"/>
      <c r="M7" s="10"/>
      <c r="N7" s="10"/>
      <c r="O7" s="10" t="s">
        <v>31</v>
      </c>
      <c r="P7" s="10"/>
      <c r="Q7" s="10" t="s">
        <v>32</v>
      </c>
      <c r="R7" s="10" t="s">
        <v>33</v>
      </c>
      <c r="S7" s="10"/>
      <c r="T7" s="10"/>
      <c r="U7" s="10"/>
      <c r="V7" s="10" t="s">
        <v>34</v>
      </c>
      <c r="W7" s="10" t="s">
        <v>35</v>
      </c>
      <c r="X7" s="10"/>
      <c r="Y7" s="10"/>
      <c r="Z7" s="10"/>
      <c r="AA7" s="10"/>
      <c r="AB7" s="10"/>
      <c r="AC7" s="10"/>
      <c r="AD7" s="10"/>
      <c r="AE7" s="10"/>
      <c r="AF7" s="10" t="s">
        <v>34</v>
      </c>
      <c r="AG7" s="10"/>
    </row>
    <row r="8" spans="1:33" ht="15.75" customHeight="1">
      <c r="A8" s="23" t="s">
        <v>103</v>
      </c>
      <c r="B8" s="11"/>
      <c r="C8" s="19">
        <v>3624</v>
      </c>
      <c r="D8" s="19">
        <v>2388</v>
      </c>
      <c r="E8" s="19">
        <v>24</v>
      </c>
      <c r="F8" s="19">
        <v>609</v>
      </c>
      <c r="G8" s="19">
        <v>5</v>
      </c>
      <c r="H8" s="19" t="s">
        <v>89</v>
      </c>
      <c r="I8" s="19">
        <v>598</v>
      </c>
      <c r="J8" s="19">
        <v>3077</v>
      </c>
      <c r="K8" s="19">
        <v>230</v>
      </c>
      <c r="L8" s="19">
        <v>218</v>
      </c>
      <c r="M8" s="19">
        <v>1078</v>
      </c>
      <c r="N8" s="19">
        <v>1551</v>
      </c>
      <c r="O8" s="19">
        <v>62267</v>
      </c>
      <c r="P8" s="19">
        <v>16059</v>
      </c>
      <c r="Q8" s="19">
        <v>185</v>
      </c>
      <c r="R8" s="19">
        <v>2992</v>
      </c>
      <c r="S8" s="19">
        <v>670</v>
      </c>
      <c r="T8" s="19">
        <v>221</v>
      </c>
      <c r="U8" s="19">
        <v>2101</v>
      </c>
      <c r="V8" s="19">
        <v>7132</v>
      </c>
      <c r="W8" s="19">
        <v>7397304</v>
      </c>
      <c r="X8" s="19">
        <v>3210321</v>
      </c>
      <c r="Y8" s="19">
        <v>3446509</v>
      </c>
      <c r="Z8" s="19">
        <v>60</v>
      </c>
      <c r="AA8" s="19">
        <v>184371</v>
      </c>
      <c r="AB8" s="19">
        <v>2568</v>
      </c>
      <c r="AC8" s="19" t="s">
        <v>89</v>
      </c>
      <c r="AD8" s="19">
        <v>103478</v>
      </c>
      <c r="AE8" s="19">
        <v>449997</v>
      </c>
      <c r="AF8" s="19">
        <v>101</v>
      </c>
      <c r="AG8" s="19">
        <v>628</v>
      </c>
    </row>
    <row r="9" spans="1:33" ht="15.75" customHeight="1">
      <c r="A9" s="32" t="s">
        <v>97</v>
      </c>
      <c r="B9" s="11"/>
      <c r="C9" s="19">
        <v>4122</v>
      </c>
      <c r="D9" s="44">
        <v>2667</v>
      </c>
      <c r="E9" s="44">
        <v>57</v>
      </c>
      <c r="F9" s="44">
        <v>571</v>
      </c>
      <c r="G9" s="44">
        <v>5</v>
      </c>
      <c r="H9" s="19" t="s">
        <v>89</v>
      </c>
      <c r="I9" s="44">
        <v>822</v>
      </c>
      <c r="J9" s="19">
        <v>3533</v>
      </c>
      <c r="K9" s="44">
        <v>320</v>
      </c>
      <c r="L9" s="44">
        <v>262</v>
      </c>
      <c r="M9" s="44">
        <v>1171</v>
      </c>
      <c r="N9" s="44">
        <v>1780</v>
      </c>
      <c r="O9" s="44">
        <v>80893</v>
      </c>
      <c r="P9" s="44">
        <v>20040</v>
      </c>
      <c r="Q9" s="44">
        <v>3143</v>
      </c>
      <c r="R9" s="19">
        <v>3267</v>
      </c>
      <c r="S9" s="44">
        <v>706</v>
      </c>
      <c r="T9" s="44">
        <v>254</v>
      </c>
      <c r="U9" s="44">
        <v>2307</v>
      </c>
      <c r="V9" s="44">
        <v>7766</v>
      </c>
      <c r="W9" s="19">
        <v>9280529</v>
      </c>
      <c r="X9" s="44">
        <v>4610876</v>
      </c>
      <c r="Y9" s="44">
        <v>4306631</v>
      </c>
      <c r="Z9" s="44">
        <v>1371</v>
      </c>
      <c r="AA9" s="44">
        <v>235614</v>
      </c>
      <c r="AB9" s="44">
        <v>12852</v>
      </c>
      <c r="AC9" s="19" t="s">
        <v>89</v>
      </c>
      <c r="AD9" s="44">
        <v>94748</v>
      </c>
      <c r="AE9" s="44">
        <v>18437</v>
      </c>
      <c r="AF9" s="44">
        <v>120</v>
      </c>
      <c r="AG9" s="44">
        <v>655</v>
      </c>
    </row>
    <row r="10" spans="1:33" ht="15.75" customHeight="1">
      <c r="A10" s="32" t="s">
        <v>99</v>
      </c>
      <c r="B10" s="11"/>
      <c r="C10" s="19">
        <v>4212</v>
      </c>
      <c r="D10" s="44">
        <v>2625</v>
      </c>
      <c r="E10" s="44">
        <v>45</v>
      </c>
      <c r="F10" s="44">
        <v>613</v>
      </c>
      <c r="G10" s="44">
        <v>2</v>
      </c>
      <c r="H10" s="19" t="s">
        <v>89</v>
      </c>
      <c r="I10" s="44">
        <v>927</v>
      </c>
      <c r="J10" s="19">
        <v>3395</v>
      </c>
      <c r="K10" s="44">
        <v>311</v>
      </c>
      <c r="L10" s="44">
        <v>241</v>
      </c>
      <c r="M10" s="44">
        <v>1178</v>
      </c>
      <c r="N10" s="44">
        <v>1665</v>
      </c>
      <c r="O10" s="44">
        <v>63299</v>
      </c>
      <c r="P10" s="44">
        <v>19689</v>
      </c>
      <c r="Q10" s="44">
        <v>913</v>
      </c>
      <c r="R10" s="19">
        <v>3113</v>
      </c>
      <c r="S10" s="44">
        <v>568</v>
      </c>
      <c r="T10" s="44">
        <v>285</v>
      </c>
      <c r="U10" s="44">
        <v>2260</v>
      </c>
      <c r="V10" s="44">
        <v>7450</v>
      </c>
      <c r="W10" s="19">
        <v>7712830</v>
      </c>
      <c r="X10" s="44">
        <v>4154205</v>
      </c>
      <c r="Y10" s="44">
        <v>3007342</v>
      </c>
      <c r="Z10" s="44">
        <v>3731</v>
      </c>
      <c r="AA10" s="44">
        <v>204355</v>
      </c>
      <c r="AB10" s="44">
        <v>550</v>
      </c>
      <c r="AC10" s="19" t="s">
        <v>89</v>
      </c>
      <c r="AD10" s="44">
        <v>307672</v>
      </c>
      <c r="AE10" s="44">
        <v>34975</v>
      </c>
      <c r="AF10" s="44">
        <v>122</v>
      </c>
      <c r="AG10" s="44">
        <v>658</v>
      </c>
    </row>
    <row r="11" spans="1:33" ht="15.75" customHeight="1">
      <c r="A11" s="32" t="s">
        <v>104</v>
      </c>
      <c r="B11" s="11"/>
      <c r="C11" s="19">
        <v>4200</v>
      </c>
      <c r="D11" s="44">
        <v>2542</v>
      </c>
      <c r="E11" s="44">
        <v>54</v>
      </c>
      <c r="F11" s="44">
        <v>607</v>
      </c>
      <c r="G11" s="44">
        <v>5</v>
      </c>
      <c r="H11" s="19" t="s">
        <v>89</v>
      </c>
      <c r="I11" s="44">
        <v>992</v>
      </c>
      <c r="J11" s="19">
        <v>3245</v>
      </c>
      <c r="K11" s="44">
        <v>306</v>
      </c>
      <c r="L11" s="44">
        <v>219</v>
      </c>
      <c r="M11" s="44">
        <v>1037</v>
      </c>
      <c r="N11" s="44">
        <v>1683</v>
      </c>
      <c r="O11" s="44">
        <v>71273</v>
      </c>
      <c r="P11" s="44">
        <v>15191</v>
      </c>
      <c r="Q11" s="44">
        <v>809</v>
      </c>
      <c r="R11" s="19">
        <v>2918</v>
      </c>
      <c r="S11" s="44">
        <v>609</v>
      </c>
      <c r="T11" s="44">
        <v>217</v>
      </c>
      <c r="U11" s="44">
        <v>2092</v>
      </c>
      <c r="V11" s="44">
        <v>6937</v>
      </c>
      <c r="W11" s="19">
        <v>9088639</v>
      </c>
      <c r="X11" s="44">
        <v>4167501</v>
      </c>
      <c r="Y11" s="44">
        <v>3984923</v>
      </c>
      <c r="Z11" s="44">
        <v>105</v>
      </c>
      <c r="AA11" s="44">
        <v>368775</v>
      </c>
      <c r="AB11" s="44">
        <v>7289</v>
      </c>
      <c r="AC11" s="19" t="s">
        <v>89</v>
      </c>
      <c r="AD11" s="44">
        <v>558659</v>
      </c>
      <c r="AE11" s="44">
        <v>1387</v>
      </c>
      <c r="AF11" s="44">
        <v>124</v>
      </c>
      <c r="AG11" s="44">
        <v>667</v>
      </c>
    </row>
    <row r="12" spans="1:33" ht="11.25" customHeight="1">
      <c r="A12" s="23"/>
      <c r="B12" s="11"/>
      <c r="C12" s="19"/>
      <c r="D12" s="19"/>
      <c r="E12" s="19"/>
      <c r="F12" s="19"/>
      <c r="G12" s="19"/>
      <c r="H12" s="19"/>
      <c r="I12" s="19"/>
      <c r="J12" s="19"/>
      <c r="K12" s="19"/>
      <c r="L12" s="19"/>
      <c r="M12" s="19"/>
      <c r="N12" s="19" t="s">
        <v>36</v>
      </c>
      <c r="O12" s="19"/>
      <c r="P12" s="19"/>
      <c r="Q12" s="19"/>
      <c r="R12" s="19"/>
      <c r="S12" s="19"/>
      <c r="T12" s="19"/>
      <c r="U12" s="19"/>
      <c r="V12" s="19"/>
      <c r="W12" s="19"/>
      <c r="X12" s="19"/>
      <c r="Y12" s="19"/>
      <c r="Z12" s="19"/>
      <c r="AA12" s="19"/>
      <c r="AB12" s="19"/>
      <c r="AC12" s="19"/>
      <c r="AD12" s="19"/>
      <c r="AE12" s="19"/>
      <c r="AF12" s="19"/>
      <c r="AG12" s="19"/>
    </row>
    <row r="13" spans="1:34" s="40" customFormat="1" ht="15.75" customHeight="1">
      <c r="A13" s="37" t="s">
        <v>105</v>
      </c>
      <c r="B13" s="38"/>
      <c r="C13" s="39">
        <f>IF(SUM(C15:C22)&gt;0,SUM(C15:C22),"-")</f>
        <v>4080</v>
      </c>
      <c r="D13" s="39">
        <f>IF(SUM(D15:D22)&gt;0,SUM(D15:D22),"-")</f>
        <v>2531</v>
      </c>
      <c r="E13" s="39">
        <f>IF(SUM(E15:E22)&gt;0,SUM(E15:E22),"-")</f>
        <v>48</v>
      </c>
      <c r="F13" s="39">
        <f>IF(SUM(F15:F22)&gt;0,SUM(F15:F22),"-")</f>
        <v>533</v>
      </c>
      <c r="G13" s="39">
        <f aca="true" t="shared" si="0" ref="G13:AG13">IF(SUM(G15:G22)&gt;0,SUM(G15:G22),"-")</f>
        <v>3</v>
      </c>
      <c r="H13" s="39">
        <f t="shared" si="0"/>
        <v>1</v>
      </c>
      <c r="I13" s="39">
        <f t="shared" si="0"/>
        <v>964</v>
      </c>
      <c r="J13" s="39">
        <f>IF(SUM(J15:J22)&gt;0,SUM(J15:J22),"-")</f>
        <v>3330</v>
      </c>
      <c r="K13" s="39">
        <f t="shared" si="0"/>
        <v>323</v>
      </c>
      <c r="L13" s="39">
        <f t="shared" si="0"/>
        <v>216</v>
      </c>
      <c r="M13" s="39">
        <f t="shared" si="0"/>
        <v>1132</v>
      </c>
      <c r="N13" s="39">
        <f t="shared" si="0"/>
        <v>1659</v>
      </c>
      <c r="O13" s="39">
        <f t="shared" si="0"/>
        <v>69911</v>
      </c>
      <c r="P13" s="39">
        <f t="shared" si="0"/>
        <v>17058</v>
      </c>
      <c r="Q13" s="39">
        <f t="shared" si="0"/>
        <v>3514</v>
      </c>
      <c r="R13" s="39">
        <f t="shared" si="0"/>
        <v>2948</v>
      </c>
      <c r="S13" s="39">
        <f t="shared" si="0"/>
        <v>569</v>
      </c>
      <c r="T13" s="39">
        <f t="shared" si="0"/>
        <v>253</v>
      </c>
      <c r="U13" s="39">
        <f t="shared" si="0"/>
        <v>2126</v>
      </c>
      <c r="V13" s="39">
        <f t="shared" si="0"/>
        <v>6860</v>
      </c>
      <c r="W13" s="39">
        <f t="shared" si="0"/>
        <v>8570519</v>
      </c>
      <c r="X13" s="39">
        <f t="shared" si="0"/>
        <v>4192212</v>
      </c>
      <c r="Y13" s="39">
        <f t="shared" si="0"/>
        <v>4050772</v>
      </c>
      <c r="Z13" s="39">
        <f t="shared" si="0"/>
        <v>689</v>
      </c>
      <c r="AA13" s="39">
        <f t="shared" si="0"/>
        <v>196778</v>
      </c>
      <c r="AB13" s="39">
        <f t="shared" si="0"/>
        <v>28163</v>
      </c>
      <c r="AC13" s="39">
        <f t="shared" si="0"/>
        <v>19921</v>
      </c>
      <c r="AD13" s="39">
        <f t="shared" si="0"/>
        <v>70020</v>
      </c>
      <c r="AE13" s="39">
        <f t="shared" si="0"/>
        <v>11964</v>
      </c>
      <c r="AF13" s="39">
        <f t="shared" si="0"/>
        <v>100</v>
      </c>
      <c r="AG13" s="39">
        <f t="shared" si="0"/>
        <v>745</v>
      </c>
      <c r="AH13" s="2"/>
    </row>
    <row r="14" spans="1:33" ht="11.25" customHeight="1">
      <c r="A14" s="22"/>
      <c r="B14" s="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s="1" customFormat="1" ht="15.75" customHeight="1">
      <c r="A15" s="24" t="s">
        <v>37</v>
      </c>
      <c r="B15" s="12"/>
      <c r="C15" s="20">
        <f>IF(C24&gt;0,C24,"-")</f>
        <v>1599</v>
      </c>
      <c r="D15" s="20">
        <f aca="true" t="shared" si="1" ref="D15:AG15">IF(D24&gt;0,D24,"-")</f>
        <v>1067</v>
      </c>
      <c r="E15" s="20" t="str">
        <f aca="true" t="shared" si="2" ref="E15:J15">IF(E24&gt;0,E24,"-")</f>
        <v>-</v>
      </c>
      <c r="F15" s="20">
        <f t="shared" si="2"/>
        <v>152</v>
      </c>
      <c r="G15" s="20">
        <f t="shared" si="2"/>
        <v>3</v>
      </c>
      <c r="H15" s="20" t="str">
        <f t="shared" si="2"/>
        <v>-</v>
      </c>
      <c r="I15" s="20">
        <f t="shared" si="2"/>
        <v>377</v>
      </c>
      <c r="J15" s="20">
        <f t="shared" si="2"/>
        <v>1364</v>
      </c>
      <c r="K15" s="20">
        <f t="shared" si="1"/>
        <v>62</v>
      </c>
      <c r="L15" s="20">
        <f t="shared" si="1"/>
        <v>80</v>
      </c>
      <c r="M15" s="20">
        <f t="shared" si="1"/>
        <v>477</v>
      </c>
      <c r="N15" s="20">
        <f t="shared" si="1"/>
        <v>745</v>
      </c>
      <c r="O15" s="20">
        <f t="shared" si="1"/>
        <v>18645</v>
      </c>
      <c r="P15" s="20">
        <f t="shared" si="1"/>
        <v>9299</v>
      </c>
      <c r="Q15" s="20" t="str">
        <f t="shared" si="1"/>
        <v>-</v>
      </c>
      <c r="R15" s="20">
        <f t="shared" si="1"/>
        <v>1272</v>
      </c>
      <c r="S15" s="20">
        <f t="shared" si="1"/>
        <v>185</v>
      </c>
      <c r="T15" s="20">
        <f t="shared" si="1"/>
        <v>117</v>
      </c>
      <c r="U15" s="20">
        <f t="shared" si="1"/>
        <v>970</v>
      </c>
      <c r="V15" s="20">
        <f t="shared" si="1"/>
        <v>2564</v>
      </c>
      <c r="W15" s="20">
        <f t="shared" si="1"/>
        <v>2021456</v>
      </c>
      <c r="X15" s="20">
        <f t="shared" si="1"/>
        <v>1124459</v>
      </c>
      <c r="Y15" s="20">
        <f t="shared" si="1"/>
        <v>806250</v>
      </c>
      <c r="Z15" s="20" t="str">
        <f t="shared" si="1"/>
        <v>-</v>
      </c>
      <c r="AA15" s="20">
        <f t="shared" si="1"/>
        <v>36830</v>
      </c>
      <c r="AB15" s="20">
        <f t="shared" si="1"/>
        <v>28163</v>
      </c>
      <c r="AC15" s="20" t="str">
        <f t="shared" si="1"/>
        <v>-</v>
      </c>
      <c r="AD15" s="20">
        <f t="shared" si="1"/>
        <v>25754</v>
      </c>
      <c r="AE15" s="20" t="str">
        <f t="shared" si="1"/>
        <v>-</v>
      </c>
      <c r="AF15" s="20">
        <f t="shared" si="1"/>
        <v>35</v>
      </c>
      <c r="AG15" s="20">
        <f t="shared" si="1"/>
        <v>303</v>
      </c>
    </row>
    <row r="16" spans="1:33" s="1" customFormat="1" ht="15.75" customHeight="1">
      <c r="A16" s="24" t="s">
        <v>38</v>
      </c>
      <c r="B16" s="12"/>
      <c r="C16" s="20">
        <f>IF(C30+C32+C37+C52+C64&gt;0,C30+C32+C37+C52+C64,"-")</f>
        <v>333</v>
      </c>
      <c r="D16" s="20">
        <f aca="true" t="shared" si="3" ref="D16:AG16">IF(D30+D32+D37+D52+D64&gt;0,D30+D32+D37+D52+D64,"-")</f>
        <v>211</v>
      </c>
      <c r="E16" s="20">
        <f aca="true" t="shared" si="4" ref="E16:J16">IF(E30+E32+E37+E52+E64&gt;0,E30+E32+E37+E52+E64,"-")</f>
        <v>5</v>
      </c>
      <c r="F16" s="20">
        <f t="shared" si="4"/>
        <v>63</v>
      </c>
      <c r="G16" s="20" t="str">
        <f t="shared" si="4"/>
        <v>-</v>
      </c>
      <c r="H16" s="20" t="str">
        <f t="shared" si="4"/>
        <v>-</v>
      </c>
      <c r="I16" s="20">
        <f t="shared" si="4"/>
        <v>54</v>
      </c>
      <c r="J16" s="20">
        <f t="shared" si="4"/>
        <v>280</v>
      </c>
      <c r="K16" s="20">
        <f t="shared" si="3"/>
        <v>25</v>
      </c>
      <c r="L16" s="20">
        <f t="shared" si="3"/>
        <v>20</v>
      </c>
      <c r="M16" s="20">
        <f t="shared" si="3"/>
        <v>108</v>
      </c>
      <c r="N16" s="20">
        <f t="shared" si="3"/>
        <v>127</v>
      </c>
      <c r="O16" s="20">
        <f t="shared" si="3"/>
        <v>8200</v>
      </c>
      <c r="P16" s="20">
        <f t="shared" si="3"/>
        <v>1393</v>
      </c>
      <c r="Q16" s="20">
        <f t="shared" si="3"/>
        <v>111</v>
      </c>
      <c r="R16" s="20">
        <f t="shared" si="3"/>
        <v>235</v>
      </c>
      <c r="S16" s="20">
        <f t="shared" si="3"/>
        <v>53</v>
      </c>
      <c r="T16" s="20">
        <f t="shared" si="3"/>
        <v>16</v>
      </c>
      <c r="U16" s="20">
        <f t="shared" si="3"/>
        <v>166</v>
      </c>
      <c r="V16" s="20">
        <f t="shared" si="3"/>
        <v>634</v>
      </c>
      <c r="W16" s="20">
        <f t="shared" si="3"/>
        <v>1019068</v>
      </c>
      <c r="X16" s="20">
        <f t="shared" si="3"/>
        <v>530042</v>
      </c>
      <c r="Y16" s="20">
        <f t="shared" si="3"/>
        <v>468438</v>
      </c>
      <c r="Z16" s="20" t="str">
        <f t="shared" si="3"/>
        <v>-</v>
      </c>
      <c r="AA16" s="20">
        <f t="shared" si="3"/>
        <v>10701</v>
      </c>
      <c r="AB16" s="20" t="str">
        <f t="shared" si="3"/>
        <v>-</v>
      </c>
      <c r="AC16" s="20" t="str">
        <f t="shared" si="3"/>
        <v>-</v>
      </c>
      <c r="AD16" s="20">
        <f t="shared" si="3"/>
        <v>9865</v>
      </c>
      <c r="AE16" s="20">
        <f t="shared" si="3"/>
        <v>22</v>
      </c>
      <c r="AF16" s="20">
        <f t="shared" si="3"/>
        <v>9</v>
      </c>
      <c r="AG16" s="20">
        <f t="shared" si="3"/>
        <v>71</v>
      </c>
    </row>
    <row r="17" spans="1:33" s="1" customFormat="1" ht="15.75" customHeight="1">
      <c r="A17" s="24" t="s">
        <v>39</v>
      </c>
      <c r="B17" s="12"/>
      <c r="C17" s="20">
        <f aca="true" t="shared" si="5" ref="C17:J17">IF(C27+C28+C48+C65+C66&gt;0,C27+C28+C48+C65+C66,"-")</f>
        <v>274</v>
      </c>
      <c r="D17" s="20">
        <f t="shared" si="5"/>
        <v>139</v>
      </c>
      <c r="E17" s="20">
        <f t="shared" si="5"/>
        <v>7</v>
      </c>
      <c r="F17" s="20">
        <f t="shared" si="5"/>
        <v>45</v>
      </c>
      <c r="G17" s="20" t="str">
        <f t="shared" si="5"/>
        <v>-</v>
      </c>
      <c r="H17" s="20" t="str">
        <f t="shared" si="5"/>
        <v>-</v>
      </c>
      <c r="I17" s="20">
        <f t="shared" si="5"/>
        <v>83</v>
      </c>
      <c r="J17" s="20">
        <f t="shared" si="5"/>
        <v>176</v>
      </c>
      <c r="K17" s="20">
        <f aca="true" t="shared" si="6" ref="K17:AG17">IF(K27+K28+K48+K65+K66&gt;0,K27+K28+K48+K65+K66,"-")</f>
        <v>17</v>
      </c>
      <c r="L17" s="20">
        <f t="shared" si="6"/>
        <v>8</v>
      </c>
      <c r="M17" s="20">
        <f t="shared" si="6"/>
        <v>57</v>
      </c>
      <c r="N17" s="20">
        <f t="shared" si="6"/>
        <v>94</v>
      </c>
      <c r="O17" s="20">
        <f t="shared" si="6"/>
        <v>3980</v>
      </c>
      <c r="P17" s="20">
        <f t="shared" si="6"/>
        <v>806</v>
      </c>
      <c r="Q17" s="20">
        <f t="shared" si="6"/>
        <v>33</v>
      </c>
      <c r="R17" s="20">
        <f t="shared" si="6"/>
        <v>223</v>
      </c>
      <c r="S17" s="20">
        <f t="shared" si="6"/>
        <v>57</v>
      </c>
      <c r="T17" s="20">
        <f t="shared" si="6"/>
        <v>7</v>
      </c>
      <c r="U17" s="20">
        <f t="shared" si="6"/>
        <v>159</v>
      </c>
      <c r="V17" s="20">
        <f t="shared" si="6"/>
        <v>516</v>
      </c>
      <c r="W17" s="20">
        <f t="shared" si="6"/>
        <v>804049</v>
      </c>
      <c r="X17" s="20">
        <f t="shared" si="6"/>
        <v>256496</v>
      </c>
      <c r="Y17" s="20">
        <f t="shared" si="6"/>
        <v>535729</v>
      </c>
      <c r="Z17" s="20">
        <f t="shared" si="6"/>
        <v>10</v>
      </c>
      <c r="AA17" s="20">
        <f t="shared" si="6"/>
        <v>8656</v>
      </c>
      <c r="AB17" s="20" t="str">
        <f t="shared" si="6"/>
        <v>-</v>
      </c>
      <c r="AC17" s="20" t="str">
        <f t="shared" si="6"/>
        <v>-</v>
      </c>
      <c r="AD17" s="20">
        <f t="shared" si="6"/>
        <v>2773</v>
      </c>
      <c r="AE17" s="20">
        <f t="shared" si="6"/>
        <v>385</v>
      </c>
      <c r="AF17" s="20">
        <f t="shared" si="6"/>
        <v>8</v>
      </c>
      <c r="AG17" s="20">
        <f t="shared" si="6"/>
        <v>40</v>
      </c>
    </row>
    <row r="18" spans="1:33" s="1" customFormat="1" ht="15.75" customHeight="1">
      <c r="A18" s="24" t="s">
        <v>40</v>
      </c>
      <c r="B18" s="12"/>
      <c r="C18" s="20">
        <f>IF(C34+C36+C42+C45+C51+C58+C60&gt;0,C34+C36+C42+C45+C51+C58+C60,"-")</f>
        <v>521</v>
      </c>
      <c r="D18" s="20">
        <f aca="true" t="shared" si="7" ref="D18:AG18">IF(D34+D36+D42+D45+D51+D58+D60&gt;0,D34+D36+D42+D45+D51+D58+D60,"-")</f>
        <v>283</v>
      </c>
      <c r="E18" s="20">
        <f aca="true" t="shared" si="8" ref="E18:J18">IF(E34+E36+E42+E45+E51+E58+E60&gt;0,E34+E36+E42+E45+E51+E58+E60,"-")</f>
        <v>4</v>
      </c>
      <c r="F18" s="20">
        <f t="shared" si="8"/>
        <v>64</v>
      </c>
      <c r="G18" s="20" t="str">
        <f t="shared" si="8"/>
        <v>-</v>
      </c>
      <c r="H18" s="20" t="str">
        <f t="shared" si="8"/>
        <v>-</v>
      </c>
      <c r="I18" s="20">
        <f t="shared" si="8"/>
        <v>170</v>
      </c>
      <c r="J18" s="20">
        <f t="shared" si="8"/>
        <v>373</v>
      </c>
      <c r="K18" s="20">
        <f t="shared" si="7"/>
        <v>45</v>
      </c>
      <c r="L18" s="20">
        <f t="shared" si="7"/>
        <v>24</v>
      </c>
      <c r="M18" s="20">
        <f t="shared" si="7"/>
        <v>112</v>
      </c>
      <c r="N18" s="20">
        <f t="shared" si="7"/>
        <v>192</v>
      </c>
      <c r="O18" s="20">
        <f t="shared" si="7"/>
        <v>7835</v>
      </c>
      <c r="P18" s="20">
        <f t="shared" si="7"/>
        <v>1335</v>
      </c>
      <c r="Q18" s="20">
        <f t="shared" si="7"/>
        <v>55</v>
      </c>
      <c r="R18" s="20">
        <f t="shared" si="7"/>
        <v>381</v>
      </c>
      <c r="S18" s="20">
        <f t="shared" si="7"/>
        <v>84</v>
      </c>
      <c r="T18" s="20">
        <f t="shared" si="7"/>
        <v>42</v>
      </c>
      <c r="U18" s="20">
        <f t="shared" si="7"/>
        <v>255</v>
      </c>
      <c r="V18" s="20">
        <f t="shared" si="7"/>
        <v>977</v>
      </c>
      <c r="W18" s="20">
        <f t="shared" si="7"/>
        <v>1031051</v>
      </c>
      <c r="X18" s="20">
        <f>IF(X34+X36+X42+X45+X51+X58+X60&gt;0,X34+X36+X42+X45+X51+X58+X60,"-")</f>
        <v>553250</v>
      </c>
      <c r="Y18" s="20">
        <f t="shared" si="7"/>
        <v>442948</v>
      </c>
      <c r="Z18" s="20" t="str">
        <f t="shared" si="7"/>
        <v>-</v>
      </c>
      <c r="AA18" s="20">
        <f t="shared" si="7"/>
        <v>18985</v>
      </c>
      <c r="AB18" s="20" t="str">
        <f t="shared" si="7"/>
        <v>-</v>
      </c>
      <c r="AC18" s="20" t="str">
        <f t="shared" si="7"/>
        <v>-</v>
      </c>
      <c r="AD18" s="20">
        <f t="shared" si="7"/>
        <v>15443</v>
      </c>
      <c r="AE18" s="20">
        <f t="shared" si="7"/>
        <v>425</v>
      </c>
      <c r="AF18" s="20">
        <f t="shared" si="7"/>
        <v>11</v>
      </c>
      <c r="AG18" s="20">
        <f t="shared" si="7"/>
        <v>79</v>
      </c>
    </row>
    <row r="19" spans="1:33" s="1" customFormat="1" ht="15.75" customHeight="1">
      <c r="A19" s="24" t="s">
        <v>41</v>
      </c>
      <c r="B19" s="12"/>
      <c r="C19" s="20">
        <f>IF(C38+C49+C56&gt;0,C38+C49+C56,"-")</f>
        <v>317</v>
      </c>
      <c r="D19" s="20">
        <f aca="true" t="shared" si="9" ref="D19:AG19">IF(D38+D49+D56&gt;0,D38+D49+D56,"-")</f>
        <v>198</v>
      </c>
      <c r="E19" s="20">
        <f aca="true" t="shared" si="10" ref="E19:J19">IF(E38+E49+E56&gt;0,E38+E49+E56,"-")</f>
        <v>7</v>
      </c>
      <c r="F19" s="20">
        <f t="shared" si="10"/>
        <v>55</v>
      </c>
      <c r="G19" s="20" t="str">
        <f t="shared" si="10"/>
        <v>-</v>
      </c>
      <c r="H19" s="20">
        <f t="shared" si="10"/>
        <v>1</v>
      </c>
      <c r="I19" s="20">
        <f t="shared" si="10"/>
        <v>56</v>
      </c>
      <c r="J19" s="20">
        <f t="shared" si="10"/>
        <v>282</v>
      </c>
      <c r="K19" s="20">
        <f t="shared" si="9"/>
        <v>37</v>
      </c>
      <c r="L19" s="20">
        <f t="shared" si="9"/>
        <v>33</v>
      </c>
      <c r="M19" s="20">
        <f t="shared" si="9"/>
        <v>96</v>
      </c>
      <c r="N19" s="20">
        <f t="shared" si="9"/>
        <v>116</v>
      </c>
      <c r="O19" s="20">
        <f t="shared" si="9"/>
        <v>8603</v>
      </c>
      <c r="P19" s="20">
        <f t="shared" si="9"/>
        <v>1274</v>
      </c>
      <c r="Q19" s="20">
        <f t="shared" si="9"/>
        <v>30</v>
      </c>
      <c r="R19" s="20">
        <f t="shared" si="9"/>
        <v>214</v>
      </c>
      <c r="S19" s="20">
        <f t="shared" si="9"/>
        <v>63</v>
      </c>
      <c r="T19" s="20">
        <f t="shared" si="9"/>
        <v>28</v>
      </c>
      <c r="U19" s="20">
        <f t="shared" si="9"/>
        <v>123</v>
      </c>
      <c r="V19" s="20">
        <f t="shared" si="9"/>
        <v>507</v>
      </c>
      <c r="W19" s="20">
        <f t="shared" si="9"/>
        <v>632125</v>
      </c>
      <c r="X19" s="20">
        <f t="shared" si="9"/>
        <v>373134</v>
      </c>
      <c r="Y19" s="20">
        <f t="shared" si="9"/>
        <v>221348</v>
      </c>
      <c r="Z19" s="20" t="str">
        <f t="shared" si="9"/>
        <v>-</v>
      </c>
      <c r="AA19" s="20">
        <f t="shared" si="9"/>
        <v>13705</v>
      </c>
      <c r="AB19" s="20" t="str">
        <f t="shared" si="9"/>
        <v>-</v>
      </c>
      <c r="AC19" s="20">
        <f t="shared" si="9"/>
        <v>19921</v>
      </c>
      <c r="AD19" s="20">
        <f t="shared" si="9"/>
        <v>4017</v>
      </c>
      <c r="AE19" s="20" t="str">
        <f t="shared" si="9"/>
        <v>-</v>
      </c>
      <c r="AF19" s="20">
        <f t="shared" si="9"/>
        <v>6</v>
      </c>
      <c r="AG19" s="20">
        <f t="shared" si="9"/>
        <v>62</v>
      </c>
    </row>
    <row r="20" spans="1:33" s="1" customFormat="1" ht="15.75" customHeight="1">
      <c r="A20" s="24" t="s">
        <v>42</v>
      </c>
      <c r="B20" s="12"/>
      <c r="C20" s="20">
        <f>IF(C40+C43+C44+C50+C55+C61+C72+C73+C74+C75&gt;0,C40+C43+C44+C50+C55+C61+C72+C73+C74+C75,"-")</f>
        <v>307</v>
      </c>
      <c r="D20" s="20">
        <f aca="true" t="shared" si="11" ref="D20:AG20">IF(D40+D43+D44+D50+D55+D61+D72+D73+D74+D75&gt;0,D40+D43+D44+D50+D55+D61+D72+D73+D74+D75,"-")</f>
        <v>190</v>
      </c>
      <c r="E20" s="20">
        <f aca="true" t="shared" si="12" ref="E20:J20">IF(E40+E43+E44+E50+E55+E61+E72+E73+E74+E75&gt;0,E40+E43+E44+E50+E55+E61+E72+E73+E74+E75,"-")</f>
        <v>6</v>
      </c>
      <c r="F20" s="20">
        <f t="shared" si="12"/>
        <v>34</v>
      </c>
      <c r="G20" s="20" t="str">
        <f t="shared" si="12"/>
        <v>-</v>
      </c>
      <c r="H20" s="20" t="str">
        <f t="shared" si="12"/>
        <v>-</v>
      </c>
      <c r="I20" s="20">
        <f t="shared" si="12"/>
        <v>77</v>
      </c>
      <c r="J20" s="20">
        <f t="shared" si="12"/>
        <v>272</v>
      </c>
      <c r="K20" s="20">
        <f t="shared" si="11"/>
        <v>61</v>
      </c>
      <c r="L20" s="20">
        <f t="shared" si="11"/>
        <v>18</v>
      </c>
      <c r="M20" s="20">
        <f t="shared" si="11"/>
        <v>93</v>
      </c>
      <c r="N20" s="20">
        <f t="shared" si="11"/>
        <v>100</v>
      </c>
      <c r="O20" s="20">
        <f t="shared" si="11"/>
        <v>8733</v>
      </c>
      <c r="P20" s="20">
        <f t="shared" si="11"/>
        <v>977</v>
      </c>
      <c r="Q20" s="20">
        <f t="shared" si="11"/>
        <v>25</v>
      </c>
      <c r="R20" s="20">
        <f t="shared" si="11"/>
        <v>182</v>
      </c>
      <c r="S20" s="20">
        <f t="shared" si="11"/>
        <v>48</v>
      </c>
      <c r="T20" s="20">
        <f t="shared" si="11"/>
        <v>7</v>
      </c>
      <c r="U20" s="20">
        <f t="shared" si="11"/>
        <v>127</v>
      </c>
      <c r="V20" s="20">
        <f t="shared" si="11"/>
        <v>490</v>
      </c>
      <c r="W20" s="20">
        <f t="shared" si="11"/>
        <v>854860</v>
      </c>
      <c r="X20" s="20">
        <f t="shared" si="11"/>
        <v>478952</v>
      </c>
      <c r="Y20" s="20">
        <f t="shared" si="11"/>
        <v>339754</v>
      </c>
      <c r="Z20" s="20">
        <f t="shared" si="11"/>
        <v>76</v>
      </c>
      <c r="AA20" s="20">
        <f t="shared" si="11"/>
        <v>21344</v>
      </c>
      <c r="AB20" s="20" t="str">
        <f t="shared" si="11"/>
        <v>-</v>
      </c>
      <c r="AC20" s="20" t="str">
        <f t="shared" si="11"/>
        <v>-</v>
      </c>
      <c r="AD20" s="20">
        <f t="shared" si="11"/>
        <v>4262</v>
      </c>
      <c r="AE20" s="20">
        <f t="shared" si="11"/>
        <v>10472</v>
      </c>
      <c r="AF20" s="20">
        <f t="shared" si="11"/>
        <v>6</v>
      </c>
      <c r="AG20" s="20">
        <f t="shared" si="11"/>
        <v>65</v>
      </c>
    </row>
    <row r="21" spans="1:33" s="1" customFormat="1" ht="15.75" customHeight="1">
      <c r="A21" s="24" t="s">
        <v>43</v>
      </c>
      <c r="B21" s="12"/>
      <c r="C21" s="20">
        <f aca="true" t="shared" si="13" ref="C21:J21">IF(C25+C31+C46+C54+C67&gt;0,C25+C31+C46+C54+C67,"-")</f>
        <v>461</v>
      </c>
      <c r="D21" s="20">
        <f t="shared" si="13"/>
        <v>286</v>
      </c>
      <c r="E21" s="20">
        <f t="shared" si="13"/>
        <v>8</v>
      </c>
      <c r="F21" s="20">
        <f t="shared" si="13"/>
        <v>67</v>
      </c>
      <c r="G21" s="20" t="str">
        <f t="shared" si="13"/>
        <v>-</v>
      </c>
      <c r="H21" s="20" t="str">
        <f t="shared" si="13"/>
        <v>-</v>
      </c>
      <c r="I21" s="20">
        <f t="shared" si="13"/>
        <v>100</v>
      </c>
      <c r="J21" s="20">
        <f t="shared" si="13"/>
        <v>373</v>
      </c>
      <c r="K21" s="20">
        <f aca="true" t="shared" si="14" ref="K21:AG21">IF(K25+K31+K46+K54+K67&gt;0,K25+K31+K46+K54+K67,"-")</f>
        <v>38</v>
      </c>
      <c r="L21" s="20">
        <f t="shared" si="14"/>
        <v>21</v>
      </c>
      <c r="M21" s="20">
        <f t="shared" si="14"/>
        <v>113</v>
      </c>
      <c r="N21" s="20">
        <f t="shared" si="14"/>
        <v>201</v>
      </c>
      <c r="O21" s="20">
        <f t="shared" si="14"/>
        <v>6438</v>
      </c>
      <c r="P21" s="20">
        <f t="shared" si="14"/>
        <v>1314</v>
      </c>
      <c r="Q21" s="20">
        <f t="shared" si="14"/>
        <v>42</v>
      </c>
      <c r="R21" s="20">
        <f t="shared" si="14"/>
        <v>315</v>
      </c>
      <c r="S21" s="20">
        <f t="shared" si="14"/>
        <v>60</v>
      </c>
      <c r="T21" s="20">
        <f t="shared" si="14"/>
        <v>27</v>
      </c>
      <c r="U21" s="20">
        <f t="shared" si="14"/>
        <v>228</v>
      </c>
      <c r="V21" s="20">
        <f t="shared" si="14"/>
        <v>782</v>
      </c>
      <c r="W21" s="20">
        <f t="shared" si="14"/>
        <v>705050</v>
      </c>
      <c r="X21" s="20">
        <f t="shared" si="14"/>
        <v>379100</v>
      </c>
      <c r="Y21" s="20">
        <f t="shared" si="14"/>
        <v>308981</v>
      </c>
      <c r="Z21" s="20" t="str">
        <f t="shared" si="14"/>
        <v>-</v>
      </c>
      <c r="AA21" s="20">
        <f t="shared" si="14"/>
        <v>13407</v>
      </c>
      <c r="AB21" s="20" t="str">
        <f t="shared" si="14"/>
        <v>-</v>
      </c>
      <c r="AC21" s="20" t="str">
        <f t="shared" si="14"/>
        <v>-</v>
      </c>
      <c r="AD21" s="20">
        <f t="shared" si="14"/>
        <v>3262</v>
      </c>
      <c r="AE21" s="20">
        <f t="shared" si="14"/>
        <v>300</v>
      </c>
      <c r="AF21" s="20">
        <f t="shared" si="14"/>
        <v>14</v>
      </c>
      <c r="AG21" s="20">
        <f t="shared" si="14"/>
        <v>75</v>
      </c>
    </row>
    <row r="22" spans="1:33" s="1" customFormat="1" ht="15.75" customHeight="1">
      <c r="A22" s="24" t="s">
        <v>44</v>
      </c>
      <c r="B22" s="12"/>
      <c r="C22" s="20">
        <f aca="true" t="shared" si="15" ref="C22:J22">IF(C26+C33+C39+C57+C62+C68+C70+C71&gt;0,C26+C33+C39+C57+C62+C68+C70+C71,"-")</f>
        <v>268</v>
      </c>
      <c r="D22" s="20">
        <f t="shared" si="15"/>
        <v>157</v>
      </c>
      <c r="E22" s="20">
        <f t="shared" si="15"/>
        <v>11</v>
      </c>
      <c r="F22" s="20">
        <f t="shared" si="15"/>
        <v>53</v>
      </c>
      <c r="G22" s="20" t="str">
        <f t="shared" si="15"/>
        <v>-</v>
      </c>
      <c r="H22" s="20" t="str">
        <f t="shared" si="15"/>
        <v>-</v>
      </c>
      <c r="I22" s="20">
        <f t="shared" si="15"/>
        <v>47</v>
      </c>
      <c r="J22" s="20">
        <f t="shared" si="15"/>
        <v>210</v>
      </c>
      <c r="K22" s="20">
        <f aca="true" t="shared" si="16" ref="K22:AG22">IF(K26+K33+K39+K57+K62+K68+K70+K71&gt;0,K26+K33+K39+K57+K62+K68+K70+K71,"-")</f>
        <v>38</v>
      </c>
      <c r="L22" s="20">
        <f t="shared" si="16"/>
        <v>12</v>
      </c>
      <c r="M22" s="20">
        <f t="shared" si="16"/>
        <v>76</v>
      </c>
      <c r="N22" s="20">
        <f t="shared" si="16"/>
        <v>84</v>
      </c>
      <c r="O22" s="20">
        <f t="shared" si="16"/>
        <v>7477</v>
      </c>
      <c r="P22" s="20">
        <f t="shared" si="16"/>
        <v>660</v>
      </c>
      <c r="Q22" s="20">
        <f t="shared" si="16"/>
        <v>3218</v>
      </c>
      <c r="R22" s="20">
        <f t="shared" si="16"/>
        <v>126</v>
      </c>
      <c r="S22" s="20">
        <f t="shared" si="16"/>
        <v>19</v>
      </c>
      <c r="T22" s="20">
        <f t="shared" si="16"/>
        <v>9</v>
      </c>
      <c r="U22" s="20">
        <f t="shared" si="16"/>
        <v>98</v>
      </c>
      <c r="V22" s="20">
        <f t="shared" si="16"/>
        <v>390</v>
      </c>
      <c r="W22" s="20">
        <f t="shared" si="16"/>
        <v>1502860</v>
      </c>
      <c r="X22" s="20">
        <f t="shared" si="16"/>
        <v>496779</v>
      </c>
      <c r="Y22" s="20">
        <f t="shared" si="16"/>
        <v>927324</v>
      </c>
      <c r="Z22" s="20">
        <f t="shared" si="16"/>
        <v>603</v>
      </c>
      <c r="AA22" s="20">
        <f t="shared" si="16"/>
        <v>73150</v>
      </c>
      <c r="AB22" s="20" t="str">
        <f t="shared" si="16"/>
        <v>-</v>
      </c>
      <c r="AC22" s="20" t="str">
        <f t="shared" si="16"/>
        <v>-</v>
      </c>
      <c r="AD22" s="20">
        <f t="shared" si="16"/>
        <v>4644</v>
      </c>
      <c r="AE22" s="20">
        <f t="shared" si="16"/>
        <v>360</v>
      </c>
      <c r="AF22" s="20">
        <f t="shared" si="16"/>
        <v>11</v>
      </c>
      <c r="AG22" s="20">
        <f t="shared" si="16"/>
        <v>50</v>
      </c>
    </row>
    <row r="23" spans="1:33" s="36" customFormat="1" ht="11.25" customHeight="1">
      <c r="A23" s="33"/>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ht="15.75" customHeight="1">
      <c r="A24" s="22" t="s">
        <v>45</v>
      </c>
      <c r="B24" s="9"/>
      <c r="C24" s="19">
        <f>SUM(D24:I24)</f>
        <v>1599</v>
      </c>
      <c r="D24" s="19">
        <v>1067</v>
      </c>
      <c r="E24" s="19" t="s">
        <v>89</v>
      </c>
      <c r="F24" s="19">
        <v>152</v>
      </c>
      <c r="G24" s="19">
        <v>3</v>
      </c>
      <c r="H24" s="19" t="s">
        <v>89</v>
      </c>
      <c r="I24" s="19">
        <v>377</v>
      </c>
      <c r="J24" s="19">
        <f>SUM(K24:N24)</f>
        <v>1364</v>
      </c>
      <c r="K24" s="19">
        <v>62</v>
      </c>
      <c r="L24" s="19">
        <v>80</v>
      </c>
      <c r="M24" s="19">
        <v>477</v>
      </c>
      <c r="N24" s="19">
        <v>745</v>
      </c>
      <c r="O24" s="19">
        <v>18645</v>
      </c>
      <c r="P24" s="19">
        <v>9299</v>
      </c>
      <c r="Q24" s="19" t="s">
        <v>100</v>
      </c>
      <c r="R24" s="19">
        <f>SUM(S24:U24)</f>
        <v>1272</v>
      </c>
      <c r="S24" s="19">
        <v>185</v>
      </c>
      <c r="T24" s="19">
        <v>117</v>
      </c>
      <c r="U24" s="19">
        <v>970</v>
      </c>
      <c r="V24" s="19">
        <v>2564</v>
      </c>
      <c r="W24" s="19">
        <f>SUM(X24:AE24)</f>
        <v>2021456</v>
      </c>
      <c r="X24" s="19">
        <v>1124459</v>
      </c>
      <c r="Y24" s="19">
        <v>806250</v>
      </c>
      <c r="Z24" s="19" t="s">
        <v>100</v>
      </c>
      <c r="AA24" s="19">
        <v>36830</v>
      </c>
      <c r="AB24" s="19">
        <v>28163</v>
      </c>
      <c r="AC24" s="19" t="s">
        <v>102</v>
      </c>
      <c r="AD24" s="19">
        <v>25754</v>
      </c>
      <c r="AE24" s="19" t="s">
        <v>100</v>
      </c>
      <c r="AF24" s="19">
        <v>35</v>
      </c>
      <c r="AG24" s="19">
        <v>303</v>
      </c>
    </row>
    <row r="25" spans="1:33" ht="15.75" customHeight="1">
      <c r="A25" s="22" t="s">
        <v>46</v>
      </c>
      <c r="B25" s="9"/>
      <c r="C25" s="19">
        <f aca="true" t="shared" si="17" ref="C25:C75">SUM(D25:I25)</f>
        <v>348</v>
      </c>
      <c r="D25" s="19">
        <v>230</v>
      </c>
      <c r="E25" s="19" t="s">
        <v>106</v>
      </c>
      <c r="F25" s="19">
        <v>47</v>
      </c>
      <c r="G25" s="19" t="s">
        <v>100</v>
      </c>
      <c r="H25" s="19" t="s">
        <v>89</v>
      </c>
      <c r="I25" s="19">
        <v>71</v>
      </c>
      <c r="J25" s="19">
        <f aca="true" t="shared" si="18" ref="J25:J46">SUM(K25:N25)</f>
        <v>276</v>
      </c>
      <c r="K25" s="19">
        <v>24</v>
      </c>
      <c r="L25" s="19">
        <v>12</v>
      </c>
      <c r="M25" s="19">
        <v>83</v>
      </c>
      <c r="N25" s="19">
        <v>157</v>
      </c>
      <c r="O25" s="19">
        <v>4278</v>
      </c>
      <c r="P25" s="19">
        <v>1079</v>
      </c>
      <c r="Q25" s="19" t="s">
        <v>107</v>
      </c>
      <c r="R25" s="19">
        <f aca="true" t="shared" si="19" ref="R25:R68">SUM(S25:U25)</f>
        <v>223</v>
      </c>
      <c r="S25" s="19">
        <v>40</v>
      </c>
      <c r="T25" s="19">
        <v>20</v>
      </c>
      <c r="U25" s="19">
        <v>163</v>
      </c>
      <c r="V25" s="19">
        <v>545</v>
      </c>
      <c r="W25" s="19">
        <f aca="true" t="shared" si="20" ref="W25:W68">SUM(X25:AE25)</f>
        <v>490116</v>
      </c>
      <c r="X25" s="19">
        <v>220103</v>
      </c>
      <c r="Y25" s="19">
        <v>259758</v>
      </c>
      <c r="Z25" s="19" t="s">
        <v>100</v>
      </c>
      <c r="AA25" s="19">
        <v>7720</v>
      </c>
      <c r="AB25" s="19" t="s">
        <v>100</v>
      </c>
      <c r="AC25" s="19" t="s">
        <v>100</v>
      </c>
      <c r="AD25" s="19">
        <v>2235</v>
      </c>
      <c r="AE25" s="19">
        <v>300</v>
      </c>
      <c r="AF25" s="19">
        <v>10</v>
      </c>
      <c r="AG25" s="19">
        <v>58</v>
      </c>
    </row>
    <row r="26" spans="1:33" ht="15.75" customHeight="1">
      <c r="A26" s="22" t="s">
        <v>47</v>
      </c>
      <c r="B26" s="9"/>
      <c r="C26" s="19">
        <f t="shared" si="17"/>
        <v>86</v>
      </c>
      <c r="D26" s="19">
        <v>52</v>
      </c>
      <c r="E26" s="19">
        <v>3</v>
      </c>
      <c r="F26" s="19">
        <v>13</v>
      </c>
      <c r="G26" s="19" t="s">
        <v>89</v>
      </c>
      <c r="H26" s="19" t="s">
        <v>89</v>
      </c>
      <c r="I26" s="19">
        <v>18</v>
      </c>
      <c r="J26" s="19">
        <f t="shared" si="18"/>
        <v>66</v>
      </c>
      <c r="K26" s="19">
        <v>8</v>
      </c>
      <c r="L26" s="19">
        <v>5</v>
      </c>
      <c r="M26" s="19">
        <v>28</v>
      </c>
      <c r="N26" s="19">
        <v>25</v>
      </c>
      <c r="O26" s="19">
        <v>3755</v>
      </c>
      <c r="P26" s="19">
        <v>143</v>
      </c>
      <c r="Q26" s="19">
        <v>24</v>
      </c>
      <c r="R26" s="19">
        <f t="shared" si="19"/>
        <v>38</v>
      </c>
      <c r="S26" s="19">
        <v>6</v>
      </c>
      <c r="T26" s="19">
        <v>2</v>
      </c>
      <c r="U26" s="19">
        <v>30</v>
      </c>
      <c r="V26" s="19">
        <v>115</v>
      </c>
      <c r="W26" s="19">
        <f t="shared" si="20"/>
        <v>1117203</v>
      </c>
      <c r="X26" s="19">
        <v>307161</v>
      </c>
      <c r="Y26" s="19">
        <v>804657</v>
      </c>
      <c r="Z26" s="19" t="s">
        <v>100</v>
      </c>
      <c r="AA26" s="19">
        <v>4020</v>
      </c>
      <c r="AB26" s="19" t="s">
        <v>100</v>
      </c>
      <c r="AC26" s="19" t="s">
        <v>100</v>
      </c>
      <c r="AD26" s="19">
        <v>1365</v>
      </c>
      <c r="AE26" s="19" t="s">
        <v>100</v>
      </c>
      <c r="AF26" s="19">
        <v>3</v>
      </c>
      <c r="AG26" s="19">
        <v>11</v>
      </c>
    </row>
    <row r="27" spans="1:33" ht="15.75" customHeight="1">
      <c r="A27" s="22" t="s">
        <v>48</v>
      </c>
      <c r="B27" s="9"/>
      <c r="C27" s="19">
        <f t="shared" si="17"/>
        <v>179</v>
      </c>
      <c r="D27" s="19">
        <v>103</v>
      </c>
      <c r="E27" s="19" t="s">
        <v>101</v>
      </c>
      <c r="F27" s="19">
        <v>21</v>
      </c>
      <c r="G27" s="19" t="s">
        <v>89</v>
      </c>
      <c r="H27" s="19" t="s">
        <v>89</v>
      </c>
      <c r="I27" s="19">
        <v>55</v>
      </c>
      <c r="J27" s="19">
        <f t="shared" si="18"/>
        <v>132</v>
      </c>
      <c r="K27" s="19">
        <v>11</v>
      </c>
      <c r="L27" s="19">
        <v>6</v>
      </c>
      <c r="M27" s="19">
        <v>35</v>
      </c>
      <c r="N27" s="19">
        <v>80</v>
      </c>
      <c r="O27" s="19">
        <v>3534</v>
      </c>
      <c r="P27" s="19">
        <v>370</v>
      </c>
      <c r="Q27" s="19" t="s">
        <v>100</v>
      </c>
      <c r="R27" s="19">
        <f t="shared" si="19"/>
        <v>190</v>
      </c>
      <c r="S27" s="19">
        <v>53</v>
      </c>
      <c r="T27" s="19">
        <v>5</v>
      </c>
      <c r="U27" s="19">
        <v>132</v>
      </c>
      <c r="V27" s="19">
        <v>454</v>
      </c>
      <c r="W27" s="19">
        <f t="shared" si="20"/>
        <v>679605</v>
      </c>
      <c r="X27" s="19">
        <v>202628</v>
      </c>
      <c r="Y27" s="19">
        <v>473920</v>
      </c>
      <c r="Z27" s="19" t="s">
        <v>100</v>
      </c>
      <c r="AA27" s="19">
        <v>2533</v>
      </c>
      <c r="AB27" s="19" t="s">
        <v>100</v>
      </c>
      <c r="AC27" s="19" t="s">
        <v>100</v>
      </c>
      <c r="AD27" s="19">
        <v>139</v>
      </c>
      <c r="AE27" s="19">
        <v>385</v>
      </c>
      <c r="AF27" s="19">
        <v>5</v>
      </c>
      <c r="AG27" s="19">
        <v>17</v>
      </c>
    </row>
    <row r="28" spans="1:33" ht="15.75" customHeight="1">
      <c r="A28" s="22" t="s">
        <v>49</v>
      </c>
      <c r="B28" s="9"/>
      <c r="C28" s="19">
        <f t="shared" si="17"/>
        <v>32</v>
      </c>
      <c r="D28" s="19">
        <v>11</v>
      </c>
      <c r="E28" s="19">
        <v>3</v>
      </c>
      <c r="F28" s="19">
        <v>6</v>
      </c>
      <c r="G28" s="19" t="s">
        <v>89</v>
      </c>
      <c r="H28" s="19" t="s">
        <v>89</v>
      </c>
      <c r="I28" s="19">
        <v>12</v>
      </c>
      <c r="J28" s="19">
        <f t="shared" si="18"/>
        <v>11</v>
      </c>
      <c r="K28" s="19">
        <v>1</v>
      </c>
      <c r="L28" s="19">
        <v>1</v>
      </c>
      <c r="M28" s="19">
        <v>5</v>
      </c>
      <c r="N28" s="19">
        <v>4</v>
      </c>
      <c r="O28" s="19">
        <v>142</v>
      </c>
      <c r="P28" s="19">
        <v>8</v>
      </c>
      <c r="Q28" s="19">
        <v>4</v>
      </c>
      <c r="R28" s="19">
        <f>SUM(S28:U28)</f>
        <v>12</v>
      </c>
      <c r="S28" s="19">
        <v>1</v>
      </c>
      <c r="T28" s="19">
        <v>1</v>
      </c>
      <c r="U28" s="19">
        <v>10</v>
      </c>
      <c r="V28" s="19">
        <v>33</v>
      </c>
      <c r="W28" s="19">
        <f>SUM(X28:AE28)</f>
        <v>24755</v>
      </c>
      <c r="X28" s="19">
        <v>13250</v>
      </c>
      <c r="Y28" s="19">
        <v>10711</v>
      </c>
      <c r="Z28" s="19" t="s">
        <v>100</v>
      </c>
      <c r="AA28" s="19">
        <v>787</v>
      </c>
      <c r="AB28" s="19" t="s">
        <v>100</v>
      </c>
      <c r="AC28" s="19" t="s">
        <v>100</v>
      </c>
      <c r="AD28" s="19">
        <v>7</v>
      </c>
      <c r="AE28" s="19" t="s">
        <v>100</v>
      </c>
      <c r="AF28" s="19">
        <v>1</v>
      </c>
      <c r="AG28" s="19">
        <v>3</v>
      </c>
    </row>
    <row r="29" spans="1:33" s="36" customFormat="1" ht="11.25" customHeight="1">
      <c r="A29" s="3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ht="15.75" customHeight="1">
      <c r="A30" s="22" t="s">
        <v>50</v>
      </c>
      <c r="B30" s="9"/>
      <c r="C30" s="19">
        <f t="shared" si="17"/>
        <v>95</v>
      </c>
      <c r="D30" s="19">
        <v>59</v>
      </c>
      <c r="E30" s="19">
        <v>1</v>
      </c>
      <c r="F30" s="19">
        <v>15</v>
      </c>
      <c r="G30" s="19" t="s">
        <v>89</v>
      </c>
      <c r="H30" s="19" t="s">
        <v>89</v>
      </c>
      <c r="I30" s="19">
        <v>20</v>
      </c>
      <c r="J30" s="19">
        <f t="shared" si="18"/>
        <v>72</v>
      </c>
      <c r="K30" s="19">
        <v>5</v>
      </c>
      <c r="L30" s="19" t="s">
        <v>107</v>
      </c>
      <c r="M30" s="19">
        <v>23</v>
      </c>
      <c r="N30" s="19">
        <v>44</v>
      </c>
      <c r="O30" s="19">
        <v>1136</v>
      </c>
      <c r="P30" s="19">
        <v>88</v>
      </c>
      <c r="Q30" s="19">
        <v>1</v>
      </c>
      <c r="R30" s="19">
        <f t="shared" si="19"/>
        <v>69</v>
      </c>
      <c r="S30" s="19">
        <v>12</v>
      </c>
      <c r="T30" s="19">
        <v>2</v>
      </c>
      <c r="U30" s="19">
        <v>55</v>
      </c>
      <c r="V30" s="19">
        <v>187</v>
      </c>
      <c r="W30" s="19">
        <f t="shared" si="20"/>
        <v>83452</v>
      </c>
      <c r="X30" s="19">
        <v>48449</v>
      </c>
      <c r="Y30" s="19">
        <v>31512</v>
      </c>
      <c r="Z30" s="19" t="s">
        <v>100</v>
      </c>
      <c r="AA30" s="19">
        <v>2135</v>
      </c>
      <c r="AB30" s="19" t="s">
        <v>100</v>
      </c>
      <c r="AC30" s="19" t="s">
        <v>100</v>
      </c>
      <c r="AD30" s="19">
        <v>1334</v>
      </c>
      <c r="AE30" s="19">
        <v>22</v>
      </c>
      <c r="AF30" s="19">
        <v>2</v>
      </c>
      <c r="AG30" s="19">
        <v>23</v>
      </c>
    </row>
    <row r="31" spans="1:33" ht="15.75" customHeight="1">
      <c r="A31" s="22" t="s">
        <v>51</v>
      </c>
      <c r="B31" s="9"/>
      <c r="C31" s="19">
        <f t="shared" si="17"/>
        <v>17</v>
      </c>
      <c r="D31" s="19">
        <v>9</v>
      </c>
      <c r="E31" s="19" t="s">
        <v>100</v>
      </c>
      <c r="F31" s="19">
        <v>5</v>
      </c>
      <c r="G31" s="19" t="s">
        <v>89</v>
      </c>
      <c r="H31" s="19" t="s">
        <v>89</v>
      </c>
      <c r="I31" s="19">
        <v>3</v>
      </c>
      <c r="J31" s="19">
        <f t="shared" si="18"/>
        <v>18</v>
      </c>
      <c r="K31" s="19">
        <v>1</v>
      </c>
      <c r="L31" s="19">
        <v>3</v>
      </c>
      <c r="M31" s="19">
        <v>2</v>
      </c>
      <c r="N31" s="19">
        <v>12</v>
      </c>
      <c r="O31" s="19">
        <v>275</v>
      </c>
      <c r="P31" s="19">
        <v>5</v>
      </c>
      <c r="Q31" s="19" t="s">
        <v>100</v>
      </c>
      <c r="R31" s="19">
        <f t="shared" si="19"/>
        <v>12</v>
      </c>
      <c r="S31" s="19">
        <v>1</v>
      </c>
      <c r="T31" s="19">
        <v>3</v>
      </c>
      <c r="U31" s="19">
        <v>8</v>
      </c>
      <c r="V31" s="19">
        <v>41</v>
      </c>
      <c r="W31" s="19">
        <f t="shared" si="20"/>
        <v>15002</v>
      </c>
      <c r="X31" s="19">
        <v>5536</v>
      </c>
      <c r="Y31" s="19">
        <v>8392</v>
      </c>
      <c r="Z31" s="19" t="s">
        <v>100</v>
      </c>
      <c r="AA31" s="19">
        <v>1074</v>
      </c>
      <c r="AB31" s="19" t="s">
        <v>100</v>
      </c>
      <c r="AC31" s="19" t="s">
        <v>100</v>
      </c>
      <c r="AD31" s="19" t="s">
        <v>100</v>
      </c>
      <c r="AE31" s="19" t="s">
        <v>100</v>
      </c>
      <c r="AF31" s="19">
        <v>2</v>
      </c>
      <c r="AG31" s="19">
        <v>1</v>
      </c>
    </row>
    <row r="32" spans="1:33" ht="15.75" customHeight="1">
      <c r="A32" s="22" t="s">
        <v>52</v>
      </c>
      <c r="B32" s="9"/>
      <c r="C32" s="19">
        <f t="shared" si="17"/>
        <v>107</v>
      </c>
      <c r="D32" s="19">
        <v>69</v>
      </c>
      <c r="E32" s="19">
        <v>3</v>
      </c>
      <c r="F32" s="19">
        <v>16</v>
      </c>
      <c r="G32" s="19" t="s">
        <v>89</v>
      </c>
      <c r="H32" s="19" t="s">
        <v>89</v>
      </c>
      <c r="I32" s="19">
        <v>19</v>
      </c>
      <c r="J32" s="19">
        <f t="shared" si="18"/>
        <v>99</v>
      </c>
      <c r="K32" s="19">
        <v>8</v>
      </c>
      <c r="L32" s="19">
        <v>9</v>
      </c>
      <c r="M32" s="19">
        <v>41</v>
      </c>
      <c r="N32" s="19">
        <v>41</v>
      </c>
      <c r="O32" s="19">
        <v>1910</v>
      </c>
      <c r="P32" s="19">
        <v>252</v>
      </c>
      <c r="Q32" s="19">
        <v>106</v>
      </c>
      <c r="R32" s="19">
        <f t="shared" si="19"/>
        <v>84</v>
      </c>
      <c r="S32" s="19">
        <v>19</v>
      </c>
      <c r="T32" s="19">
        <v>8</v>
      </c>
      <c r="U32" s="19">
        <v>57</v>
      </c>
      <c r="V32" s="19">
        <v>232</v>
      </c>
      <c r="W32" s="19">
        <f t="shared" si="20"/>
        <v>298665</v>
      </c>
      <c r="X32" s="19">
        <v>139472</v>
      </c>
      <c r="Y32" s="19">
        <v>156705</v>
      </c>
      <c r="Z32" s="19" t="s">
        <v>100</v>
      </c>
      <c r="AA32" s="19">
        <v>2349</v>
      </c>
      <c r="AB32" s="19" t="s">
        <v>100</v>
      </c>
      <c r="AC32" s="19" t="s">
        <v>100</v>
      </c>
      <c r="AD32" s="19">
        <v>139</v>
      </c>
      <c r="AE32" s="19" t="s">
        <v>100</v>
      </c>
      <c r="AF32" s="19">
        <v>2</v>
      </c>
      <c r="AG32" s="19">
        <v>26</v>
      </c>
    </row>
    <row r="33" spans="1:33" ht="15.75" customHeight="1">
      <c r="A33" s="22" t="s">
        <v>53</v>
      </c>
      <c r="B33" s="9"/>
      <c r="C33" s="19">
        <f t="shared" si="17"/>
        <v>44</v>
      </c>
      <c r="D33" s="19">
        <v>25</v>
      </c>
      <c r="E33" s="19" t="s">
        <v>100</v>
      </c>
      <c r="F33" s="19">
        <v>13</v>
      </c>
      <c r="G33" s="19" t="s">
        <v>89</v>
      </c>
      <c r="H33" s="19" t="s">
        <v>89</v>
      </c>
      <c r="I33" s="19">
        <v>6</v>
      </c>
      <c r="J33" s="19">
        <f t="shared" si="18"/>
        <v>28</v>
      </c>
      <c r="K33" s="19">
        <v>2</v>
      </c>
      <c r="L33" s="19" t="s">
        <v>100</v>
      </c>
      <c r="M33" s="19">
        <v>8</v>
      </c>
      <c r="N33" s="19">
        <v>18</v>
      </c>
      <c r="O33" s="19">
        <v>169</v>
      </c>
      <c r="P33" s="19">
        <v>132</v>
      </c>
      <c r="Q33" s="19" t="s">
        <v>100</v>
      </c>
      <c r="R33" s="19">
        <f t="shared" si="19"/>
        <v>20</v>
      </c>
      <c r="S33" s="19">
        <v>2</v>
      </c>
      <c r="T33" s="19">
        <v>2</v>
      </c>
      <c r="U33" s="19">
        <v>16</v>
      </c>
      <c r="V33" s="19">
        <v>47</v>
      </c>
      <c r="W33" s="19">
        <f t="shared" si="20"/>
        <v>53080</v>
      </c>
      <c r="X33" s="19">
        <v>11992</v>
      </c>
      <c r="Y33" s="19">
        <v>37758</v>
      </c>
      <c r="Z33" s="19" t="s">
        <v>100</v>
      </c>
      <c r="AA33" s="19">
        <v>2689</v>
      </c>
      <c r="AB33" s="19" t="s">
        <v>100</v>
      </c>
      <c r="AC33" s="19" t="s">
        <v>100</v>
      </c>
      <c r="AD33" s="19">
        <v>641</v>
      </c>
      <c r="AE33" s="19" t="s">
        <v>100</v>
      </c>
      <c r="AF33" s="19">
        <v>2</v>
      </c>
      <c r="AG33" s="19">
        <v>5</v>
      </c>
    </row>
    <row r="34" spans="1:33" ht="15.75" customHeight="1">
      <c r="A34" s="22" t="s">
        <v>54</v>
      </c>
      <c r="B34" s="9"/>
      <c r="C34" s="19">
        <f t="shared" si="17"/>
        <v>53</v>
      </c>
      <c r="D34" s="19">
        <v>41</v>
      </c>
      <c r="E34" s="19" t="s">
        <v>100</v>
      </c>
      <c r="F34" s="19">
        <v>5</v>
      </c>
      <c r="G34" s="19" t="s">
        <v>89</v>
      </c>
      <c r="H34" s="19" t="s">
        <v>89</v>
      </c>
      <c r="I34" s="19">
        <v>7</v>
      </c>
      <c r="J34" s="19">
        <f t="shared" si="18"/>
        <v>54</v>
      </c>
      <c r="K34" s="19">
        <v>8</v>
      </c>
      <c r="L34" s="19">
        <v>2</v>
      </c>
      <c r="M34" s="19">
        <v>21</v>
      </c>
      <c r="N34" s="19">
        <v>23</v>
      </c>
      <c r="O34" s="19">
        <v>1295</v>
      </c>
      <c r="P34" s="19">
        <v>147</v>
      </c>
      <c r="Q34" s="19" t="s">
        <v>100</v>
      </c>
      <c r="R34" s="19">
        <f t="shared" si="19"/>
        <v>76</v>
      </c>
      <c r="S34" s="19">
        <v>21</v>
      </c>
      <c r="T34" s="19">
        <v>12</v>
      </c>
      <c r="U34" s="19">
        <v>43</v>
      </c>
      <c r="V34" s="19">
        <v>198</v>
      </c>
      <c r="W34" s="19">
        <f t="shared" si="20"/>
        <v>281964</v>
      </c>
      <c r="X34" s="19">
        <v>131714</v>
      </c>
      <c r="Y34" s="19">
        <v>148057</v>
      </c>
      <c r="Z34" s="19" t="s">
        <v>100</v>
      </c>
      <c r="AA34" s="19">
        <v>1729</v>
      </c>
      <c r="AB34" s="19" t="s">
        <v>100</v>
      </c>
      <c r="AC34" s="19" t="s">
        <v>100</v>
      </c>
      <c r="AD34" s="19">
        <v>464</v>
      </c>
      <c r="AE34" s="19" t="s">
        <v>100</v>
      </c>
      <c r="AF34" s="19">
        <v>1</v>
      </c>
      <c r="AG34" s="19">
        <v>9</v>
      </c>
    </row>
    <row r="35" spans="1:33" s="36" customFormat="1" ht="11.25" customHeight="1">
      <c r="A35" s="33"/>
      <c r="B35" s="34"/>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ht="15.75" customHeight="1">
      <c r="A36" s="22" t="s">
        <v>55</v>
      </c>
      <c r="B36" s="9"/>
      <c r="C36" s="19">
        <f t="shared" si="17"/>
        <v>185</v>
      </c>
      <c r="D36" s="19">
        <v>82</v>
      </c>
      <c r="E36" s="19" t="s">
        <v>100</v>
      </c>
      <c r="F36" s="19">
        <v>14</v>
      </c>
      <c r="G36" s="19" t="s">
        <v>89</v>
      </c>
      <c r="H36" s="19" t="s">
        <v>89</v>
      </c>
      <c r="I36" s="19">
        <v>89</v>
      </c>
      <c r="J36" s="19">
        <f t="shared" si="18"/>
        <v>105</v>
      </c>
      <c r="K36" s="19">
        <v>11</v>
      </c>
      <c r="L36" s="19">
        <v>9</v>
      </c>
      <c r="M36" s="19">
        <v>36</v>
      </c>
      <c r="N36" s="19">
        <v>49</v>
      </c>
      <c r="O36" s="19">
        <v>1495</v>
      </c>
      <c r="P36" s="19">
        <v>559</v>
      </c>
      <c r="Q36" s="19" t="s">
        <v>100</v>
      </c>
      <c r="R36" s="19">
        <f t="shared" si="19"/>
        <v>94</v>
      </c>
      <c r="S36" s="19">
        <v>13</v>
      </c>
      <c r="T36" s="19">
        <v>15</v>
      </c>
      <c r="U36" s="19">
        <v>66</v>
      </c>
      <c r="V36" s="19">
        <v>253</v>
      </c>
      <c r="W36" s="19">
        <f t="shared" si="20"/>
        <v>166848</v>
      </c>
      <c r="X36" s="19">
        <v>100176</v>
      </c>
      <c r="Y36" s="19">
        <v>59231</v>
      </c>
      <c r="Z36" s="19" t="s">
        <v>100</v>
      </c>
      <c r="AA36" s="19">
        <v>6553</v>
      </c>
      <c r="AB36" s="19" t="s">
        <v>100</v>
      </c>
      <c r="AC36" s="19" t="s">
        <v>100</v>
      </c>
      <c r="AD36" s="19">
        <v>888</v>
      </c>
      <c r="AE36" s="19" t="s">
        <v>100</v>
      </c>
      <c r="AF36" s="19">
        <v>4</v>
      </c>
      <c r="AG36" s="19">
        <v>24</v>
      </c>
    </row>
    <row r="37" spans="1:33" ht="15.75" customHeight="1">
      <c r="A37" s="22" t="s">
        <v>56</v>
      </c>
      <c r="B37" s="9"/>
      <c r="C37" s="19">
        <f t="shared" si="17"/>
        <v>78</v>
      </c>
      <c r="D37" s="19">
        <v>58</v>
      </c>
      <c r="E37" s="19">
        <v>1</v>
      </c>
      <c r="F37" s="19">
        <v>13</v>
      </c>
      <c r="G37" s="19" t="s">
        <v>89</v>
      </c>
      <c r="H37" s="19" t="s">
        <v>89</v>
      </c>
      <c r="I37" s="19">
        <v>6</v>
      </c>
      <c r="J37" s="19">
        <f t="shared" si="18"/>
        <v>72</v>
      </c>
      <c r="K37" s="19">
        <v>6</v>
      </c>
      <c r="L37" s="19">
        <v>6</v>
      </c>
      <c r="M37" s="19">
        <v>29</v>
      </c>
      <c r="N37" s="19">
        <v>31</v>
      </c>
      <c r="O37" s="19">
        <v>1680</v>
      </c>
      <c r="P37" s="19">
        <v>522</v>
      </c>
      <c r="Q37" s="19">
        <v>4</v>
      </c>
      <c r="R37" s="19">
        <f t="shared" si="19"/>
        <v>50</v>
      </c>
      <c r="S37" s="19">
        <v>15</v>
      </c>
      <c r="T37" s="19">
        <v>2</v>
      </c>
      <c r="U37" s="19">
        <v>33</v>
      </c>
      <c r="V37" s="19">
        <v>132</v>
      </c>
      <c r="W37" s="19">
        <f t="shared" si="20"/>
        <v>147476</v>
      </c>
      <c r="X37" s="19">
        <v>126331</v>
      </c>
      <c r="Y37" s="19">
        <v>19669</v>
      </c>
      <c r="Z37" s="19" t="s">
        <v>100</v>
      </c>
      <c r="AA37" s="19">
        <v>1451</v>
      </c>
      <c r="AB37" s="19" t="s">
        <v>100</v>
      </c>
      <c r="AC37" s="19" t="s">
        <v>100</v>
      </c>
      <c r="AD37" s="19">
        <v>25</v>
      </c>
      <c r="AE37" s="19" t="s">
        <v>100</v>
      </c>
      <c r="AF37" s="19">
        <v>2</v>
      </c>
      <c r="AG37" s="19">
        <v>12</v>
      </c>
    </row>
    <row r="38" spans="1:33" ht="15.75" customHeight="1">
      <c r="A38" s="22" t="s">
        <v>57</v>
      </c>
      <c r="B38" s="9"/>
      <c r="C38" s="19">
        <f t="shared" si="17"/>
        <v>91</v>
      </c>
      <c r="D38" s="19">
        <v>64</v>
      </c>
      <c r="E38" s="19">
        <v>3</v>
      </c>
      <c r="F38" s="19">
        <v>12</v>
      </c>
      <c r="G38" s="19" t="s">
        <v>89</v>
      </c>
      <c r="H38" s="19">
        <v>1</v>
      </c>
      <c r="I38" s="19">
        <v>11</v>
      </c>
      <c r="J38" s="19">
        <f t="shared" si="18"/>
        <v>84</v>
      </c>
      <c r="K38" s="19">
        <v>7</v>
      </c>
      <c r="L38" s="19">
        <v>11</v>
      </c>
      <c r="M38" s="19">
        <v>32</v>
      </c>
      <c r="N38" s="19">
        <v>34</v>
      </c>
      <c r="O38" s="19">
        <v>1396</v>
      </c>
      <c r="P38" s="19">
        <v>300</v>
      </c>
      <c r="Q38" s="19">
        <v>8</v>
      </c>
      <c r="R38" s="19">
        <f t="shared" si="19"/>
        <v>60</v>
      </c>
      <c r="S38" s="19">
        <v>15</v>
      </c>
      <c r="T38" s="19">
        <v>6</v>
      </c>
      <c r="U38" s="19">
        <v>39</v>
      </c>
      <c r="V38" s="19">
        <v>143</v>
      </c>
      <c r="W38" s="19">
        <f t="shared" si="20"/>
        <v>193444</v>
      </c>
      <c r="X38" s="19">
        <v>126405</v>
      </c>
      <c r="Y38" s="19">
        <v>44772</v>
      </c>
      <c r="Z38" s="19" t="s">
        <v>100</v>
      </c>
      <c r="AA38" s="19">
        <v>1171</v>
      </c>
      <c r="AB38" s="19" t="s">
        <v>100</v>
      </c>
      <c r="AC38" s="19">
        <v>19921</v>
      </c>
      <c r="AD38" s="19">
        <v>1175</v>
      </c>
      <c r="AE38" s="19" t="s">
        <v>100</v>
      </c>
      <c r="AF38" s="19">
        <v>3</v>
      </c>
      <c r="AG38" s="19">
        <v>22</v>
      </c>
    </row>
    <row r="39" spans="1:33" ht="15.75" customHeight="1">
      <c r="A39" s="22" t="s">
        <v>58</v>
      </c>
      <c r="B39" s="9"/>
      <c r="C39" s="19">
        <f t="shared" si="17"/>
        <v>49</v>
      </c>
      <c r="D39" s="19">
        <v>30</v>
      </c>
      <c r="E39" s="19">
        <v>2</v>
      </c>
      <c r="F39" s="19">
        <v>11</v>
      </c>
      <c r="G39" s="19" t="s">
        <v>100</v>
      </c>
      <c r="H39" s="19" t="s">
        <v>89</v>
      </c>
      <c r="I39" s="19">
        <v>6</v>
      </c>
      <c r="J39" s="19">
        <f t="shared" si="18"/>
        <v>45</v>
      </c>
      <c r="K39" s="19">
        <v>5</v>
      </c>
      <c r="L39" s="19">
        <v>5</v>
      </c>
      <c r="M39" s="19">
        <v>19</v>
      </c>
      <c r="N39" s="19">
        <v>16</v>
      </c>
      <c r="O39" s="19">
        <v>932</v>
      </c>
      <c r="P39" s="19">
        <v>305</v>
      </c>
      <c r="Q39" s="19">
        <v>62</v>
      </c>
      <c r="R39" s="19">
        <f t="shared" si="19"/>
        <v>27</v>
      </c>
      <c r="S39" s="19">
        <v>3</v>
      </c>
      <c r="T39" s="19">
        <v>3</v>
      </c>
      <c r="U39" s="19">
        <v>21</v>
      </c>
      <c r="V39" s="19">
        <v>83</v>
      </c>
      <c r="W39" s="19">
        <f t="shared" si="20"/>
        <v>135617</v>
      </c>
      <c r="X39" s="19">
        <v>38482</v>
      </c>
      <c r="Y39" s="19">
        <v>34915</v>
      </c>
      <c r="Z39" s="19" t="s">
        <v>100</v>
      </c>
      <c r="AA39" s="19">
        <v>61796</v>
      </c>
      <c r="AB39" s="19" t="s">
        <v>100</v>
      </c>
      <c r="AC39" s="19" t="s">
        <v>100</v>
      </c>
      <c r="AD39" s="19">
        <v>424</v>
      </c>
      <c r="AE39" s="19" t="s">
        <v>100</v>
      </c>
      <c r="AF39" s="19">
        <v>3</v>
      </c>
      <c r="AG39" s="19">
        <v>16</v>
      </c>
    </row>
    <row r="40" spans="1:33" ht="15.75" customHeight="1">
      <c r="A40" s="22" t="s">
        <v>59</v>
      </c>
      <c r="B40" s="9"/>
      <c r="C40" s="19">
        <f t="shared" si="17"/>
        <v>53</v>
      </c>
      <c r="D40" s="19">
        <v>24</v>
      </c>
      <c r="E40" s="19">
        <v>3</v>
      </c>
      <c r="F40" s="19">
        <v>7</v>
      </c>
      <c r="G40" s="19" t="s">
        <v>89</v>
      </c>
      <c r="H40" s="19" t="s">
        <v>89</v>
      </c>
      <c r="I40" s="19">
        <v>19</v>
      </c>
      <c r="J40" s="19">
        <f t="shared" si="18"/>
        <v>29</v>
      </c>
      <c r="K40" s="19">
        <v>5</v>
      </c>
      <c r="L40" s="19">
        <v>3</v>
      </c>
      <c r="M40" s="19">
        <v>11</v>
      </c>
      <c r="N40" s="19">
        <v>10</v>
      </c>
      <c r="O40" s="19">
        <v>1093</v>
      </c>
      <c r="P40" s="19">
        <v>14</v>
      </c>
      <c r="Q40" s="19">
        <v>1</v>
      </c>
      <c r="R40" s="19">
        <f t="shared" si="19"/>
        <v>18</v>
      </c>
      <c r="S40" s="19">
        <v>3</v>
      </c>
      <c r="T40" s="19">
        <v>2</v>
      </c>
      <c r="U40" s="19">
        <v>13</v>
      </c>
      <c r="V40" s="19">
        <v>56</v>
      </c>
      <c r="W40" s="19">
        <f t="shared" si="20"/>
        <v>75288</v>
      </c>
      <c r="X40" s="19">
        <v>48960</v>
      </c>
      <c r="Y40" s="19">
        <v>21687</v>
      </c>
      <c r="Z40" s="19" t="s">
        <v>100</v>
      </c>
      <c r="AA40" s="19">
        <v>2134</v>
      </c>
      <c r="AB40" s="19" t="s">
        <v>100</v>
      </c>
      <c r="AC40" s="19" t="s">
        <v>100</v>
      </c>
      <c r="AD40" s="19">
        <v>2507</v>
      </c>
      <c r="AE40" s="19" t="s">
        <v>100</v>
      </c>
      <c r="AF40" s="19">
        <v>1</v>
      </c>
      <c r="AG40" s="19">
        <v>4</v>
      </c>
    </row>
    <row r="41" spans="1:33" s="36" customFormat="1" ht="11.25" customHeight="1">
      <c r="A41" s="33"/>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ht="15.75" customHeight="1">
      <c r="A42" s="22" t="s">
        <v>60</v>
      </c>
      <c r="B42" s="9"/>
      <c r="C42" s="19">
        <f t="shared" si="17"/>
        <v>128</v>
      </c>
      <c r="D42" s="19">
        <v>71</v>
      </c>
      <c r="E42" s="19" t="s">
        <v>100</v>
      </c>
      <c r="F42" s="19">
        <v>17</v>
      </c>
      <c r="G42" s="19" t="s">
        <v>89</v>
      </c>
      <c r="H42" s="19" t="s">
        <v>89</v>
      </c>
      <c r="I42" s="19">
        <v>40</v>
      </c>
      <c r="J42" s="19">
        <f t="shared" si="18"/>
        <v>86</v>
      </c>
      <c r="K42" s="19">
        <v>4</v>
      </c>
      <c r="L42" s="19">
        <v>6</v>
      </c>
      <c r="M42" s="19">
        <v>21</v>
      </c>
      <c r="N42" s="19">
        <v>55</v>
      </c>
      <c r="O42" s="19">
        <v>738</v>
      </c>
      <c r="P42" s="19">
        <v>145</v>
      </c>
      <c r="Q42" s="19" t="s">
        <v>100</v>
      </c>
      <c r="R42" s="19">
        <f t="shared" si="19"/>
        <v>71</v>
      </c>
      <c r="S42" s="19">
        <v>15</v>
      </c>
      <c r="T42" s="19">
        <v>8</v>
      </c>
      <c r="U42" s="19">
        <v>48</v>
      </c>
      <c r="V42" s="19">
        <v>171</v>
      </c>
      <c r="W42" s="19">
        <f t="shared" si="20"/>
        <v>112325</v>
      </c>
      <c r="X42" s="19">
        <v>68938</v>
      </c>
      <c r="Y42" s="19">
        <v>30347</v>
      </c>
      <c r="Z42" s="19" t="s">
        <v>100</v>
      </c>
      <c r="AA42" s="19">
        <v>2520</v>
      </c>
      <c r="AB42" s="19" t="s">
        <v>100</v>
      </c>
      <c r="AC42" s="19" t="s">
        <v>100</v>
      </c>
      <c r="AD42" s="19">
        <v>10520</v>
      </c>
      <c r="AE42" s="19" t="s">
        <v>100</v>
      </c>
      <c r="AF42" s="19" t="s">
        <v>100</v>
      </c>
      <c r="AG42" s="19">
        <v>20</v>
      </c>
    </row>
    <row r="43" spans="1:33" ht="15.75" customHeight="1">
      <c r="A43" s="22" t="s">
        <v>61</v>
      </c>
      <c r="B43" s="9"/>
      <c r="C43" s="19">
        <f t="shared" si="17"/>
        <v>55</v>
      </c>
      <c r="D43" s="19">
        <v>36</v>
      </c>
      <c r="E43" s="19">
        <v>3</v>
      </c>
      <c r="F43" s="19">
        <v>3</v>
      </c>
      <c r="G43" s="19" t="s">
        <v>89</v>
      </c>
      <c r="H43" s="19" t="s">
        <v>89</v>
      </c>
      <c r="I43" s="19">
        <v>13</v>
      </c>
      <c r="J43" s="19">
        <f t="shared" si="18"/>
        <v>45</v>
      </c>
      <c r="K43" s="19">
        <v>8</v>
      </c>
      <c r="L43" s="19">
        <v>2</v>
      </c>
      <c r="M43" s="19">
        <v>15</v>
      </c>
      <c r="N43" s="19">
        <v>20</v>
      </c>
      <c r="O43" s="19">
        <v>731</v>
      </c>
      <c r="P43" s="19">
        <v>109</v>
      </c>
      <c r="Q43" s="19">
        <v>22</v>
      </c>
      <c r="R43" s="19">
        <f t="shared" si="19"/>
        <v>24</v>
      </c>
      <c r="S43" s="19">
        <v>4</v>
      </c>
      <c r="T43" s="19">
        <v>1</v>
      </c>
      <c r="U43" s="19">
        <v>19</v>
      </c>
      <c r="V43" s="19">
        <v>79</v>
      </c>
      <c r="W43" s="19">
        <f t="shared" si="20"/>
        <v>75770</v>
      </c>
      <c r="X43" s="19">
        <v>37375</v>
      </c>
      <c r="Y43" s="19">
        <v>26024</v>
      </c>
      <c r="Z43" s="19">
        <v>76</v>
      </c>
      <c r="AA43" s="19">
        <v>2511</v>
      </c>
      <c r="AB43" s="19" t="s">
        <v>100</v>
      </c>
      <c r="AC43" s="19" t="s">
        <v>101</v>
      </c>
      <c r="AD43" s="19">
        <v>114</v>
      </c>
      <c r="AE43" s="19">
        <v>9670</v>
      </c>
      <c r="AF43" s="19">
        <v>2</v>
      </c>
      <c r="AG43" s="19">
        <v>11</v>
      </c>
    </row>
    <row r="44" spans="1:33" ht="15.75" customHeight="1">
      <c r="A44" s="22" t="s">
        <v>62</v>
      </c>
      <c r="B44" s="9"/>
      <c r="C44" s="19">
        <f t="shared" si="17"/>
        <v>56</v>
      </c>
      <c r="D44" s="19">
        <v>32</v>
      </c>
      <c r="E44" s="19" t="s">
        <v>100</v>
      </c>
      <c r="F44" s="19">
        <v>8</v>
      </c>
      <c r="G44" s="19" t="s">
        <v>89</v>
      </c>
      <c r="H44" s="19" t="s">
        <v>89</v>
      </c>
      <c r="I44" s="19">
        <v>16</v>
      </c>
      <c r="J44" s="19">
        <f t="shared" si="18"/>
        <v>49</v>
      </c>
      <c r="K44" s="19">
        <v>7</v>
      </c>
      <c r="L44" s="19">
        <v>4</v>
      </c>
      <c r="M44" s="19">
        <v>24</v>
      </c>
      <c r="N44" s="19">
        <v>14</v>
      </c>
      <c r="O44" s="19">
        <v>1968</v>
      </c>
      <c r="P44" s="19">
        <v>533</v>
      </c>
      <c r="Q44" s="19" t="s">
        <v>100</v>
      </c>
      <c r="R44" s="19">
        <f t="shared" si="19"/>
        <v>49</v>
      </c>
      <c r="S44" s="19">
        <v>23</v>
      </c>
      <c r="T44" s="19">
        <v>2</v>
      </c>
      <c r="U44" s="19">
        <v>24</v>
      </c>
      <c r="V44" s="19">
        <v>116</v>
      </c>
      <c r="W44" s="19">
        <f t="shared" si="20"/>
        <v>274758</v>
      </c>
      <c r="X44" s="19">
        <v>141766</v>
      </c>
      <c r="Y44" s="19">
        <v>125659</v>
      </c>
      <c r="Z44" s="19" t="s">
        <v>100</v>
      </c>
      <c r="AA44" s="19">
        <v>5931</v>
      </c>
      <c r="AB44" s="19" t="s">
        <v>100</v>
      </c>
      <c r="AC44" s="19" t="s">
        <v>100</v>
      </c>
      <c r="AD44" s="19">
        <v>600</v>
      </c>
      <c r="AE44" s="19">
        <v>802</v>
      </c>
      <c r="AF44" s="19">
        <v>2</v>
      </c>
      <c r="AG44" s="19">
        <v>10</v>
      </c>
    </row>
    <row r="45" spans="1:33" ht="15.75" customHeight="1">
      <c r="A45" s="22" t="s">
        <v>63</v>
      </c>
      <c r="B45" s="9"/>
      <c r="C45" s="19">
        <f t="shared" si="17"/>
        <v>31</v>
      </c>
      <c r="D45" s="19">
        <v>18</v>
      </c>
      <c r="E45" s="19" t="s">
        <v>100</v>
      </c>
      <c r="F45" s="19">
        <v>4</v>
      </c>
      <c r="G45" s="19" t="s">
        <v>89</v>
      </c>
      <c r="H45" s="19" t="s">
        <v>89</v>
      </c>
      <c r="I45" s="19">
        <v>9</v>
      </c>
      <c r="J45" s="19">
        <f t="shared" si="18"/>
        <v>29</v>
      </c>
      <c r="K45" s="19">
        <v>6</v>
      </c>
      <c r="L45" s="19">
        <v>1</v>
      </c>
      <c r="M45" s="19">
        <v>7</v>
      </c>
      <c r="N45" s="19">
        <v>15</v>
      </c>
      <c r="O45" s="19">
        <v>1078</v>
      </c>
      <c r="P45" s="19">
        <v>116</v>
      </c>
      <c r="Q45" s="19" t="s">
        <v>100</v>
      </c>
      <c r="R45" s="19">
        <f t="shared" si="19"/>
        <v>35</v>
      </c>
      <c r="S45" s="19">
        <v>15</v>
      </c>
      <c r="T45" s="19">
        <v>1</v>
      </c>
      <c r="U45" s="19">
        <v>19</v>
      </c>
      <c r="V45" s="19">
        <v>88</v>
      </c>
      <c r="W45" s="19">
        <f t="shared" si="20"/>
        <v>83188</v>
      </c>
      <c r="X45" s="19">
        <v>48475</v>
      </c>
      <c r="Y45" s="19">
        <v>30247</v>
      </c>
      <c r="Z45" s="19" t="s">
        <v>100</v>
      </c>
      <c r="AA45" s="19">
        <v>3712</v>
      </c>
      <c r="AB45" s="19" t="s">
        <v>101</v>
      </c>
      <c r="AC45" s="19" t="s">
        <v>100</v>
      </c>
      <c r="AD45" s="19">
        <v>754</v>
      </c>
      <c r="AE45" s="19" t="s">
        <v>101</v>
      </c>
      <c r="AF45" s="19" t="s">
        <v>100</v>
      </c>
      <c r="AG45" s="19">
        <v>10</v>
      </c>
    </row>
    <row r="46" spans="1:33" ht="15.75" customHeight="1">
      <c r="A46" s="22" t="s">
        <v>64</v>
      </c>
      <c r="B46" s="9"/>
      <c r="C46" s="19">
        <f t="shared" si="17"/>
        <v>73</v>
      </c>
      <c r="D46" s="19">
        <v>35</v>
      </c>
      <c r="E46" s="19">
        <v>8</v>
      </c>
      <c r="F46" s="19">
        <v>8</v>
      </c>
      <c r="G46" s="19" t="s">
        <v>89</v>
      </c>
      <c r="H46" s="19" t="s">
        <v>89</v>
      </c>
      <c r="I46" s="19">
        <v>22</v>
      </c>
      <c r="J46" s="19">
        <f t="shared" si="18"/>
        <v>60</v>
      </c>
      <c r="K46" s="19">
        <v>10</v>
      </c>
      <c r="L46" s="19">
        <v>5</v>
      </c>
      <c r="M46" s="19">
        <v>18</v>
      </c>
      <c r="N46" s="19">
        <v>27</v>
      </c>
      <c r="O46" s="19">
        <v>1668</v>
      </c>
      <c r="P46" s="19">
        <v>220</v>
      </c>
      <c r="Q46" s="19">
        <v>42</v>
      </c>
      <c r="R46" s="19">
        <f t="shared" si="19"/>
        <v>66</v>
      </c>
      <c r="S46" s="19">
        <v>15</v>
      </c>
      <c r="T46" s="19">
        <v>2</v>
      </c>
      <c r="U46" s="19">
        <v>49</v>
      </c>
      <c r="V46" s="19">
        <v>163</v>
      </c>
      <c r="W46" s="19">
        <f t="shared" si="20"/>
        <v>191675</v>
      </c>
      <c r="X46" s="19">
        <v>149595</v>
      </c>
      <c r="Y46" s="19">
        <v>38265</v>
      </c>
      <c r="Z46" s="19" t="s">
        <v>100</v>
      </c>
      <c r="AA46" s="19">
        <v>2886</v>
      </c>
      <c r="AB46" s="19" t="s">
        <v>100</v>
      </c>
      <c r="AC46" s="19" t="s">
        <v>100</v>
      </c>
      <c r="AD46" s="19">
        <v>929</v>
      </c>
      <c r="AE46" s="19" t="s">
        <v>100</v>
      </c>
      <c r="AF46" s="19">
        <v>1</v>
      </c>
      <c r="AG46" s="19">
        <v>12</v>
      </c>
    </row>
    <row r="47" spans="1:33" s="36" customFormat="1" ht="11.25" customHeight="1">
      <c r="A47" s="33"/>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ht="15.75" customHeight="1">
      <c r="A48" s="22" t="s">
        <v>65</v>
      </c>
      <c r="B48" s="9"/>
      <c r="C48" s="19">
        <f t="shared" si="17"/>
        <v>53</v>
      </c>
      <c r="D48" s="19">
        <v>22</v>
      </c>
      <c r="E48" s="19" t="s">
        <v>100</v>
      </c>
      <c r="F48" s="19">
        <v>16</v>
      </c>
      <c r="G48" s="19" t="s">
        <v>89</v>
      </c>
      <c r="H48" s="19" t="s">
        <v>89</v>
      </c>
      <c r="I48" s="19">
        <v>15</v>
      </c>
      <c r="J48" s="19">
        <f>SUM(K48:N48)</f>
        <v>29</v>
      </c>
      <c r="K48" s="19">
        <v>5</v>
      </c>
      <c r="L48" s="19">
        <v>1</v>
      </c>
      <c r="M48" s="19">
        <v>15</v>
      </c>
      <c r="N48" s="19">
        <v>8</v>
      </c>
      <c r="O48" s="19">
        <v>304</v>
      </c>
      <c r="P48" s="19">
        <v>406</v>
      </c>
      <c r="Q48" s="19" t="s">
        <v>100</v>
      </c>
      <c r="R48" s="19">
        <f t="shared" si="19"/>
        <v>19</v>
      </c>
      <c r="S48" s="19">
        <v>3</v>
      </c>
      <c r="T48" s="19">
        <v>1</v>
      </c>
      <c r="U48" s="19">
        <v>15</v>
      </c>
      <c r="V48" s="19">
        <v>22</v>
      </c>
      <c r="W48" s="19">
        <f t="shared" si="20"/>
        <v>99554</v>
      </c>
      <c r="X48" s="19">
        <v>40592</v>
      </c>
      <c r="Y48" s="19">
        <v>51097</v>
      </c>
      <c r="Z48" s="19" t="s">
        <v>100</v>
      </c>
      <c r="AA48" s="19">
        <v>5238</v>
      </c>
      <c r="AB48" s="19" t="s">
        <v>100</v>
      </c>
      <c r="AC48" s="19" t="s">
        <v>100</v>
      </c>
      <c r="AD48" s="19">
        <v>2627</v>
      </c>
      <c r="AE48" s="19" t="s">
        <v>100</v>
      </c>
      <c r="AF48" s="19">
        <v>2</v>
      </c>
      <c r="AG48" s="19">
        <v>19</v>
      </c>
    </row>
    <row r="49" spans="1:33" ht="15.75" customHeight="1">
      <c r="A49" s="22" t="s">
        <v>66</v>
      </c>
      <c r="B49" s="9"/>
      <c r="C49" s="19">
        <f t="shared" si="17"/>
        <v>39</v>
      </c>
      <c r="D49" s="19">
        <v>19</v>
      </c>
      <c r="E49" s="19">
        <v>2</v>
      </c>
      <c r="F49" s="19">
        <v>7</v>
      </c>
      <c r="G49" s="19" t="s">
        <v>89</v>
      </c>
      <c r="H49" s="19" t="s">
        <v>89</v>
      </c>
      <c r="I49" s="19">
        <v>11</v>
      </c>
      <c r="J49" s="19">
        <f>SUM(K49:N49)</f>
        <v>29</v>
      </c>
      <c r="K49" s="19">
        <v>6</v>
      </c>
      <c r="L49" s="19">
        <v>6</v>
      </c>
      <c r="M49" s="19">
        <v>5</v>
      </c>
      <c r="N49" s="19">
        <v>12</v>
      </c>
      <c r="O49" s="19">
        <v>765</v>
      </c>
      <c r="P49" s="19">
        <v>10</v>
      </c>
      <c r="Q49" s="19">
        <v>2</v>
      </c>
      <c r="R49" s="19">
        <f t="shared" si="19"/>
        <v>12</v>
      </c>
      <c r="S49" s="19">
        <v>1</v>
      </c>
      <c r="T49" s="19">
        <v>4</v>
      </c>
      <c r="U49" s="19">
        <v>7</v>
      </c>
      <c r="V49" s="19">
        <v>35</v>
      </c>
      <c r="W49" s="19">
        <f t="shared" si="20"/>
        <v>47256</v>
      </c>
      <c r="X49" s="19">
        <v>37501</v>
      </c>
      <c r="Y49" s="19">
        <v>6222</v>
      </c>
      <c r="Z49" s="19" t="s">
        <v>100</v>
      </c>
      <c r="AA49" s="19">
        <v>1790</v>
      </c>
      <c r="AB49" s="19" t="s">
        <v>100</v>
      </c>
      <c r="AC49" s="19" t="s">
        <v>100</v>
      </c>
      <c r="AD49" s="19">
        <v>1743</v>
      </c>
      <c r="AE49" s="19" t="s">
        <v>100</v>
      </c>
      <c r="AF49" s="19" t="s">
        <v>100</v>
      </c>
      <c r="AG49" s="19">
        <v>7</v>
      </c>
    </row>
    <row r="50" spans="1:33" ht="15.75" customHeight="1">
      <c r="A50" s="22" t="s">
        <v>67</v>
      </c>
      <c r="B50" s="9"/>
      <c r="C50" s="19">
        <f t="shared" si="17"/>
        <v>51</v>
      </c>
      <c r="D50" s="19">
        <v>31</v>
      </c>
      <c r="E50" s="19" t="s">
        <v>100</v>
      </c>
      <c r="F50" s="19">
        <v>3</v>
      </c>
      <c r="G50" s="19" t="s">
        <v>89</v>
      </c>
      <c r="H50" s="19" t="s">
        <v>89</v>
      </c>
      <c r="I50" s="19">
        <v>17</v>
      </c>
      <c r="J50" s="19">
        <f>SUM(K50:N50)</f>
        <v>53</v>
      </c>
      <c r="K50" s="19">
        <v>14</v>
      </c>
      <c r="L50" s="19">
        <v>1</v>
      </c>
      <c r="M50" s="19">
        <v>12</v>
      </c>
      <c r="N50" s="19">
        <v>26</v>
      </c>
      <c r="O50" s="19">
        <v>1305</v>
      </c>
      <c r="P50" s="19">
        <v>47</v>
      </c>
      <c r="Q50" s="19">
        <v>2</v>
      </c>
      <c r="R50" s="19">
        <f t="shared" si="19"/>
        <v>37</v>
      </c>
      <c r="S50" s="19">
        <v>8</v>
      </c>
      <c r="T50" s="19">
        <v>1</v>
      </c>
      <c r="U50" s="19">
        <v>28</v>
      </c>
      <c r="V50" s="19">
        <v>95</v>
      </c>
      <c r="W50" s="19">
        <f t="shared" si="20"/>
        <v>159612</v>
      </c>
      <c r="X50" s="19">
        <v>108081</v>
      </c>
      <c r="Y50" s="19">
        <v>48843</v>
      </c>
      <c r="Z50" s="19" t="s">
        <v>100</v>
      </c>
      <c r="AA50" s="19">
        <v>2423</v>
      </c>
      <c r="AB50" s="19" t="s">
        <v>100</v>
      </c>
      <c r="AC50" s="19" t="s">
        <v>100</v>
      </c>
      <c r="AD50" s="19">
        <v>265</v>
      </c>
      <c r="AE50" s="19" t="s">
        <v>100</v>
      </c>
      <c r="AF50" s="19">
        <v>1</v>
      </c>
      <c r="AG50" s="19">
        <v>24</v>
      </c>
    </row>
    <row r="51" spans="1:33" ht="15.75" customHeight="1">
      <c r="A51" s="22" t="s">
        <v>68</v>
      </c>
      <c r="B51" s="9"/>
      <c r="C51" s="19">
        <f t="shared" si="17"/>
        <v>71</v>
      </c>
      <c r="D51" s="19">
        <v>44</v>
      </c>
      <c r="E51" s="19" t="s">
        <v>100</v>
      </c>
      <c r="F51" s="19">
        <v>13</v>
      </c>
      <c r="G51" s="19" t="s">
        <v>89</v>
      </c>
      <c r="H51" s="19" t="s">
        <v>89</v>
      </c>
      <c r="I51" s="19">
        <v>14</v>
      </c>
      <c r="J51" s="19">
        <f>SUM(K51:N51)</f>
        <v>53</v>
      </c>
      <c r="K51" s="19">
        <v>4</v>
      </c>
      <c r="L51" s="19">
        <v>4</v>
      </c>
      <c r="M51" s="19">
        <v>17</v>
      </c>
      <c r="N51" s="19">
        <v>28</v>
      </c>
      <c r="O51" s="19">
        <v>1961</v>
      </c>
      <c r="P51" s="19">
        <v>218</v>
      </c>
      <c r="Q51" s="19" t="s">
        <v>100</v>
      </c>
      <c r="R51" s="19">
        <f t="shared" si="19"/>
        <v>72</v>
      </c>
      <c r="S51" s="19">
        <v>12</v>
      </c>
      <c r="T51" s="19">
        <v>4</v>
      </c>
      <c r="U51" s="19">
        <v>56</v>
      </c>
      <c r="V51" s="19">
        <v>170</v>
      </c>
      <c r="W51" s="19">
        <f t="shared" si="20"/>
        <v>126004</v>
      </c>
      <c r="X51" s="19">
        <v>62290</v>
      </c>
      <c r="Y51" s="19">
        <v>59596</v>
      </c>
      <c r="Z51" s="19" t="s">
        <v>100</v>
      </c>
      <c r="AA51" s="19">
        <v>2784</v>
      </c>
      <c r="AB51" s="19" t="s">
        <v>100</v>
      </c>
      <c r="AC51" s="19" t="s">
        <v>100</v>
      </c>
      <c r="AD51" s="19">
        <v>909</v>
      </c>
      <c r="AE51" s="19">
        <v>425</v>
      </c>
      <c r="AF51" s="19">
        <v>1</v>
      </c>
      <c r="AG51" s="19">
        <v>10</v>
      </c>
    </row>
    <row r="52" spans="1:33" ht="15.75" customHeight="1">
      <c r="A52" s="22" t="s">
        <v>69</v>
      </c>
      <c r="B52" s="9"/>
      <c r="C52" s="19">
        <f t="shared" si="17"/>
        <v>46</v>
      </c>
      <c r="D52" s="19">
        <v>22</v>
      </c>
      <c r="E52" s="19" t="s">
        <v>100</v>
      </c>
      <c r="F52" s="19">
        <v>17</v>
      </c>
      <c r="G52" s="19" t="s">
        <v>89</v>
      </c>
      <c r="H52" s="19" t="s">
        <v>89</v>
      </c>
      <c r="I52" s="19">
        <v>7</v>
      </c>
      <c r="J52" s="19">
        <f>SUM(K52:N52)</f>
        <v>33</v>
      </c>
      <c r="K52" s="19">
        <v>5</v>
      </c>
      <c r="L52" s="19">
        <v>5</v>
      </c>
      <c r="M52" s="19">
        <v>15</v>
      </c>
      <c r="N52" s="19">
        <v>8</v>
      </c>
      <c r="O52" s="19">
        <v>3464</v>
      </c>
      <c r="P52" s="19">
        <v>531</v>
      </c>
      <c r="Q52" s="19" t="s">
        <v>100</v>
      </c>
      <c r="R52" s="19">
        <f t="shared" si="19"/>
        <v>29</v>
      </c>
      <c r="S52" s="19">
        <v>6</v>
      </c>
      <c r="T52" s="19">
        <v>4</v>
      </c>
      <c r="U52" s="19">
        <v>19</v>
      </c>
      <c r="V52" s="19">
        <v>79</v>
      </c>
      <c r="W52" s="19">
        <f t="shared" si="20"/>
        <v>489083</v>
      </c>
      <c r="X52" s="19">
        <v>215713</v>
      </c>
      <c r="Y52" s="19">
        <v>260516</v>
      </c>
      <c r="Z52" s="19" t="s">
        <v>100</v>
      </c>
      <c r="AA52" s="19">
        <v>4487</v>
      </c>
      <c r="AB52" s="19" t="s">
        <v>100</v>
      </c>
      <c r="AC52" s="19" t="s">
        <v>100</v>
      </c>
      <c r="AD52" s="19">
        <v>8367</v>
      </c>
      <c r="AE52" s="19" t="s">
        <v>100</v>
      </c>
      <c r="AF52" s="19">
        <v>3</v>
      </c>
      <c r="AG52" s="19">
        <v>8</v>
      </c>
    </row>
    <row r="53" spans="1:33" s="36" customFormat="1" ht="11.25" customHeight="1">
      <c r="A53" s="33"/>
      <c r="B53" s="34"/>
      <c r="C53" s="35"/>
      <c r="D53" s="35"/>
      <c r="E53" s="35"/>
      <c r="F53" s="35"/>
      <c r="G53" s="35"/>
      <c r="H53" s="35"/>
      <c r="I53" s="35"/>
      <c r="J53" s="35"/>
      <c r="K53" s="35"/>
      <c r="L53" s="35"/>
      <c r="M53" s="35"/>
      <c r="N53" s="35"/>
      <c r="O53" s="35"/>
      <c r="P53" s="35"/>
      <c r="Q53" s="35"/>
      <c r="R53" s="35"/>
      <c r="S53" s="35"/>
      <c r="T53" s="35"/>
      <c r="U53" s="35"/>
      <c r="V53" s="35"/>
      <c r="X53" s="35"/>
      <c r="Y53" s="35"/>
      <c r="Z53" s="35"/>
      <c r="AA53" s="35"/>
      <c r="AB53" s="35"/>
      <c r="AC53" s="35"/>
      <c r="AD53" s="35"/>
      <c r="AE53" s="35"/>
      <c r="AF53" s="35"/>
      <c r="AG53" s="35"/>
    </row>
    <row r="54" spans="1:33" ht="15.75" customHeight="1">
      <c r="A54" s="22" t="s">
        <v>70</v>
      </c>
      <c r="B54" s="9"/>
      <c r="C54" s="19">
        <f t="shared" si="17"/>
        <v>18</v>
      </c>
      <c r="D54" s="19">
        <v>9</v>
      </c>
      <c r="E54" s="19" t="s">
        <v>100</v>
      </c>
      <c r="F54" s="19">
        <v>6</v>
      </c>
      <c r="G54" s="19" t="s">
        <v>89</v>
      </c>
      <c r="H54" s="19" t="s">
        <v>89</v>
      </c>
      <c r="I54" s="19">
        <v>3</v>
      </c>
      <c r="J54" s="19">
        <f>SUM(K54:N54)</f>
        <v>9</v>
      </c>
      <c r="K54" s="19" t="s">
        <v>100</v>
      </c>
      <c r="L54" s="19" t="s">
        <v>100</v>
      </c>
      <c r="M54" s="19">
        <v>4</v>
      </c>
      <c r="N54" s="19">
        <v>5</v>
      </c>
      <c r="O54" s="19">
        <v>54</v>
      </c>
      <c r="P54" s="19">
        <v>10</v>
      </c>
      <c r="Q54" s="19" t="s">
        <v>100</v>
      </c>
      <c r="R54" s="19">
        <f t="shared" si="19"/>
        <v>11</v>
      </c>
      <c r="S54" s="19">
        <v>2</v>
      </c>
      <c r="T54" s="19">
        <v>2</v>
      </c>
      <c r="U54" s="19">
        <v>7</v>
      </c>
      <c r="V54" s="19">
        <v>22</v>
      </c>
      <c r="W54" s="19">
        <f t="shared" si="20"/>
        <v>7545</v>
      </c>
      <c r="X54" s="19">
        <v>3555</v>
      </c>
      <c r="Y54" s="19">
        <v>2566</v>
      </c>
      <c r="Z54" s="19" t="s">
        <v>100</v>
      </c>
      <c r="AA54" s="19">
        <v>1326</v>
      </c>
      <c r="AB54" s="19" t="s">
        <v>100</v>
      </c>
      <c r="AC54" s="19" t="s">
        <v>100</v>
      </c>
      <c r="AD54" s="19">
        <v>98</v>
      </c>
      <c r="AE54" s="19" t="s">
        <v>100</v>
      </c>
      <c r="AF54" s="19" t="s">
        <v>100</v>
      </c>
      <c r="AG54" s="19">
        <v>2</v>
      </c>
    </row>
    <row r="55" spans="1:33" ht="15.75" customHeight="1">
      <c r="A55" s="22" t="s">
        <v>71</v>
      </c>
      <c r="B55" s="9"/>
      <c r="C55" s="19">
        <f t="shared" si="17"/>
        <v>28</v>
      </c>
      <c r="D55" s="19">
        <v>21</v>
      </c>
      <c r="E55" s="19" t="s">
        <v>100</v>
      </c>
      <c r="F55" s="19">
        <v>5</v>
      </c>
      <c r="G55" s="19" t="s">
        <v>89</v>
      </c>
      <c r="H55" s="19" t="s">
        <v>89</v>
      </c>
      <c r="I55" s="19">
        <v>2</v>
      </c>
      <c r="J55" s="19">
        <f aca="true" t="shared" si="21" ref="J55:J75">SUM(K55:N55)</f>
        <v>27</v>
      </c>
      <c r="K55" s="19">
        <v>4</v>
      </c>
      <c r="L55" s="19">
        <v>2</v>
      </c>
      <c r="M55" s="19">
        <v>9</v>
      </c>
      <c r="N55" s="19">
        <v>12</v>
      </c>
      <c r="O55" s="19">
        <v>293</v>
      </c>
      <c r="P55" s="19">
        <v>42</v>
      </c>
      <c r="Q55" s="19" t="s">
        <v>100</v>
      </c>
      <c r="R55" s="19">
        <f t="shared" si="19"/>
        <v>23</v>
      </c>
      <c r="S55" s="19">
        <v>2</v>
      </c>
      <c r="T55" s="19">
        <v>1</v>
      </c>
      <c r="U55" s="19">
        <v>20</v>
      </c>
      <c r="V55" s="19">
        <v>59</v>
      </c>
      <c r="W55" s="19">
        <f t="shared" si="20"/>
        <v>23787</v>
      </c>
      <c r="X55" s="19">
        <v>19719</v>
      </c>
      <c r="Y55" s="19">
        <v>1364</v>
      </c>
      <c r="Z55" s="19" t="s">
        <v>100</v>
      </c>
      <c r="AA55" s="19">
        <v>2704</v>
      </c>
      <c r="AB55" s="19" t="s">
        <v>100</v>
      </c>
      <c r="AC55" s="19" t="s">
        <v>100</v>
      </c>
      <c r="AD55" s="19" t="s">
        <v>100</v>
      </c>
      <c r="AE55" s="19" t="s">
        <v>100</v>
      </c>
      <c r="AF55" s="19" t="s">
        <v>100</v>
      </c>
      <c r="AG55" s="19">
        <v>3</v>
      </c>
    </row>
    <row r="56" spans="1:33" ht="15.75" customHeight="1">
      <c r="A56" s="22" t="s">
        <v>72</v>
      </c>
      <c r="B56" s="9"/>
      <c r="C56" s="19">
        <f t="shared" si="17"/>
        <v>187</v>
      </c>
      <c r="D56" s="19">
        <v>115</v>
      </c>
      <c r="E56" s="19">
        <v>2</v>
      </c>
      <c r="F56" s="19">
        <v>36</v>
      </c>
      <c r="G56" s="19" t="s">
        <v>89</v>
      </c>
      <c r="H56" s="19" t="s">
        <v>89</v>
      </c>
      <c r="I56" s="19">
        <v>34</v>
      </c>
      <c r="J56" s="19">
        <f t="shared" si="21"/>
        <v>169</v>
      </c>
      <c r="K56" s="19">
        <v>24</v>
      </c>
      <c r="L56" s="19">
        <v>16</v>
      </c>
      <c r="M56" s="19">
        <v>59</v>
      </c>
      <c r="N56" s="19">
        <v>70</v>
      </c>
      <c r="O56" s="19">
        <v>6442</v>
      </c>
      <c r="P56" s="19">
        <v>964</v>
      </c>
      <c r="Q56" s="19">
        <v>20</v>
      </c>
      <c r="R56" s="19">
        <f t="shared" si="19"/>
        <v>142</v>
      </c>
      <c r="S56" s="19">
        <v>47</v>
      </c>
      <c r="T56" s="19">
        <v>18</v>
      </c>
      <c r="U56" s="19">
        <v>77</v>
      </c>
      <c r="V56" s="19">
        <v>329</v>
      </c>
      <c r="W56" s="19">
        <f t="shared" si="20"/>
        <v>391425</v>
      </c>
      <c r="X56" s="19">
        <v>209228</v>
      </c>
      <c r="Y56" s="19">
        <v>170354</v>
      </c>
      <c r="Z56" s="19" t="s">
        <v>100</v>
      </c>
      <c r="AA56" s="19">
        <v>10744</v>
      </c>
      <c r="AB56" s="19" t="s">
        <v>100</v>
      </c>
      <c r="AC56" s="19" t="s">
        <v>100</v>
      </c>
      <c r="AD56" s="19">
        <v>1099</v>
      </c>
      <c r="AE56" s="19" t="s">
        <v>100</v>
      </c>
      <c r="AF56" s="19">
        <v>3</v>
      </c>
      <c r="AG56" s="19">
        <v>33</v>
      </c>
    </row>
    <row r="57" spans="1:33" ht="15.75" customHeight="1">
      <c r="A57" s="22" t="s">
        <v>73</v>
      </c>
      <c r="B57" s="9"/>
      <c r="C57" s="19">
        <f t="shared" si="17"/>
        <v>36</v>
      </c>
      <c r="D57" s="19">
        <v>21</v>
      </c>
      <c r="E57" s="19">
        <v>2</v>
      </c>
      <c r="F57" s="19">
        <v>5</v>
      </c>
      <c r="G57" s="19" t="s">
        <v>89</v>
      </c>
      <c r="H57" s="19" t="s">
        <v>89</v>
      </c>
      <c r="I57" s="19">
        <v>8</v>
      </c>
      <c r="J57" s="19">
        <f t="shared" si="21"/>
        <v>33</v>
      </c>
      <c r="K57" s="19">
        <v>13</v>
      </c>
      <c r="L57" s="19">
        <v>2</v>
      </c>
      <c r="M57" s="19">
        <v>13</v>
      </c>
      <c r="N57" s="19">
        <v>5</v>
      </c>
      <c r="O57" s="19">
        <v>672</v>
      </c>
      <c r="P57" s="19">
        <v>17</v>
      </c>
      <c r="Q57" s="19">
        <v>2</v>
      </c>
      <c r="R57" s="19">
        <f t="shared" si="19"/>
        <v>19</v>
      </c>
      <c r="S57" s="19">
        <v>6</v>
      </c>
      <c r="T57" s="19">
        <v>2</v>
      </c>
      <c r="U57" s="19">
        <v>11</v>
      </c>
      <c r="V57" s="19">
        <v>75</v>
      </c>
      <c r="W57" s="19">
        <f t="shared" si="20"/>
        <v>26556</v>
      </c>
      <c r="X57" s="19">
        <v>20564</v>
      </c>
      <c r="Y57" s="19">
        <v>5688</v>
      </c>
      <c r="Z57" s="19" t="s">
        <v>100</v>
      </c>
      <c r="AA57" s="19">
        <v>303</v>
      </c>
      <c r="AB57" s="19" t="s">
        <v>100</v>
      </c>
      <c r="AC57" s="19" t="s">
        <v>100</v>
      </c>
      <c r="AD57" s="19">
        <v>1</v>
      </c>
      <c r="AE57" s="19" t="s">
        <v>100</v>
      </c>
      <c r="AF57" s="19">
        <v>1</v>
      </c>
      <c r="AG57" s="19">
        <v>12</v>
      </c>
    </row>
    <row r="58" spans="1:33" ht="15.75" customHeight="1">
      <c r="A58" s="22" t="s">
        <v>74</v>
      </c>
      <c r="B58" s="9"/>
      <c r="C58" s="19">
        <f t="shared" si="17"/>
        <v>21</v>
      </c>
      <c r="D58" s="19">
        <v>10</v>
      </c>
      <c r="E58" s="19">
        <v>1</v>
      </c>
      <c r="F58" s="19">
        <v>6</v>
      </c>
      <c r="G58" s="19" t="s">
        <v>89</v>
      </c>
      <c r="H58" s="19" t="s">
        <v>89</v>
      </c>
      <c r="I58" s="19">
        <v>4</v>
      </c>
      <c r="J58" s="19">
        <f t="shared" si="21"/>
        <v>13</v>
      </c>
      <c r="K58" s="19">
        <v>3</v>
      </c>
      <c r="L58" s="19" t="s">
        <v>100</v>
      </c>
      <c r="M58" s="19">
        <v>4</v>
      </c>
      <c r="N58" s="19">
        <v>6</v>
      </c>
      <c r="O58" s="19">
        <v>273</v>
      </c>
      <c r="P58" s="19">
        <v>3</v>
      </c>
      <c r="Q58" s="19">
        <v>10</v>
      </c>
      <c r="R58" s="19">
        <f t="shared" si="19"/>
        <v>12</v>
      </c>
      <c r="S58" s="19">
        <v>5</v>
      </c>
      <c r="T58" s="19" t="s">
        <v>100</v>
      </c>
      <c r="U58" s="19">
        <v>7</v>
      </c>
      <c r="V58" s="19">
        <v>35</v>
      </c>
      <c r="W58" s="19">
        <f t="shared" si="20"/>
        <v>35385</v>
      </c>
      <c r="X58" s="19">
        <v>26528</v>
      </c>
      <c r="Y58" s="19">
        <v>7429</v>
      </c>
      <c r="Z58" s="19" t="s">
        <v>100</v>
      </c>
      <c r="AA58" s="19">
        <v>1403</v>
      </c>
      <c r="AB58" s="19" t="s">
        <v>100</v>
      </c>
      <c r="AC58" s="19" t="s">
        <v>100</v>
      </c>
      <c r="AD58" s="19">
        <v>25</v>
      </c>
      <c r="AE58" s="19" t="s">
        <v>100</v>
      </c>
      <c r="AF58" s="19">
        <v>4</v>
      </c>
      <c r="AG58" s="19">
        <v>2</v>
      </c>
    </row>
    <row r="59" spans="1:33" s="36" customFormat="1" ht="11.25" customHeight="1">
      <c r="A59" s="33"/>
      <c r="B59" s="34"/>
      <c r="C59" s="35"/>
      <c r="D59" s="35"/>
      <c r="E59" s="35"/>
      <c r="F59" s="35"/>
      <c r="G59" s="35"/>
      <c r="H59" s="35"/>
      <c r="I59" s="35"/>
      <c r="J59" s="35"/>
      <c r="K59" s="35"/>
      <c r="L59" s="35"/>
      <c r="M59" s="35"/>
      <c r="N59" s="35"/>
      <c r="O59" s="35"/>
      <c r="P59" s="35"/>
      <c r="Q59" s="35"/>
      <c r="R59" s="35"/>
      <c r="S59" s="35"/>
      <c r="T59" s="35"/>
      <c r="U59" s="35"/>
      <c r="V59" s="35"/>
      <c r="W59" s="19"/>
      <c r="X59" s="35"/>
      <c r="Y59" s="35"/>
      <c r="Z59" s="35"/>
      <c r="AA59" s="35"/>
      <c r="AB59" s="19"/>
      <c r="AC59" s="19"/>
      <c r="AD59" s="35"/>
      <c r="AE59" s="35"/>
      <c r="AF59" s="35"/>
      <c r="AG59" s="35"/>
    </row>
    <row r="60" spans="1:33" ht="15.75" customHeight="1">
      <c r="A60" s="22" t="s">
        <v>75</v>
      </c>
      <c r="B60" s="9"/>
      <c r="C60" s="19">
        <f t="shared" si="17"/>
        <v>32</v>
      </c>
      <c r="D60" s="19">
        <v>17</v>
      </c>
      <c r="E60" s="19">
        <v>3</v>
      </c>
      <c r="F60" s="19">
        <v>5</v>
      </c>
      <c r="G60" s="19" t="s">
        <v>89</v>
      </c>
      <c r="H60" s="19" t="s">
        <v>89</v>
      </c>
      <c r="I60" s="19">
        <v>7</v>
      </c>
      <c r="J60" s="19">
        <f t="shared" si="21"/>
        <v>33</v>
      </c>
      <c r="K60" s="19">
        <v>9</v>
      </c>
      <c r="L60" s="19">
        <v>2</v>
      </c>
      <c r="M60" s="19">
        <v>6</v>
      </c>
      <c r="N60" s="19">
        <v>16</v>
      </c>
      <c r="O60" s="19">
        <v>995</v>
      </c>
      <c r="P60" s="19">
        <v>147</v>
      </c>
      <c r="Q60" s="19">
        <v>45</v>
      </c>
      <c r="R60" s="19">
        <f t="shared" si="19"/>
        <v>21</v>
      </c>
      <c r="S60" s="19">
        <v>3</v>
      </c>
      <c r="T60" s="19">
        <v>2</v>
      </c>
      <c r="U60" s="19">
        <v>16</v>
      </c>
      <c r="V60" s="19">
        <v>62</v>
      </c>
      <c r="W60" s="19">
        <f t="shared" si="20"/>
        <v>225337</v>
      </c>
      <c r="X60" s="19">
        <v>115129</v>
      </c>
      <c r="Y60" s="19">
        <v>108041</v>
      </c>
      <c r="Z60" s="19" t="s">
        <v>100</v>
      </c>
      <c r="AA60" s="19">
        <v>284</v>
      </c>
      <c r="AB60" s="19" t="s">
        <v>100</v>
      </c>
      <c r="AC60" s="19" t="s">
        <v>100</v>
      </c>
      <c r="AD60" s="19">
        <v>1883</v>
      </c>
      <c r="AE60" s="19" t="s">
        <v>100</v>
      </c>
      <c r="AF60" s="19">
        <v>1</v>
      </c>
      <c r="AG60" s="19">
        <v>4</v>
      </c>
    </row>
    <row r="61" spans="1:33" ht="15.75" customHeight="1">
      <c r="A61" s="22" t="s">
        <v>76</v>
      </c>
      <c r="B61" s="9"/>
      <c r="C61" s="19">
        <f t="shared" si="17"/>
        <v>22</v>
      </c>
      <c r="D61" s="19">
        <v>15</v>
      </c>
      <c r="E61" s="19" t="s">
        <v>100</v>
      </c>
      <c r="F61" s="19">
        <v>4</v>
      </c>
      <c r="G61" s="19" t="s">
        <v>89</v>
      </c>
      <c r="H61" s="19" t="s">
        <v>89</v>
      </c>
      <c r="I61" s="19">
        <v>3</v>
      </c>
      <c r="J61" s="19">
        <f t="shared" si="21"/>
        <v>21</v>
      </c>
      <c r="K61" s="19">
        <v>6</v>
      </c>
      <c r="L61" s="19">
        <v>2</v>
      </c>
      <c r="M61" s="19">
        <v>4</v>
      </c>
      <c r="N61" s="19">
        <v>9</v>
      </c>
      <c r="O61" s="19">
        <v>1219</v>
      </c>
      <c r="P61" s="19">
        <v>8</v>
      </c>
      <c r="Q61" s="19" t="s">
        <v>100</v>
      </c>
      <c r="R61" s="19">
        <f t="shared" si="19"/>
        <v>14</v>
      </c>
      <c r="S61" s="19">
        <v>5</v>
      </c>
      <c r="T61" s="19" t="s">
        <v>100</v>
      </c>
      <c r="U61" s="19">
        <v>9</v>
      </c>
      <c r="V61" s="19">
        <v>31</v>
      </c>
      <c r="W61" s="19">
        <f t="shared" si="20"/>
        <v>124093</v>
      </c>
      <c r="X61" s="19">
        <v>60132</v>
      </c>
      <c r="Y61" s="19">
        <v>63551</v>
      </c>
      <c r="Z61" s="19" t="s">
        <v>100</v>
      </c>
      <c r="AA61" s="19">
        <v>286</v>
      </c>
      <c r="AB61" s="19" t="s">
        <v>100</v>
      </c>
      <c r="AC61" s="19" t="s">
        <v>100</v>
      </c>
      <c r="AD61" s="19">
        <v>124</v>
      </c>
      <c r="AE61" s="19" t="s">
        <v>100</v>
      </c>
      <c r="AF61" s="19" t="s">
        <v>100</v>
      </c>
      <c r="AG61" s="19">
        <v>3</v>
      </c>
    </row>
    <row r="62" spans="1:33" ht="15.75" customHeight="1">
      <c r="A62" s="22" t="s">
        <v>77</v>
      </c>
      <c r="B62" s="9"/>
      <c r="C62" s="19">
        <f t="shared" si="17"/>
        <v>21</v>
      </c>
      <c r="D62" s="19">
        <v>14</v>
      </c>
      <c r="E62" s="19">
        <v>1</v>
      </c>
      <c r="F62" s="19">
        <v>4</v>
      </c>
      <c r="G62" s="19" t="s">
        <v>100</v>
      </c>
      <c r="H62" s="19" t="s">
        <v>89</v>
      </c>
      <c r="I62" s="19">
        <v>2</v>
      </c>
      <c r="J62" s="19">
        <f t="shared" si="21"/>
        <v>15</v>
      </c>
      <c r="K62" s="19">
        <v>2</v>
      </c>
      <c r="L62" s="19" t="s">
        <v>100</v>
      </c>
      <c r="M62" s="19">
        <v>3</v>
      </c>
      <c r="N62" s="19">
        <v>10</v>
      </c>
      <c r="O62" s="19">
        <v>1628</v>
      </c>
      <c r="P62" s="19">
        <v>53</v>
      </c>
      <c r="Q62" s="19">
        <v>4</v>
      </c>
      <c r="R62" s="19">
        <f t="shared" si="19"/>
        <v>14</v>
      </c>
      <c r="S62" s="19" t="s">
        <v>100</v>
      </c>
      <c r="T62" s="19" t="s">
        <v>100</v>
      </c>
      <c r="U62" s="19">
        <v>14</v>
      </c>
      <c r="V62" s="19">
        <v>45</v>
      </c>
      <c r="W62" s="19">
        <f t="shared" si="20"/>
        <v>107267</v>
      </c>
      <c r="X62" s="19">
        <v>84010</v>
      </c>
      <c r="Y62" s="19">
        <v>21880</v>
      </c>
      <c r="Z62" s="19" t="s">
        <v>100</v>
      </c>
      <c r="AA62" s="19">
        <v>1012</v>
      </c>
      <c r="AB62" s="19" t="s">
        <v>100</v>
      </c>
      <c r="AC62" s="19" t="s">
        <v>100</v>
      </c>
      <c r="AD62" s="19">
        <v>5</v>
      </c>
      <c r="AE62" s="19">
        <v>360</v>
      </c>
      <c r="AF62" s="19" t="s">
        <v>100</v>
      </c>
      <c r="AG62" s="19">
        <v>4</v>
      </c>
    </row>
    <row r="63" spans="1:33" s="36" customFormat="1" ht="11.25" customHeight="1">
      <c r="A63" s="33"/>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19"/>
      <c r="AC63" s="19"/>
      <c r="AD63" s="35"/>
      <c r="AE63" s="35"/>
      <c r="AF63" s="35"/>
      <c r="AG63" s="35"/>
    </row>
    <row r="64" spans="1:33" ht="15.75" customHeight="1">
      <c r="A64" s="22" t="s">
        <v>78</v>
      </c>
      <c r="B64" s="9"/>
      <c r="C64" s="19">
        <f t="shared" si="17"/>
        <v>7</v>
      </c>
      <c r="D64" s="19">
        <v>3</v>
      </c>
      <c r="E64" s="19" t="s">
        <v>100</v>
      </c>
      <c r="F64" s="19">
        <v>2</v>
      </c>
      <c r="G64" s="19" t="s">
        <v>89</v>
      </c>
      <c r="H64" s="19" t="s">
        <v>89</v>
      </c>
      <c r="I64" s="19">
        <v>2</v>
      </c>
      <c r="J64" s="19">
        <f t="shared" si="21"/>
        <v>4</v>
      </c>
      <c r="K64" s="19">
        <v>1</v>
      </c>
      <c r="L64" s="19" t="s">
        <v>100</v>
      </c>
      <c r="M64" s="19" t="s">
        <v>100</v>
      </c>
      <c r="N64" s="19">
        <v>3</v>
      </c>
      <c r="O64" s="19">
        <v>10</v>
      </c>
      <c r="P64" s="19" t="s">
        <v>100</v>
      </c>
      <c r="Q64" s="19" t="s">
        <v>100</v>
      </c>
      <c r="R64" s="19">
        <f t="shared" si="19"/>
        <v>3</v>
      </c>
      <c r="S64" s="19">
        <v>1</v>
      </c>
      <c r="T64" s="19" t="s">
        <v>100</v>
      </c>
      <c r="U64" s="19">
        <v>2</v>
      </c>
      <c r="V64" s="19">
        <v>4</v>
      </c>
      <c r="W64" s="19">
        <v>392</v>
      </c>
      <c r="X64" s="19">
        <v>77</v>
      </c>
      <c r="Y64" s="19">
        <v>36</v>
      </c>
      <c r="Z64" s="19" t="s">
        <v>100</v>
      </c>
      <c r="AA64" s="19">
        <v>279</v>
      </c>
      <c r="AB64" s="19" t="s">
        <v>100</v>
      </c>
      <c r="AC64" s="19" t="s">
        <v>100</v>
      </c>
      <c r="AD64" s="19" t="s">
        <v>100</v>
      </c>
      <c r="AE64" s="19" t="s">
        <v>100</v>
      </c>
      <c r="AF64" s="19" t="s">
        <v>100</v>
      </c>
      <c r="AG64" s="19">
        <v>2</v>
      </c>
    </row>
    <row r="65" spans="1:33" ht="15.75" customHeight="1">
      <c r="A65" s="22" t="s">
        <v>79</v>
      </c>
      <c r="B65" s="9"/>
      <c r="C65" s="19">
        <f>SUM(D65:I65)</f>
        <v>4</v>
      </c>
      <c r="D65" s="19">
        <v>2</v>
      </c>
      <c r="E65" s="19">
        <v>1</v>
      </c>
      <c r="F65" s="19">
        <v>1</v>
      </c>
      <c r="G65" s="19" t="s">
        <v>89</v>
      </c>
      <c r="H65" s="19" t="s">
        <v>89</v>
      </c>
      <c r="I65" s="19" t="s">
        <v>100</v>
      </c>
      <c r="J65" s="19">
        <f t="shared" si="21"/>
        <v>2</v>
      </c>
      <c r="K65" s="19" t="s">
        <v>100</v>
      </c>
      <c r="L65" s="19" t="s">
        <v>100</v>
      </c>
      <c r="M65" s="19" t="s">
        <v>100</v>
      </c>
      <c r="N65" s="19">
        <v>2</v>
      </c>
      <c r="O65" s="19" t="s">
        <v>100</v>
      </c>
      <c r="P65" s="19">
        <v>2</v>
      </c>
      <c r="Q65" s="19">
        <v>1</v>
      </c>
      <c r="R65" s="19">
        <f t="shared" si="19"/>
        <v>1</v>
      </c>
      <c r="S65" s="19" t="s">
        <v>100</v>
      </c>
      <c r="T65" s="19" t="s">
        <v>100</v>
      </c>
      <c r="U65" s="19">
        <v>1</v>
      </c>
      <c r="V65" s="19">
        <v>4</v>
      </c>
      <c r="W65" s="19">
        <f t="shared" si="20"/>
        <v>135</v>
      </c>
      <c r="X65" s="19">
        <v>26</v>
      </c>
      <c r="Y65" s="19">
        <v>1</v>
      </c>
      <c r="Z65" s="19">
        <v>10</v>
      </c>
      <c r="AA65" s="19">
        <v>98</v>
      </c>
      <c r="AB65" s="19" t="s">
        <v>100</v>
      </c>
      <c r="AC65" s="19" t="s">
        <v>100</v>
      </c>
      <c r="AD65" s="19" t="s">
        <v>100</v>
      </c>
      <c r="AE65" s="19" t="s">
        <v>100</v>
      </c>
      <c r="AF65" s="19" t="s">
        <v>100</v>
      </c>
      <c r="AG65" s="19" t="s">
        <v>100</v>
      </c>
    </row>
    <row r="66" spans="1:33" ht="15.75" customHeight="1">
      <c r="A66" s="22" t="s">
        <v>80</v>
      </c>
      <c r="B66" s="9"/>
      <c r="C66" s="19">
        <f t="shared" si="17"/>
        <v>6</v>
      </c>
      <c r="D66" s="19">
        <v>1</v>
      </c>
      <c r="E66" s="19">
        <v>3</v>
      </c>
      <c r="F66" s="19">
        <v>1</v>
      </c>
      <c r="G66" s="19" t="s">
        <v>89</v>
      </c>
      <c r="H66" s="19" t="s">
        <v>89</v>
      </c>
      <c r="I66" s="19">
        <v>1</v>
      </c>
      <c r="J66" s="19">
        <f t="shared" si="21"/>
        <v>2</v>
      </c>
      <c r="K66" s="19" t="s">
        <v>100</v>
      </c>
      <c r="L66" s="19" t="s">
        <v>100</v>
      </c>
      <c r="M66" s="19">
        <v>2</v>
      </c>
      <c r="N66" s="19" t="s">
        <v>100</v>
      </c>
      <c r="O66" s="19" t="s">
        <v>100</v>
      </c>
      <c r="P66" s="19">
        <v>20</v>
      </c>
      <c r="Q66" s="19">
        <v>28</v>
      </c>
      <c r="R66" s="19">
        <f t="shared" si="19"/>
        <v>1</v>
      </c>
      <c r="S66" s="19" t="s">
        <v>100</v>
      </c>
      <c r="T66" s="19" t="s">
        <v>100</v>
      </c>
      <c r="U66" s="19">
        <v>1</v>
      </c>
      <c r="V66" s="19">
        <v>3</v>
      </c>
      <c r="W66" s="19" t="s">
        <v>100</v>
      </c>
      <c r="X66" s="19" t="s">
        <v>100</v>
      </c>
      <c r="Y66" s="19" t="s">
        <v>100</v>
      </c>
      <c r="Z66" s="19" t="s">
        <v>100</v>
      </c>
      <c r="AA66" s="19" t="s">
        <v>100</v>
      </c>
      <c r="AB66" s="19" t="s">
        <v>100</v>
      </c>
      <c r="AC66" s="19" t="s">
        <v>100</v>
      </c>
      <c r="AD66" s="19" t="s">
        <v>100</v>
      </c>
      <c r="AE66" s="19" t="s">
        <v>100</v>
      </c>
      <c r="AF66" s="19" t="s">
        <v>100</v>
      </c>
      <c r="AG66" s="19">
        <v>1</v>
      </c>
    </row>
    <row r="67" spans="1:33" ht="15.75" customHeight="1">
      <c r="A67" s="22" t="s">
        <v>81</v>
      </c>
      <c r="B67" s="9"/>
      <c r="C67" s="19">
        <f t="shared" si="17"/>
        <v>5</v>
      </c>
      <c r="D67" s="19">
        <v>3</v>
      </c>
      <c r="E67" s="19" t="s">
        <v>100</v>
      </c>
      <c r="F67" s="19">
        <v>1</v>
      </c>
      <c r="G67" s="19" t="s">
        <v>89</v>
      </c>
      <c r="H67" s="19" t="s">
        <v>89</v>
      </c>
      <c r="I67" s="19">
        <v>1</v>
      </c>
      <c r="J67" s="19">
        <f t="shared" si="21"/>
        <v>10</v>
      </c>
      <c r="K67" s="19">
        <v>3</v>
      </c>
      <c r="L67" s="19">
        <v>1</v>
      </c>
      <c r="M67" s="19">
        <v>6</v>
      </c>
      <c r="N67" s="19" t="s">
        <v>100</v>
      </c>
      <c r="O67" s="19">
        <v>163</v>
      </c>
      <c r="P67" s="19" t="s">
        <v>100</v>
      </c>
      <c r="Q67" s="19" t="s">
        <v>100</v>
      </c>
      <c r="R67" s="19">
        <f t="shared" si="19"/>
        <v>3</v>
      </c>
      <c r="S67" s="19">
        <v>2</v>
      </c>
      <c r="T67" s="19" t="s">
        <v>100</v>
      </c>
      <c r="U67" s="19">
        <v>1</v>
      </c>
      <c r="V67" s="19">
        <v>11</v>
      </c>
      <c r="W67" s="19">
        <f t="shared" si="20"/>
        <v>712</v>
      </c>
      <c r="X67" s="19">
        <v>311</v>
      </c>
      <c r="Y67" s="19" t="s">
        <v>100</v>
      </c>
      <c r="Z67" s="19" t="s">
        <v>100</v>
      </c>
      <c r="AA67" s="19">
        <v>401</v>
      </c>
      <c r="AB67" s="19" t="s">
        <v>100</v>
      </c>
      <c r="AC67" s="19" t="s">
        <v>100</v>
      </c>
      <c r="AD67" s="19" t="s">
        <v>100</v>
      </c>
      <c r="AE67" s="19" t="s">
        <v>100</v>
      </c>
      <c r="AF67" s="19">
        <v>1</v>
      </c>
      <c r="AG67" s="19">
        <v>2</v>
      </c>
    </row>
    <row r="68" spans="1:33" ht="15.75" customHeight="1">
      <c r="A68" s="22" t="s">
        <v>82</v>
      </c>
      <c r="B68" s="9"/>
      <c r="C68" s="19">
        <f t="shared" si="17"/>
        <v>18</v>
      </c>
      <c r="D68" s="19">
        <v>10</v>
      </c>
      <c r="E68" s="19">
        <v>1</v>
      </c>
      <c r="F68" s="19">
        <v>3</v>
      </c>
      <c r="G68" s="19" t="s">
        <v>89</v>
      </c>
      <c r="H68" s="19" t="s">
        <v>89</v>
      </c>
      <c r="I68" s="19">
        <v>4</v>
      </c>
      <c r="J68" s="19">
        <f t="shared" si="21"/>
        <v>13</v>
      </c>
      <c r="K68" s="19">
        <v>4</v>
      </c>
      <c r="L68" s="19" t="s">
        <v>100</v>
      </c>
      <c r="M68" s="19">
        <v>3</v>
      </c>
      <c r="N68" s="19">
        <v>6</v>
      </c>
      <c r="O68" s="19">
        <v>127</v>
      </c>
      <c r="P68" s="19">
        <v>3</v>
      </c>
      <c r="Q68" s="19">
        <v>5</v>
      </c>
      <c r="R68" s="19">
        <f t="shared" si="19"/>
        <v>3</v>
      </c>
      <c r="S68" s="19">
        <v>1</v>
      </c>
      <c r="T68" s="19" t="s">
        <v>100</v>
      </c>
      <c r="U68" s="19">
        <v>2</v>
      </c>
      <c r="V68" s="19">
        <v>11</v>
      </c>
      <c r="W68" s="19">
        <f t="shared" si="20"/>
        <v>29752</v>
      </c>
      <c r="X68" s="19">
        <v>7198</v>
      </c>
      <c r="Y68" s="19">
        <v>21505</v>
      </c>
      <c r="Z68" s="19" t="s">
        <v>100</v>
      </c>
      <c r="AA68" s="19">
        <v>503</v>
      </c>
      <c r="AB68" s="19" t="s">
        <v>100</v>
      </c>
      <c r="AC68" s="19" t="s">
        <v>100</v>
      </c>
      <c r="AD68" s="19">
        <v>546</v>
      </c>
      <c r="AE68" s="19" t="s">
        <v>100</v>
      </c>
      <c r="AF68" s="19" t="s">
        <v>100</v>
      </c>
      <c r="AG68" s="19">
        <v>1</v>
      </c>
    </row>
    <row r="69" spans="1:33" s="36" customFormat="1" ht="11.25" customHeight="1">
      <c r="A69" s="33"/>
      <c r="B69" s="34"/>
      <c r="C69" s="35"/>
      <c r="D69" s="35"/>
      <c r="E69" s="35"/>
      <c r="F69" s="35"/>
      <c r="G69" s="35"/>
      <c r="H69" s="35"/>
      <c r="I69" s="35"/>
      <c r="J69" s="35"/>
      <c r="K69" s="35"/>
      <c r="L69" s="35"/>
      <c r="M69" s="35"/>
      <c r="N69" s="35"/>
      <c r="O69" s="35"/>
      <c r="P69" s="35"/>
      <c r="Q69" s="35"/>
      <c r="R69" s="35"/>
      <c r="S69" s="35"/>
      <c r="T69" s="35"/>
      <c r="U69" s="35"/>
      <c r="V69" s="35"/>
      <c r="W69" s="35"/>
      <c r="X69" s="35"/>
      <c r="Z69" s="35"/>
      <c r="AA69" s="35"/>
      <c r="AB69" s="19"/>
      <c r="AC69" s="19"/>
      <c r="AD69" s="35"/>
      <c r="AE69" s="35"/>
      <c r="AF69" s="35"/>
      <c r="AG69" s="35"/>
    </row>
    <row r="70" spans="1:33" ht="15.75" customHeight="1">
      <c r="A70" s="22" t="s">
        <v>83</v>
      </c>
      <c r="B70" s="9"/>
      <c r="C70" s="19">
        <f t="shared" si="17"/>
        <v>4</v>
      </c>
      <c r="D70" s="19" t="s">
        <v>100</v>
      </c>
      <c r="E70" s="19" t="s">
        <v>100</v>
      </c>
      <c r="F70" s="19">
        <v>1</v>
      </c>
      <c r="G70" s="19" t="s">
        <v>89</v>
      </c>
      <c r="H70" s="19" t="s">
        <v>89</v>
      </c>
      <c r="I70" s="19">
        <v>3</v>
      </c>
      <c r="J70" s="19" t="s">
        <v>100</v>
      </c>
      <c r="K70" s="19" t="s">
        <v>100</v>
      </c>
      <c r="L70" s="19" t="s">
        <v>100</v>
      </c>
      <c r="M70" s="19" t="s">
        <v>100</v>
      </c>
      <c r="N70" s="19" t="s">
        <v>100</v>
      </c>
      <c r="O70" s="19" t="s">
        <v>100</v>
      </c>
      <c r="P70" s="19" t="s">
        <v>100</v>
      </c>
      <c r="Q70" s="19" t="s">
        <v>100</v>
      </c>
      <c r="R70" s="19" t="s">
        <v>100</v>
      </c>
      <c r="S70" s="19" t="s">
        <v>101</v>
      </c>
      <c r="T70" s="19" t="s">
        <v>100</v>
      </c>
      <c r="U70" s="19" t="s">
        <v>100</v>
      </c>
      <c r="V70" s="19" t="s">
        <v>100</v>
      </c>
      <c r="W70" s="19">
        <f aca="true" t="shared" si="22" ref="W70:W75">SUM(X70:AE70)</f>
        <v>1004</v>
      </c>
      <c r="X70" s="19" t="s">
        <v>100</v>
      </c>
      <c r="Y70" s="35" t="s">
        <v>100</v>
      </c>
      <c r="Z70" s="19" t="s">
        <v>100</v>
      </c>
      <c r="AA70" s="19">
        <v>56</v>
      </c>
      <c r="AB70" s="19" t="s">
        <v>100</v>
      </c>
      <c r="AC70" s="19" t="s">
        <v>100</v>
      </c>
      <c r="AD70" s="19">
        <v>948</v>
      </c>
      <c r="AE70" s="19" t="s">
        <v>100</v>
      </c>
      <c r="AF70" s="19">
        <v>2</v>
      </c>
      <c r="AG70" s="19" t="s">
        <v>100</v>
      </c>
    </row>
    <row r="71" spans="1:33" ht="15.75" customHeight="1">
      <c r="A71" s="22" t="s">
        <v>84</v>
      </c>
      <c r="B71" s="9"/>
      <c r="C71" s="19">
        <f t="shared" si="17"/>
        <v>10</v>
      </c>
      <c r="D71" s="19">
        <v>5</v>
      </c>
      <c r="E71" s="19">
        <v>2</v>
      </c>
      <c r="F71" s="19">
        <v>3</v>
      </c>
      <c r="G71" s="19" t="s">
        <v>89</v>
      </c>
      <c r="H71" s="19" t="s">
        <v>89</v>
      </c>
      <c r="I71" s="19" t="s">
        <v>100</v>
      </c>
      <c r="J71" s="19">
        <f t="shared" si="21"/>
        <v>10</v>
      </c>
      <c r="K71" s="19">
        <v>4</v>
      </c>
      <c r="L71" s="19" t="s">
        <v>100</v>
      </c>
      <c r="M71" s="19">
        <v>2</v>
      </c>
      <c r="N71" s="19">
        <v>4</v>
      </c>
      <c r="O71" s="19">
        <v>194</v>
      </c>
      <c r="P71" s="19">
        <v>7</v>
      </c>
      <c r="Q71" s="19">
        <v>3121</v>
      </c>
      <c r="R71" s="19">
        <f>SUM(S71:U71)</f>
        <v>5</v>
      </c>
      <c r="S71" s="19">
        <v>1</v>
      </c>
      <c r="T71" s="19" t="s">
        <v>100</v>
      </c>
      <c r="U71" s="19">
        <v>4</v>
      </c>
      <c r="V71" s="19">
        <v>14</v>
      </c>
      <c r="W71" s="19">
        <f t="shared" si="22"/>
        <v>32381</v>
      </c>
      <c r="X71" s="19">
        <v>27372</v>
      </c>
      <c r="Y71" s="19">
        <v>921</v>
      </c>
      <c r="Z71" s="19">
        <v>603</v>
      </c>
      <c r="AA71" s="19">
        <v>2771</v>
      </c>
      <c r="AB71" s="19" t="s">
        <v>100</v>
      </c>
      <c r="AC71" s="19" t="s">
        <v>100</v>
      </c>
      <c r="AD71" s="19">
        <v>714</v>
      </c>
      <c r="AE71" s="19" t="s">
        <v>100</v>
      </c>
      <c r="AF71" s="19" t="s">
        <v>100</v>
      </c>
      <c r="AG71" s="19">
        <v>1</v>
      </c>
    </row>
    <row r="72" spans="1:33" ht="15.75" customHeight="1">
      <c r="A72" s="22" t="s">
        <v>85</v>
      </c>
      <c r="B72" s="9"/>
      <c r="C72" s="19">
        <f t="shared" si="17"/>
        <v>6</v>
      </c>
      <c r="D72" s="19">
        <v>4</v>
      </c>
      <c r="E72" s="19" t="s">
        <v>100</v>
      </c>
      <c r="F72" s="19">
        <v>1</v>
      </c>
      <c r="G72" s="19" t="s">
        <v>89</v>
      </c>
      <c r="H72" s="19" t="s">
        <v>89</v>
      </c>
      <c r="I72" s="19">
        <v>1</v>
      </c>
      <c r="J72" s="19">
        <f t="shared" si="21"/>
        <v>7</v>
      </c>
      <c r="K72" s="19">
        <v>2</v>
      </c>
      <c r="L72" s="19">
        <v>1</v>
      </c>
      <c r="M72" s="19">
        <v>1</v>
      </c>
      <c r="N72" s="19">
        <v>3</v>
      </c>
      <c r="O72" s="19">
        <v>100</v>
      </c>
      <c r="P72" s="19">
        <v>15</v>
      </c>
      <c r="Q72" s="19" t="s">
        <v>100</v>
      </c>
      <c r="R72" s="19">
        <f>SUM(S72:U72)</f>
        <v>7</v>
      </c>
      <c r="S72" s="19" t="s">
        <v>100</v>
      </c>
      <c r="T72" s="19" t="s">
        <v>100</v>
      </c>
      <c r="U72" s="19">
        <v>7</v>
      </c>
      <c r="V72" s="19">
        <v>21</v>
      </c>
      <c r="W72" s="19">
        <f t="shared" si="22"/>
        <v>11553</v>
      </c>
      <c r="X72" s="19">
        <v>9362</v>
      </c>
      <c r="Y72" s="19">
        <v>1951</v>
      </c>
      <c r="Z72" s="19" t="s">
        <v>100</v>
      </c>
      <c r="AA72" s="19">
        <v>50</v>
      </c>
      <c r="AB72" s="19" t="s">
        <v>100</v>
      </c>
      <c r="AC72" s="19" t="s">
        <v>100</v>
      </c>
      <c r="AD72" s="19">
        <v>190</v>
      </c>
      <c r="AE72" s="19" t="s">
        <v>100</v>
      </c>
      <c r="AF72" s="19" t="s">
        <v>100</v>
      </c>
      <c r="AG72" s="19">
        <v>3</v>
      </c>
    </row>
    <row r="73" spans="1:33" ht="15.75" customHeight="1">
      <c r="A73" s="22" t="s">
        <v>86</v>
      </c>
      <c r="B73" s="9"/>
      <c r="C73" s="19">
        <f t="shared" si="17"/>
        <v>8</v>
      </c>
      <c r="D73" s="19">
        <v>6</v>
      </c>
      <c r="E73" s="19" t="s">
        <v>100</v>
      </c>
      <c r="F73" s="19">
        <v>2</v>
      </c>
      <c r="G73" s="19" t="s">
        <v>89</v>
      </c>
      <c r="H73" s="19" t="s">
        <v>89</v>
      </c>
      <c r="I73" s="19" t="s">
        <v>100</v>
      </c>
      <c r="J73" s="19">
        <f t="shared" si="21"/>
        <v>9</v>
      </c>
      <c r="K73" s="19">
        <v>3</v>
      </c>
      <c r="L73" s="19" t="s">
        <v>100</v>
      </c>
      <c r="M73" s="19">
        <v>3</v>
      </c>
      <c r="N73" s="19">
        <v>3</v>
      </c>
      <c r="O73" s="19">
        <v>148</v>
      </c>
      <c r="P73" s="19">
        <v>110</v>
      </c>
      <c r="Q73" s="19" t="s">
        <v>100</v>
      </c>
      <c r="R73" s="19">
        <f>SUM(S73:U73)</f>
        <v>1</v>
      </c>
      <c r="S73" s="19" t="s">
        <v>100</v>
      </c>
      <c r="T73" s="19" t="s">
        <v>100</v>
      </c>
      <c r="U73" s="19">
        <v>1</v>
      </c>
      <c r="V73" s="19">
        <v>4</v>
      </c>
      <c r="W73" s="19">
        <f t="shared" si="22"/>
        <v>2010</v>
      </c>
      <c r="X73" s="19">
        <v>800</v>
      </c>
      <c r="Y73" s="19">
        <v>1199</v>
      </c>
      <c r="Z73" s="19" t="s">
        <v>100</v>
      </c>
      <c r="AA73" s="19">
        <v>11</v>
      </c>
      <c r="AB73" s="19" t="s">
        <v>100</v>
      </c>
      <c r="AC73" s="19" t="s">
        <v>100</v>
      </c>
      <c r="AD73" s="19" t="s">
        <v>100</v>
      </c>
      <c r="AE73" s="19" t="s">
        <v>100</v>
      </c>
      <c r="AF73" s="19" t="s">
        <v>100</v>
      </c>
      <c r="AG73" s="19">
        <v>2</v>
      </c>
    </row>
    <row r="74" spans="1:33" ht="15.75" customHeight="1">
      <c r="A74" s="22" t="s">
        <v>87</v>
      </c>
      <c r="B74" s="9"/>
      <c r="C74" s="19">
        <f t="shared" si="17"/>
        <v>4</v>
      </c>
      <c r="D74" s="19">
        <v>4</v>
      </c>
      <c r="E74" s="19" t="s">
        <v>100</v>
      </c>
      <c r="F74" s="19" t="s">
        <v>100</v>
      </c>
      <c r="G74" s="19" t="s">
        <v>89</v>
      </c>
      <c r="H74" s="19" t="s">
        <v>89</v>
      </c>
      <c r="I74" s="19" t="s">
        <v>100</v>
      </c>
      <c r="J74" s="19">
        <f t="shared" si="21"/>
        <v>10</v>
      </c>
      <c r="K74" s="19">
        <v>7</v>
      </c>
      <c r="L74" s="19" t="s">
        <v>100</v>
      </c>
      <c r="M74" s="19">
        <v>3</v>
      </c>
      <c r="N74" s="19" t="s">
        <v>100</v>
      </c>
      <c r="O74" s="19">
        <v>872</v>
      </c>
      <c r="P74" s="19">
        <v>8</v>
      </c>
      <c r="Q74" s="19" t="s">
        <v>100</v>
      </c>
      <c r="R74" s="19">
        <f>SUM(S74:U74)</f>
        <v>3</v>
      </c>
      <c r="S74" s="19">
        <v>2</v>
      </c>
      <c r="T74" s="19" t="s">
        <v>100</v>
      </c>
      <c r="U74" s="19">
        <v>1</v>
      </c>
      <c r="V74" s="19">
        <v>8</v>
      </c>
      <c r="W74" s="19">
        <f t="shared" si="22"/>
        <v>29860</v>
      </c>
      <c r="X74" s="19">
        <v>25890</v>
      </c>
      <c r="Y74" s="19">
        <v>3768</v>
      </c>
      <c r="Z74" s="19" t="s">
        <v>100</v>
      </c>
      <c r="AA74" s="19">
        <v>30</v>
      </c>
      <c r="AB74" s="19" t="s">
        <v>100</v>
      </c>
      <c r="AC74" s="19" t="s">
        <v>100</v>
      </c>
      <c r="AD74" s="19">
        <v>172</v>
      </c>
      <c r="AE74" s="19" t="s">
        <v>100</v>
      </c>
      <c r="AF74" s="19" t="s">
        <v>100</v>
      </c>
      <c r="AG74" s="19">
        <v>1</v>
      </c>
    </row>
    <row r="75" spans="1:33" ht="15.75" customHeight="1">
      <c r="A75" s="22" t="s">
        <v>88</v>
      </c>
      <c r="B75" s="9"/>
      <c r="C75" s="19">
        <f t="shared" si="17"/>
        <v>24</v>
      </c>
      <c r="D75" s="31">
        <v>17</v>
      </c>
      <c r="E75" s="31" t="s">
        <v>100</v>
      </c>
      <c r="F75" s="31">
        <v>1</v>
      </c>
      <c r="G75" s="31" t="s">
        <v>89</v>
      </c>
      <c r="H75" s="31" t="s">
        <v>89</v>
      </c>
      <c r="I75" s="31">
        <v>6</v>
      </c>
      <c r="J75" s="19">
        <f t="shared" si="21"/>
        <v>22</v>
      </c>
      <c r="K75" s="31">
        <v>5</v>
      </c>
      <c r="L75" s="31">
        <v>3</v>
      </c>
      <c r="M75" s="31">
        <v>11</v>
      </c>
      <c r="N75" s="31">
        <v>3</v>
      </c>
      <c r="O75" s="31">
        <v>1004</v>
      </c>
      <c r="P75" s="31">
        <v>91</v>
      </c>
      <c r="Q75" s="31" t="s">
        <v>100</v>
      </c>
      <c r="R75" s="19">
        <f>SUM(S75:U75)</f>
        <v>6</v>
      </c>
      <c r="S75" s="31">
        <v>1</v>
      </c>
      <c r="T75" s="31" t="s">
        <v>100</v>
      </c>
      <c r="U75" s="31">
        <v>5</v>
      </c>
      <c r="V75" s="31">
        <v>21</v>
      </c>
      <c r="W75" s="19">
        <f t="shared" si="22"/>
        <v>78129</v>
      </c>
      <c r="X75" s="31">
        <v>26867</v>
      </c>
      <c r="Y75" s="19">
        <v>45708</v>
      </c>
      <c r="Z75" s="19" t="s">
        <v>100</v>
      </c>
      <c r="AA75" s="31">
        <v>5264</v>
      </c>
      <c r="AB75" s="19" t="s">
        <v>100</v>
      </c>
      <c r="AC75" s="19" t="s">
        <v>100</v>
      </c>
      <c r="AD75" s="31">
        <v>290</v>
      </c>
      <c r="AE75" s="19" t="s">
        <v>100</v>
      </c>
      <c r="AF75" s="31" t="s">
        <v>100</v>
      </c>
      <c r="AG75" s="31">
        <v>4</v>
      </c>
    </row>
    <row r="76" spans="1:33" ht="3" customHeight="1">
      <c r="A76" s="25"/>
      <c r="B76" s="1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row>
    <row r="77" ht="18" customHeight="1">
      <c r="A77" s="47" t="s">
        <v>108</v>
      </c>
    </row>
  </sheetData>
  <mergeCells count="1">
    <mergeCell ref="A5:B6"/>
  </mergeCells>
  <printOptions/>
  <pageMargins left="0.5905511811023623" right="0.5905511811023623" top="0.5905511811023623" bottom="0.5905511811023623" header="0" footer="0"/>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2004-01-21T07:40:32Z</cp:lastPrinted>
  <dcterms:created xsi:type="dcterms:W3CDTF">1998-01-30T10:05:03Z</dcterms:created>
  <dcterms:modified xsi:type="dcterms:W3CDTF">2004-02-27T04:55:44Z</dcterms:modified>
  <cp:category/>
  <cp:version/>
  <cp:contentType/>
  <cp:contentStatus/>
</cp:coreProperties>
</file>