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-18-2a " sheetId="1" r:id="rId1"/>
    <sheet name="n-18-2b " sheetId="2" r:id="rId2"/>
  </sheets>
  <definedNames>
    <definedName name="PRINT_TITLES_MI" localSheetId="0">'n-18-2a '!#REF!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<sst xmlns="http://schemas.openxmlformats.org/spreadsheetml/2006/main" count="122" uniqueCount="103">
  <si>
    <t xml:space="preserve">          第 ２ 表　　　</t>
  </si>
  <si>
    <t>大阪府普通会計目的別歳出決算額</t>
  </si>
  <si>
    <t>区　　　　　分</t>
  </si>
  <si>
    <t>構成比</t>
  </si>
  <si>
    <t>対前年度</t>
  </si>
  <si>
    <t>千円</t>
  </si>
  <si>
    <t>％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</si>
  <si>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</si>
  <si>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</si>
  <si>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</si>
  <si>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</si>
  <si>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</si>
  <si>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</si>
  <si>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</si>
  <si>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</si>
  <si>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</si>
  <si>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</si>
  <si>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</si>
  <si>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 xml:space="preserve">  資  料    大阪府総務部財政課「大阪府地方財政状況調査表」</t>
  </si>
  <si>
    <t>区        分</t>
  </si>
  <si>
    <t>災害復旧費</t>
  </si>
  <si>
    <t>公債費</t>
  </si>
  <si>
    <t>諸支出金</t>
  </si>
  <si>
    <t>前年度繰上充当金</t>
  </si>
  <si>
    <t>利子割交付金</t>
  </si>
  <si>
    <t>ゴルフ場利用税交付金</t>
  </si>
  <si>
    <t>特別地方消費税交付金</t>
  </si>
  <si>
    <t>自動車取得税交付金</t>
  </si>
  <si>
    <t>軽油引取税交付金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</si>
  <si>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</si>
  <si>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</si>
  <si>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</si>
  <si>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</si>
  <si>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</si>
  <si>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</si>
  <si>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</si>
  <si>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</si>
  <si>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</si>
  <si>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社会福祉費</t>
  </si>
  <si>
    <t>老人福祉費</t>
  </si>
  <si>
    <t>児童福祉費</t>
  </si>
  <si>
    <t>生活保護費</t>
  </si>
  <si>
    <t>災害救助費</t>
  </si>
  <si>
    <t>公衆衛生費</t>
  </si>
  <si>
    <t>結核対策費</t>
  </si>
  <si>
    <t>精神衛生費</t>
  </si>
  <si>
    <t>環境衛生費</t>
  </si>
  <si>
    <t>清掃費</t>
  </si>
  <si>
    <t>保健所費</t>
  </si>
  <si>
    <t>医薬費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</si>
  <si>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</si>
  <si>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</si>
  <si>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</si>
  <si>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</si>
  <si>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</si>
  <si>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</si>
  <si>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</si>
  <si>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</si>
  <si>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</si>
  <si>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</si>
  <si>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</si>
  <si>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</si>
  <si>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</si>
  <si>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</si>
  <si>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</si>
  <si>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</si>
  <si>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</si>
  <si>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</si>
  <si>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</si>
  <si>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教育総務費</t>
  </si>
  <si>
    <t>小学校費</t>
  </si>
  <si>
    <t>中学校費</t>
  </si>
  <si>
    <t>高等学校費</t>
  </si>
  <si>
    <t xml:space="preserve">  大阪府普通会計目的別歳出決算額(続)</t>
  </si>
  <si>
    <t>特殊学校費</t>
  </si>
  <si>
    <t>社会教育費</t>
  </si>
  <si>
    <t>保健体育費</t>
  </si>
  <si>
    <t>大学費</t>
  </si>
  <si>
    <t>農林水産施設</t>
  </si>
  <si>
    <t>公共土木施設</t>
  </si>
  <si>
    <t>その他</t>
  </si>
  <si>
    <t>普通財産取得費</t>
  </si>
  <si>
    <t>公営企業費</t>
  </si>
  <si>
    <t>地</t>
  </si>
  <si>
    <t>方消費税交付金</t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</si>
  <si>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</si>
  <si>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r>
      <t>増 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</si>
  <si>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資  料    大阪府総務部財政課「大阪府地方財政状況調査表」</t>
  </si>
  <si>
    <t>－</t>
  </si>
  <si>
    <t>平成１２年度</t>
  </si>
  <si>
    <t>平成１２年度</t>
  </si>
  <si>
    <t>平成１３年度</t>
  </si>
  <si>
    <t>平成１３年度</t>
  </si>
  <si>
    <t>平成１４年度</t>
  </si>
  <si>
    <t>平成１４年度</t>
  </si>
  <si>
    <t>平成１５年度</t>
  </si>
  <si>
    <t>平成１６年度</t>
  </si>
  <si>
    <t>平成１５年度</t>
  </si>
  <si>
    <r>
      <t>平成</t>
    </r>
    <r>
      <rPr>
        <sz val="11"/>
        <rFont val="ＭＳ 明朝"/>
        <family val="1"/>
      </rPr>
      <t>1６年</t>
    </r>
    <r>
      <rPr>
        <sz val="11"/>
        <rFont val="ＭＳ 明朝"/>
        <family val="1"/>
      </rPr>
      <t>度</t>
    </r>
  </si>
  <si>
    <t>配当割交付金</t>
  </si>
  <si>
    <t>株式譲渡割交付金</t>
  </si>
  <si>
    <t>384      第１８ 章  財    政</t>
  </si>
  <si>
    <t>皆増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</si>
</sst>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\ ###\ ###\ ##0;\-#,##0.0"/>
    <numFmt numFmtId="177" formatCode="#,##0.0;\-#,##0.0"/>
    <numFmt numFmtId="178" formatCode="#,##0.0;&quot;△&quot;#,##0.0"/>
    <numFmt numFmtId="179" formatCode="#\ ##0;&quot;△&quot;#\ ##0;&quot;－&quot;"/>
    <numFmt numFmtId="180" formatCode="#\ ##0;&quot;△&quot;#\ ##0.0;&quot;－&quot;"/>
    <numFmt numFmtId="181" formatCode="#\ ##0;&quot;△&quot;#\ ##0;0&quot;－&quot;"/>
    <numFmt numFmtId="182" formatCode="#\ ##0.0;&quot;△&quot;#\ ##0.0;&quot;－&quot;"/>
    <numFmt numFmtId="183" formatCode="0.0"/>
    <numFmt numFmtId="184" formatCode="#,##0.0"/>
    <numFmt numFmtId="185" formatCode="#,##0.00;&quot;△&quot;#,##0.00"/>
    <numFmt numFmtId="186" formatCode="0.0_);[Red]\(0.0\)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ＭＳ ゴシック"/>
      <family val="3"/>
    </font>
    <font>
      <sz val="11"/>
      <name val="Terminal"/>
      <family val="0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 locked="0"/>
    </xf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left" vertical="center"/>
      <protection/>
    </xf>
    <xf numFmtId="37" fontId="5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 horizontal="centerContinuous"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0" fillId="0" borderId="2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176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distributed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left"/>
      <protection/>
    </xf>
    <xf numFmtId="0" fontId="0" fillId="0" borderId="1" xfId="0" applyBorder="1" applyAlignment="1">
      <alignment/>
    </xf>
    <xf numFmtId="37" fontId="0" fillId="0" borderId="2" xfId="0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0" xfId="21" applyFont="1">
      <alignment/>
      <protection locked="0"/>
    </xf>
    <xf numFmtId="37" fontId="0" fillId="0" borderId="0" xfId="21" applyNumberFormat="1" applyFont="1" applyAlignment="1" applyProtection="1" quotePrefix="1">
      <alignment horizontal="left"/>
      <protection/>
    </xf>
    <xf numFmtId="37" fontId="4" fillId="0" borderId="0" xfId="21" applyNumberFormat="1" applyFont="1" applyAlignment="1" applyProtection="1" quotePrefix="1">
      <alignment horizontal="left" vertical="center"/>
      <protection/>
    </xf>
    <xf numFmtId="0" fontId="0" fillId="0" borderId="0" xfId="21" applyFont="1" applyAlignment="1">
      <alignment horizontal="centerContinuous"/>
      <protection locked="0"/>
    </xf>
    <xf numFmtId="37" fontId="0" fillId="0" borderId="1" xfId="21" applyNumberFormat="1" applyFont="1" applyBorder="1" applyProtection="1">
      <alignment/>
      <protection/>
    </xf>
    <xf numFmtId="37" fontId="0" fillId="0" borderId="2" xfId="21" applyNumberFormat="1" applyFont="1" applyBorder="1" applyProtection="1">
      <alignment/>
      <protection/>
    </xf>
    <xf numFmtId="37" fontId="0" fillId="0" borderId="3" xfId="21" applyNumberFormat="1" applyFont="1" applyBorder="1" applyProtection="1">
      <alignment/>
      <protection/>
    </xf>
    <xf numFmtId="37" fontId="0" fillId="0" borderId="4" xfId="21" applyNumberFormat="1" applyFont="1" applyBorder="1" applyProtection="1">
      <alignment/>
      <protection/>
    </xf>
    <xf numFmtId="37" fontId="0" fillId="0" borderId="2" xfId="21" applyNumberFormat="1" applyFont="1" applyBorder="1" applyAlignment="1" applyProtection="1">
      <alignment horizontal="right"/>
      <protection/>
    </xf>
    <xf numFmtId="37" fontId="0" fillId="0" borderId="0" xfId="21" applyNumberFormat="1" applyFont="1" applyBorder="1" applyProtection="1">
      <alignment/>
      <protection/>
    </xf>
    <xf numFmtId="37" fontId="0" fillId="0" borderId="0" xfId="21" applyNumberFormat="1" applyFont="1" applyAlignment="1" applyProtection="1">
      <alignment horizontal="right"/>
      <protection/>
    </xf>
    <xf numFmtId="176" fontId="0" fillId="0" borderId="0" xfId="21" applyNumberFormat="1" applyFont="1" applyProtection="1">
      <alignment/>
      <protection/>
    </xf>
    <xf numFmtId="0" fontId="0" fillId="0" borderId="0" xfId="21" applyFont="1" applyAlignment="1">
      <alignment horizontal="distributed"/>
      <protection locked="0"/>
    </xf>
    <xf numFmtId="0" fontId="0" fillId="0" borderId="6" xfId="21" applyFont="1" applyBorder="1" applyAlignment="1">
      <alignment horizontal="distributed"/>
      <protection locked="0"/>
    </xf>
    <xf numFmtId="179" fontId="0" fillId="0" borderId="0" xfId="21" applyNumberFormat="1" applyFont="1" applyAlignment="1" applyProtection="1">
      <alignment horizontal="right"/>
      <protection/>
    </xf>
    <xf numFmtId="0" fontId="0" fillId="0" borderId="6" xfId="21" applyFont="1" applyBorder="1" applyAlignment="1">
      <alignment horizontal="centerContinuous"/>
      <protection locked="0"/>
    </xf>
    <xf numFmtId="0" fontId="0" fillId="0" borderId="0" xfId="21" applyFont="1" applyBorder="1" applyAlignment="1">
      <alignment horizontal="distributed"/>
      <protection locked="0"/>
    </xf>
    <xf numFmtId="176" fontId="0" fillId="0" borderId="3" xfId="21" applyNumberFormat="1" applyFont="1" applyBorder="1" applyProtection="1">
      <alignment/>
      <protection/>
    </xf>
    <xf numFmtId="177" fontId="0" fillId="0" borderId="3" xfId="21" applyNumberFormat="1" applyFont="1" applyBorder="1" applyProtection="1">
      <alignment/>
      <protection/>
    </xf>
    <xf numFmtId="0" fontId="0" fillId="0" borderId="3" xfId="21" applyFont="1" applyBorder="1">
      <alignment/>
      <protection locked="0"/>
    </xf>
    <xf numFmtId="178" fontId="0" fillId="0" borderId="3" xfId="21" applyNumberFormat="1" applyFont="1" applyBorder="1" applyProtection="1">
      <alignment/>
      <protection/>
    </xf>
    <xf numFmtId="0" fontId="7" fillId="0" borderId="0" xfId="21" applyFont="1">
      <alignment/>
      <protection locked="0"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1" xfId="21" applyFont="1" applyBorder="1">
      <alignment/>
      <protection locked="0"/>
    </xf>
    <xf numFmtId="0" fontId="0" fillId="0" borderId="0" xfId="21" applyFont="1" applyAlignment="1">
      <alignment horizontal="left"/>
      <protection locked="0"/>
    </xf>
    <xf numFmtId="0" fontId="0" fillId="0" borderId="3" xfId="21" applyFont="1" applyBorder="1" applyAlignment="1">
      <alignment horizontal="left"/>
      <protection locked="0"/>
    </xf>
    <xf numFmtId="0" fontId="0" fillId="0" borderId="5" xfId="21" applyFont="1" applyBorder="1" applyAlignment="1">
      <alignment horizontal="distributed"/>
      <protection locked="0"/>
    </xf>
    <xf numFmtId="49" fontId="0" fillId="0" borderId="0" xfId="21" applyNumberFormat="1" applyFont="1" applyAlignment="1">
      <alignment horizontal="distributed"/>
      <protection locked="0"/>
    </xf>
    <xf numFmtId="176" fontId="0" fillId="0" borderId="0" xfId="21" applyNumberFormat="1" applyFont="1">
      <alignment/>
      <protection locked="0"/>
    </xf>
    <xf numFmtId="176" fontId="0" fillId="0" borderId="0" xfId="21" applyNumberFormat="1" applyFont="1" applyBorder="1">
      <alignment/>
      <protection locked="0"/>
    </xf>
    <xf numFmtId="37" fontId="0" fillId="0" borderId="2" xfId="21" applyNumberFormat="1" applyFont="1" applyBorder="1" applyAlignment="1" applyProtection="1" quotePrefix="1">
      <alignment horizontal="center"/>
      <protection/>
    </xf>
    <xf numFmtId="37" fontId="0" fillId="0" borderId="4" xfId="21" applyNumberFormat="1" applyFont="1" applyBorder="1" applyAlignment="1" applyProtection="1">
      <alignment horizontal="center"/>
      <protection/>
    </xf>
    <xf numFmtId="37" fontId="0" fillId="0" borderId="2" xfId="21" applyNumberFormat="1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49" fontId="0" fillId="0" borderId="6" xfId="21" applyNumberFormat="1" applyFont="1" applyBorder="1" applyAlignment="1">
      <alignment horizontal="centerContinuous"/>
      <protection locked="0"/>
    </xf>
    <xf numFmtId="0" fontId="0" fillId="0" borderId="6" xfId="21" applyFont="1" applyBorder="1" applyAlignment="1" quotePrefix="1">
      <alignment horizontal="distributed"/>
      <protection locked="0"/>
    </xf>
    <xf numFmtId="0" fontId="3" fillId="0" borderId="0" xfId="0" applyFont="1" applyBorder="1" applyAlignment="1">
      <alignment horizontal="distributed"/>
    </xf>
    <xf numFmtId="183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21" applyFont="1" applyAlignment="1">
      <alignment vertical="center"/>
      <protection locked="0"/>
    </xf>
    <xf numFmtId="37" fontId="5" fillId="0" borderId="0" xfId="21" applyNumberFormat="1" applyFont="1" applyAlignment="1" applyProtection="1">
      <alignment horizontal="left" vertical="center"/>
      <protection/>
    </xf>
    <xf numFmtId="0" fontId="0" fillId="0" borderId="0" xfId="21" applyFont="1" applyAlignment="1">
      <alignment horizontal="centerContinuous" vertical="center"/>
      <protection locked="0"/>
    </xf>
    <xf numFmtId="0" fontId="7" fillId="0" borderId="0" xfId="21" applyFont="1" applyAlignment="1">
      <alignment vertical="center"/>
      <protection locked="0"/>
    </xf>
    <xf numFmtId="183" fontId="0" fillId="0" borderId="0" xfId="0" applyNumberFormat="1" applyFont="1" applyAlignment="1">
      <alignment horizontal="centerContinuous"/>
    </xf>
    <xf numFmtId="183" fontId="0" fillId="0" borderId="1" xfId="0" applyNumberFormat="1" applyFont="1" applyBorder="1" applyAlignment="1" applyProtection="1">
      <alignment/>
      <protection/>
    </xf>
    <xf numFmtId="183" fontId="0" fillId="0" borderId="0" xfId="0" applyNumberFormat="1" applyFont="1" applyBorder="1" applyAlignment="1" applyProtection="1">
      <alignment/>
      <protection/>
    </xf>
    <xf numFmtId="183" fontId="0" fillId="0" borderId="0" xfId="0" applyNumberFormat="1" applyFont="1" applyAlignment="1" applyProtection="1">
      <alignment horizontal="right"/>
      <protection/>
    </xf>
    <xf numFmtId="183" fontId="0" fillId="0" borderId="0" xfId="0" applyNumberFormat="1" applyAlignment="1">
      <alignment/>
    </xf>
    <xf numFmtId="183" fontId="0" fillId="0" borderId="0" xfId="21" applyNumberFormat="1" applyFont="1">
      <alignment/>
      <protection locked="0"/>
    </xf>
    <xf numFmtId="183" fontId="0" fillId="0" borderId="0" xfId="21" applyNumberFormat="1" applyFont="1" applyAlignment="1">
      <alignment horizontal="centerContinuous" vertical="center"/>
      <protection locked="0"/>
    </xf>
    <xf numFmtId="183" fontId="0" fillId="0" borderId="1" xfId="21" applyNumberFormat="1" applyFont="1" applyBorder="1" applyProtection="1">
      <alignment/>
      <protection/>
    </xf>
    <xf numFmtId="183" fontId="0" fillId="0" borderId="3" xfId="21" applyNumberFormat="1" applyFont="1" applyBorder="1" applyProtection="1">
      <alignment/>
      <protection/>
    </xf>
    <xf numFmtId="183" fontId="0" fillId="0" borderId="0" xfId="21" applyNumberFormat="1" applyFont="1" applyAlignment="1" applyProtection="1">
      <alignment horizontal="right"/>
      <protection/>
    </xf>
    <xf numFmtId="183" fontId="3" fillId="0" borderId="0" xfId="0" applyNumberFormat="1" applyFont="1" applyBorder="1" applyAlignment="1" applyProtection="1">
      <alignment/>
      <protection/>
    </xf>
    <xf numFmtId="178" fontId="0" fillId="0" borderId="0" xfId="21" applyNumberFormat="1" applyFont="1" applyProtection="1">
      <alignment/>
      <protection/>
    </xf>
    <xf numFmtId="183" fontId="0" fillId="0" borderId="3" xfId="0" applyNumberFormat="1" applyBorder="1" applyAlignment="1">
      <alignment/>
    </xf>
    <xf numFmtId="178" fontId="3" fillId="0" borderId="0" xfId="21" applyNumberFormat="1" applyFont="1" applyProtection="1">
      <alignment/>
      <protection/>
    </xf>
    <xf numFmtId="183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3" fillId="0" borderId="0" xfId="21" applyFont="1">
      <alignment/>
      <protection locked="0"/>
    </xf>
    <xf numFmtId="183" fontId="3" fillId="0" borderId="0" xfId="21" applyNumberFormat="1" applyFont="1">
      <alignment/>
      <protection locked="0"/>
    </xf>
    <xf numFmtId="0" fontId="3" fillId="0" borderId="0" xfId="21" applyFont="1" applyAlignment="1">
      <alignment horizontal="left" vertical="top"/>
      <protection locked="0"/>
    </xf>
    <xf numFmtId="0" fontId="3" fillId="0" borderId="0" xfId="21" applyFont="1" applyAlignment="1">
      <alignment horizontal="right" vertical="top"/>
      <protection locked="0"/>
    </xf>
    <xf numFmtId="178" fontId="0" fillId="0" borderId="0" xfId="21" applyNumberFormat="1" applyFont="1" applyAlignment="1" applyProtection="1">
      <alignment horizontal="right"/>
      <protection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37" fontId="0" fillId="0" borderId="8" xfId="0" applyNumberFormat="1" applyFont="1" applyBorder="1" applyAlignment="1" applyProtection="1">
      <alignment horizontal="center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distributed"/>
    </xf>
    <xf numFmtId="183" fontId="0" fillId="0" borderId="8" xfId="0" applyNumberFormat="1" applyFont="1" applyBorder="1" applyAlignment="1" applyProtection="1">
      <alignment horizontal="center" vertical="center"/>
      <protection/>
    </xf>
    <xf numFmtId="183" fontId="0" fillId="0" borderId="9" xfId="0" applyNumberFormat="1" applyBorder="1" applyAlignment="1">
      <alignment horizontal="center" vertical="center"/>
    </xf>
    <xf numFmtId="183" fontId="0" fillId="0" borderId="8" xfId="21" applyNumberFormat="1" applyFont="1" applyBorder="1" applyAlignment="1" applyProtection="1">
      <alignment horizontal="center" vertical="center"/>
      <protection/>
    </xf>
    <xf numFmtId="183" fontId="0" fillId="0" borderId="9" xfId="21" applyNumberFormat="1" applyFont="1" applyBorder="1" applyAlignment="1" applyProtection="1">
      <alignment horizontal="center" vertical="center"/>
      <protection/>
    </xf>
    <xf numFmtId="37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21" applyFont="1" applyAlignment="1">
      <alignment horizontal="distributed"/>
      <protection locked="0"/>
    </xf>
    <xf numFmtId="0" fontId="0" fillId="0" borderId="0" xfId="21" applyFont="1" applyAlignment="1" quotePrefix="1">
      <alignment horizontal="distributed"/>
      <protection locked="0"/>
    </xf>
    <xf numFmtId="0" fontId="0" fillId="0" borderId="0" xfId="21" applyFont="1" applyBorder="1" applyAlignment="1">
      <alignment horizontal="distributed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28.5" style="0" customWidth="1"/>
    <col min="3" max="3" width="0.4921875" style="0" customWidth="1"/>
    <col min="4" max="7" width="15.19921875" style="0" customWidth="1"/>
    <col min="8" max="8" width="6.8984375" style="0" customWidth="1"/>
    <col min="9" max="9" width="15.3984375" style="0" customWidth="1"/>
    <col min="10" max="10" width="6.8984375" style="83" customWidth="1"/>
    <col min="11" max="11" width="9.59765625" style="0" customWidth="1"/>
    <col min="12" max="12" width="13.19921875" style="0" bestFit="1" customWidth="1"/>
    <col min="13" max="13" width="12.09765625" style="0" bestFit="1" customWidth="1"/>
  </cols>
  <sheetData>
    <row r="1" spans="2:11" ht="21.75" customHeight="1">
      <c r="B1" s="2" t="s">
        <v>0</v>
      </c>
      <c r="C1" s="2"/>
      <c r="E1" s="3" t="s">
        <v>1</v>
      </c>
      <c r="F1" s="4"/>
      <c r="G1" s="4"/>
      <c r="H1" s="4"/>
      <c r="I1" s="4"/>
      <c r="J1" s="79"/>
      <c r="K1" s="1"/>
    </row>
    <row r="2" spans="2:11" ht="24" customHeight="1">
      <c r="B2" s="1"/>
      <c r="C2" s="1"/>
      <c r="D2" s="1"/>
      <c r="E2" s="1"/>
      <c r="F2" s="1"/>
      <c r="G2" s="1"/>
      <c r="H2" s="1"/>
      <c r="I2" s="1"/>
      <c r="J2" s="73"/>
      <c r="K2" s="1"/>
    </row>
    <row r="3" spans="1:11" ht="15" customHeight="1" thickBot="1">
      <c r="A3" s="22"/>
      <c r="B3" s="5"/>
      <c r="C3" s="5"/>
      <c r="D3" s="5"/>
      <c r="E3" s="5"/>
      <c r="F3" s="22"/>
      <c r="G3" s="5"/>
      <c r="H3" s="5"/>
      <c r="I3" s="5"/>
      <c r="J3" s="80"/>
      <c r="K3" s="5"/>
    </row>
    <row r="4" spans="2:11" ht="16.5" customHeight="1">
      <c r="B4" s="6"/>
      <c r="C4" s="6"/>
      <c r="D4" s="7"/>
      <c r="E4" s="7"/>
      <c r="F4" s="7"/>
      <c r="G4" s="7"/>
      <c r="H4" s="6"/>
      <c r="I4" s="7"/>
      <c r="J4" s="81"/>
      <c r="K4" s="6"/>
    </row>
    <row r="5" spans="2:11" ht="16.5" customHeight="1">
      <c r="B5" s="8" t="s">
        <v>2</v>
      </c>
      <c r="C5" s="8"/>
      <c r="D5" s="23" t="s">
        <v>90</v>
      </c>
      <c r="E5" s="23" t="s">
        <v>91</v>
      </c>
      <c r="F5" s="23" t="s">
        <v>94</v>
      </c>
      <c r="G5" s="23" t="s">
        <v>95</v>
      </c>
      <c r="H5" s="102" t="s">
        <v>3</v>
      </c>
      <c r="I5" s="23" t="s">
        <v>96</v>
      </c>
      <c r="J5" s="105" t="s">
        <v>3</v>
      </c>
      <c r="K5" s="54" t="s">
        <v>4</v>
      </c>
    </row>
    <row r="6" spans="1:11" ht="16.5" customHeight="1">
      <c r="A6" s="9"/>
      <c r="B6" s="9"/>
      <c r="C6" s="9"/>
      <c r="D6" s="10"/>
      <c r="E6" s="10"/>
      <c r="F6" s="10"/>
      <c r="G6" s="10"/>
      <c r="H6" s="103"/>
      <c r="I6" s="10"/>
      <c r="J6" s="106"/>
      <c r="K6" s="55" t="s">
        <v>85</v>
      </c>
    </row>
    <row r="7" spans="2:11" ht="15" customHeight="1">
      <c r="B7" s="1"/>
      <c r="C7" s="1"/>
      <c r="D7" s="11" t="s">
        <v>5</v>
      </c>
      <c r="E7" s="6"/>
      <c r="F7" s="1"/>
      <c r="G7" s="1"/>
      <c r="H7" s="12" t="s">
        <v>6</v>
      </c>
      <c r="I7" s="12" t="s">
        <v>5</v>
      </c>
      <c r="J7" s="82" t="s">
        <v>6</v>
      </c>
      <c r="K7" s="1"/>
    </row>
    <row r="8" spans="1:12" ht="15" customHeight="1">
      <c r="A8" s="104" t="s">
        <v>7</v>
      </c>
      <c r="B8" s="104"/>
      <c r="C8" s="67"/>
      <c r="D8" s="13">
        <v>2642839505</v>
      </c>
      <c r="E8" s="13">
        <v>2704254229</v>
      </c>
      <c r="F8" s="13">
        <v>2720339476</v>
      </c>
      <c r="G8" s="13">
        <f>G10+G12+G23+G30+G39+G45+G52+G57+G66+G68+'n-18-2b '!G14+'n-18-2b '!G18+SUM('n-18-2b '!G22:G30)</f>
        <v>2603108635</v>
      </c>
      <c r="H8" s="89">
        <v>100</v>
      </c>
      <c r="I8" s="13">
        <v>2652993474</v>
      </c>
      <c r="J8" s="81">
        <v>100</v>
      </c>
      <c r="K8" s="92">
        <v>1.9163564028513917</v>
      </c>
      <c r="L8" s="94"/>
    </row>
    <row r="9" spans="1:11" ht="16.5" customHeight="1">
      <c r="A9" s="72"/>
      <c r="B9" s="72"/>
      <c r="C9" s="67"/>
      <c r="H9" s="89"/>
      <c r="J9" s="89"/>
      <c r="K9" s="92"/>
    </row>
    <row r="10" spans="1:11" ht="15" customHeight="1">
      <c r="A10" s="100" t="s">
        <v>8</v>
      </c>
      <c r="B10" s="101"/>
      <c r="C10" s="67"/>
      <c r="D10" s="66">
        <v>3803675</v>
      </c>
      <c r="E10" s="66">
        <v>3711988</v>
      </c>
      <c r="F10" s="66">
        <v>3534797</v>
      </c>
      <c r="G10" s="66">
        <v>3622671</v>
      </c>
      <c r="H10" s="81">
        <f>G10/$G$8*100</f>
        <v>0.1391671077914887</v>
      </c>
      <c r="I10" s="66">
        <v>3573702</v>
      </c>
      <c r="J10" s="81">
        <v>0.13470451529651972</v>
      </c>
      <c r="K10" s="90">
        <v>-1.3517374335124543</v>
      </c>
    </row>
    <row r="11" spans="1:11" ht="16.5" customHeight="1">
      <c r="A11" s="14"/>
      <c r="B11" s="26"/>
      <c r="C11" s="67"/>
      <c r="D11" s="66"/>
      <c r="E11" s="66"/>
      <c r="F11" s="66"/>
      <c r="G11" s="66"/>
      <c r="H11" s="81"/>
      <c r="I11" s="66"/>
      <c r="J11" s="81"/>
      <c r="K11" s="92"/>
    </row>
    <row r="12" spans="1:11" ht="15" customHeight="1">
      <c r="A12" s="100" t="s">
        <v>9</v>
      </c>
      <c r="B12" s="101"/>
      <c r="C12" s="67"/>
      <c r="D12" s="15">
        <v>115553025</v>
      </c>
      <c r="E12" s="15">
        <v>108013626</v>
      </c>
      <c r="F12" s="15">
        <v>110974417</v>
      </c>
      <c r="G12" s="15">
        <f>SUM(G13:G21)</f>
        <v>105697822</v>
      </c>
      <c r="H12" s="81">
        <f aca="true" t="shared" si="0" ref="H12:H72">G12/$G$8*100</f>
        <v>4.060446059716597</v>
      </c>
      <c r="I12" s="15">
        <v>102463288</v>
      </c>
      <c r="J12" s="81">
        <v>3.8621764057908874</v>
      </c>
      <c r="K12" s="90">
        <v>-3.0601709087250697</v>
      </c>
    </row>
    <row r="13" spans="1:11" ht="15" customHeight="1">
      <c r="A13" s="24"/>
      <c r="B13" s="14" t="s">
        <v>29</v>
      </c>
      <c r="C13" s="68"/>
      <c r="D13" s="66">
        <v>52773423</v>
      </c>
      <c r="E13" s="66">
        <v>54354376</v>
      </c>
      <c r="F13" s="66">
        <v>59871050</v>
      </c>
      <c r="G13" s="66">
        <v>48575875</v>
      </c>
      <c r="H13" s="81">
        <f t="shared" si="0"/>
        <v>1.8660717553956405</v>
      </c>
      <c r="I13" s="66">
        <v>50835460</v>
      </c>
      <c r="J13" s="81">
        <v>1.9161547323127717</v>
      </c>
      <c r="K13" s="90">
        <v>4.651660932510211</v>
      </c>
    </row>
    <row r="14" spans="1:11" ht="15" customHeight="1">
      <c r="A14" s="24"/>
      <c r="B14" s="14" t="s">
        <v>30</v>
      </c>
      <c r="C14" s="68"/>
      <c r="D14" s="66">
        <v>4990710</v>
      </c>
      <c r="E14" s="66">
        <v>3666416</v>
      </c>
      <c r="F14" s="66">
        <v>3999339</v>
      </c>
      <c r="G14" s="66">
        <v>5908640</v>
      </c>
      <c r="H14" s="81">
        <f t="shared" si="0"/>
        <v>0.22698399600214916</v>
      </c>
      <c r="I14" s="66">
        <v>4324599</v>
      </c>
      <c r="J14" s="81">
        <v>0.1630082788511224</v>
      </c>
      <c r="K14" s="90">
        <v>-26.80889341709768</v>
      </c>
    </row>
    <row r="15" spans="1:11" ht="15" customHeight="1">
      <c r="A15" s="24"/>
      <c r="B15" s="14" t="s">
        <v>31</v>
      </c>
      <c r="C15" s="68"/>
      <c r="D15" s="66">
        <v>31469282</v>
      </c>
      <c r="E15" s="66">
        <v>30402680</v>
      </c>
      <c r="F15" s="66">
        <v>29681760</v>
      </c>
      <c r="G15" s="66">
        <v>29092061</v>
      </c>
      <c r="H15" s="81">
        <f t="shared" si="0"/>
        <v>1.1175892011898305</v>
      </c>
      <c r="I15" s="66">
        <v>30205965</v>
      </c>
      <c r="J15" s="81">
        <v>1.1385616020554146</v>
      </c>
      <c r="K15" s="90">
        <v>3.828893387787133</v>
      </c>
    </row>
    <row r="16" spans="1:11" ht="15" customHeight="1">
      <c r="A16" s="24"/>
      <c r="B16" s="14" t="s">
        <v>32</v>
      </c>
      <c r="C16" s="68"/>
      <c r="D16" s="66">
        <v>12441675</v>
      </c>
      <c r="E16" s="66">
        <v>10650007</v>
      </c>
      <c r="F16" s="66">
        <v>10240147</v>
      </c>
      <c r="G16" s="66">
        <v>10046854</v>
      </c>
      <c r="H16" s="81">
        <f t="shared" si="0"/>
        <v>0.3859560014098297</v>
      </c>
      <c r="I16" s="66">
        <v>9820855</v>
      </c>
      <c r="J16" s="81">
        <v>0.37018014164930435</v>
      </c>
      <c r="K16" s="90">
        <v>-2.2494504249788037</v>
      </c>
    </row>
    <row r="17" spans="1:11" ht="15" customHeight="1">
      <c r="A17" s="24"/>
      <c r="B17" s="14" t="s">
        <v>33</v>
      </c>
      <c r="C17" s="68"/>
      <c r="D17" s="66">
        <v>3498397</v>
      </c>
      <c r="E17" s="66">
        <v>3158086</v>
      </c>
      <c r="F17" s="66">
        <v>905466</v>
      </c>
      <c r="G17" s="66">
        <v>7079793</v>
      </c>
      <c r="H17" s="81">
        <f t="shared" si="0"/>
        <v>0.27197455015164973</v>
      </c>
      <c r="I17" s="66">
        <v>2758486</v>
      </c>
      <c r="J17" s="81">
        <v>0.10397635829239134</v>
      </c>
      <c r="K17" s="90">
        <v>-61.03719416655261</v>
      </c>
    </row>
    <row r="18" spans="1:11" ht="15" customHeight="1">
      <c r="A18" s="24"/>
      <c r="B18" s="14" t="s">
        <v>34</v>
      </c>
      <c r="C18" s="68"/>
      <c r="D18" s="66">
        <v>3248806</v>
      </c>
      <c r="E18" s="66">
        <v>3038265</v>
      </c>
      <c r="F18" s="66">
        <v>3678348</v>
      </c>
      <c r="G18" s="66">
        <v>2360073</v>
      </c>
      <c r="H18" s="81">
        <f t="shared" si="0"/>
        <v>0.09066363840016996</v>
      </c>
      <c r="I18" s="66">
        <v>1868081</v>
      </c>
      <c r="J18" s="81">
        <v>0.07041408199106637</v>
      </c>
      <c r="K18" s="90">
        <v>-20.846473816699742</v>
      </c>
    </row>
    <row r="19" spans="1:11" ht="15" customHeight="1">
      <c r="A19" s="24"/>
      <c r="B19" s="14" t="s">
        <v>35</v>
      </c>
      <c r="C19" s="68"/>
      <c r="D19" s="66">
        <v>6352706</v>
      </c>
      <c r="E19" s="66">
        <v>1980577</v>
      </c>
      <c r="F19" s="66">
        <v>1856716</v>
      </c>
      <c r="G19" s="66">
        <v>1897915</v>
      </c>
      <c r="H19" s="81">
        <f t="shared" si="0"/>
        <v>0.0729095579985274</v>
      </c>
      <c r="I19" s="66">
        <v>1920984</v>
      </c>
      <c r="J19" s="81">
        <v>0.07240816906736197</v>
      </c>
      <c r="K19" s="90">
        <v>1.215491736985058</v>
      </c>
    </row>
    <row r="20" spans="1:11" ht="15" customHeight="1">
      <c r="A20" s="24"/>
      <c r="B20" s="14" t="s">
        <v>36</v>
      </c>
      <c r="C20" s="68"/>
      <c r="D20" s="66">
        <v>257402</v>
      </c>
      <c r="E20" s="66">
        <v>259850</v>
      </c>
      <c r="F20" s="66">
        <v>242681</v>
      </c>
      <c r="G20" s="66">
        <v>247545</v>
      </c>
      <c r="H20" s="81">
        <f t="shared" si="0"/>
        <v>0.009509591596433699</v>
      </c>
      <c r="I20" s="66">
        <v>239190</v>
      </c>
      <c r="J20" s="81">
        <v>0.009015853312272415</v>
      </c>
      <c r="K20" s="90">
        <v>-3.3751439132279017</v>
      </c>
    </row>
    <row r="21" spans="1:11" ht="15" customHeight="1">
      <c r="A21" s="24"/>
      <c r="B21" s="14" t="s">
        <v>37</v>
      </c>
      <c r="C21" s="68"/>
      <c r="D21" s="66">
        <v>520624</v>
      </c>
      <c r="E21" s="66">
        <v>503369</v>
      </c>
      <c r="F21" s="66">
        <v>498910</v>
      </c>
      <c r="G21" s="66">
        <v>489066</v>
      </c>
      <c r="H21" s="81">
        <f t="shared" si="0"/>
        <v>0.018787767572366415</v>
      </c>
      <c r="I21" s="66">
        <v>489668</v>
      </c>
      <c r="J21" s="81">
        <v>0.018457188259182276</v>
      </c>
      <c r="K21" s="90">
        <v>0.12309177084483736</v>
      </c>
    </row>
    <row r="22" spans="1:11" ht="16.5" customHeight="1">
      <c r="A22" s="24"/>
      <c r="B22" s="14"/>
      <c r="C22" s="68"/>
      <c r="D22" s="66"/>
      <c r="E22" s="66"/>
      <c r="F22" s="66"/>
      <c r="G22" s="66"/>
      <c r="H22" s="81"/>
      <c r="I22" s="66"/>
      <c r="J22" s="81"/>
      <c r="K22" s="90"/>
    </row>
    <row r="23" spans="1:11" ht="15" customHeight="1">
      <c r="A23" s="100" t="s">
        <v>10</v>
      </c>
      <c r="B23" s="101"/>
      <c r="C23" s="67"/>
      <c r="D23" s="15">
        <v>239784747</v>
      </c>
      <c r="E23" s="15">
        <v>257600308</v>
      </c>
      <c r="F23" s="15">
        <v>244897622</v>
      </c>
      <c r="G23" s="15">
        <f>SUM(G24:G28)</f>
        <v>219973971</v>
      </c>
      <c r="H23" s="81">
        <f t="shared" si="0"/>
        <v>8.450433763783355</v>
      </c>
      <c r="I23" s="15">
        <v>228390739</v>
      </c>
      <c r="J23" s="81">
        <v>8.608793848846084</v>
      </c>
      <c r="K23" s="90">
        <v>3.826256334664251</v>
      </c>
    </row>
    <row r="24" spans="1:11" ht="15" customHeight="1">
      <c r="A24" s="24"/>
      <c r="B24" s="14" t="s">
        <v>38</v>
      </c>
      <c r="C24" s="68"/>
      <c r="D24" s="66">
        <v>48476599</v>
      </c>
      <c r="E24" s="66">
        <v>62369404</v>
      </c>
      <c r="F24" s="66">
        <v>49138605</v>
      </c>
      <c r="G24" s="66">
        <v>48854446</v>
      </c>
      <c r="H24" s="81">
        <f t="shared" si="0"/>
        <v>1.8767732296351127</v>
      </c>
      <c r="I24" s="66">
        <v>48828382</v>
      </c>
      <c r="J24" s="81">
        <v>1.8405013988360832</v>
      </c>
      <c r="K24" s="90">
        <v>-0.05335031329595097</v>
      </c>
    </row>
    <row r="25" spans="1:11" ht="15" customHeight="1">
      <c r="A25" s="24"/>
      <c r="B25" s="14" t="s">
        <v>39</v>
      </c>
      <c r="C25" s="68"/>
      <c r="D25" s="66">
        <v>108203841</v>
      </c>
      <c r="E25" s="66">
        <v>106532120</v>
      </c>
      <c r="F25" s="66">
        <v>111954258</v>
      </c>
      <c r="G25" s="66">
        <v>114241063</v>
      </c>
      <c r="H25" s="81">
        <f t="shared" si="0"/>
        <v>4.388639854056648</v>
      </c>
      <c r="I25" s="66">
        <v>121807641</v>
      </c>
      <c r="J25" s="81">
        <v>4.591328331326306</v>
      </c>
      <c r="K25" s="90">
        <v>6.623343482019251</v>
      </c>
    </row>
    <row r="26" spans="1:11" ht="15" customHeight="1">
      <c r="A26" s="24"/>
      <c r="B26" s="14" t="s">
        <v>40</v>
      </c>
      <c r="C26" s="68"/>
      <c r="D26" s="66">
        <v>76564944</v>
      </c>
      <c r="E26" s="66">
        <v>81642833</v>
      </c>
      <c r="F26" s="66">
        <v>76503002</v>
      </c>
      <c r="G26" s="66">
        <v>49475013</v>
      </c>
      <c r="H26" s="81">
        <f t="shared" si="0"/>
        <v>1.9006126880294416</v>
      </c>
      <c r="I26" s="66">
        <v>47773380</v>
      </c>
      <c r="J26" s="81">
        <v>1.8007349233306107</v>
      </c>
      <c r="K26" s="90">
        <v>-3.4393785808606054</v>
      </c>
    </row>
    <row r="27" spans="1:11" ht="15" customHeight="1">
      <c r="A27" s="24"/>
      <c r="B27" s="14" t="s">
        <v>41</v>
      </c>
      <c r="C27" s="68"/>
      <c r="D27" s="66">
        <v>5945899</v>
      </c>
      <c r="E27" s="66">
        <v>6478469</v>
      </c>
      <c r="F27" s="66">
        <v>6666963</v>
      </c>
      <c r="G27" s="66">
        <v>6854954</v>
      </c>
      <c r="H27" s="81">
        <f t="shared" si="0"/>
        <v>0.26333722334258247</v>
      </c>
      <c r="I27" s="66">
        <v>7629043</v>
      </c>
      <c r="J27" s="81">
        <v>0.28756357958534506</v>
      </c>
      <c r="K27" s="90">
        <v>11.292402545662597</v>
      </c>
    </row>
    <row r="28" spans="1:11" ht="15" customHeight="1">
      <c r="A28" s="24"/>
      <c r="B28" s="14" t="s">
        <v>42</v>
      </c>
      <c r="C28" s="68"/>
      <c r="D28" s="66">
        <v>593464</v>
      </c>
      <c r="E28" s="66">
        <v>577482</v>
      </c>
      <c r="F28" s="66">
        <v>634794</v>
      </c>
      <c r="G28" s="66">
        <v>548495</v>
      </c>
      <c r="H28" s="81">
        <f t="shared" si="0"/>
        <v>0.021070768719569782</v>
      </c>
      <c r="I28" s="66">
        <v>2352293</v>
      </c>
      <c r="J28" s="81">
        <v>0.08866561576773783</v>
      </c>
      <c r="K28" s="90">
        <v>328.8631619249036</v>
      </c>
    </row>
    <row r="29" spans="1:11" ht="16.5" customHeight="1">
      <c r="A29" s="24"/>
      <c r="B29" s="14"/>
      <c r="C29" s="68"/>
      <c r="D29" s="66"/>
      <c r="E29" s="66"/>
      <c r="F29" s="66"/>
      <c r="G29" s="66"/>
      <c r="H29" s="81"/>
      <c r="I29" s="66"/>
      <c r="J29" s="81"/>
      <c r="K29" s="90"/>
    </row>
    <row r="30" spans="1:11" ht="15" customHeight="1">
      <c r="A30" s="100" t="s">
        <v>11</v>
      </c>
      <c r="B30" s="101"/>
      <c r="C30" s="69"/>
      <c r="D30" s="15">
        <v>89530736</v>
      </c>
      <c r="E30" s="15">
        <v>81396814</v>
      </c>
      <c r="F30" s="15">
        <v>80201500</v>
      </c>
      <c r="G30" s="15">
        <f>SUM(G31:G37)</f>
        <v>83042757</v>
      </c>
      <c r="H30" s="81">
        <f t="shared" si="0"/>
        <v>3.190137971325964</v>
      </c>
      <c r="I30" s="15">
        <v>79578061</v>
      </c>
      <c r="J30" s="81">
        <v>2.999557359634877</v>
      </c>
      <c r="K30" s="90">
        <v>-4.172183252538204</v>
      </c>
    </row>
    <row r="31" spans="1:11" ht="15" customHeight="1">
      <c r="A31" s="24"/>
      <c r="B31" s="14" t="s">
        <v>43</v>
      </c>
      <c r="C31" s="68"/>
      <c r="D31" s="66">
        <v>44408647</v>
      </c>
      <c r="E31" s="66">
        <v>35808619</v>
      </c>
      <c r="F31" s="66">
        <v>34092232</v>
      </c>
      <c r="G31" s="66">
        <v>34883027</v>
      </c>
      <c r="H31" s="81">
        <f t="shared" si="0"/>
        <v>1.340052678977034</v>
      </c>
      <c r="I31" s="66">
        <v>33424750</v>
      </c>
      <c r="J31" s="81">
        <v>1.2598881349528717</v>
      </c>
      <c r="K31" s="90">
        <v>-4.180477227506657</v>
      </c>
    </row>
    <row r="32" spans="1:11" ht="15" customHeight="1">
      <c r="A32" s="24"/>
      <c r="B32" s="14" t="s">
        <v>44</v>
      </c>
      <c r="C32" s="68"/>
      <c r="D32" s="66">
        <v>777796</v>
      </c>
      <c r="E32" s="66">
        <v>772305</v>
      </c>
      <c r="F32" s="66">
        <v>723974</v>
      </c>
      <c r="G32" s="66">
        <v>658489</v>
      </c>
      <c r="H32" s="81">
        <f t="shared" si="0"/>
        <v>0.02529625506774134</v>
      </c>
      <c r="I32" s="66">
        <v>593006</v>
      </c>
      <c r="J32" s="81">
        <v>0.02235233542078438</v>
      </c>
      <c r="K32" s="90">
        <v>-9.944433392205482</v>
      </c>
    </row>
    <row r="33" spans="1:11" ht="15" customHeight="1">
      <c r="A33" s="24"/>
      <c r="B33" s="14" t="s">
        <v>45</v>
      </c>
      <c r="C33" s="68"/>
      <c r="D33" s="66">
        <v>8478793</v>
      </c>
      <c r="E33" s="66">
        <v>9308978</v>
      </c>
      <c r="F33" s="66">
        <v>10013059</v>
      </c>
      <c r="G33" s="66">
        <v>11153048</v>
      </c>
      <c r="H33" s="81">
        <f t="shared" si="0"/>
        <v>0.4284511161018065</v>
      </c>
      <c r="I33" s="66">
        <v>12135275</v>
      </c>
      <c r="J33" s="81">
        <v>0.45741820019267787</v>
      </c>
      <c r="K33" s="90">
        <v>8.80680330614554</v>
      </c>
    </row>
    <row r="34" spans="1:11" ht="15" customHeight="1">
      <c r="A34" s="24"/>
      <c r="B34" s="14" t="s">
        <v>46</v>
      </c>
      <c r="C34" s="68"/>
      <c r="D34" s="66">
        <v>9005301</v>
      </c>
      <c r="E34" s="66">
        <v>8485980</v>
      </c>
      <c r="F34" s="66">
        <v>9407426</v>
      </c>
      <c r="G34" s="66">
        <v>11018519</v>
      </c>
      <c r="H34" s="81">
        <f t="shared" si="0"/>
        <v>0.42328310281987136</v>
      </c>
      <c r="I34" s="66">
        <v>8857906</v>
      </c>
      <c r="J34" s="81">
        <v>0.333883444750607</v>
      </c>
      <c r="K34" s="90">
        <v>-19.60892384902182</v>
      </c>
    </row>
    <row r="35" spans="1:11" ht="15" customHeight="1">
      <c r="A35" s="24"/>
      <c r="B35" s="14" t="s">
        <v>47</v>
      </c>
      <c r="C35" s="68"/>
      <c r="D35" s="66">
        <v>66006</v>
      </c>
      <c r="E35" s="66">
        <v>120653</v>
      </c>
      <c r="F35" s="66">
        <v>84877</v>
      </c>
      <c r="G35" s="66">
        <v>55018</v>
      </c>
      <c r="H35" s="81">
        <f t="shared" si="0"/>
        <v>0.0021135499018464896</v>
      </c>
      <c r="I35" s="66">
        <v>58585</v>
      </c>
      <c r="J35" s="81">
        <v>0.002208260237884023</v>
      </c>
      <c r="K35" s="90">
        <v>6.483332727471009</v>
      </c>
    </row>
    <row r="36" spans="1:11" ht="15" customHeight="1">
      <c r="A36" s="24"/>
      <c r="B36" s="14" t="s">
        <v>48</v>
      </c>
      <c r="C36" s="68"/>
      <c r="D36" s="66">
        <v>9732021</v>
      </c>
      <c r="E36" s="66">
        <v>9528979</v>
      </c>
      <c r="F36" s="66">
        <v>9932526</v>
      </c>
      <c r="G36" s="66">
        <v>8525877</v>
      </c>
      <c r="H36" s="81">
        <f t="shared" si="0"/>
        <v>0.32752674572876594</v>
      </c>
      <c r="I36" s="66">
        <v>7864755</v>
      </c>
      <c r="J36" s="81">
        <v>0.29644833570367085</v>
      </c>
      <c r="K36" s="90">
        <v>-7.75429905920528</v>
      </c>
    </row>
    <row r="37" spans="1:11" ht="15" customHeight="1">
      <c r="A37" s="24"/>
      <c r="B37" s="14" t="s">
        <v>49</v>
      </c>
      <c r="C37" s="68"/>
      <c r="D37" s="66">
        <v>17062172</v>
      </c>
      <c r="E37" s="66">
        <v>17371300</v>
      </c>
      <c r="F37" s="66">
        <v>15947406</v>
      </c>
      <c r="G37" s="66">
        <v>16748779</v>
      </c>
      <c r="H37" s="81">
        <f t="shared" si="0"/>
        <v>0.6434145227288987</v>
      </c>
      <c r="I37" s="66">
        <v>16643784</v>
      </c>
      <c r="J37" s="81">
        <v>0.6273586483763812</v>
      </c>
      <c r="K37" s="90">
        <v>-0.6268815177512295</v>
      </c>
    </row>
    <row r="38" spans="1:11" ht="16.5" customHeight="1">
      <c r="A38" s="24"/>
      <c r="B38" s="14"/>
      <c r="C38" s="68"/>
      <c r="D38" s="66"/>
      <c r="E38" s="66"/>
      <c r="F38" s="66"/>
      <c r="G38" s="66"/>
      <c r="H38" s="81"/>
      <c r="I38" s="66"/>
      <c r="J38" s="81"/>
      <c r="K38" s="90"/>
    </row>
    <row r="39" spans="1:11" ht="15" customHeight="1">
      <c r="A39" s="100" t="s">
        <v>12</v>
      </c>
      <c r="B39" s="101"/>
      <c r="C39" s="69"/>
      <c r="D39" s="15">
        <v>19863745</v>
      </c>
      <c r="E39" s="15">
        <v>38793122</v>
      </c>
      <c r="F39" s="15">
        <v>23482843</v>
      </c>
      <c r="G39" s="15">
        <f>SUM(G40:G43)</f>
        <v>18962114</v>
      </c>
      <c r="H39" s="81">
        <f t="shared" si="0"/>
        <v>0.7284411316932995</v>
      </c>
      <c r="I39" s="15">
        <v>18195228</v>
      </c>
      <c r="J39" s="81">
        <v>0.685837646353743</v>
      </c>
      <c r="K39" s="90">
        <v>-4.04430645232911</v>
      </c>
    </row>
    <row r="40" spans="1:11" ht="15" customHeight="1">
      <c r="A40" s="24"/>
      <c r="B40" s="14" t="s">
        <v>50</v>
      </c>
      <c r="C40" s="68"/>
      <c r="D40" s="66">
        <v>14011294</v>
      </c>
      <c r="E40" s="66">
        <v>32449470</v>
      </c>
      <c r="F40" s="66">
        <v>17824963</v>
      </c>
      <c r="G40" s="66">
        <v>13225502</v>
      </c>
      <c r="H40" s="81">
        <f t="shared" si="0"/>
        <v>0.5080656958444609</v>
      </c>
      <c r="I40" s="66">
        <v>13937512</v>
      </c>
      <c r="J40" s="81">
        <v>0.5253504064970799</v>
      </c>
      <c r="K40" s="90">
        <v>5.38361417207453</v>
      </c>
    </row>
    <row r="41" spans="1:11" ht="15" customHeight="1">
      <c r="A41" s="24"/>
      <c r="B41" s="14" t="s">
        <v>51</v>
      </c>
      <c r="C41" s="68"/>
      <c r="D41" s="66">
        <v>5379083</v>
      </c>
      <c r="E41" s="66">
        <v>5877207</v>
      </c>
      <c r="F41" s="66">
        <v>5187083</v>
      </c>
      <c r="G41" s="66">
        <v>5289005</v>
      </c>
      <c r="H41" s="81">
        <f t="shared" si="0"/>
        <v>0.20318034095415308</v>
      </c>
      <c r="I41" s="66">
        <v>3807162</v>
      </c>
      <c r="J41" s="81">
        <v>0.1435043861702315</v>
      </c>
      <c r="K41" s="90">
        <v>-28.01742482754318</v>
      </c>
    </row>
    <row r="42" spans="1:11" ht="15" customHeight="1">
      <c r="A42" s="24"/>
      <c r="B42" s="14" t="s">
        <v>52</v>
      </c>
      <c r="C42" s="68"/>
      <c r="D42" s="74" t="s">
        <v>88</v>
      </c>
      <c r="E42" s="74" t="s">
        <v>88</v>
      </c>
      <c r="F42" s="74" t="s">
        <v>88</v>
      </c>
      <c r="G42" s="74" t="s">
        <v>88</v>
      </c>
      <c r="H42" s="74" t="s">
        <v>88</v>
      </c>
      <c r="I42" s="74" t="s">
        <v>88</v>
      </c>
      <c r="J42" s="93" t="s">
        <v>88</v>
      </c>
      <c r="K42" s="93" t="s">
        <v>88</v>
      </c>
    </row>
    <row r="43" spans="1:11" ht="15" customHeight="1">
      <c r="A43" s="24"/>
      <c r="B43" s="14" t="s">
        <v>53</v>
      </c>
      <c r="C43" s="68"/>
      <c r="D43" s="66">
        <v>473368</v>
      </c>
      <c r="E43" s="66">
        <v>466445</v>
      </c>
      <c r="F43" s="66">
        <v>470797</v>
      </c>
      <c r="G43" s="66">
        <v>447607</v>
      </c>
      <c r="H43" s="81">
        <f t="shared" si="0"/>
        <v>0.017195094894685407</v>
      </c>
      <c r="I43" s="66">
        <v>450554</v>
      </c>
      <c r="J43" s="81">
        <v>0.016982853686431647</v>
      </c>
      <c r="K43" s="90">
        <v>0.6583900609239919</v>
      </c>
    </row>
    <row r="44" spans="1:11" ht="16.5" customHeight="1">
      <c r="A44" s="24"/>
      <c r="B44" s="14"/>
      <c r="C44" s="68"/>
      <c r="D44" s="66"/>
      <c r="E44" s="66"/>
      <c r="F44" s="66"/>
      <c r="G44" s="66"/>
      <c r="H44" s="81"/>
      <c r="I44" s="66"/>
      <c r="J44" s="81"/>
      <c r="K44" s="90"/>
    </row>
    <row r="45" spans="1:11" ht="15" customHeight="1">
      <c r="A45" s="100" t="s">
        <v>13</v>
      </c>
      <c r="B45" s="101"/>
      <c r="C45" s="69"/>
      <c r="D45" s="15">
        <v>29572383</v>
      </c>
      <c r="E45" s="15">
        <v>27242748</v>
      </c>
      <c r="F45" s="15">
        <v>35802696</v>
      </c>
      <c r="G45" s="15">
        <f>SUM(G46:G50)</f>
        <v>29262370</v>
      </c>
      <c r="H45" s="81">
        <f t="shared" si="0"/>
        <v>1.1241317249135858</v>
      </c>
      <c r="I45" s="15">
        <v>26788555</v>
      </c>
      <c r="J45" s="81">
        <v>1.0097482433535756</v>
      </c>
      <c r="K45" s="90">
        <v>-8.453911969536293</v>
      </c>
    </row>
    <row r="46" spans="1:11" ht="15" customHeight="1">
      <c r="A46" s="24"/>
      <c r="B46" s="14" t="s">
        <v>54</v>
      </c>
      <c r="C46" s="68"/>
      <c r="D46" s="66">
        <v>13223732</v>
      </c>
      <c r="E46" s="66">
        <v>12151825</v>
      </c>
      <c r="F46" s="66">
        <v>21998958</v>
      </c>
      <c r="G46" s="66">
        <v>15905942</v>
      </c>
      <c r="H46" s="81">
        <f t="shared" si="0"/>
        <v>0.6110364272215631</v>
      </c>
      <c r="I46" s="66">
        <v>14920900</v>
      </c>
      <c r="J46" s="81">
        <v>0.5624175161465174</v>
      </c>
      <c r="K46" s="90">
        <v>-6.192918344603555</v>
      </c>
    </row>
    <row r="47" spans="1:11" ht="15" customHeight="1">
      <c r="A47" s="24"/>
      <c r="B47" s="14" t="s">
        <v>55</v>
      </c>
      <c r="C47" s="68"/>
      <c r="D47" s="66">
        <v>597919</v>
      </c>
      <c r="E47" s="66">
        <v>634126</v>
      </c>
      <c r="F47" s="66">
        <v>503813</v>
      </c>
      <c r="G47" s="66">
        <v>540646</v>
      </c>
      <c r="H47" s="81">
        <f t="shared" si="0"/>
        <v>0.020769244615102284</v>
      </c>
      <c r="I47" s="66">
        <v>512016</v>
      </c>
      <c r="J47" s="81">
        <v>0.01929955746283905</v>
      </c>
      <c r="K47" s="90">
        <v>-5.295516844663609</v>
      </c>
    </row>
    <row r="48" spans="1:11" ht="15" customHeight="1">
      <c r="A48" s="24"/>
      <c r="B48" s="14" t="s">
        <v>56</v>
      </c>
      <c r="C48" s="68"/>
      <c r="D48" s="66">
        <v>9817568</v>
      </c>
      <c r="E48" s="66">
        <v>8549973</v>
      </c>
      <c r="F48" s="66">
        <v>8140554</v>
      </c>
      <c r="G48" s="66">
        <v>8044137</v>
      </c>
      <c r="H48" s="81">
        <f t="shared" si="0"/>
        <v>0.3090204108980646</v>
      </c>
      <c r="I48" s="66">
        <v>7003400</v>
      </c>
      <c r="J48" s="81">
        <v>0.2639810489032511</v>
      </c>
      <c r="K48" s="90">
        <v>-12.937832858888413</v>
      </c>
    </row>
    <row r="49" spans="1:11" ht="15" customHeight="1">
      <c r="A49" s="24"/>
      <c r="B49" s="14" t="s">
        <v>57</v>
      </c>
      <c r="C49" s="68"/>
      <c r="D49" s="66">
        <v>3700502</v>
      </c>
      <c r="E49" s="66">
        <v>4039063</v>
      </c>
      <c r="F49" s="66">
        <v>3451693</v>
      </c>
      <c r="G49" s="66">
        <v>3200238</v>
      </c>
      <c r="H49" s="81">
        <f t="shared" si="0"/>
        <v>0.12293908740385703</v>
      </c>
      <c r="I49" s="66">
        <v>2704363</v>
      </c>
      <c r="J49" s="81">
        <v>0.10193628542638473</v>
      </c>
      <c r="K49" s="90">
        <v>-15.494941313739787</v>
      </c>
    </row>
    <row r="50" spans="1:11" ht="15" customHeight="1">
      <c r="A50" s="24"/>
      <c r="B50" s="14" t="s">
        <v>58</v>
      </c>
      <c r="C50" s="68"/>
      <c r="D50" s="66">
        <v>2232662</v>
      </c>
      <c r="E50" s="66">
        <v>1867761</v>
      </c>
      <c r="F50" s="66">
        <v>1707678</v>
      </c>
      <c r="G50" s="66">
        <v>1571407</v>
      </c>
      <c r="H50" s="81">
        <f t="shared" si="0"/>
        <v>0.06036655477499886</v>
      </c>
      <c r="I50" s="66">
        <v>1647876</v>
      </c>
      <c r="J50" s="81">
        <v>0.06211383541458346</v>
      </c>
      <c r="K50" s="90">
        <v>4.866275891605426</v>
      </c>
    </row>
    <row r="51" spans="1:11" ht="16.5" customHeight="1">
      <c r="A51" s="24"/>
      <c r="B51" s="14"/>
      <c r="C51" s="68"/>
      <c r="D51" s="66"/>
      <c r="E51" s="66"/>
      <c r="F51" s="66"/>
      <c r="G51" s="66"/>
      <c r="H51" s="81"/>
      <c r="I51" s="66"/>
      <c r="J51" s="81"/>
      <c r="K51" s="90"/>
    </row>
    <row r="52" spans="1:11" ht="15" customHeight="1">
      <c r="A52" s="100" t="s">
        <v>14</v>
      </c>
      <c r="B52" s="101"/>
      <c r="C52" s="69"/>
      <c r="D52" s="15">
        <v>105614292</v>
      </c>
      <c r="E52" s="15">
        <v>160841410</v>
      </c>
      <c r="F52" s="15">
        <v>270361143</v>
      </c>
      <c r="G52" s="15">
        <f>SUM(G53:G55)</f>
        <v>234310974</v>
      </c>
      <c r="H52" s="81">
        <f t="shared" si="0"/>
        <v>9.001198445949605</v>
      </c>
      <c r="I52" s="15">
        <v>267125301</v>
      </c>
      <c r="J52" s="81">
        <v>10.06882616251773</v>
      </c>
      <c r="K52" s="90">
        <v>14.00460526445508</v>
      </c>
    </row>
    <row r="53" spans="1:11" ht="15" customHeight="1">
      <c r="A53" s="24"/>
      <c r="B53" s="14" t="s">
        <v>59</v>
      </c>
      <c r="C53" s="68"/>
      <c r="D53" s="66">
        <v>54839281</v>
      </c>
      <c r="E53" s="66">
        <v>85969854</v>
      </c>
      <c r="F53" s="66">
        <v>138377538</v>
      </c>
      <c r="G53" s="66">
        <v>118539263</v>
      </c>
      <c r="H53" s="81">
        <f t="shared" si="0"/>
        <v>4.553757818870284</v>
      </c>
      <c r="I53" s="66">
        <v>138852016</v>
      </c>
      <c r="J53" s="81">
        <v>5.233786564527373</v>
      </c>
      <c r="K53" s="90">
        <v>17.135886022844588</v>
      </c>
    </row>
    <row r="54" spans="1:11" ht="15" customHeight="1">
      <c r="A54" s="24"/>
      <c r="B54" s="14" t="s">
        <v>60</v>
      </c>
      <c r="C54" s="68"/>
      <c r="D54" s="66">
        <v>49117852</v>
      </c>
      <c r="E54" s="66">
        <v>73152253</v>
      </c>
      <c r="F54" s="66">
        <v>130252771</v>
      </c>
      <c r="G54" s="66">
        <v>114381575</v>
      </c>
      <c r="H54" s="81">
        <f t="shared" si="0"/>
        <v>4.39403770791917</v>
      </c>
      <c r="I54" s="66">
        <v>126870929</v>
      </c>
      <c r="J54" s="81">
        <v>4.7821802142887595</v>
      </c>
      <c r="K54" s="90">
        <v>10.91902607565946</v>
      </c>
    </row>
    <row r="55" spans="1:11" ht="15" customHeight="1">
      <c r="A55" s="24"/>
      <c r="B55" s="14" t="s">
        <v>61</v>
      </c>
      <c r="C55" s="68"/>
      <c r="D55" s="66">
        <v>1657159</v>
      </c>
      <c r="E55" s="66">
        <v>1719303</v>
      </c>
      <c r="F55" s="66">
        <v>1730834</v>
      </c>
      <c r="G55" s="66">
        <v>1390136</v>
      </c>
      <c r="H55" s="81">
        <f t="shared" si="0"/>
        <v>0.05340291916015253</v>
      </c>
      <c r="I55" s="66">
        <v>1402356</v>
      </c>
      <c r="J55" s="81">
        <v>0.05285938370159745</v>
      </c>
      <c r="K55" s="90">
        <v>0.8790506828108846</v>
      </c>
    </row>
    <row r="56" spans="1:11" ht="16.5" customHeight="1">
      <c r="A56" s="24"/>
      <c r="B56" s="14"/>
      <c r="C56" s="68"/>
      <c r="D56" s="66"/>
      <c r="E56" s="66"/>
      <c r="F56" s="66"/>
      <c r="G56" s="66"/>
      <c r="H56" s="81"/>
      <c r="I56" s="66"/>
      <c r="J56" s="81"/>
      <c r="K56" s="90"/>
    </row>
    <row r="57" spans="1:11" ht="15" customHeight="1">
      <c r="A57" s="100" t="s">
        <v>15</v>
      </c>
      <c r="B57" s="101"/>
      <c r="C57" s="69"/>
      <c r="D57" s="15">
        <v>489645535</v>
      </c>
      <c r="E57" s="15">
        <v>440147912</v>
      </c>
      <c r="F57" s="15">
        <v>417382416</v>
      </c>
      <c r="G57" s="15">
        <f>SUM(G58:G64)</f>
        <v>393234541</v>
      </c>
      <c r="H57" s="81">
        <f t="shared" si="0"/>
        <v>15.106343842618768</v>
      </c>
      <c r="I57" s="15">
        <v>405199022</v>
      </c>
      <c r="J57" s="81">
        <v>15.273276243272054</v>
      </c>
      <c r="K57" s="90">
        <v>3.042581399277438</v>
      </c>
    </row>
    <row r="58" spans="1:11" ht="15" customHeight="1">
      <c r="A58" s="24"/>
      <c r="B58" s="14" t="s">
        <v>62</v>
      </c>
      <c r="C58" s="68"/>
      <c r="D58" s="66">
        <v>56737797</v>
      </c>
      <c r="E58" s="66">
        <v>41367253</v>
      </c>
      <c r="F58" s="66">
        <v>42284939</v>
      </c>
      <c r="G58" s="66">
        <v>41133072</v>
      </c>
      <c r="H58" s="81">
        <f t="shared" si="0"/>
        <v>1.5801519555099168</v>
      </c>
      <c r="I58" s="66">
        <v>41107431</v>
      </c>
      <c r="J58" s="81">
        <v>1.5494735061681497</v>
      </c>
      <c r="K58" s="90">
        <v>-0.06233670074531972</v>
      </c>
    </row>
    <row r="59" spans="1:11" ht="15" customHeight="1">
      <c r="A59" s="24"/>
      <c r="B59" s="14" t="s">
        <v>63</v>
      </c>
      <c r="C59" s="68"/>
      <c r="D59" s="66">
        <v>110517840</v>
      </c>
      <c r="E59" s="66">
        <v>121783790</v>
      </c>
      <c r="F59" s="66">
        <v>90379672</v>
      </c>
      <c r="G59" s="66">
        <v>92352941</v>
      </c>
      <c r="H59" s="81">
        <f t="shared" si="0"/>
        <v>3.5477943470461426</v>
      </c>
      <c r="I59" s="66">
        <v>90102269</v>
      </c>
      <c r="J59" s="81">
        <v>3.396249175997785</v>
      </c>
      <c r="K59" s="90">
        <v>-2.437033380452931</v>
      </c>
    </row>
    <row r="60" spans="1:11" ht="15" customHeight="1">
      <c r="A60" s="24"/>
      <c r="B60" s="14" t="s">
        <v>64</v>
      </c>
      <c r="C60" s="68"/>
      <c r="D60" s="66">
        <v>90439932</v>
      </c>
      <c r="E60" s="66">
        <v>75204813</v>
      </c>
      <c r="F60" s="66">
        <v>75405003</v>
      </c>
      <c r="G60" s="66">
        <v>70105568</v>
      </c>
      <c r="H60" s="81">
        <f t="shared" si="0"/>
        <v>2.69314799457073</v>
      </c>
      <c r="I60" s="66">
        <v>73033582</v>
      </c>
      <c r="J60" s="81">
        <v>2.7528745440102806</v>
      </c>
      <c r="K60" s="90">
        <v>4.176578385328838</v>
      </c>
    </row>
    <row r="61" spans="1:11" ht="15" customHeight="1">
      <c r="A61" s="24"/>
      <c r="B61" s="14" t="s">
        <v>65</v>
      </c>
      <c r="C61" s="68"/>
      <c r="D61" s="66">
        <v>7624703</v>
      </c>
      <c r="E61" s="66">
        <v>6393554</v>
      </c>
      <c r="F61" s="66">
        <v>6851058</v>
      </c>
      <c r="G61" s="66">
        <v>4285473</v>
      </c>
      <c r="H61" s="81">
        <f t="shared" si="0"/>
        <v>0.16462904937503692</v>
      </c>
      <c r="I61" s="66">
        <v>5018565</v>
      </c>
      <c r="J61" s="81">
        <v>0.18916612683684272</v>
      </c>
      <c r="K61" s="90">
        <v>17.10644309274612</v>
      </c>
    </row>
    <row r="62" spans="1:11" ht="15" customHeight="1">
      <c r="A62" s="24"/>
      <c r="B62" s="14" t="s">
        <v>66</v>
      </c>
      <c r="C62" s="68"/>
      <c r="D62" s="66">
        <v>108145089</v>
      </c>
      <c r="E62" s="66">
        <v>88147271</v>
      </c>
      <c r="F62" s="66">
        <v>95456077</v>
      </c>
      <c r="G62" s="66">
        <f>35286923+12079331+23613462+10286770</f>
        <v>81266486</v>
      </c>
      <c r="H62" s="81">
        <f t="shared" si="0"/>
        <v>3.1219014415047646</v>
      </c>
      <c r="I62" s="66">
        <v>100328119</v>
      </c>
      <c r="J62" s="81">
        <v>3.7816949036339773</v>
      </c>
      <c r="K62" s="90">
        <v>23.455712112370648</v>
      </c>
    </row>
    <row r="63" spans="1:11" ht="15" customHeight="1">
      <c r="A63" s="24"/>
      <c r="B63" s="14" t="s">
        <v>67</v>
      </c>
      <c r="C63" s="68"/>
      <c r="D63" s="66">
        <v>101943216</v>
      </c>
      <c r="E63" s="66">
        <v>95334797</v>
      </c>
      <c r="F63" s="66">
        <v>88397879</v>
      </c>
      <c r="G63" s="66">
        <v>80486232</v>
      </c>
      <c r="H63" s="81">
        <f t="shared" si="0"/>
        <v>3.09192750997117</v>
      </c>
      <c r="I63" s="66">
        <v>77457542</v>
      </c>
      <c r="J63" s="81">
        <v>2.919628063887201</v>
      </c>
      <c r="K63" s="90">
        <v>-3.7629914144819168</v>
      </c>
    </row>
    <row r="64" spans="1:11" ht="15" customHeight="1">
      <c r="A64" s="24"/>
      <c r="B64" s="14" t="s">
        <v>68</v>
      </c>
      <c r="C64" s="68"/>
      <c r="D64" s="66">
        <v>14236958</v>
      </c>
      <c r="E64" s="66">
        <v>11916434</v>
      </c>
      <c r="F64" s="66">
        <v>18607788</v>
      </c>
      <c r="G64" s="66">
        <v>23604769</v>
      </c>
      <c r="H64" s="81">
        <f t="shared" si="0"/>
        <v>0.9067915446410095</v>
      </c>
      <c r="I64" s="66">
        <v>18151514</v>
      </c>
      <c r="J64" s="81">
        <v>0.6841899227378198</v>
      </c>
      <c r="K64" s="90">
        <v>-23.102344276277393</v>
      </c>
    </row>
    <row r="65" spans="1:11" ht="16.5" customHeight="1">
      <c r="A65" s="24"/>
      <c r="B65" s="14"/>
      <c r="C65" s="68"/>
      <c r="D65" s="66"/>
      <c r="E65" s="66"/>
      <c r="F65" s="66"/>
      <c r="G65" s="66"/>
      <c r="H65" s="81"/>
      <c r="I65" s="66"/>
      <c r="J65" s="81"/>
      <c r="K65" s="90"/>
    </row>
    <row r="66" spans="1:11" ht="15" customHeight="1">
      <c r="A66" s="100" t="s">
        <v>16</v>
      </c>
      <c r="B66" s="101"/>
      <c r="C66" s="69"/>
      <c r="D66" s="66">
        <v>286707042</v>
      </c>
      <c r="E66" s="66">
        <v>289129518</v>
      </c>
      <c r="F66" s="66">
        <v>284070501</v>
      </c>
      <c r="G66" s="66">
        <v>274365912</v>
      </c>
      <c r="H66" s="81">
        <f t="shared" si="0"/>
        <v>10.539933228718287</v>
      </c>
      <c r="I66" s="66">
        <v>266402122</v>
      </c>
      <c r="J66" s="81">
        <v>10.041567181028052</v>
      </c>
      <c r="K66" s="90">
        <v>-2.9026164154095113</v>
      </c>
    </row>
    <row r="67" spans="1:11" ht="16.5" customHeight="1">
      <c r="A67" s="14"/>
      <c r="B67" s="26"/>
      <c r="C67" s="69"/>
      <c r="D67" s="66"/>
      <c r="E67" s="66"/>
      <c r="F67" s="66"/>
      <c r="G67" s="66"/>
      <c r="H67" s="81"/>
      <c r="I67" s="66"/>
      <c r="J67" s="81"/>
      <c r="K67" s="90"/>
    </row>
    <row r="68" spans="1:11" ht="15" customHeight="1">
      <c r="A68" s="100" t="s">
        <v>17</v>
      </c>
      <c r="B68" s="101"/>
      <c r="C68" s="69"/>
      <c r="D68" s="16">
        <v>765474105</v>
      </c>
      <c r="E68" s="16">
        <v>766005655</v>
      </c>
      <c r="F68" s="16">
        <v>750667558</v>
      </c>
      <c r="G68" s="16">
        <f>SUM(G69:G72)+SUM('n-18-2b '!G10:G13)</f>
        <v>755191326</v>
      </c>
      <c r="H68" s="81">
        <f t="shared" si="0"/>
        <v>29.011133682478835</v>
      </c>
      <c r="I68" s="16">
        <v>765349748</v>
      </c>
      <c r="J68" s="81">
        <v>28.848534890892836</v>
      </c>
      <c r="K68" s="90">
        <v>1.3451454817159743</v>
      </c>
    </row>
    <row r="69" spans="1:11" ht="15" customHeight="1">
      <c r="A69" s="24"/>
      <c r="B69" s="14" t="s">
        <v>69</v>
      </c>
      <c r="C69" s="68"/>
      <c r="D69" s="66">
        <v>166190713</v>
      </c>
      <c r="E69" s="66">
        <v>174161546</v>
      </c>
      <c r="F69" s="66">
        <v>166901511</v>
      </c>
      <c r="G69" s="66">
        <v>192939233</v>
      </c>
      <c r="H69" s="81">
        <f t="shared" si="0"/>
        <v>7.411877875776783</v>
      </c>
      <c r="I69" s="66">
        <v>206177141</v>
      </c>
      <c r="J69" s="81">
        <v>7.771490696098109</v>
      </c>
      <c r="K69" s="90">
        <v>6.86117996540392</v>
      </c>
    </row>
    <row r="70" spans="1:11" ht="15" customHeight="1">
      <c r="A70" s="24"/>
      <c r="B70" s="14" t="s">
        <v>70</v>
      </c>
      <c r="C70" s="68"/>
      <c r="D70" s="66">
        <v>250912790</v>
      </c>
      <c r="E70" s="66">
        <v>247549900</v>
      </c>
      <c r="F70" s="66">
        <v>246679873</v>
      </c>
      <c r="G70" s="66">
        <v>239129784</v>
      </c>
      <c r="H70" s="81">
        <f t="shared" si="0"/>
        <v>9.18631596026341</v>
      </c>
      <c r="I70" s="66">
        <v>234955619</v>
      </c>
      <c r="J70" s="81">
        <v>8.85624564487715</v>
      </c>
      <c r="K70" s="90">
        <v>-1.7455646595657868</v>
      </c>
    </row>
    <row r="71" spans="1:11" ht="15" customHeight="1">
      <c r="A71" s="24"/>
      <c r="B71" s="14" t="s">
        <v>71</v>
      </c>
      <c r="C71" s="68"/>
      <c r="D71" s="66">
        <v>146247521</v>
      </c>
      <c r="E71" s="66">
        <v>143100650</v>
      </c>
      <c r="F71" s="66">
        <v>140623650</v>
      </c>
      <c r="G71" s="66">
        <v>135607252</v>
      </c>
      <c r="H71" s="81">
        <f t="shared" si="0"/>
        <v>5.20943498771806</v>
      </c>
      <c r="I71" s="66">
        <v>133667641</v>
      </c>
      <c r="J71" s="81">
        <v>5.038370516549564</v>
      </c>
      <c r="K71" s="90">
        <v>-1.4303150984874975</v>
      </c>
    </row>
    <row r="72" spans="1:11" ht="15" customHeight="1">
      <c r="A72" s="28"/>
      <c r="B72" s="29" t="s">
        <v>72</v>
      </c>
      <c r="C72" s="68"/>
      <c r="D72" s="66">
        <v>123708557</v>
      </c>
      <c r="E72" s="66">
        <v>125046873</v>
      </c>
      <c r="F72" s="66">
        <v>123572595</v>
      </c>
      <c r="G72" s="66">
        <v>114102914</v>
      </c>
      <c r="H72" s="81">
        <f t="shared" si="0"/>
        <v>4.383332776275009</v>
      </c>
      <c r="I72" s="66">
        <v>113009665</v>
      </c>
      <c r="J72" s="81">
        <v>4.259703844262076</v>
      </c>
      <c r="K72" s="90">
        <v>-0.9581253989709637</v>
      </c>
    </row>
    <row r="73" spans="1:11" s="30" customFormat="1" ht="6.75" customHeight="1">
      <c r="A73" s="25"/>
      <c r="B73" s="27"/>
      <c r="C73" s="31"/>
      <c r="D73" s="17"/>
      <c r="E73" s="17"/>
      <c r="F73" s="17"/>
      <c r="G73" s="19"/>
      <c r="H73" s="18"/>
      <c r="I73" s="19"/>
      <c r="J73" s="91"/>
      <c r="K73" s="20"/>
    </row>
    <row r="74" spans="1:11" ht="18" customHeight="1">
      <c r="A74" s="21" t="s">
        <v>87</v>
      </c>
      <c r="C74" s="21"/>
      <c r="D74" s="1"/>
      <c r="E74" s="1"/>
      <c r="F74" s="1"/>
      <c r="G74" s="1"/>
      <c r="H74" s="1"/>
      <c r="I74" s="1"/>
      <c r="J74" s="73"/>
      <c r="K74" s="1"/>
    </row>
  </sheetData>
  <mergeCells count="13">
    <mergeCell ref="J5:J6"/>
    <mergeCell ref="A57:B57"/>
    <mergeCell ref="A66:B66"/>
    <mergeCell ref="A68:B68"/>
    <mergeCell ref="H5:H6"/>
    <mergeCell ref="A30:B30"/>
    <mergeCell ref="A39:B39"/>
    <mergeCell ref="A45:B45"/>
    <mergeCell ref="A52:B52"/>
    <mergeCell ref="A8:B8"/>
    <mergeCell ref="A10:B10"/>
    <mergeCell ref="A12:B12"/>
    <mergeCell ref="A23:B2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workbookViewId="0" topLeftCell="A1">
      <selection activeCell="A1" sqref="A1"/>
    </sheetView>
  </sheetViews>
  <sheetFormatPr defaultColWidth="10.59765625" defaultRowHeight="14.25"/>
  <cols>
    <col min="1" max="1" width="3.5" style="32" customWidth="1"/>
    <col min="2" max="2" width="28.5" style="32" customWidth="1"/>
    <col min="3" max="3" width="0.40625" style="32" customWidth="1"/>
    <col min="4" max="7" width="15.19921875" style="32" customWidth="1"/>
    <col min="8" max="8" width="8.09765625" style="32" customWidth="1"/>
    <col min="9" max="9" width="15.19921875" style="32" customWidth="1"/>
    <col min="10" max="10" width="6.8984375" style="84" customWidth="1"/>
    <col min="11" max="11" width="9" style="32" customWidth="1"/>
    <col min="12" max="12" width="12.59765625" style="32" customWidth="1"/>
    <col min="13" max="13" width="21.5" style="53" customWidth="1"/>
    <col min="14" max="14" width="15.59765625" style="53" customWidth="1"/>
    <col min="15" max="16" width="16.59765625" style="32" customWidth="1"/>
    <col min="17" max="17" width="8.59765625" style="32" customWidth="1"/>
    <col min="18" max="18" width="16.59765625" style="32" customWidth="1"/>
    <col min="19" max="19" width="8.59765625" style="32" customWidth="1"/>
    <col min="20" max="20" width="2.59765625" style="32" customWidth="1"/>
    <col min="21" max="21" width="6.59765625" style="32" customWidth="1"/>
    <col min="22" max="16384" width="10.59765625" style="32" customWidth="1"/>
  </cols>
  <sheetData>
    <row r="1" spans="1:11" s="95" customFormat="1" ht="16.5" customHeight="1">
      <c r="A1" s="97" t="s">
        <v>101</v>
      </c>
      <c r="J1" s="96"/>
      <c r="K1" s="98"/>
    </row>
    <row r="2" ht="21.75" customHeight="1"/>
    <row r="3" spans="1:14" s="75" customFormat="1" ht="21.75" customHeight="1">
      <c r="A3" s="34" t="s">
        <v>0</v>
      </c>
      <c r="C3" s="34"/>
      <c r="D3" s="76" t="s">
        <v>73</v>
      </c>
      <c r="E3" s="76"/>
      <c r="F3" s="76"/>
      <c r="G3" s="76"/>
      <c r="H3" s="76"/>
      <c r="I3" s="77"/>
      <c r="J3" s="85"/>
      <c r="M3" s="78"/>
      <c r="N3" s="78"/>
    </row>
    <row r="4" ht="24" customHeight="1"/>
    <row r="5" spans="1:11" ht="15" customHeight="1" thickBot="1">
      <c r="A5" s="56"/>
      <c r="B5" s="36"/>
      <c r="C5" s="36"/>
      <c r="D5" s="36"/>
      <c r="E5" s="36"/>
      <c r="F5" s="36"/>
      <c r="G5" s="36"/>
      <c r="H5" s="36"/>
      <c r="I5" s="36"/>
      <c r="J5" s="86"/>
      <c r="K5" s="36"/>
    </row>
    <row r="6" spans="4:11" ht="14.25" customHeight="1">
      <c r="D6" s="37"/>
      <c r="E6" s="37"/>
      <c r="F6" s="37"/>
      <c r="G6" s="37"/>
      <c r="H6" s="38"/>
      <c r="I6" s="37"/>
      <c r="J6" s="87"/>
      <c r="K6" s="38"/>
    </row>
    <row r="7" spans="2:11" ht="14.25" customHeight="1">
      <c r="B7" s="35" t="s">
        <v>19</v>
      </c>
      <c r="C7" s="35"/>
      <c r="D7" s="65" t="s">
        <v>89</v>
      </c>
      <c r="E7" s="65" t="s">
        <v>92</v>
      </c>
      <c r="F7" s="65" t="s">
        <v>93</v>
      </c>
      <c r="G7" s="65" t="s">
        <v>97</v>
      </c>
      <c r="H7" s="109" t="s">
        <v>3</v>
      </c>
      <c r="I7" s="63" t="s">
        <v>98</v>
      </c>
      <c r="J7" s="107" t="s">
        <v>3</v>
      </c>
      <c r="K7" s="63" t="s">
        <v>4</v>
      </c>
    </row>
    <row r="8" spans="1:11" ht="14.25" customHeight="1">
      <c r="A8" s="51"/>
      <c r="B8" s="38"/>
      <c r="C8" s="38"/>
      <c r="D8" s="39"/>
      <c r="E8" s="39"/>
      <c r="F8" s="39"/>
      <c r="G8" s="39"/>
      <c r="H8" s="110"/>
      <c r="I8" s="39"/>
      <c r="J8" s="108"/>
      <c r="K8" s="64" t="s">
        <v>86</v>
      </c>
    </row>
    <row r="9" spans="4:10" ht="12.75" customHeight="1">
      <c r="D9" s="40" t="s">
        <v>5</v>
      </c>
      <c r="E9" s="41"/>
      <c r="H9" s="42" t="s">
        <v>6</v>
      </c>
      <c r="I9" s="42" t="s">
        <v>5</v>
      </c>
      <c r="J9" s="88" t="s">
        <v>6</v>
      </c>
    </row>
    <row r="10" spans="1:12" ht="12.75" customHeight="1">
      <c r="A10" s="57"/>
      <c r="B10" s="60" t="s">
        <v>74</v>
      </c>
      <c r="C10" s="70"/>
      <c r="D10" s="61">
        <v>40896909</v>
      </c>
      <c r="E10" s="61">
        <v>41713858</v>
      </c>
      <c r="F10" s="61">
        <v>39956110</v>
      </c>
      <c r="G10" s="61">
        <v>41038574</v>
      </c>
      <c r="H10" s="81">
        <v>1.6</v>
      </c>
      <c r="I10" s="61">
        <v>39826050</v>
      </c>
      <c r="J10" s="81">
        <v>1.5011740658356403</v>
      </c>
      <c r="K10" s="90">
        <v>-2.9545958395143117</v>
      </c>
      <c r="L10" s="84"/>
    </row>
    <row r="11" spans="1:12" ht="12.75" customHeight="1">
      <c r="A11" s="57"/>
      <c r="B11" s="44" t="s">
        <v>75</v>
      </c>
      <c r="C11" s="47"/>
      <c r="D11" s="61">
        <v>11038967</v>
      </c>
      <c r="E11" s="61">
        <v>7974382</v>
      </c>
      <c r="F11" s="61">
        <v>7625951</v>
      </c>
      <c r="G11" s="61">
        <v>7164868</v>
      </c>
      <c r="H11" s="81">
        <f>G11/'n-18-2a '!$I$8*100</f>
        <v>0.27006730586477123</v>
      </c>
      <c r="I11" s="61">
        <v>6727850</v>
      </c>
      <c r="J11" s="81">
        <v>0.25359466828451005</v>
      </c>
      <c r="K11" s="90">
        <v>-6.0994564031047105</v>
      </c>
      <c r="L11" s="84"/>
    </row>
    <row r="12" spans="1:12" ht="12.75" customHeight="1">
      <c r="A12" s="57"/>
      <c r="B12" s="44" t="s">
        <v>76</v>
      </c>
      <c r="C12" s="47"/>
      <c r="D12" s="61">
        <v>6219129</v>
      </c>
      <c r="E12" s="61">
        <v>5906797</v>
      </c>
      <c r="F12" s="61">
        <v>5347537</v>
      </c>
      <c r="G12" s="61">
        <v>5050991</v>
      </c>
      <c r="H12" s="81">
        <f>G12/'n-18-2a '!$I$8*100</f>
        <v>0.1903883688181285</v>
      </c>
      <c r="I12" s="61">
        <v>5289637</v>
      </c>
      <c r="J12" s="81">
        <v>0.19938371699138221</v>
      </c>
      <c r="K12" s="90">
        <v>4.724736195332753</v>
      </c>
      <c r="L12" s="84"/>
    </row>
    <row r="13" spans="1:12" ht="12.75" customHeight="1">
      <c r="A13" s="57"/>
      <c r="B13" s="44" t="s">
        <v>77</v>
      </c>
      <c r="C13" s="47"/>
      <c r="D13" s="61">
        <v>20259519</v>
      </c>
      <c r="E13" s="61">
        <v>20551649</v>
      </c>
      <c r="F13" s="61">
        <v>19960331</v>
      </c>
      <c r="G13" s="61">
        <v>20157710</v>
      </c>
      <c r="H13" s="81">
        <f>G13/'n-18-2a '!$I$8*100</f>
        <v>0.7598100107501433</v>
      </c>
      <c r="I13" s="61">
        <v>25696145</v>
      </c>
      <c r="J13" s="81">
        <v>0.9685717379944071</v>
      </c>
      <c r="K13" s="90">
        <v>27.475516812177574</v>
      </c>
      <c r="L13" s="84"/>
    </row>
    <row r="14" spans="1:12" ht="24.75" customHeight="1">
      <c r="A14" s="112" t="s">
        <v>20</v>
      </c>
      <c r="B14" s="112"/>
      <c r="C14" s="71"/>
      <c r="D14" s="43">
        <v>738161</v>
      </c>
      <c r="E14" s="43">
        <v>317923</v>
      </c>
      <c r="F14" s="43">
        <v>232427</v>
      </c>
      <c r="G14" s="43">
        <v>87721</v>
      </c>
      <c r="H14" s="81">
        <f>G14/'n-18-2a '!$I$8*100</f>
        <v>0.0033064913600311403</v>
      </c>
      <c r="I14" s="43">
        <v>301420</v>
      </c>
      <c r="J14" s="81">
        <v>0.011361505520235592</v>
      </c>
      <c r="K14" s="90">
        <v>243.6121339246019</v>
      </c>
      <c r="L14" s="84"/>
    </row>
    <row r="15" spans="1:12" ht="12.75" customHeight="1">
      <c r="A15" s="57"/>
      <c r="B15" s="60" t="s">
        <v>78</v>
      </c>
      <c r="C15" s="70"/>
      <c r="D15" s="61">
        <v>527059</v>
      </c>
      <c r="E15" s="61">
        <v>99795</v>
      </c>
      <c r="F15" s="61">
        <v>40885</v>
      </c>
      <c r="G15" s="61">
        <v>55907</v>
      </c>
      <c r="H15" s="81">
        <f>G15/'n-18-2a '!$I$8*100</f>
        <v>0.0021073176601413683</v>
      </c>
      <c r="I15" s="61">
        <v>108961</v>
      </c>
      <c r="J15" s="81">
        <v>0.004107096420245472</v>
      </c>
      <c r="K15" s="90">
        <v>94.89688232242833</v>
      </c>
      <c r="L15" s="84"/>
    </row>
    <row r="16" spans="1:12" ht="12.75" customHeight="1">
      <c r="A16" s="57"/>
      <c r="B16" s="44" t="s">
        <v>79</v>
      </c>
      <c r="C16" s="47"/>
      <c r="D16" s="61">
        <v>211102</v>
      </c>
      <c r="E16" s="61">
        <v>218128</v>
      </c>
      <c r="F16" s="61">
        <v>191542</v>
      </c>
      <c r="G16" s="61">
        <v>31814</v>
      </c>
      <c r="H16" s="81">
        <f>G16/'n-18-2a '!$I$8*100</f>
        <v>0.001199173699889772</v>
      </c>
      <c r="I16" s="61">
        <v>192459</v>
      </c>
      <c r="J16" s="81">
        <v>0.007254409099990119</v>
      </c>
      <c r="K16" s="90">
        <v>504.9506506569435</v>
      </c>
      <c r="L16" s="84"/>
    </row>
    <row r="17" spans="1:11" ht="12.75" customHeight="1">
      <c r="A17" s="57"/>
      <c r="B17" s="44" t="s">
        <v>80</v>
      </c>
      <c r="C17" s="47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24.75" customHeight="1">
      <c r="A18" s="111" t="s">
        <v>21</v>
      </c>
      <c r="B18" s="111"/>
      <c r="C18" s="45"/>
      <c r="D18" s="61">
        <v>307545940</v>
      </c>
      <c r="E18" s="61">
        <v>328676344</v>
      </c>
      <c r="F18" s="61">
        <v>353479789</v>
      </c>
      <c r="G18" s="61">
        <v>338953069</v>
      </c>
      <c r="H18" s="81">
        <v>13</v>
      </c>
      <c r="I18" s="61">
        <v>336795704</v>
      </c>
      <c r="J18" s="81">
        <v>12.694931491565365</v>
      </c>
      <c r="K18" s="90">
        <v>-0.6364789693053297</v>
      </c>
    </row>
    <row r="19" spans="1:11" ht="24.75" customHeight="1">
      <c r="A19" s="113" t="s">
        <v>22</v>
      </c>
      <c r="B19" s="101"/>
      <c r="C19" s="45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2.75" customHeight="1">
      <c r="A20" s="57"/>
      <c r="B20" s="48" t="s">
        <v>81</v>
      </c>
      <c r="C20" s="47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ht="12.75" customHeight="1">
      <c r="A21" s="57"/>
      <c r="B21" s="48" t="s">
        <v>82</v>
      </c>
      <c r="C21" s="47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1:11" ht="24.75" customHeight="1">
      <c r="A22" s="113" t="s">
        <v>23</v>
      </c>
      <c r="B22" s="101"/>
      <c r="C22" s="45"/>
      <c r="D22" s="46">
        <v>0</v>
      </c>
      <c r="E22" s="61">
        <v>17010323</v>
      </c>
      <c r="F22" s="61">
        <v>12533719</v>
      </c>
      <c r="G22" s="61">
        <v>9634257</v>
      </c>
      <c r="H22" s="81">
        <f>G22/'n-18-2a '!$I$8*100</f>
        <v>0.3631466528062783</v>
      </c>
      <c r="I22" s="61">
        <v>1476001</v>
      </c>
      <c r="J22" s="81">
        <v>0.05563530458952045</v>
      </c>
      <c r="K22" s="90">
        <v>-84.67965926173653</v>
      </c>
    </row>
    <row r="23" spans="1:11" ht="24.75" customHeight="1">
      <c r="A23" s="111" t="s">
        <v>24</v>
      </c>
      <c r="B23" s="101"/>
      <c r="C23" s="45"/>
      <c r="D23" s="61">
        <v>54629071</v>
      </c>
      <c r="E23" s="61">
        <v>55043391</v>
      </c>
      <c r="F23" s="61">
        <v>17741940</v>
      </c>
      <c r="G23" s="61">
        <v>13173288</v>
      </c>
      <c r="H23" s="81">
        <f>G23/'n-18-2a '!$I$8*100</f>
        <v>0.4965443047297899</v>
      </c>
      <c r="I23" s="61">
        <v>11159034</v>
      </c>
      <c r="J23" s="81">
        <v>0.42062048434575233</v>
      </c>
      <c r="K23" s="90">
        <v>-15.290442295044343</v>
      </c>
    </row>
    <row r="24" spans="1:11" ht="24.75" customHeight="1">
      <c r="A24" s="111" t="s">
        <v>99</v>
      </c>
      <c r="B24" s="101"/>
      <c r="C24" s="45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61">
        <v>2874118</v>
      </c>
      <c r="J24" s="81">
        <v>0.10833490651850732</v>
      </c>
      <c r="K24" s="99" t="s">
        <v>102</v>
      </c>
    </row>
    <row r="25" spans="1:11" ht="24.75" customHeight="1">
      <c r="A25" s="111" t="s">
        <v>100</v>
      </c>
      <c r="B25" s="101"/>
      <c r="C25" s="45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61">
        <v>2398821</v>
      </c>
      <c r="J25" s="81">
        <v>0.09041940824615839</v>
      </c>
      <c r="K25" s="99" t="s">
        <v>102</v>
      </c>
    </row>
    <row r="26" spans="1:11" ht="24.75" customHeight="1">
      <c r="A26" s="57" t="s">
        <v>83</v>
      </c>
      <c r="B26" s="26" t="s">
        <v>84</v>
      </c>
      <c r="C26" s="45"/>
      <c r="D26" s="61">
        <v>96119976</v>
      </c>
      <c r="E26" s="61">
        <v>94295721</v>
      </c>
      <c r="F26" s="61">
        <v>82551793</v>
      </c>
      <c r="G26" s="61">
        <v>91613859</v>
      </c>
      <c r="H26" s="81">
        <f>G26/'n-18-2a '!$I$8*100</f>
        <v>3.4532259463824073</v>
      </c>
      <c r="I26" s="61">
        <v>100989981</v>
      </c>
      <c r="J26" s="81">
        <v>3.806642646871434</v>
      </c>
      <c r="K26" s="90">
        <v>10.234392593373883</v>
      </c>
    </row>
    <row r="27" spans="1:11" ht="24.75" customHeight="1">
      <c r="A27" s="111" t="s">
        <v>25</v>
      </c>
      <c r="B27" s="101"/>
      <c r="C27" s="45"/>
      <c r="D27" s="61">
        <v>1506194</v>
      </c>
      <c r="E27" s="61">
        <v>1422992</v>
      </c>
      <c r="F27" s="61">
        <v>1387230</v>
      </c>
      <c r="G27" s="61">
        <v>1259038</v>
      </c>
      <c r="H27" s="81">
        <f>G27/'n-18-2a '!$I$8*100</f>
        <v>0.047457259595203964</v>
      </c>
      <c r="I27" s="61">
        <v>1209955</v>
      </c>
      <c r="J27" s="81">
        <v>0.04560716081128212</v>
      </c>
      <c r="K27" s="90">
        <v>-3.898452628117653</v>
      </c>
    </row>
    <row r="28" spans="1:11" ht="24.75" customHeight="1">
      <c r="A28" s="111" t="s">
        <v>26</v>
      </c>
      <c r="B28" s="101"/>
      <c r="C28" s="45"/>
      <c r="D28" s="61">
        <v>1103843</v>
      </c>
      <c r="E28" s="61">
        <v>54981</v>
      </c>
      <c r="F28" s="61">
        <v>21873</v>
      </c>
      <c r="G28" s="61">
        <v>11273</v>
      </c>
      <c r="H28" s="81">
        <f>G28/'n-18-2a '!$I$8*100</f>
        <v>0.0004249162355836236</v>
      </c>
      <c r="I28" s="61">
        <v>8097</v>
      </c>
      <c r="J28" s="81">
        <v>0.0003052024092540229</v>
      </c>
      <c r="K28" s="90">
        <v>-28.17351193116295</v>
      </c>
    </row>
    <row r="29" spans="1:11" ht="24.75" customHeight="1">
      <c r="A29" s="113" t="s">
        <v>27</v>
      </c>
      <c r="B29" s="101"/>
      <c r="C29" s="45"/>
      <c r="D29" s="61">
        <v>20577279</v>
      </c>
      <c r="E29" s="61">
        <v>20575269</v>
      </c>
      <c r="F29" s="61">
        <v>18128722</v>
      </c>
      <c r="G29" s="61">
        <v>18968996</v>
      </c>
      <c r="H29" s="81">
        <f>G29/'n-18-2a '!$I$8*100</f>
        <v>0.7150034926923458</v>
      </c>
      <c r="I29" s="61">
        <v>21088011</v>
      </c>
      <c r="J29" s="81">
        <v>0.7948760977615583</v>
      </c>
      <c r="K29" s="90">
        <v>11.1709391472274</v>
      </c>
    </row>
    <row r="30" spans="1:11" ht="24.75" customHeight="1">
      <c r="A30" s="113" t="s">
        <v>28</v>
      </c>
      <c r="B30" s="101"/>
      <c r="C30" s="45"/>
      <c r="D30" s="62">
        <v>15069756</v>
      </c>
      <c r="E30" s="62">
        <v>13974184</v>
      </c>
      <c r="F30" s="62">
        <v>12886490</v>
      </c>
      <c r="G30" s="62">
        <v>11742676</v>
      </c>
      <c r="H30" s="81">
        <v>0.5</v>
      </c>
      <c r="I30" s="62">
        <v>11626566</v>
      </c>
      <c r="J30" s="81">
        <v>0.4382432943745718</v>
      </c>
      <c r="K30" s="90">
        <v>-0.9887865423520168</v>
      </c>
    </row>
    <row r="31" spans="1:11" ht="8.25" customHeight="1">
      <c r="A31" s="58"/>
      <c r="B31" s="51"/>
      <c r="C31" s="59"/>
      <c r="D31" s="49"/>
      <c r="E31" s="49"/>
      <c r="F31" s="49"/>
      <c r="G31" s="49"/>
      <c r="H31" s="50"/>
      <c r="I31" s="51"/>
      <c r="J31" s="87"/>
      <c r="K31" s="52"/>
    </row>
    <row r="32" spans="1:3" ht="18" customHeight="1">
      <c r="A32" s="33" t="s">
        <v>18</v>
      </c>
      <c r="C32" s="33"/>
    </row>
    <row r="39" spans="2:3" ht="13.5">
      <c r="B39" s="53"/>
      <c r="C39" s="53"/>
    </row>
  </sheetData>
  <mergeCells count="13">
    <mergeCell ref="A30:B30"/>
    <mergeCell ref="A28:B28"/>
    <mergeCell ref="A29:B29"/>
    <mergeCell ref="J7:J8"/>
    <mergeCell ref="H7:H8"/>
    <mergeCell ref="A23:B23"/>
    <mergeCell ref="A27:B27"/>
    <mergeCell ref="A14:B14"/>
    <mergeCell ref="A18:B18"/>
    <mergeCell ref="A19:B19"/>
    <mergeCell ref="A22:B22"/>
    <mergeCell ref="A24:B24"/>
    <mergeCell ref="A25:B25"/>
  </mergeCells>
  <printOptions/>
  <pageMargins left="0.5905511811023623" right="0.54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2006-03-20T06:41:43Z</cp:lastPrinted>
  <dcterms:created xsi:type="dcterms:W3CDTF">1997-07-04T01:05:41Z</dcterms:created>
  <dcterms:modified xsi:type="dcterms:W3CDTF">2006-03-24T04:43:11Z</dcterms:modified>
  <cp:category/>
  <cp:version/>
  <cp:contentType/>
  <cp:contentStatus/>
</cp:coreProperties>
</file>