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0" windowWidth="14685" windowHeight="8325" tabRatio="713" activeTab="0"/>
  </bookViews>
  <sheets>
    <sheet name="n-19-17" sheetId="1" r:id="rId1"/>
  </sheets>
  <definedNames>
    <definedName name="_xlnm.Print_Area" localSheetId="0">'n-19-17'!$A$1:$AP$97</definedName>
  </definedNames>
  <calcPr fullCalcOnLoad="1"/>
</workbook>
</file>

<file path=xl/sharedStrings.xml><?xml version="1.0" encoding="utf-8"?>
<sst xmlns="http://schemas.openxmlformats.org/spreadsheetml/2006/main" count="273" uniqueCount="122">
  <si>
    <t>計</t>
  </si>
  <si>
    <t>所</t>
  </si>
  <si>
    <t>人</t>
  </si>
  <si>
    <t>養護老人ホーム</t>
  </si>
  <si>
    <t>軽費老人ホーム</t>
  </si>
  <si>
    <t>老人福祉センター</t>
  </si>
  <si>
    <t>助産施設</t>
  </si>
  <si>
    <t>乳児院</t>
  </si>
  <si>
    <t>保育所</t>
  </si>
  <si>
    <t>盲ろうあ児施設</t>
  </si>
  <si>
    <t>肢体不自由児施設</t>
  </si>
  <si>
    <t>肢体不自由児通園施設</t>
  </si>
  <si>
    <t>肢体不自由児療護施設</t>
  </si>
  <si>
    <t>重症心身障害児施設</t>
  </si>
  <si>
    <t>情緒障害児短期治療施設</t>
  </si>
  <si>
    <t>難聴幼児通園施設</t>
  </si>
  <si>
    <t>児童館</t>
  </si>
  <si>
    <t>肢体不自由者更生施設</t>
  </si>
  <si>
    <t>視覚障害者更生施設</t>
  </si>
  <si>
    <t>内部障害者更生施設</t>
  </si>
  <si>
    <t>身体障害者療護施設</t>
  </si>
  <si>
    <t>身体障害者福祉工場</t>
  </si>
  <si>
    <t>点字図書館</t>
  </si>
  <si>
    <t>救護施設</t>
  </si>
  <si>
    <t>更生施設</t>
  </si>
  <si>
    <t>医療保護施設</t>
  </si>
  <si>
    <t>宿所提供施設</t>
  </si>
  <si>
    <t>授産施設</t>
  </si>
  <si>
    <t>無料低額診療施設</t>
  </si>
  <si>
    <t>盲人ホーム</t>
  </si>
  <si>
    <t>有料老人ホーム</t>
  </si>
  <si>
    <t>その他の施設</t>
  </si>
  <si>
    <t>施設</t>
  </si>
  <si>
    <t>定員</t>
  </si>
  <si>
    <t>老人福祉施設</t>
  </si>
  <si>
    <t>児童福祉施設</t>
  </si>
  <si>
    <t>精神薄弱者援護施設</t>
  </si>
  <si>
    <t>身体障害者更生援護施設</t>
  </si>
  <si>
    <t>保護施設</t>
  </si>
  <si>
    <t>母子福祉施設</t>
  </si>
  <si>
    <t>婦人保護施設</t>
  </si>
  <si>
    <t>その他の社会福祉施設等</t>
  </si>
  <si>
    <t>在宅ｻｰﾋﾞｽ供給ｽﾃｰｼｮﾝ</t>
  </si>
  <si>
    <t>在宅介護支援センター</t>
  </si>
  <si>
    <t>精神障害者社会復帰施設</t>
  </si>
  <si>
    <t>老人保健施設</t>
  </si>
  <si>
    <t xml:space="preserve">                社 会 福 祉 施 設 数 及 び 定 員（続）</t>
  </si>
  <si>
    <t>総数</t>
  </si>
  <si>
    <t>ア)</t>
  </si>
  <si>
    <t>母子生活支援施設</t>
  </si>
  <si>
    <t>児童養護施設</t>
  </si>
  <si>
    <t>精神障害者生活訓練施設</t>
  </si>
  <si>
    <t>総数の</t>
  </si>
  <si>
    <t>縦計</t>
  </si>
  <si>
    <t>横計</t>
  </si>
  <si>
    <t>介護保険施設</t>
  </si>
  <si>
    <t>指定介護老人福祉施設（特養）</t>
  </si>
  <si>
    <t>介護老人保険施設</t>
  </si>
  <si>
    <t>指定介護療養医療施設</t>
  </si>
  <si>
    <t xml:space="preserve">  資  料    大阪府健康福祉部健康福祉総務課「社会福祉施設一覧」</t>
  </si>
  <si>
    <t xml:space="preserve">        ア）軽費老人ホームの内数である。  イ）知的障害児施設の内数である。    </t>
  </si>
  <si>
    <t>ヵ所</t>
  </si>
  <si>
    <t>-</t>
  </si>
  <si>
    <t>立</t>
  </si>
  <si>
    <t>指定地域密着型介護老人福祉施設</t>
  </si>
  <si>
    <t>（平成１９年４月１日現在）</t>
  </si>
  <si>
    <t>身体障害者入所授産施設</t>
  </si>
  <si>
    <t>身体障害者通所授産施設</t>
  </si>
  <si>
    <t>身体障害者小規模通所授産施設</t>
  </si>
  <si>
    <t>知的障害者入所更生施設</t>
  </si>
  <si>
    <t>知的障害者通所更生施設</t>
  </si>
  <si>
    <t>知的障害者入所授産施設</t>
  </si>
  <si>
    <t>知的障害者通所授産施設</t>
  </si>
  <si>
    <t>知的障害者小規模通所授産施設</t>
  </si>
  <si>
    <t>精神障害者通所授産施設</t>
  </si>
  <si>
    <t>精神障害者小規模通所授産施設</t>
  </si>
  <si>
    <t>精神障害者福祉ホーム(Ｂ型)</t>
  </si>
  <si>
    <t>精神障害者福祉工場</t>
  </si>
  <si>
    <t>知的障害児施設</t>
  </si>
  <si>
    <t>（自閉症児施設）</t>
  </si>
  <si>
    <t>知的障害児通園施設</t>
  </si>
  <si>
    <t>児童自立支援施設</t>
  </si>
  <si>
    <t>児童家庭支援センター</t>
  </si>
  <si>
    <t>スポーツ・レクリェーション施設</t>
  </si>
  <si>
    <t>隣保館</t>
  </si>
  <si>
    <t>在宅介護支援センター</t>
  </si>
  <si>
    <t>指定障害者支援施設</t>
  </si>
  <si>
    <t>知的障害者通勤寮</t>
  </si>
  <si>
    <t>知的障害者援護施設</t>
  </si>
  <si>
    <t>点字出版施設</t>
  </si>
  <si>
    <t>身体障害者福祉センター</t>
  </si>
  <si>
    <t>盲導犬訓練施設</t>
  </si>
  <si>
    <t>（母子福祉施設）母子福祉センター</t>
  </si>
  <si>
    <t>（母子福祉施設）婦人保護施設</t>
  </si>
  <si>
    <t>その他の社会福祉施設</t>
  </si>
  <si>
    <t xml:space="preserve">          第１７表</t>
  </si>
  <si>
    <t>社     会     福     祉     施     設</t>
  </si>
  <si>
    <t xml:space="preserve">        1）休止中施設を含む。</t>
  </si>
  <si>
    <t>総              数</t>
  </si>
  <si>
    <t>府            立</t>
  </si>
  <si>
    <t>市  町  村  立</t>
  </si>
  <si>
    <t>民  間</t>
  </si>
  <si>
    <t>市   立</t>
  </si>
  <si>
    <t>民    間    立</t>
  </si>
  <si>
    <t>市 町 村 立</t>
  </si>
  <si>
    <t>民   間   立</t>
  </si>
  <si>
    <t>(ケアハウス）</t>
  </si>
  <si>
    <t>-</t>
  </si>
  <si>
    <t>大　　　　　阪　　　　　府　　　　　管　　　　　轄</t>
  </si>
  <si>
    <t>高　　　槻　　　市　　　管　　　轄</t>
  </si>
  <si>
    <t>東　　大　　阪　　市　　管　　轄</t>
  </si>
  <si>
    <t>　数     及     び     定     員</t>
  </si>
  <si>
    <t>大　　　阪　　　市　　　管　　　轄</t>
  </si>
  <si>
    <t>堺       市       管       轄</t>
  </si>
  <si>
    <t xml:space="preserve">施           設           名 </t>
  </si>
  <si>
    <t xml:space="preserve">施         設         名 </t>
  </si>
  <si>
    <t>身体障害者社会参加支援施設</t>
  </si>
  <si>
    <t>保護施設</t>
  </si>
  <si>
    <t>母子福祉センター</t>
  </si>
  <si>
    <t>婦人保護施設</t>
  </si>
  <si>
    <t>児童福祉施設</t>
  </si>
  <si>
    <t xml:space="preserve">          第１７表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</si>
</sst>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
    <numFmt numFmtId="178" formatCode="\(#\ ##0\)"/>
    <numFmt numFmtId="179" formatCode="#\ ##0&quot;世帯&quot;"/>
    <numFmt numFmtId="180" formatCode="\(\-\)"/>
    <numFmt numFmtId="181" formatCode="#\ ##0&quot;床&quot;"/>
    <numFmt numFmtId="182" formatCode="##0&quot;世帯&quot;"/>
    <numFmt numFmtId="183" formatCode="\(##0\)"/>
    <numFmt numFmtId="184" formatCode="###&quot;世帯&quot;"/>
    <numFmt numFmtId="185" formatCode="&quot;世帯&quot;"/>
    <numFmt numFmtId="186" formatCode="\(\)"/>
    <numFmt numFmtId="187" formatCode="&quot;-世帯&quot;"/>
    <numFmt numFmtId="188" formatCode="\(##\-\)"/>
    <numFmt numFmtId="189" formatCode="\(##\)"/>
    <numFmt numFmtId="190" formatCode="0&quot;世&quot;"/>
    <numFmt numFmtId="191" formatCode="#\ ##0;;"/>
    <numFmt numFmtId="192" formatCode="\(##0\);;"/>
    <numFmt numFmtId="193" formatCode="#\ ##0&quot;世帯&quot;;;"/>
    <numFmt numFmtId="194" formatCode="##0&quot;世帯&quot;;;"/>
    <numFmt numFmtId="195" formatCode="\(###\ ##0\);;"/>
    <numFmt numFmtId="196" formatCode="##0;;&quot;-&quot;"/>
    <numFmt numFmtId="197" formatCode="\(0\)"/>
    <numFmt numFmtId="198" formatCode="#,##0;&quot;△&quot;#,##0"/>
    <numFmt numFmtId="199" formatCode="#\ ##0;&quot;△&quot;#\ ##0"/>
    <numFmt numFmtId="200" formatCode="&quot;Yes&quot;;&quot;Yes&quot;;&quot;No&quot;"/>
    <numFmt numFmtId="201" formatCode="&quot;True&quot;;&quot;True&quot;;&quot;False&quot;"/>
    <numFmt numFmtId="202" formatCode="&quot;On&quot;;&quot;On&quot;;&quot;Off&quot;"/>
    <numFmt numFmtId="203" formatCode="[$€-2]\ #,##0.00_);[Red]\([$€-2]\ #,##0.00\)"/>
    <numFmt numFmtId="204" formatCode="0&quot;ヵ所&quot;"/>
    <numFmt numFmtId="205" formatCode="#\ ##0;&quot;△&quot;#\ ##0\-"/>
    <numFmt numFmtId="206" formatCode="General;;\-"/>
    <numFmt numFmtId="207" formatCode="#\ ###;;\-"/>
  </numFmts>
  <fonts count="13">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0"/>
      <name val="ＭＳ 明朝"/>
      <family val="1"/>
    </font>
    <font>
      <sz val="14"/>
      <name val="ＭＳ 明朝"/>
      <family val="1"/>
    </font>
    <font>
      <sz val="20"/>
      <name val="ＭＳ 明朝"/>
      <family val="1"/>
    </font>
    <font>
      <sz val="8"/>
      <name val="ＭＳ 明朝"/>
      <family val="1"/>
    </font>
    <font>
      <u val="single"/>
      <sz val="8.25"/>
      <color indexed="12"/>
      <name val="ＭＳ 明朝"/>
      <family val="1"/>
    </font>
    <font>
      <u val="single"/>
      <sz val="8.25"/>
      <color indexed="36"/>
      <name val="ＭＳ 明朝"/>
      <family val="1"/>
    </font>
    <font>
      <sz val="6"/>
      <name val="ＭＳ Ｐゴシック"/>
      <family val="3"/>
    </font>
    <font>
      <sz val="11"/>
      <color indexed="8"/>
      <name val="ＭＳ Ｐゴシック"/>
      <family val="3"/>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double"/>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10" fillId="0" borderId="0" applyNumberFormat="0" applyFill="0" applyBorder="0" applyAlignment="0" applyProtection="0"/>
  </cellStyleXfs>
  <cellXfs count="184">
    <xf numFmtId="0" fontId="0" fillId="0" borderId="0" xfId="0" applyAlignment="1">
      <alignment/>
    </xf>
    <xf numFmtId="0" fontId="5" fillId="0" borderId="0" xfId="0" applyFont="1" applyFill="1" applyAlignment="1" applyProtection="1">
      <alignment horizontal="left"/>
      <protection locked="0"/>
    </xf>
    <xf numFmtId="0" fontId="5" fillId="0" borderId="0" xfId="0" applyFont="1" applyFill="1" applyAlignment="1" applyProtection="1">
      <alignment/>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protection locked="0"/>
    </xf>
    <xf numFmtId="0" fontId="7" fillId="0" borderId="0" xfId="0" applyFont="1" applyFill="1" applyAlignment="1" applyProtection="1">
      <alignment horizontal="right" vertical="center"/>
      <protection locked="0"/>
    </xf>
    <xf numFmtId="0" fontId="7" fillId="0" borderId="0" xfId="0" applyFont="1" applyFill="1" applyAlignment="1" applyProtection="1" quotePrefix="1">
      <alignment horizontal="center" vertical="center"/>
      <protection locked="0"/>
    </xf>
    <xf numFmtId="0" fontId="5" fillId="0" borderId="0" xfId="0" applyFont="1" applyFill="1" applyAlignment="1" applyProtection="1">
      <alignment vertical="top"/>
      <protection locked="0"/>
    </xf>
    <xf numFmtId="0" fontId="5" fillId="0" borderId="0" xfId="0" applyFont="1" applyFill="1" applyAlignment="1" applyProtection="1">
      <alignment horizontal="left" vertical="top"/>
      <protection locked="0"/>
    </xf>
    <xf numFmtId="0" fontId="5" fillId="0" borderId="1" xfId="0" applyFont="1" applyFill="1" applyBorder="1" applyAlignment="1" applyProtection="1" quotePrefix="1">
      <alignment horizontal="left" vertical="top"/>
      <protection locked="0"/>
    </xf>
    <xf numFmtId="0" fontId="5" fillId="0" borderId="1" xfId="0" applyFont="1" applyFill="1" applyBorder="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Fill="1" applyBorder="1" applyAlignment="1" applyProtection="1">
      <alignment horizontal="right" vertical="top"/>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176" fontId="8" fillId="0" borderId="0" xfId="0" applyNumberFormat="1" applyFont="1" applyFill="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8" fillId="0" borderId="0" xfId="0" applyFont="1" applyFill="1" applyAlignment="1" applyProtection="1">
      <alignment/>
      <protection locked="0"/>
    </xf>
    <xf numFmtId="176" fontId="5" fillId="0" borderId="0" xfId="0" applyNumberFormat="1" applyFont="1" applyFill="1" applyAlignment="1" applyProtection="1">
      <alignment/>
      <protection locked="0"/>
    </xf>
    <xf numFmtId="199" fontId="4"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center"/>
      <protection locked="0"/>
    </xf>
    <xf numFmtId="207" fontId="4" fillId="0" borderId="3" xfId="0" applyNumberFormat="1" applyFont="1" applyFill="1" applyBorder="1" applyAlignment="1" applyProtection="1">
      <alignment horizontal="right" vertical="center"/>
      <protection locked="0"/>
    </xf>
    <xf numFmtId="207" fontId="4" fillId="0" borderId="0" xfId="0" applyNumberFormat="1" applyFont="1" applyFill="1" applyBorder="1" applyAlignment="1" applyProtection="1">
      <alignment horizontal="right" vertical="center"/>
      <protection locked="0"/>
    </xf>
    <xf numFmtId="207" fontId="4" fillId="0" borderId="0" xfId="0" applyNumberFormat="1" applyFont="1" applyFill="1" applyAlignment="1" applyProtection="1">
      <alignment horizontal="right" vertical="center"/>
      <protection locked="0"/>
    </xf>
    <xf numFmtId="207" fontId="4" fillId="0" borderId="4" xfId="0" applyNumberFormat="1" applyFont="1" applyFill="1" applyBorder="1" applyAlignment="1" applyProtection="1">
      <alignment horizontal="left"/>
      <protection locked="0"/>
    </xf>
    <xf numFmtId="194" fontId="4" fillId="0" borderId="0" xfId="0" applyNumberFormat="1" applyFont="1" applyFill="1" applyBorder="1" applyAlignment="1" applyProtection="1">
      <alignment horizontal="right" vertical="center"/>
      <protection locked="0"/>
    </xf>
    <xf numFmtId="207" fontId="0" fillId="0" borderId="0" xfId="0" applyNumberFormat="1" applyFont="1" applyFill="1" applyAlignment="1" applyProtection="1">
      <alignment horizontal="right" vertical="center"/>
      <protection locked="0"/>
    </xf>
    <xf numFmtId="0" fontId="0" fillId="0" borderId="0" xfId="0" applyFont="1" applyFill="1" applyAlignment="1" applyProtection="1">
      <alignment/>
      <protection locked="0"/>
    </xf>
    <xf numFmtId="176" fontId="0" fillId="0" borderId="0" xfId="0" applyNumberFormat="1" applyFont="1" applyFill="1" applyAlignment="1" applyProtection="1">
      <alignment/>
      <protection locked="0"/>
    </xf>
    <xf numFmtId="176" fontId="0" fillId="0" borderId="0" xfId="0" applyNumberFormat="1" applyFont="1" applyFill="1" applyBorder="1" applyAlignment="1" applyProtection="1">
      <alignment horizontal="distributed"/>
      <protection locked="0"/>
    </xf>
    <xf numFmtId="176" fontId="0" fillId="0" borderId="0" xfId="0" applyNumberFormat="1" applyFont="1" applyFill="1" applyBorder="1" applyAlignment="1" applyProtection="1">
      <alignment horizontal="left"/>
      <protection locked="0"/>
    </xf>
    <xf numFmtId="207" fontId="0" fillId="0" borderId="5" xfId="0" applyNumberFormat="1" applyFont="1" applyFill="1" applyBorder="1" applyAlignment="1" applyProtection="1">
      <alignment horizontal="centerContinuous" vertical="center"/>
      <protection locked="0"/>
    </xf>
    <xf numFmtId="207" fontId="0" fillId="0" borderId="6" xfId="0" applyNumberFormat="1" applyFont="1" applyFill="1" applyBorder="1" applyAlignment="1" applyProtection="1">
      <alignment horizontal="centerContinuous" vertical="center"/>
      <protection locked="0"/>
    </xf>
    <xf numFmtId="207" fontId="0" fillId="0" borderId="7" xfId="0" applyNumberFormat="1" applyFont="1" applyFill="1" applyBorder="1" applyAlignment="1" applyProtection="1">
      <alignment horizontal="centerContinuous" vertical="center"/>
      <protection locked="0"/>
    </xf>
    <xf numFmtId="207" fontId="0" fillId="0" borderId="8" xfId="0" applyNumberFormat="1" applyFont="1" applyFill="1" applyBorder="1" applyAlignment="1" applyProtection="1">
      <alignment horizontal="centerContinuous" vertical="center"/>
      <protection locked="0"/>
    </xf>
    <xf numFmtId="207" fontId="0" fillId="0" borderId="9" xfId="0" applyNumberFormat="1" applyFont="1" applyFill="1" applyBorder="1" applyAlignment="1" applyProtection="1">
      <alignment horizontal="centerContinuous" vertical="center"/>
      <protection locked="0"/>
    </xf>
    <xf numFmtId="207" fontId="0" fillId="0" borderId="10" xfId="0" applyNumberFormat="1" applyFont="1" applyFill="1" applyBorder="1" applyAlignment="1" applyProtection="1">
      <alignment horizontal="distributed"/>
      <protection locked="0"/>
    </xf>
    <xf numFmtId="207" fontId="0" fillId="0" borderId="4" xfId="0" applyNumberFormat="1" applyFont="1" applyFill="1" applyBorder="1" applyAlignment="1" applyProtection="1">
      <alignment horizontal="left"/>
      <protection locked="0"/>
    </xf>
    <xf numFmtId="207" fontId="0" fillId="0" borderId="11" xfId="0" applyNumberFormat="1" applyFont="1" applyFill="1" applyBorder="1" applyAlignment="1" applyProtection="1">
      <alignment horizontal="centerContinuous" vertical="center"/>
      <protection locked="0"/>
    </xf>
    <xf numFmtId="176" fontId="0" fillId="0" borderId="0" xfId="0" applyNumberFormat="1" applyFont="1" applyFill="1" applyBorder="1" applyAlignment="1" applyProtection="1">
      <alignment horizontal="centerContinuous" vertical="center"/>
      <protection locked="0"/>
    </xf>
    <xf numFmtId="0" fontId="0" fillId="0" borderId="0" xfId="0" applyFont="1" applyFill="1" applyAlignment="1" applyProtection="1">
      <alignment horizontal="centerContinuous" vertical="center"/>
      <protection locked="0"/>
    </xf>
    <xf numFmtId="176" fontId="0" fillId="0" borderId="0" xfId="0" applyNumberFormat="1" applyFont="1" applyFill="1" applyBorder="1" applyAlignment="1" applyProtection="1">
      <alignment horizontal="left" vertical="center"/>
      <protection locked="0"/>
    </xf>
    <xf numFmtId="207" fontId="0" fillId="0" borderId="12" xfId="0" applyNumberFormat="1" applyFont="1" applyFill="1" applyBorder="1" applyAlignment="1" applyProtection="1">
      <alignment horizontal="centerContinuous" vertical="center"/>
      <protection locked="0"/>
    </xf>
    <xf numFmtId="207" fontId="0" fillId="0" borderId="13" xfId="0" applyNumberFormat="1" applyFont="1" applyFill="1" applyBorder="1" applyAlignment="1" applyProtection="1">
      <alignment horizontal="centerContinuous" vertical="center"/>
      <protection locked="0"/>
    </xf>
    <xf numFmtId="207" fontId="0" fillId="0" borderId="14" xfId="0" applyNumberFormat="1" applyFont="1" applyFill="1" applyBorder="1" applyAlignment="1" applyProtection="1">
      <alignment horizontal="center" vertical="center"/>
      <protection locked="0"/>
    </xf>
    <xf numFmtId="207" fontId="0" fillId="0" borderId="15" xfId="0" applyNumberFormat="1" applyFont="1" applyFill="1" applyBorder="1" applyAlignment="1" applyProtection="1">
      <alignment horizontal="centerContinuous" vertical="center"/>
      <protection locked="0"/>
    </xf>
    <xf numFmtId="207" fontId="0" fillId="0" borderId="14" xfId="0" applyNumberFormat="1" applyFont="1" applyFill="1" applyBorder="1" applyAlignment="1" applyProtection="1">
      <alignment horizontal="centerContinuous" vertical="center"/>
      <protection locked="0"/>
    </xf>
    <xf numFmtId="207" fontId="0" fillId="0" borderId="0" xfId="0" applyNumberFormat="1" applyFont="1" applyFill="1" applyBorder="1" applyAlignment="1" applyProtection="1">
      <alignment horizontal="centerContinuous" vertical="center"/>
      <protection locked="0"/>
    </xf>
    <xf numFmtId="207" fontId="0" fillId="0" borderId="4" xfId="0" applyNumberFormat="1" applyFont="1" applyFill="1" applyBorder="1" applyAlignment="1" applyProtection="1">
      <alignment horizontal="left" vertical="center"/>
      <protection locked="0"/>
    </xf>
    <xf numFmtId="176" fontId="0" fillId="0" borderId="6" xfId="0" applyNumberFormat="1" applyFont="1" applyFill="1" applyBorder="1" applyAlignment="1" applyProtection="1">
      <alignment vertical="center"/>
      <protection locked="0"/>
    </xf>
    <xf numFmtId="176" fontId="0" fillId="0" borderId="6" xfId="0" applyNumberFormat="1" applyFont="1" applyFill="1" applyBorder="1" applyAlignment="1" applyProtection="1">
      <alignment horizontal="left" vertical="center"/>
      <protection locked="0"/>
    </xf>
    <xf numFmtId="207" fontId="0" fillId="0" borderId="16" xfId="0" applyNumberFormat="1" applyFont="1" applyFill="1" applyBorder="1" applyAlignment="1" applyProtection="1">
      <alignment horizontal="distributed" vertical="center"/>
      <protection locked="0"/>
    </xf>
    <xf numFmtId="207" fontId="0" fillId="0" borderId="6" xfId="0" applyNumberFormat="1" applyFont="1" applyFill="1" applyBorder="1" applyAlignment="1" applyProtection="1">
      <alignment horizontal="distributed" vertical="center"/>
      <protection locked="0"/>
    </xf>
    <xf numFmtId="207" fontId="0" fillId="0" borderId="17" xfId="0" applyNumberFormat="1" applyFont="1" applyFill="1" applyBorder="1" applyAlignment="1" applyProtection="1">
      <alignment horizontal="distributed" vertical="center"/>
      <protection locked="0"/>
    </xf>
    <xf numFmtId="207" fontId="0" fillId="0" borderId="7" xfId="0" applyNumberFormat="1" applyFont="1" applyFill="1" applyBorder="1" applyAlignment="1" applyProtection="1">
      <alignment horizontal="distributed" vertical="center"/>
      <protection locked="0"/>
    </xf>
    <xf numFmtId="207" fontId="0" fillId="0" borderId="6" xfId="0" applyNumberFormat="1" applyFont="1" applyFill="1" applyBorder="1" applyAlignment="1" applyProtection="1">
      <alignment horizontal="left" vertical="center"/>
      <protection locked="0"/>
    </xf>
    <xf numFmtId="207" fontId="0" fillId="0" borderId="7" xfId="0" applyNumberFormat="1" applyFont="1" applyFill="1" applyBorder="1" applyAlignment="1" applyProtection="1">
      <alignment horizontal="left" vertical="center"/>
      <protection locked="0"/>
    </xf>
    <xf numFmtId="199" fontId="0" fillId="0" borderId="18" xfId="0" applyNumberFormat="1" applyFont="1" applyFill="1" applyBorder="1" applyAlignment="1" applyProtection="1">
      <alignment vertical="center"/>
      <protection locked="0"/>
    </xf>
    <xf numFmtId="199" fontId="0" fillId="0" borderId="18" xfId="0" applyNumberFormat="1" applyFont="1" applyFill="1" applyBorder="1" applyAlignment="1" applyProtection="1">
      <alignment horizontal="left" vertical="center"/>
      <protection locked="0"/>
    </xf>
    <xf numFmtId="199" fontId="0" fillId="0" borderId="0" xfId="0" applyNumberFormat="1" applyFont="1" applyFill="1" applyBorder="1" applyAlignment="1" applyProtection="1">
      <alignment horizontal="left" vertical="center"/>
      <protection locked="0"/>
    </xf>
    <xf numFmtId="207" fontId="0" fillId="0" borderId="3"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left" vertical="center"/>
      <protection locked="0"/>
    </xf>
    <xf numFmtId="207" fontId="0" fillId="0" borderId="18" xfId="0" applyNumberFormat="1" applyFont="1" applyFill="1" applyBorder="1" applyAlignment="1" applyProtection="1">
      <alignment horizontal="right" vertical="center"/>
      <protection locked="0"/>
    </xf>
    <xf numFmtId="199" fontId="0" fillId="0" borderId="0" xfId="0" applyNumberFormat="1" applyFont="1" applyFill="1" applyBorder="1" applyAlignment="1" applyProtection="1">
      <alignment horizontal="distributed" vertical="center"/>
      <protection locked="0"/>
    </xf>
    <xf numFmtId="199" fontId="0" fillId="0" borderId="0" xfId="0" applyNumberFormat="1" applyFont="1" applyFill="1" applyBorder="1" applyAlignment="1" applyProtection="1">
      <alignment horizontal="distributed"/>
      <protection locked="0"/>
    </xf>
    <xf numFmtId="199" fontId="0" fillId="0" borderId="0" xfId="0" applyNumberFormat="1" applyFont="1" applyFill="1" applyBorder="1" applyAlignment="1" applyProtection="1">
      <alignment horizontal="left"/>
      <protection locked="0"/>
    </xf>
    <xf numFmtId="207" fontId="0" fillId="0" borderId="0" xfId="0" applyNumberFormat="1" applyFont="1" applyFill="1" applyBorder="1" applyAlignment="1" applyProtection="1">
      <alignment horizontal="distributed"/>
      <protection locked="0"/>
    </xf>
    <xf numFmtId="199" fontId="0" fillId="0" borderId="0" xfId="0" applyNumberFormat="1" applyFont="1" applyFill="1" applyBorder="1" applyAlignment="1" applyProtection="1">
      <alignment vertical="center"/>
      <protection locked="0"/>
    </xf>
    <xf numFmtId="199"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horizontal="distributed" vertical="center"/>
      <protection locked="0"/>
    </xf>
    <xf numFmtId="178" fontId="0" fillId="0" borderId="0"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horizontal="right"/>
      <protection locked="0"/>
    </xf>
    <xf numFmtId="178" fontId="0" fillId="0" borderId="0" xfId="0" applyNumberFormat="1" applyFont="1" applyFill="1" applyBorder="1" applyAlignment="1" applyProtection="1">
      <alignment horizontal="distributed" vertical="center"/>
      <protection locked="0"/>
    </xf>
    <xf numFmtId="178" fontId="0" fillId="0" borderId="0" xfId="0" applyNumberFormat="1" applyFont="1" applyFill="1" applyBorder="1" applyAlignment="1" applyProtection="1" quotePrefix="1">
      <alignment horizontal="left" vertical="center"/>
      <protection locked="0"/>
    </xf>
    <xf numFmtId="183" fontId="0" fillId="0" borderId="3" xfId="0" applyNumberFormat="1" applyFont="1" applyFill="1" applyBorder="1" applyAlignment="1" applyProtection="1" quotePrefix="1">
      <alignment horizontal="right" vertical="center"/>
      <protection locked="0"/>
    </xf>
    <xf numFmtId="178" fontId="0" fillId="0" borderId="0" xfId="0" applyNumberFormat="1" applyFont="1" applyFill="1" applyAlignment="1" applyProtection="1" quotePrefix="1">
      <alignment horizontal="right" vertical="center"/>
      <protection locked="0"/>
    </xf>
    <xf numFmtId="178" fontId="0" fillId="0" borderId="4" xfId="0" applyNumberFormat="1" applyFont="1" applyFill="1" applyBorder="1" applyAlignment="1" applyProtection="1" quotePrefix="1">
      <alignment horizontal="left" vertical="center"/>
      <protection locked="0"/>
    </xf>
    <xf numFmtId="178" fontId="0" fillId="0" borderId="0" xfId="0" applyNumberFormat="1" applyFont="1" applyFill="1" applyAlignment="1" applyProtection="1">
      <alignment/>
      <protection locked="0"/>
    </xf>
    <xf numFmtId="207" fontId="0" fillId="0" borderId="0" xfId="0" applyNumberFormat="1" applyFont="1" applyFill="1" applyBorder="1" applyAlignment="1" applyProtection="1" quotePrefix="1">
      <alignment horizontal="right" vertical="center"/>
      <protection locked="0"/>
    </xf>
    <xf numFmtId="199" fontId="0" fillId="0" borderId="0" xfId="0" applyNumberFormat="1" applyFont="1" applyFill="1" applyBorder="1" applyAlignment="1" applyProtection="1" quotePrefix="1">
      <alignment horizontal="distributed" vertical="center"/>
      <protection locked="0"/>
    </xf>
    <xf numFmtId="199" fontId="0" fillId="0" borderId="0" xfId="0" applyNumberFormat="1" applyFont="1" applyFill="1" applyBorder="1" applyAlignment="1" applyProtection="1" quotePrefix="1">
      <alignment horizontal="left" vertical="center"/>
      <protection locked="0"/>
    </xf>
    <xf numFmtId="207" fontId="0" fillId="0" borderId="0" xfId="0" applyNumberFormat="1" applyFont="1" applyFill="1" applyBorder="1" applyAlignment="1" applyProtection="1" quotePrefix="1">
      <alignment horizontal="distributed" vertical="center"/>
      <protection locked="0"/>
    </xf>
    <xf numFmtId="207" fontId="0" fillId="0" borderId="4" xfId="0"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protection locked="0"/>
    </xf>
    <xf numFmtId="199" fontId="0" fillId="0" borderId="0" xfId="0" applyNumberFormat="1" applyFont="1" applyFill="1" applyBorder="1" applyAlignment="1" applyProtection="1">
      <alignment horizontal="right"/>
      <protection locked="0"/>
    </xf>
    <xf numFmtId="207" fontId="0" fillId="0" borderId="0" xfId="0" applyNumberFormat="1" applyFont="1" applyFill="1" applyBorder="1" applyAlignment="1" applyProtection="1">
      <alignment horizontal="right"/>
      <protection locked="0"/>
    </xf>
    <xf numFmtId="207" fontId="0" fillId="0" borderId="3" xfId="0" applyNumberFormat="1" applyFont="1" applyFill="1" applyBorder="1" applyAlignment="1" applyProtection="1">
      <alignment/>
      <protection locked="0"/>
    </xf>
    <xf numFmtId="207" fontId="0" fillId="0" borderId="0" xfId="0" applyNumberFormat="1" applyFont="1" applyFill="1" applyAlignment="1" applyProtection="1">
      <alignment horizontal="right"/>
      <protection locked="0"/>
    </xf>
    <xf numFmtId="197" fontId="0" fillId="0" borderId="3" xfId="0" applyNumberFormat="1" applyFont="1" applyFill="1" applyBorder="1" applyAlignment="1" applyProtection="1">
      <alignment horizontal="right" vertical="center"/>
      <protection locked="0"/>
    </xf>
    <xf numFmtId="197" fontId="0" fillId="0" borderId="0" xfId="0" applyNumberFormat="1" applyFont="1" applyFill="1" applyBorder="1" applyAlignment="1" applyProtection="1">
      <alignment horizontal="right" vertical="center"/>
      <protection locked="0"/>
    </xf>
    <xf numFmtId="197" fontId="0" fillId="0" borderId="0" xfId="0" applyNumberFormat="1" applyFont="1" applyFill="1" applyAlignment="1" applyProtection="1">
      <alignment horizontal="right" vertical="center"/>
      <protection locked="0"/>
    </xf>
    <xf numFmtId="199" fontId="0" fillId="0" borderId="0" xfId="0" applyNumberFormat="1" applyFont="1" applyFill="1" applyBorder="1" applyAlignment="1" applyProtection="1">
      <alignment horizontal="centerContinuous" vertical="center"/>
      <protection locked="0"/>
    </xf>
    <xf numFmtId="0" fontId="0" fillId="0" borderId="0" xfId="0" applyFont="1" applyFill="1" applyAlignment="1" applyProtection="1">
      <alignment vertical="center"/>
      <protection locked="0"/>
    </xf>
    <xf numFmtId="207" fontId="0" fillId="0" borderId="0" xfId="0" applyNumberFormat="1" applyFont="1" applyFill="1" applyBorder="1" applyAlignment="1" applyProtection="1" quotePrefix="1">
      <alignment horizontal="left" vertical="center"/>
      <protection locked="0"/>
    </xf>
    <xf numFmtId="199" fontId="0" fillId="0" borderId="6" xfId="0" applyNumberFormat="1" applyFont="1" applyFill="1" applyBorder="1" applyAlignment="1" applyProtection="1">
      <alignment vertical="center"/>
      <protection locked="0"/>
    </xf>
    <xf numFmtId="199" fontId="0" fillId="0" borderId="6" xfId="0" applyNumberFormat="1" applyFont="1" applyFill="1" applyBorder="1" applyAlignment="1" applyProtection="1">
      <alignment/>
      <protection locked="0"/>
    </xf>
    <xf numFmtId="207" fontId="0" fillId="0" borderId="15" xfId="0" applyNumberFormat="1" applyFont="1" applyFill="1" applyBorder="1" applyAlignment="1" applyProtection="1">
      <alignment horizontal="right" vertical="center"/>
      <protection locked="0"/>
    </xf>
    <xf numFmtId="207" fontId="0" fillId="0" borderId="6" xfId="0" applyNumberFormat="1" applyFont="1" applyFill="1" applyBorder="1" applyAlignment="1" applyProtection="1">
      <alignment horizontal="right" vertical="center"/>
      <protection locked="0"/>
    </xf>
    <xf numFmtId="207" fontId="0" fillId="0" borderId="6" xfId="0" applyNumberFormat="1" applyFont="1" applyFill="1" applyBorder="1" applyAlignment="1" applyProtection="1">
      <alignment/>
      <protection locked="0"/>
    </xf>
    <xf numFmtId="207" fontId="0" fillId="0" borderId="15" xfId="0" applyNumberFormat="1" applyFont="1" applyFill="1" applyBorder="1" applyAlignment="1" applyProtection="1">
      <alignment/>
      <protection locked="0"/>
    </xf>
    <xf numFmtId="199" fontId="0" fillId="0" borderId="19" xfId="0" applyNumberFormat="1" applyFont="1" applyFill="1" applyBorder="1" applyAlignment="1" applyProtection="1">
      <alignment vertical="center"/>
      <protection locked="0"/>
    </xf>
    <xf numFmtId="0" fontId="0" fillId="0" borderId="19" xfId="0" applyFont="1" applyFill="1" applyBorder="1" applyAlignment="1" applyProtection="1">
      <alignment/>
      <protection locked="0"/>
    </xf>
    <xf numFmtId="207" fontId="0" fillId="0" borderId="19" xfId="0" applyNumberFormat="1" applyFont="1" applyFill="1" applyBorder="1" applyAlignment="1" applyProtection="1">
      <alignment vertical="center"/>
      <protection locked="0"/>
    </xf>
    <xf numFmtId="199" fontId="0" fillId="0" borderId="0" xfId="0" applyNumberFormat="1" applyFont="1" applyFill="1" applyAlignment="1" applyProtection="1">
      <alignment/>
      <protection locked="0"/>
    </xf>
    <xf numFmtId="0" fontId="0" fillId="0" borderId="6" xfId="0" applyFont="1" applyFill="1" applyBorder="1" applyAlignment="1" applyProtection="1">
      <alignment horizontal="centerContinuous" vertical="top"/>
      <protection locked="0"/>
    </xf>
    <xf numFmtId="176" fontId="0" fillId="0" borderId="7" xfId="0" applyNumberFormat="1" applyFont="1" applyFill="1" applyBorder="1" applyAlignment="1" applyProtection="1">
      <alignment horizontal="left" vertical="top"/>
      <protection locked="0"/>
    </xf>
    <xf numFmtId="176" fontId="0" fillId="0" borderId="6" xfId="0" applyNumberFormat="1" applyFont="1" applyFill="1" applyBorder="1" applyAlignment="1" applyProtection="1">
      <alignment horizontal="right" vertical="center"/>
      <protection locked="0"/>
    </xf>
    <xf numFmtId="176" fontId="0" fillId="0" borderId="6" xfId="0" applyNumberFormat="1" applyFont="1" applyFill="1" applyBorder="1" applyAlignment="1" applyProtection="1">
      <alignment horizontal="right" vertical="top"/>
      <protection locked="0"/>
    </xf>
    <xf numFmtId="176" fontId="0" fillId="0" borderId="15" xfId="0" applyNumberFormat="1" applyFont="1" applyFill="1" applyBorder="1" applyAlignment="1" applyProtection="1">
      <alignment horizontal="right" vertical="center"/>
      <protection locked="0"/>
    </xf>
    <xf numFmtId="196" fontId="0" fillId="0" borderId="6"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top"/>
      <protection locked="0"/>
    </xf>
    <xf numFmtId="0" fontId="0" fillId="0" borderId="0" xfId="0" applyFont="1" applyFill="1" applyAlignment="1" applyProtection="1" quotePrefix="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top"/>
      <protection locked="0"/>
    </xf>
    <xf numFmtId="207" fontId="0" fillId="0" borderId="0" xfId="0" applyNumberFormat="1" applyFont="1" applyFill="1" applyBorder="1" applyAlignment="1">
      <alignment horizontal="right" vertical="center"/>
    </xf>
    <xf numFmtId="183" fontId="0" fillId="0" borderId="0" xfId="0" applyNumberFormat="1" applyFont="1" applyFill="1" applyAlignment="1" applyProtection="1">
      <alignment horizontal="right" vertical="center"/>
      <protection locked="0"/>
    </xf>
    <xf numFmtId="178" fontId="0" fillId="0" borderId="0" xfId="0" applyNumberFormat="1" applyFont="1" applyFill="1" applyAlignment="1" applyProtection="1">
      <alignment horizontal="right" vertical="center"/>
      <protection locked="0"/>
    </xf>
    <xf numFmtId="0" fontId="0" fillId="0" borderId="0" xfId="0" applyFont="1" applyFill="1" applyBorder="1" applyAlignment="1" applyProtection="1">
      <alignment vertical="center"/>
      <protection locked="0"/>
    </xf>
    <xf numFmtId="207" fontId="0" fillId="0" borderId="0" xfId="0" applyNumberFormat="1" applyFont="1" applyFill="1" applyBorder="1" applyAlignment="1" applyProtection="1">
      <alignment vertical="center"/>
      <protection locked="0"/>
    </xf>
    <xf numFmtId="207" fontId="8" fillId="0" borderId="0" xfId="0" applyNumberFormat="1" applyFont="1" applyFill="1" applyBorder="1" applyAlignment="1">
      <alignment horizontal="right" vertical="center"/>
    </xf>
    <xf numFmtId="199" fontId="0" fillId="0" borderId="0" xfId="0" applyNumberFormat="1" applyFont="1" applyFill="1" applyAlignment="1" applyProtection="1">
      <alignment vertical="center"/>
      <protection locked="0"/>
    </xf>
    <xf numFmtId="199" fontId="0" fillId="0" borderId="4" xfId="0" applyNumberFormat="1" applyFont="1" applyFill="1" applyBorder="1" applyAlignment="1" applyProtection="1">
      <alignment horizontal="left" vertical="center"/>
      <protection locked="0"/>
    </xf>
    <xf numFmtId="176" fontId="0" fillId="0" borderId="6" xfId="0" applyNumberFormat="1" applyFont="1" applyFill="1" applyBorder="1" applyAlignment="1" applyProtection="1">
      <alignment horizontal="centerContinuous" vertical="top"/>
      <protection locked="0"/>
    </xf>
    <xf numFmtId="176" fontId="5" fillId="0" borderId="0" xfId="0" applyNumberFormat="1" applyFont="1" applyFill="1" applyBorder="1" applyAlignment="1" applyProtection="1">
      <alignment horizontal="left" vertical="center"/>
      <protection locked="0"/>
    </xf>
    <xf numFmtId="176" fontId="5" fillId="0" borderId="0" xfId="0" applyNumberFormat="1" applyFont="1" applyFill="1" applyBorder="1" applyAlignment="1" applyProtection="1" quotePrefix="1">
      <alignment horizontal="left" vertical="center"/>
      <protection locked="0"/>
    </xf>
    <xf numFmtId="176" fontId="5" fillId="0" borderId="0" xfId="0" applyNumberFormat="1" applyFont="1" applyFill="1" applyAlignment="1" applyProtection="1" quotePrefix="1">
      <alignment horizontal="left" vertical="center"/>
      <protection locked="0"/>
    </xf>
    <xf numFmtId="176" fontId="5" fillId="0" borderId="0" xfId="0" applyNumberFormat="1" applyFont="1" applyFill="1" applyAlignment="1" applyProtection="1">
      <alignment horizontal="left" vertical="center"/>
      <protection locked="0"/>
    </xf>
    <xf numFmtId="176" fontId="5" fillId="0" borderId="0" xfId="0" applyNumberFormat="1" applyFont="1" applyFill="1" applyAlignment="1" applyProtection="1">
      <alignment horizontal="left"/>
      <protection locked="0"/>
    </xf>
    <xf numFmtId="176" fontId="5" fillId="0" borderId="0" xfId="0" applyNumberFormat="1" applyFont="1" applyFill="1" applyBorder="1" applyAlignment="1" applyProtection="1">
      <alignment horizontal="left" vertical="top"/>
      <protection locked="0"/>
    </xf>
    <xf numFmtId="0" fontId="7" fillId="0" borderId="0" xfId="0" applyFont="1" applyFill="1" applyAlignment="1" applyProtection="1">
      <alignment vertical="center"/>
      <protection locked="0"/>
    </xf>
    <xf numFmtId="207"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vertical="center"/>
      <protection locked="0"/>
    </xf>
    <xf numFmtId="199" fontId="4" fillId="0" borderId="0" xfId="0" applyNumberFormat="1" applyFont="1" applyFill="1" applyBorder="1" applyAlignment="1" applyProtection="1">
      <alignment horizontal="left" vertical="center"/>
      <protection locked="0"/>
    </xf>
    <xf numFmtId="207" fontId="4" fillId="0" borderId="4" xfId="0" applyNumberFormat="1" applyFont="1" applyFill="1" applyBorder="1" applyAlignment="1" applyProtection="1">
      <alignment horizontal="left" vertical="center"/>
      <protection locked="0"/>
    </xf>
    <xf numFmtId="0" fontId="4" fillId="0" borderId="0" xfId="0" applyFont="1" applyFill="1" applyAlignment="1" applyProtection="1">
      <alignment vertical="center"/>
      <protection locked="0"/>
    </xf>
    <xf numFmtId="207" fontId="4" fillId="0" borderId="0" xfId="0" applyNumberFormat="1" applyFont="1" applyFill="1" applyBorder="1" applyAlignment="1" applyProtection="1">
      <alignment/>
      <protection locked="0"/>
    </xf>
    <xf numFmtId="207" fontId="4" fillId="0" borderId="0" xfId="0" applyNumberFormat="1" applyFont="1" applyFill="1" applyBorder="1" applyAlignment="1" applyProtection="1">
      <alignment horizontal="left" vertical="center"/>
      <protection locked="0"/>
    </xf>
    <xf numFmtId="199" fontId="4" fillId="0" borderId="0" xfId="0" applyNumberFormat="1" applyFont="1" applyFill="1" applyAlignment="1" applyProtection="1">
      <alignment vertical="center"/>
      <protection locked="0"/>
    </xf>
    <xf numFmtId="199" fontId="4" fillId="0" borderId="4" xfId="0" applyNumberFormat="1" applyFont="1" applyFill="1" applyBorder="1" applyAlignment="1" applyProtection="1">
      <alignment horizontal="left" vertical="center"/>
      <protection locked="0"/>
    </xf>
    <xf numFmtId="178" fontId="0" fillId="0" borderId="0" xfId="0" applyNumberFormat="1" applyFont="1" applyFill="1" applyBorder="1" applyAlignment="1" applyProtection="1" quotePrefix="1">
      <alignment horizontal="right" vertical="center"/>
      <protection locked="0"/>
    </xf>
    <xf numFmtId="0" fontId="0" fillId="0" borderId="0" xfId="21" applyFont="1" applyFill="1" applyBorder="1" applyAlignment="1">
      <alignment horizontal="distributed" vertical="center" wrapText="1"/>
      <protection/>
    </xf>
    <xf numFmtId="207" fontId="0" fillId="0" borderId="0" xfId="21" applyNumberFormat="1" applyFont="1" applyFill="1" applyBorder="1" applyAlignment="1">
      <alignment horizontal="distributed" vertical="center" wrapText="1"/>
      <protection/>
    </xf>
    <xf numFmtId="0" fontId="0" fillId="0" borderId="4" xfId="21" applyFont="1" applyFill="1" applyBorder="1" applyAlignment="1">
      <alignment horizontal="center" vertical="center" wrapText="1"/>
      <protection/>
    </xf>
    <xf numFmtId="0" fontId="0" fillId="0" borderId="4" xfId="21" applyFont="1" applyFill="1" applyBorder="1" applyAlignment="1">
      <alignment vertical="center" wrapText="1"/>
      <protection/>
    </xf>
    <xf numFmtId="0" fontId="5" fillId="0" borderId="0" xfId="21" applyFont="1" applyFill="1" applyBorder="1" applyAlignment="1">
      <alignment horizontal="distributed" vertical="center" wrapText="1"/>
      <protection/>
    </xf>
    <xf numFmtId="0" fontId="0" fillId="0" borderId="6" xfId="21" applyFont="1" applyFill="1" applyBorder="1" applyAlignment="1">
      <alignment horizontal="distributed" vertical="center" wrapText="1"/>
      <protection/>
    </xf>
    <xf numFmtId="207" fontId="0" fillId="0" borderId="6" xfId="21" applyNumberFormat="1" applyFont="1" applyFill="1" applyBorder="1" applyAlignment="1">
      <alignment horizontal="distributed" vertical="center" wrapText="1"/>
      <protection/>
    </xf>
    <xf numFmtId="199" fontId="5" fillId="0" borderId="0" xfId="0" applyNumberFormat="1" applyFont="1" applyFill="1" applyBorder="1" applyAlignment="1" applyProtection="1">
      <alignment horizontal="distributed" vertical="center"/>
      <protection locked="0"/>
    </xf>
    <xf numFmtId="207" fontId="0" fillId="0" borderId="10" xfId="0" applyNumberFormat="1" applyFont="1" applyFill="1" applyBorder="1" applyAlignment="1" applyProtection="1">
      <alignment/>
      <protection locked="0"/>
    </xf>
    <xf numFmtId="207" fontId="0" fillId="0" borderId="6" xfId="0" applyNumberFormat="1" applyFont="1" applyFill="1" applyBorder="1" applyAlignment="1" applyProtection="1">
      <alignment vertical="center"/>
      <protection locked="0"/>
    </xf>
    <xf numFmtId="207" fontId="4" fillId="0" borderId="0" xfId="0" applyNumberFormat="1" applyFont="1" applyFill="1" applyBorder="1" applyAlignment="1" applyProtection="1">
      <alignment vertical="center"/>
      <protection locked="0"/>
    </xf>
    <xf numFmtId="207" fontId="0" fillId="0" borderId="0" xfId="0" applyNumberFormat="1" applyFont="1" applyFill="1" applyBorder="1" applyAlignment="1" applyProtection="1" quotePrefix="1">
      <alignment horizontal="distributed" vertical="center"/>
      <protection locked="0"/>
    </xf>
    <xf numFmtId="207" fontId="4" fillId="0" borderId="0" xfId="0" applyNumberFormat="1" applyFont="1" applyFill="1" applyBorder="1" applyAlignment="1" applyProtection="1">
      <alignment horizontal="distributed"/>
      <protection locked="0"/>
    </xf>
    <xf numFmtId="0" fontId="0" fillId="0" borderId="0" xfId="0" applyFont="1" applyFill="1" applyAlignment="1" applyProtection="1">
      <alignment/>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quotePrefix="1">
      <alignment horizontal="left" vertical="center"/>
      <protection locked="0"/>
    </xf>
    <xf numFmtId="207" fontId="0" fillId="0" borderId="20" xfId="0" applyNumberFormat="1" applyFont="1" applyFill="1" applyBorder="1" applyAlignment="1" applyProtection="1">
      <alignment horizontal="center" vertical="center"/>
      <protection locked="0"/>
    </xf>
    <xf numFmtId="207" fontId="0" fillId="0" borderId="21" xfId="0" applyNumberFormat="1" applyFont="1" applyFill="1" applyBorder="1" applyAlignment="1" applyProtection="1">
      <alignment horizontal="center" vertical="center"/>
      <protection locked="0"/>
    </xf>
    <xf numFmtId="207" fontId="0" fillId="0" borderId="15" xfId="0" applyNumberFormat="1" applyFont="1" applyFill="1" applyBorder="1" applyAlignment="1" applyProtection="1">
      <alignment horizontal="center" vertical="center"/>
      <protection locked="0"/>
    </xf>
    <xf numFmtId="207" fontId="0" fillId="0" borderId="22" xfId="0" applyNumberFormat="1" applyFont="1" applyFill="1" applyBorder="1" applyAlignment="1" applyProtection="1">
      <alignment horizontal="center" vertical="center"/>
      <protection locked="0"/>
    </xf>
    <xf numFmtId="199"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horizontal="distributed" vertical="center" wrapText="1"/>
      <protection locked="0"/>
    </xf>
    <xf numFmtId="199" fontId="4" fillId="0" borderId="0" xfId="0" applyNumberFormat="1" applyFont="1" applyFill="1" applyBorder="1" applyAlignment="1" applyProtection="1" quotePrefix="1">
      <alignment horizontal="distributed" vertical="center"/>
      <protection locked="0"/>
    </xf>
    <xf numFmtId="199" fontId="4" fillId="0" borderId="0" xfId="0" applyNumberFormat="1" applyFont="1" applyFill="1" applyBorder="1" applyAlignment="1" applyProtection="1">
      <alignment horizontal="distributed"/>
      <protection locked="0"/>
    </xf>
    <xf numFmtId="207" fontId="4" fillId="0" borderId="0" xfId="0" applyNumberFormat="1" applyFont="1" applyFill="1" applyBorder="1" applyAlignment="1" applyProtection="1" quotePrefix="1">
      <alignment horizontal="distributed" vertical="center"/>
      <protection locked="0"/>
    </xf>
    <xf numFmtId="207" fontId="4" fillId="0" borderId="0" xfId="0" applyNumberFormat="1" applyFont="1" applyFill="1" applyBorder="1" applyAlignment="1" applyProtection="1">
      <alignment horizontal="distributed" vertical="center"/>
      <protection locked="0"/>
    </xf>
    <xf numFmtId="199" fontId="0" fillId="0" borderId="0" xfId="0" applyNumberFormat="1" applyFont="1" applyFill="1" applyBorder="1" applyAlignment="1" applyProtection="1" quotePrefix="1">
      <alignment horizontal="distributed" vertical="center"/>
      <protection locked="0"/>
    </xf>
    <xf numFmtId="199" fontId="0" fillId="0" borderId="0" xfId="0" applyNumberFormat="1" applyFont="1" applyFill="1" applyBorder="1" applyAlignment="1" applyProtection="1">
      <alignment horizontal="distributed" vertical="center"/>
      <protection locked="0"/>
    </xf>
    <xf numFmtId="207" fontId="4" fillId="0" borderId="18" xfId="0" applyNumberFormat="1" applyFont="1" applyFill="1" applyBorder="1" applyAlignment="1" applyProtection="1">
      <alignment horizontal="distributed" vertical="center"/>
      <protection locked="0"/>
    </xf>
    <xf numFmtId="207" fontId="4" fillId="0" borderId="0" xfId="0" applyNumberFormat="1" applyFont="1" applyFill="1" applyBorder="1" applyAlignment="1" applyProtection="1">
      <alignment horizontal="distributed" vertical="center" wrapText="1"/>
      <protection locked="0"/>
    </xf>
    <xf numFmtId="0" fontId="4" fillId="0" borderId="0" xfId="0" applyFont="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Sheet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P112"/>
  <sheetViews>
    <sheetView showGridLines="0" tabSelected="1" zoomScale="75" zoomScaleNormal="75" zoomScaleSheetLayoutView="75" workbookViewId="0" topLeftCell="A1">
      <selection activeCell="A1" sqref="A1"/>
    </sheetView>
  </sheetViews>
  <sheetFormatPr defaultColWidth="8.796875" defaultRowHeight="14.25"/>
  <cols>
    <col min="1" max="1" width="1.8984375" style="2" customWidth="1"/>
    <col min="2" max="2" width="5.59765625" style="1" customWidth="1"/>
    <col min="3" max="3" width="29.19921875" style="1" customWidth="1"/>
    <col min="4" max="4" width="0.4921875" style="23" customWidth="1"/>
    <col min="5" max="19" width="9" style="2" customWidth="1"/>
    <col min="20" max="20" width="9.5" style="2" customWidth="1"/>
    <col min="21" max="26" width="9" style="2" customWidth="1"/>
    <col min="27" max="27" width="1.1015625" style="2" customWidth="1"/>
    <col min="28" max="28" width="2.59765625" style="1" customWidth="1"/>
    <col min="29" max="29" width="31.5" style="1" customWidth="1"/>
    <col min="30" max="30" width="1.8984375" style="1" customWidth="1"/>
    <col min="31" max="41" width="7.59765625" style="32" customWidth="1"/>
    <col min="42" max="42" width="8.5" style="32" customWidth="1"/>
    <col min="43" max="16384" width="9" style="32" customWidth="1"/>
  </cols>
  <sheetData>
    <row r="1" spans="1:42" s="4" customFormat="1" ht="21.75" customHeight="1">
      <c r="A1" s="3" t="s">
        <v>95</v>
      </c>
      <c r="B1" s="165"/>
      <c r="C1" s="165"/>
      <c r="D1" s="166"/>
      <c r="E1" s="32"/>
      <c r="F1" s="164"/>
      <c r="G1" s="164"/>
      <c r="H1" s="167"/>
      <c r="I1" s="168"/>
      <c r="J1" s="164"/>
      <c r="K1" s="164"/>
      <c r="L1" s="167"/>
      <c r="M1" s="5" t="s">
        <v>96</v>
      </c>
      <c r="N1" s="165"/>
      <c r="O1" s="167"/>
      <c r="P1" s="139" t="s">
        <v>111</v>
      </c>
      <c r="Q1" s="167"/>
      <c r="R1" s="167"/>
      <c r="S1" s="167"/>
      <c r="T1" s="167"/>
      <c r="U1" s="164"/>
      <c r="V1" s="167"/>
      <c r="W1" s="164"/>
      <c r="X1" s="167"/>
      <c r="Y1" s="167"/>
      <c r="Z1" s="167"/>
      <c r="AA1" s="3" t="s">
        <v>121</v>
      </c>
      <c r="AB1" s="165"/>
      <c r="AC1" s="165"/>
      <c r="AD1" s="165"/>
      <c r="AE1" s="167"/>
      <c r="AF1" s="164"/>
      <c r="AG1" s="6" t="s">
        <v>46</v>
      </c>
      <c r="AH1" s="167"/>
      <c r="AI1" s="167"/>
      <c r="AJ1" s="167"/>
      <c r="AK1" s="167"/>
      <c r="AL1" s="167"/>
      <c r="AM1" s="164"/>
      <c r="AN1" s="164"/>
      <c r="AO1" s="164"/>
      <c r="AP1" s="164"/>
    </row>
    <row r="2" spans="1:38" s="164" customFormat="1" ht="24" customHeight="1">
      <c r="A2" s="167"/>
      <c r="B2" s="165"/>
      <c r="C2" s="165"/>
      <c r="D2" s="166"/>
      <c r="G2" s="168"/>
      <c r="H2" s="167"/>
      <c r="I2" s="167"/>
      <c r="J2" s="167"/>
      <c r="K2" s="167"/>
      <c r="L2" s="167"/>
      <c r="M2" s="167"/>
      <c r="N2" s="167"/>
      <c r="O2" s="167"/>
      <c r="P2" s="167"/>
      <c r="Q2" s="167"/>
      <c r="R2" s="167"/>
      <c r="S2" s="167"/>
      <c r="T2" s="167"/>
      <c r="U2" s="167"/>
      <c r="V2" s="167"/>
      <c r="W2" s="167"/>
      <c r="X2" s="167"/>
      <c r="Y2" s="167"/>
      <c r="Z2" s="167"/>
      <c r="AA2" s="167"/>
      <c r="AB2" s="165"/>
      <c r="AC2" s="165"/>
      <c r="AD2" s="165"/>
      <c r="AE2" s="167"/>
      <c r="AF2" s="167"/>
      <c r="AG2" s="167"/>
      <c r="AH2" s="167"/>
      <c r="AI2" s="167"/>
      <c r="AJ2" s="167"/>
      <c r="AK2" s="167"/>
      <c r="AL2" s="167"/>
    </row>
    <row r="3" spans="1:30" s="7" customFormat="1" ht="12" customHeight="1">
      <c r="A3" s="7" t="s">
        <v>97</v>
      </c>
      <c r="B3" s="8"/>
      <c r="C3" s="8"/>
      <c r="D3" s="24"/>
      <c r="AB3" s="8"/>
      <c r="AC3" s="8"/>
      <c r="AD3" s="8"/>
    </row>
    <row r="4" spans="1:42" s="7" customFormat="1" ht="15" customHeight="1" thickBot="1">
      <c r="A4" s="9" t="s">
        <v>60</v>
      </c>
      <c r="B4" s="10"/>
      <c r="C4" s="10"/>
      <c r="D4" s="10"/>
      <c r="E4" s="11"/>
      <c r="F4" s="11"/>
      <c r="G4" s="11"/>
      <c r="H4" s="11"/>
      <c r="I4" s="11"/>
      <c r="J4" s="11"/>
      <c r="K4" s="11"/>
      <c r="L4" s="11"/>
      <c r="M4" s="11"/>
      <c r="N4" s="11"/>
      <c r="O4" s="11"/>
      <c r="P4" s="11"/>
      <c r="Q4" s="11"/>
      <c r="R4" s="11"/>
      <c r="S4" s="11"/>
      <c r="T4" s="11"/>
      <c r="U4" s="11"/>
      <c r="V4" s="11"/>
      <c r="W4" s="11"/>
      <c r="X4" s="11"/>
      <c r="Y4" s="11"/>
      <c r="Z4" s="12"/>
      <c r="AA4" s="9"/>
      <c r="AB4" s="10"/>
      <c r="AC4" s="10"/>
      <c r="AD4" s="10"/>
      <c r="AJ4" s="12"/>
      <c r="AP4" s="12" t="s">
        <v>65</v>
      </c>
    </row>
    <row r="5" spans="1:42" ht="15" customHeight="1">
      <c r="A5" s="33"/>
      <c r="B5" s="34"/>
      <c r="C5" s="34"/>
      <c r="D5" s="35"/>
      <c r="E5" s="169" t="s">
        <v>98</v>
      </c>
      <c r="F5" s="170"/>
      <c r="G5" s="36" t="s">
        <v>108</v>
      </c>
      <c r="H5" s="37"/>
      <c r="I5" s="37"/>
      <c r="J5" s="37"/>
      <c r="K5" s="37"/>
      <c r="L5" s="37"/>
      <c r="M5" s="37"/>
      <c r="N5" s="38"/>
      <c r="O5" s="39" t="s">
        <v>112</v>
      </c>
      <c r="P5" s="37"/>
      <c r="Q5" s="37"/>
      <c r="R5" s="37"/>
      <c r="S5" s="37"/>
      <c r="T5" s="40"/>
      <c r="U5" s="37" t="s">
        <v>113</v>
      </c>
      <c r="V5" s="37"/>
      <c r="W5" s="37"/>
      <c r="X5" s="37"/>
      <c r="Y5" s="37"/>
      <c r="Z5" s="37"/>
      <c r="AA5" s="159"/>
      <c r="AB5" s="41"/>
      <c r="AC5" s="41"/>
      <c r="AD5" s="42"/>
      <c r="AE5" s="39" t="s">
        <v>109</v>
      </c>
      <c r="AF5" s="43"/>
      <c r="AG5" s="43"/>
      <c r="AH5" s="43"/>
      <c r="AI5" s="43"/>
      <c r="AJ5" s="43"/>
      <c r="AK5" s="39" t="s">
        <v>110</v>
      </c>
      <c r="AL5" s="43"/>
      <c r="AM5" s="43"/>
      <c r="AN5" s="43"/>
      <c r="AO5" s="43"/>
      <c r="AP5" s="43"/>
    </row>
    <row r="6" spans="1:42" ht="15" customHeight="1">
      <c r="A6" s="44" t="s">
        <v>114</v>
      </c>
      <c r="B6" s="45"/>
      <c r="C6" s="44"/>
      <c r="D6" s="46"/>
      <c r="E6" s="171"/>
      <c r="F6" s="172"/>
      <c r="G6" s="47" t="s">
        <v>0</v>
      </c>
      <c r="H6" s="38"/>
      <c r="I6" s="37" t="s">
        <v>99</v>
      </c>
      <c r="J6" s="38"/>
      <c r="K6" s="37" t="s">
        <v>100</v>
      </c>
      <c r="L6" s="48"/>
      <c r="M6" s="49" t="s">
        <v>101</v>
      </c>
      <c r="N6" s="38" t="s">
        <v>63</v>
      </c>
      <c r="O6" s="50" t="s">
        <v>0</v>
      </c>
      <c r="P6" s="38"/>
      <c r="Q6" s="37" t="s">
        <v>102</v>
      </c>
      <c r="R6" s="38"/>
      <c r="S6" s="51" t="s">
        <v>103</v>
      </c>
      <c r="T6" s="38"/>
      <c r="U6" s="37" t="s">
        <v>0</v>
      </c>
      <c r="V6" s="38"/>
      <c r="W6" s="37" t="s">
        <v>104</v>
      </c>
      <c r="X6" s="38"/>
      <c r="Y6" s="37" t="s">
        <v>105</v>
      </c>
      <c r="Z6" s="37"/>
      <c r="AA6" s="52" t="s">
        <v>115</v>
      </c>
      <c r="AB6" s="52"/>
      <c r="AC6" s="52"/>
      <c r="AD6" s="53"/>
      <c r="AE6" s="50" t="s">
        <v>0</v>
      </c>
      <c r="AF6" s="38"/>
      <c r="AG6" s="37" t="s">
        <v>104</v>
      </c>
      <c r="AH6" s="38"/>
      <c r="AI6" s="37" t="s">
        <v>105</v>
      </c>
      <c r="AJ6" s="37"/>
      <c r="AK6" s="50" t="s">
        <v>0</v>
      </c>
      <c r="AL6" s="38"/>
      <c r="AM6" s="37" t="s">
        <v>104</v>
      </c>
      <c r="AN6" s="38"/>
      <c r="AO6" s="37" t="s">
        <v>105</v>
      </c>
      <c r="AP6" s="37"/>
    </row>
    <row r="7" spans="1:42" ht="15" customHeight="1">
      <c r="A7" s="54"/>
      <c r="B7" s="55"/>
      <c r="C7" s="55"/>
      <c r="D7" s="55"/>
      <c r="E7" s="56" t="s">
        <v>32</v>
      </c>
      <c r="F7" s="57" t="s">
        <v>33</v>
      </c>
      <c r="G7" s="58" t="s">
        <v>32</v>
      </c>
      <c r="H7" s="59" t="s">
        <v>33</v>
      </c>
      <c r="I7" s="59" t="s">
        <v>32</v>
      </c>
      <c r="J7" s="59" t="s">
        <v>33</v>
      </c>
      <c r="K7" s="59" t="s">
        <v>32</v>
      </c>
      <c r="L7" s="59" t="s">
        <v>33</v>
      </c>
      <c r="M7" s="59" t="s">
        <v>32</v>
      </c>
      <c r="N7" s="57" t="s">
        <v>33</v>
      </c>
      <c r="O7" s="56" t="s">
        <v>32</v>
      </c>
      <c r="P7" s="59" t="s">
        <v>33</v>
      </c>
      <c r="Q7" s="59" t="s">
        <v>32</v>
      </c>
      <c r="R7" s="59" t="s">
        <v>33</v>
      </c>
      <c r="S7" s="59" t="s">
        <v>32</v>
      </c>
      <c r="T7" s="59" t="s">
        <v>33</v>
      </c>
      <c r="U7" s="59" t="s">
        <v>32</v>
      </c>
      <c r="V7" s="59" t="s">
        <v>33</v>
      </c>
      <c r="W7" s="59" t="s">
        <v>32</v>
      </c>
      <c r="X7" s="59" t="s">
        <v>33</v>
      </c>
      <c r="Y7" s="59" t="s">
        <v>32</v>
      </c>
      <c r="Z7" s="57" t="s">
        <v>33</v>
      </c>
      <c r="AA7" s="160"/>
      <c r="AB7" s="60"/>
      <c r="AC7" s="60"/>
      <c r="AD7" s="61"/>
      <c r="AE7" s="56" t="s">
        <v>32</v>
      </c>
      <c r="AF7" s="59" t="s">
        <v>33</v>
      </c>
      <c r="AG7" s="59" t="s">
        <v>32</v>
      </c>
      <c r="AH7" s="59" t="s">
        <v>33</v>
      </c>
      <c r="AI7" s="59" t="s">
        <v>32</v>
      </c>
      <c r="AJ7" s="57" t="s">
        <v>33</v>
      </c>
      <c r="AK7" s="56" t="s">
        <v>32</v>
      </c>
      <c r="AL7" s="59" t="s">
        <v>33</v>
      </c>
      <c r="AM7" s="59" t="s">
        <v>32</v>
      </c>
      <c r="AN7" s="59" t="s">
        <v>33</v>
      </c>
      <c r="AO7" s="59" t="s">
        <v>32</v>
      </c>
      <c r="AP7" s="57" t="s">
        <v>33</v>
      </c>
    </row>
    <row r="8" spans="1:42" ht="13.5">
      <c r="A8" s="62"/>
      <c r="B8" s="63"/>
      <c r="C8" s="63"/>
      <c r="D8" s="64"/>
      <c r="E8" s="65" t="s">
        <v>1</v>
      </c>
      <c r="F8" s="66" t="s">
        <v>2</v>
      </c>
      <c r="G8" s="31"/>
      <c r="H8" s="31"/>
      <c r="I8" s="31"/>
      <c r="J8" s="31"/>
      <c r="K8" s="31"/>
      <c r="L8" s="31"/>
      <c r="M8" s="31"/>
      <c r="N8" s="31"/>
      <c r="O8" s="31"/>
      <c r="P8" s="31"/>
      <c r="Q8" s="31"/>
      <c r="R8" s="31"/>
      <c r="S8" s="31"/>
      <c r="T8" s="31"/>
      <c r="U8" s="31"/>
      <c r="V8" s="31"/>
      <c r="W8" s="31"/>
      <c r="X8" s="31"/>
      <c r="Y8" s="31"/>
      <c r="Z8" s="31"/>
      <c r="AA8" s="128"/>
      <c r="AB8" s="67"/>
      <c r="AC8" s="67"/>
      <c r="AD8" s="53"/>
      <c r="AE8" s="65"/>
      <c r="AF8" s="31"/>
      <c r="AG8" s="31"/>
      <c r="AH8" s="31"/>
      <c r="AI8" s="31"/>
      <c r="AJ8" s="31"/>
      <c r="AK8" s="68"/>
      <c r="AL8" s="31"/>
      <c r="AM8" s="31"/>
      <c r="AN8" s="31"/>
      <c r="AO8" s="31"/>
      <c r="AP8" s="31"/>
    </row>
    <row r="9" spans="1:42" s="13" customFormat="1" ht="13.5" customHeight="1">
      <c r="A9" s="173" t="s">
        <v>47</v>
      </c>
      <c r="B9" s="173"/>
      <c r="C9" s="173"/>
      <c r="D9" s="22"/>
      <c r="E9" s="26">
        <f>E12+E20+E32+E40+E47+E53+E58+E59+E61+E81+E22</f>
        <v>2951</v>
      </c>
      <c r="F9" s="27">
        <f>F12+F20+F22+F32+F40+F47+F53+F58+F59+F61+F81-F10</f>
        <v>178749</v>
      </c>
      <c r="G9" s="28">
        <f>G12+G20+G22+G32+G61+G40+G47+G53+G81+G58+G59</f>
        <v>1770</v>
      </c>
      <c r="H9" s="28">
        <f>H12+H20+H22+H32+H47+H53+H40+H58+H59+H61+H81-H10</f>
        <v>98590</v>
      </c>
      <c r="I9" s="28">
        <f>I12+I20+I22+I32+I61+I40+I47+I53+I81+I58+I59</f>
        <v>32</v>
      </c>
      <c r="J9" s="28">
        <f>J12+J20+J22+J32+J47+J53+J40+J58+J59+J61+J81-J10</f>
        <v>2038</v>
      </c>
      <c r="K9" s="28">
        <f>K12+K20+K22+K32+K61+K40+K47+K53+K81+K58+K59</f>
        <v>523</v>
      </c>
      <c r="L9" s="28">
        <f>L12+L20+L22+L32+L47+L53+L40+L58+L59+L61+L81-L10</f>
        <v>31716</v>
      </c>
      <c r="M9" s="28">
        <f>M12+M20+M22+M32+M61+M40+M47+M53+M81+M58+M59</f>
        <v>1215</v>
      </c>
      <c r="N9" s="28">
        <f>N12+N20+N22+N32+N47+N53+N40+N58+N59+N61+N81-N10</f>
        <v>64836</v>
      </c>
      <c r="O9" s="28">
        <f>O12+O20+O22+O32+O61+O40+O47+O53+O81+O58+O59</f>
        <v>742</v>
      </c>
      <c r="P9" s="28">
        <f>P12+P20+P22+P32+P47+P53+P40+P58+P59+P61+P81-P10</f>
        <v>52294</v>
      </c>
      <c r="Q9" s="28">
        <f>Q12+Q20+Q22+Q32+Q61+Q40+Q47+Q53+Q81+Q58+Q59</f>
        <v>205</v>
      </c>
      <c r="R9" s="28">
        <f>R12+R20+R22+R32+R47+R53+R40+R58+R59+R61+R81-R10</f>
        <v>16402</v>
      </c>
      <c r="S9" s="28">
        <f>S12+S20+S22+S32+S61+S40+S47+S53+S81+S58+S59</f>
        <v>537</v>
      </c>
      <c r="T9" s="28">
        <f>T12+T20+T22+T32+T47+T53+T40+T58+T59+T61+T81-T10</f>
        <v>35892</v>
      </c>
      <c r="U9" s="28">
        <f>U12+U20+U22+U32+U61+U40+U47+U53+U81+U58+U59</f>
        <v>263</v>
      </c>
      <c r="V9" s="28">
        <f>V12+V20+V22+V32+V47+V53+V40+V58+V59+V61+V81-V10</f>
        <v>15544</v>
      </c>
      <c r="W9" s="28">
        <f>W12+W20+W22+W32+W61+W40+W47+W53+W81+W58+W59</f>
        <v>41</v>
      </c>
      <c r="X9" s="28">
        <f>X12+X20+X22+X32+X47+X53+X40+X58+X59+X61+X81-X10</f>
        <v>3220</v>
      </c>
      <c r="Y9" s="28">
        <f>Y12+Y20+Y22+Y32+Y61+Y40+Y47+Y53+Y81+Y58+Y59</f>
        <v>222</v>
      </c>
      <c r="Z9" s="28">
        <f>Z12+Z20+Z22+Z32+Z47+Z53+Z40+Z58+Z59+Z61+Z81-Z10</f>
        <v>12324</v>
      </c>
      <c r="AA9" s="178" t="s">
        <v>47</v>
      </c>
      <c r="AB9" s="178"/>
      <c r="AC9" s="178"/>
      <c r="AD9" s="29"/>
      <c r="AE9" s="26">
        <f>AE12+AE20+AE22+AE32+AE61+AE40+AE47+AE53+AE81+AE58+AE59</f>
        <v>72</v>
      </c>
      <c r="AF9" s="27">
        <f>AF12+AF20+AF22+AF32+AF47+AF53+AF40+AF58+AF59+AF61+AF81-AF10</f>
        <v>5091</v>
      </c>
      <c r="AG9" s="27">
        <f>AG12+AG20+AG22+AG32+AG61+AG40+AG47+AG53+AG81+AG58+AG59</f>
        <v>22</v>
      </c>
      <c r="AH9" s="27">
        <f>AH12+AH20+AH22+AH32+AH47+AH53+AH40+AH58+AH59+AH61+AH81-AH10</f>
        <v>1440</v>
      </c>
      <c r="AI9" s="27">
        <f>AI12+AI20+AI22+AI32+AI61+AI40+AI47+AI53+AI81+AI58+AI59</f>
        <v>50</v>
      </c>
      <c r="AJ9" s="27">
        <f>AJ12+AJ20+AJ22+AJ32+AJ47+AJ53+AJ40+AJ58+AJ59+AJ61+AJ81-AJ10</f>
        <v>3651</v>
      </c>
      <c r="AK9" s="27">
        <f>AK12+AK20+AK22+AK32+AK61+AK40+AK47+AK53+AK81+AK58+AK59</f>
        <v>104</v>
      </c>
      <c r="AL9" s="27">
        <f>AL12+AL20+AL22+AL32+AL47+AL53+AL40+AL58+AL59+AL61+AL81-AL10</f>
        <v>7230</v>
      </c>
      <c r="AM9" s="27">
        <f>AM12+AM20+AM22+AM32+AM61+AM40+AM47+AM53+AM81+AM58+AM59</f>
        <v>27</v>
      </c>
      <c r="AN9" s="27">
        <f>AN12+AN20+AN22+AN32+AN47+AN53+AN40+AN58+AN59+AN61+AN81-AN10</f>
        <v>1683</v>
      </c>
      <c r="AO9" s="27">
        <f>AO12+AO20+AO22+AO32+AO61+AO40+AO47+AO53+AO81+AO58+AO59</f>
        <v>77</v>
      </c>
      <c r="AP9" s="27">
        <f>AP12+AP20+AP22+AP32+AP47+AP53+AP40+AP58+AP59+AP61+AP81-AP10</f>
        <v>5547</v>
      </c>
    </row>
    <row r="10" spans="1:42" ht="13.5">
      <c r="A10" s="69"/>
      <c r="B10" s="70"/>
      <c r="C10" s="70"/>
      <c r="D10" s="71"/>
      <c r="E10" s="65" t="s">
        <v>61</v>
      </c>
      <c r="F10" s="30">
        <f>H10+P10+V10+AF10+AL10</f>
        <v>526</v>
      </c>
      <c r="G10" s="31" t="s">
        <v>61</v>
      </c>
      <c r="H10" s="28">
        <f>J10+L10+N10</f>
        <v>122</v>
      </c>
      <c r="I10" s="31" t="s">
        <v>61</v>
      </c>
      <c r="J10" s="28">
        <f>J22+J81</f>
        <v>0</v>
      </c>
      <c r="K10" s="31" t="s">
        <v>61</v>
      </c>
      <c r="L10" s="28">
        <f>L64+L83</f>
        <v>32</v>
      </c>
      <c r="M10" s="31" t="s">
        <v>61</v>
      </c>
      <c r="N10" s="28">
        <f>N64+N83</f>
        <v>90</v>
      </c>
      <c r="O10" s="31" t="s">
        <v>61</v>
      </c>
      <c r="P10" s="28">
        <f>R10+T10</f>
        <v>354</v>
      </c>
      <c r="Q10" s="31" t="s">
        <v>61</v>
      </c>
      <c r="R10" s="28">
        <f>R64+R83</f>
        <v>150</v>
      </c>
      <c r="S10" s="31" t="s">
        <v>61</v>
      </c>
      <c r="T10" s="28">
        <f>T64+T83</f>
        <v>204</v>
      </c>
      <c r="U10" s="31" t="s">
        <v>61</v>
      </c>
      <c r="V10" s="28">
        <f>X10+Z10</f>
        <v>20</v>
      </c>
      <c r="W10" s="31" t="s">
        <v>61</v>
      </c>
      <c r="X10" s="28">
        <f>X64+X83</f>
        <v>20</v>
      </c>
      <c r="Y10" s="31" t="s">
        <v>61</v>
      </c>
      <c r="Z10" s="28">
        <f>Z64+Z83</f>
        <v>0</v>
      </c>
      <c r="AA10" s="76"/>
      <c r="AB10" s="72"/>
      <c r="AC10" s="72"/>
      <c r="AD10" s="42"/>
      <c r="AE10" s="65" t="s">
        <v>61</v>
      </c>
      <c r="AF10" s="28" t="s">
        <v>62</v>
      </c>
      <c r="AG10" s="31" t="s">
        <v>61</v>
      </c>
      <c r="AH10" s="28">
        <f>AH64+AH83</f>
        <v>0</v>
      </c>
      <c r="AI10" s="31" t="s">
        <v>61</v>
      </c>
      <c r="AJ10" s="28">
        <f>AJ64+AJ83</f>
        <v>0</v>
      </c>
      <c r="AK10" s="66" t="s">
        <v>61</v>
      </c>
      <c r="AL10" s="28">
        <f>AN10+AP10</f>
        <v>30</v>
      </c>
      <c r="AM10" s="31" t="s">
        <v>61</v>
      </c>
      <c r="AN10" s="28">
        <f>AN64+AN83</f>
        <v>14</v>
      </c>
      <c r="AO10" s="31" t="s">
        <v>61</v>
      </c>
      <c r="AP10" s="28">
        <f>AP64+AP83</f>
        <v>16</v>
      </c>
    </row>
    <row r="11" spans="1:42" ht="9" customHeight="1">
      <c r="A11" s="69"/>
      <c r="B11" s="70"/>
      <c r="C11" s="70"/>
      <c r="D11" s="71"/>
      <c r="E11" s="65"/>
      <c r="F11" s="66"/>
      <c r="G11" s="31"/>
      <c r="H11" s="31"/>
      <c r="I11" s="31"/>
      <c r="J11" s="31"/>
      <c r="K11" s="31"/>
      <c r="L11" s="31"/>
      <c r="M11" s="31"/>
      <c r="N11" s="31"/>
      <c r="O11" s="31"/>
      <c r="P11" s="31"/>
      <c r="Q11" s="31"/>
      <c r="R11" s="31"/>
      <c r="S11" s="31"/>
      <c r="T11" s="31"/>
      <c r="U11" s="31"/>
      <c r="V11" s="31"/>
      <c r="W11" s="31"/>
      <c r="X11" s="31"/>
      <c r="Y11" s="31"/>
      <c r="Z11" s="31"/>
      <c r="AA11" s="76"/>
      <c r="AB11" s="72"/>
      <c r="AC11" s="72"/>
      <c r="AD11" s="42"/>
      <c r="AE11" s="65"/>
      <c r="AF11" s="31"/>
      <c r="AG11" s="31"/>
      <c r="AH11" s="31"/>
      <c r="AI11" s="31"/>
      <c r="AJ11" s="31"/>
      <c r="AK11" s="66"/>
      <c r="AL11" s="31"/>
      <c r="AM11" s="31"/>
      <c r="AN11" s="31"/>
      <c r="AO11" s="31"/>
      <c r="AP11" s="31"/>
    </row>
    <row r="12" spans="1:42" s="145" customFormat="1" ht="12.75" customHeight="1">
      <c r="A12" s="142"/>
      <c r="B12" s="173" t="s">
        <v>34</v>
      </c>
      <c r="C12" s="173"/>
      <c r="D12" s="143"/>
      <c r="E12" s="26">
        <f>E13+E14+E16+E17</f>
        <v>622</v>
      </c>
      <c r="F12" s="27">
        <f>F13+F14+F16+F17</f>
        <v>8414</v>
      </c>
      <c r="G12" s="28">
        <f>I12+K12+M12</f>
        <v>367</v>
      </c>
      <c r="H12" s="28">
        <f aca="true" t="shared" si="0" ref="G12:H17">J12+L12+N12</f>
        <v>4830</v>
      </c>
      <c r="I12" s="28">
        <f aca="true" t="shared" si="1" ref="I12:N12">I13+I14+I16+I17</f>
        <v>1</v>
      </c>
      <c r="J12" s="28">
        <f t="shared" si="1"/>
        <v>0</v>
      </c>
      <c r="K12" s="28">
        <f t="shared" si="1"/>
        <v>97</v>
      </c>
      <c r="L12" s="28">
        <f t="shared" si="1"/>
        <v>200</v>
      </c>
      <c r="M12" s="28">
        <f t="shared" si="1"/>
        <v>269</v>
      </c>
      <c r="N12" s="28">
        <f t="shared" si="1"/>
        <v>4630</v>
      </c>
      <c r="O12" s="28">
        <f>Q12+S12</f>
        <v>168</v>
      </c>
      <c r="P12" s="28">
        <f aca="true" t="shared" si="2" ref="O12:P17">R12+T12</f>
        <v>1933</v>
      </c>
      <c r="Q12" s="28">
        <f>Q13+Q14+Q16+Q17</f>
        <v>31</v>
      </c>
      <c r="R12" s="28">
        <f>R13+R14+R16+R17</f>
        <v>561</v>
      </c>
      <c r="S12" s="28">
        <f>S13+S14+S16+S17</f>
        <v>137</v>
      </c>
      <c r="T12" s="28">
        <f>T13+T14+T16+T17</f>
        <v>1372</v>
      </c>
      <c r="U12" s="28">
        <f aca="true" t="shared" si="3" ref="U12:V17">W12+Y12</f>
        <v>54</v>
      </c>
      <c r="V12" s="28">
        <f t="shared" si="3"/>
        <v>755</v>
      </c>
      <c r="W12" s="28">
        <f>W13+W14+W16+W17</f>
        <v>8</v>
      </c>
      <c r="X12" s="28">
        <f>X13+X14+X16+X17</f>
        <v>120</v>
      </c>
      <c r="Y12" s="28">
        <f>Y13+Y14+Y16+Y17</f>
        <v>46</v>
      </c>
      <c r="Z12" s="28">
        <f>Z13+Z14+Z16+Z17</f>
        <v>635</v>
      </c>
      <c r="AA12" s="161"/>
      <c r="AB12" s="178" t="s">
        <v>34</v>
      </c>
      <c r="AC12" s="178"/>
      <c r="AD12" s="144"/>
      <c r="AE12" s="26">
        <f>AG12+AI12</f>
        <v>13</v>
      </c>
      <c r="AF12" s="27">
        <f>AH12+AJ12</f>
        <v>380</v>
      </c>
      <c r="AG12" s="27">
        <f>AG13+AG14+AG16+AG17</f>
        <v>6</v>
      </c>
      <c r="AH12" s="27">
        <f>AH13+AH14+AH16+AH17</f>
        <v>50</v>
      </c>
      <c r="AI12" s="27">
        <f>AI13+AI14+AI16+AI17</f>
        <v>7</v>
      </c>
      <c r="AJ12" s="27">
        <f>AJ13+AJ14+AJ16+AJ17</f>
        <v>330</v>
      </c>
      <c r="AK12" s="27">
        <f aca="true" t="shared" si="4" ref="AK12:AL14">+AM12+AO12</f>
        <v>20</v>
      </c>
      <c r="AL12" s="27">
        <f t="shared" si="4"/>
        <v>516</v>
      </c>
      <c r="AM12" s="27">
        <f>AM13+AM14+AM16+AM17</f>
        <v>6</v>
      </c>
      <c r="AN12" s="27">
        <f>AN13+AN14+AN16+AN17</f>
        <v>0</v>
      </c>
      <c r="AO12" s="27">
        <f>AO13+AO14+AO16+AO17</f>
        <v>14</v>
      </c>
      <c r="AP12" s="27">
        <f>AP13+AP14+AP16+AP17</f>
        <v>516</v>
      </c>
    </row>
    <row r="13" spans="1:42" ht="12" customHeight="1">
      <c r="A13" s="73"/>
      <c r="B13" s="74"/>
      <c r="C13" s="69" t="s">
        <v>3</v>
      </c>
      <c r="D13" s="64"/>
      <c r="E13" s="65">
        <f>G13+O13+U13+AA13+AE13+AK13</f>
        <v>30</v>
      </c>
      <c r="F13" s="66">
        <f>H13+P13+V13+AF13+AL13</f>
        <v>2878</v>
      </c>
      <c r="G13" s="31">
        <f>I13+K13+M13</f>
        <v>14</v>
      </c>
      <c r="H13" s="31">
        <f t="shared" si="0"/>
        <v>1435</v>
      </c>
      <c r="I13" s="31">
        <v>0</v>
      </c>
      <c r="J13" s="31">
        <v>0</v>
      </c>
      <c r="K13" s="124">
        <v>4</v>
      </c>
      <c r="L13" s="31">
        <v>200</v>
      </c>
      <c r="M13" s="31">
        <v>10</v>
      </c>
      <c r="N13" s="31">
        <v>1235</v>
      </c>
      <c r="O13" s="31">
        <f t="shared" si="2"/>
        <v>11</v>
      </c>
      <c r="P13" s="31">
        <f t="shared" si="2"/>
        <v>1003</v>
      </c>
      <c r="Q13" s="31">
        <v>2</v>
      </c>
      <c r="R13" s="31">
        <v>386</v>
      </c>
      <c r="S13" s="31">
        <v>9</v>
      </c>
      <c r="T13" s="31">
        <v>617</v>
      </c>
      <c r="U13" s="31">
        <f t="shared" si="3"/>
        <v>2</v>
      </c>
      <c r="V13" s="31">
        <f t="shared" si="3"/>
        <v>190</v>
      </c>
      <c r="W13" s="31">
        <v>1</v>
      </c>
      <c r="X13" s="31">
        <v>120</v>
      </c>
      <c r="Y13" s="31">
        <v>1</v>
      </c>
      <c r="Z13" s="31">
        <v>70</v>
      </c>
      <c r="AA13" s="128"/>
      <c r="AB13" s="75"/>
      <c r="AC13" s="76" t="s">
        <v>3</v>
      </c>
      <c r="AD13" s="53"/>
      <c r="AE13" s="65">
        <f>+AG13+AI13</f>
        <v>2</v>
      </c>
      <c r="AF13" s="66">
        <f>+AH13+AJ13</f>
        <v>100</v>
      </c>
      <c r="AG13" s="31">
        <v>1</v>
      </c>
      <c r="AH13" s="31">
        <v>50</v>
      </c>
      <c r="AI13" s="31">
        <v>1</v>
      </c>
      <c r="AJ13" s="31">
        <v>50</v>
      </c>
      <c r="AK13" s="66">
        <f t="shared" si="4"/>
        <v>1</v>
      </c>
      <c r="AL13" s="31">
        <f t="shared" si="4"/>
        <v>150</v>
      </c>
      <c r="AM13" s="31">
        <v>0</v>
      </c>
      <c r="AN13" s="31">
        <v>0</v>
      </c>
      <c r="AO13" s="31">
        <v>1</v>
      </c>
      <c r="AP13" s="31">
        <v>150</v>
      </c>
    </row>
    <row r="14" spans="1:42" ht="12" customHeight="1">
      <c r="A14" s="73"/>
      <c r="B14" s="74"/>
      <c r="C14" s="69" t="s">
        <v>4</v>
      </c>
      <c r="D14" s="64"/>
      <c r="E14" s="65">
        <f>G14+O14+U14+AK14+AE14</f>
        <v>126</v>
      </c>
      <c r="F14" s="66">
        <f>H14+P14+V14+AL14+AF14</f>
        <v>5536</v>
      </c>
      <c r="G14" s="31">
        <f t="shared" si="0"/>
        <v>77</v>
      </c>
      <c r="H14" s="31">
        <f t="shared" si="0"/>
        <v>3395</v>
      </c>
      <c r="I14" s="31">
        <v>0</v>
      </c>
      <c r="J14" s="31">
        <v>0</v>
      </c>
      <c r="K14" s="124">
        <v>0</v>
      </c>
      <c r="L14" s="31">
        <v>0</v>
      </c>
      <c r="M14" s="31">
        <v>77</v>
      </c>
      <c r="N14" s="31">
        <v>3395</v>
      </c>
      <c r="O14" s="31">
        <f t="shared" si="2"/>
        <v>23</v>
      </c>
      <c r="P14" s="31">
        <f t="shared" si="2"/>
        <v>930</v>
      </c>
      <c r="Q14" s="31">
        <v>3</v>
      </c>
      <c r="R14" s="31">
        <v>175</v>
      </c>
      <c r="S14" s="31">
        <v>20</v>
      </c>
      <c r="T14" s="31">
        <v>755</v>
      </c>
      <c r="U14" s="31">
        <f t="shared" si="3"/>
        <v>12</v>
      </c>
      <c r="V14" s="31">
        <f t="shared" si="3"/>
        <v>565</v>
      </c>
      <c r="W14" s="31">
        <v>0</v>
      </c>
      <c r="X14" s="31">
        <v>0</v>
      </c>
      <c r="Y14" s="31">
        <v>12</v>
      </c>
      <c r="Z14" s="31">
        <v>565</v>
      </c>
      <c r="AA14" s="128"/>
      <c r="AB14" s="75"/>
      <c r="AC14" s="76" t="s">
        <v>4</v>
      </c>
      <c r="AD14" s="53"/>
      <c r="AE14" s="65">
        <f>+AG14+AI14</f>
        <v>6</v>
      </c>
      <c r="AF14" s="66">
        <f>+AH14+AJ14</f>
        <v>280</v>
      </c>
      <c r="AG14" s="31">
        <v>0</v>
      </c>
      <c r="AH14" s="31">
        <v>0</v>
      </c>
      <c r="AI14" s="31">
        <v>6</v>
      </c>
      <c r="AJ14" s="31">
        <v>280</v>
      </c>
      <c r="AK14" s="66">
        <f t="shared" si="4"/>
        <v>8</v>
      </c>
      <c r="AL14" s="31">
        <f t="shared" si="4"/>
        <v>366</v>
      </c>
      <c r="AM14" s="31">
        <v>0</v>
      </c>
      <c r="AN14" s="31">
        <v>0</v>
      </c>
      <c r="AO14" s="31">
        <v>8</v>
      </c>
      <c r="AP14" s="31">
        <v>366</v>
      </c>
    </row>
    <row r="15" spans="1:42" s="84" customFormat="1" ht="12" customHeight="1">
      <c r="A15" s="77"/>
      <c r="B15" s="78" t="s">
        <v>48</v>
      </c>
      <c r="C15" s="79" t="s">
        <v>106</v>
      </c>
      <c r="D15" s="80"/>
      <c r="E15" s="81">
        <f aca="true" t="shared" si="5" ref="E15:F17">G15+O15+U15+AE15+AK15</f>
        <v>103</v>
      </c>
      <c r="F15" s="150">
        <f t="shared" si="5"/>
        <v>4351</v>
      </c>
      <c r="G15" s="125">
        <f t="shared" si="0"/>
        <v>61</v>
      </c>
      <c r="H15" s="126">
        <f t="shared" si="0"/>
        <v>2585</v>
      </c>
      <c r="I15" s="31">
        <v>0</v>
      </c>
      <c r="J15" s="31">
        <v>0</v>
      </c>
      <c r="K15" s="124">
        <v>0</v>
      </c>
      <c r="L15" s="31">
        <v>0</v>
      </c>
      <c r="M15" s="125">
        <v>61</v>
      </c>
      <c r="N15" s="82">
        <v>2585</v>
      </c>
      <c r="O15" s="125">
        <f t="shared" si="2"/>
        <v>19</v>
      </c>
      <c r="P15" s="125">
        <f>R15+T15</f>
        <v>705</v>
      </c>
      <c r="Q15" s="31">
        <v>0</v>
      </c>
      <c r="R15" s="31">
        <v>0</v>
      </c>
      <c r="S15" s="125">
        <v>19</v>
      </c>
      <c r="T15" s="125">
        <v>705</v>
      </c>
      <c r="U15" s="125">
        <f t="shared" si="3"/>
        <v>10</v>
      </c>
      <c r="V15" s="125">
        <f>X15+Z15</f>
        <v>465</v>
      </c>
      <c r="W15" s="31">
        <v>0</v>
      </c>
      <c r="X15" s="31">
        <v>0</v>
      </c>
      <c r="Y15" s="125">
        <v>10</v>
      </c>
      <c r="Z15" s="125">
        <v>465</v>
      </c>
      <c r="AA15" s="77"/>
      <c r="AB15" s="78" t="s">
        <v>48</v>
      </c>
      <c r="AC15" s="79" t="s">
        <v>106</v>
      </c>
      <c r="AD15" s="83"/>
      <c r="AE15" s="125">
        <f>AG15+AI15</f>
        <v>6</v>
      </c>
      <c r="AF15" s="125">
        <f>AH15+AJ15</f>
        <v>280</v>
      </c>
      <c r="AG15" s="31">
        <v>0</v>
      </c>
      <c r="AH15" s="31">
        <v>0</v>
      </c>
      <c r="AI15" s="125">
        <v>6</v>
      </c>
      <c r="AJ15" s="125">
        <v>280</v>
      </c>
      <c r="AK15" s="125">
        <f>AM15+AO15</f>
        <v>7</v>
      </c>
      <c r="AL15" s="125">
        <f>AN15+AP15</f>
        <v>316</v>
      </c>
      <c r="AM15" s="31">
        <v>0</v>
      </c>
      <c r="AN15" s="31">
        <v>0</v>
      </c>
      <c r="AO15" s="125">
        <v>7</v>
      </c>
      <c r="AP15" s="125">
        <v>316</v>
      </c>
    </row>
    <row r="16" spans="1:42" ht="12" customHeight="1">
      <c r="A16" s="73"/>
      <c r="B16" s="74"/>
      <c r="C16" s="69" t="s">
        <v>5</v>
      </c>
      <c r="D16" s="64"/>
      <c r="E16" s="65">
        <f t="shared" si="5"/>
        <v>115</v>
      </c>
      <c r="F16" s="85">
        <f t="shared" si="5"/>
        <v>0</v>
      </c>
      <c r="G16" s="31">
        <f t="shared" si="0"/>
        <v>70</v>
      </c>
      <c r="H16" s="31">
        <f t="shared" si="0"/>
        <v>0</v>
      </c>
      <c r="I16" s="31">
        <v>1</v>
      </c>
      <c r="J16" s="31">
        <v>0</v>
      </c>
      <c r="K16" s="124">
        <v>69</v>
      </c>
      <c r="L16" s="31">
        <v>0</v>
      </c>
      <c r="M16" s="31">
        <v>0</v>
      </c>
      <c r="N16" s="31">
        <v>0</v>
      </c>
      <c r="O16" s="31">
        <f t="shared" si="2"/>
        <v>27</v>
      </c>
      <c r="P16" s="31">
        <f t="shared" si="2"/>
        <v>0</v>
      </c>
      <c r="Q16" s="31">
        <v>26</v>
      </c>
      <c r="R16" s="31">
        <v>0</v>
      </c>
      <c r="S16" s="31">
        <v>1</v>
      </c>
      <c r="T16" s="31">
        <v>0</v>
      </c>
      <c r="U16" s="31">
        <f t="shared" si="3"/>
        <v>7</v>
      </c>
      <c r="V16" s="31">
        <f t="shared" si="3"/>
        <v>0</v>
      </c>
      <c r="W16" s="31">
        <v>7</v>
      </c>
      <c r="X16" s="31">
        <v>0</v>
      </c>
      <c r="Y16" s="31">
        <v>0</v>
      </c>
      <c r="Z16" s="31">
        <v>0</v>
      </c>
      <c r="AA16" s="128"/>
      <c r="AB16" s="75"/>
      <c r="AC16" s="76" t="s">
        <v>5</v>
      </c>
      <c r="AD16" s="53"/>
      <c r="AE16" s="65">
        <f>AG16+AI16</f>
        <v>5</v>
      </c>
      <c r="AF16" s="66" t="s">
        <v>107</v>
      </c>
      <c r="AG16" s="31">
        <v>5</v>
      </c>
      <c r="AH16" s="31">
        <v>0</v>
      </c>
      <c r="AI16" s="31">
        <v>0</v>
      </c>
      <c r="AJ16" s="31">
        <v>0</v>
      </c>
      <c r="AK16" s="66">
        <f>AM16+AO16</f>
        <v>6</v>
      </c>
      <c r="AL16" s="66" t="s">
        <v>62</v>
      </c>
      <c r="AM16" s="31">
        <v>6</v>
      </c>
      <c r="AN16" s="31">
        <v>0</v>
      </c>
      <c r="AO16" s="31">
        <v>0</v>
      </c>
      <c r="AP16" s="31">
        <v>0</v>
      </c>
    </row>
    <row r="17" spans="1:42" ht="12" customHeight="1">
      <c r="A17" s="73"/>
      <c r="B17" s="74"/>
      <c r="C17" s="86" t="s">
        <v>85</v>
      </c>
      <c r="D17" s="87"/>
      <c r="E17" s="65">
        <f t="shared" si="5"/>
        <v>351</v>
      </c>
      <c r="F17" s="85">
        <f t="shared" si="5"/>
        <v>0</v>
      </c>
      <c r="G17" s="31">
        <f t="shared" si="0"/>
        <v>206</v>
      </c>
      <c r="H17" s="31">
        <f t="shared" si="0"/>
        <v>0</v>
      </c>
      <c r="I17" s="31">
        <v>0</v>
      </c>
      <c r="J17" s="31">
        <v>0</v>
      </c>
      <c r="K17" s="124">
        <v>24</v>
      </c>
      <c r="L17" s="31">
        <v>0</v>
      </c>
      <c r="M17" s="31">
        <v>182</v>
      </c>
      <c r="N17" s="31">
        <v>0</v>
      </c>
      <c r="O17" s="31">
        <f t="shared" si="2"/>
        <v>107</v>
      </c>
      <c r="P17" s="31">
        <f t="shared" si="2"/>
        <v>0</v>
      </c>
      <c r="Q17" s="31">
        <v>0</v>
      </c>
      <c r="R17" s="31">
        <v>0</v>
      </c>
      <c r="S17" s="31">
        <v>107</v>
      </c>
      <c r="T17" s="31">
        <v>0</v>
      </c>
      <c r="U17" s="31">
        <f t="shared" si="3"/>
        <v>33</v>
      </c>
      <c r="V17" s="31">
        <f t="shared" si="3"/>
        <v>0</v>
      </c>
      <c r="W17" s="31">
        <v>0</v>
      </c>
      <c r="X17" s="31">
        <v>0</v>
      </c>
      <c r="Y17" s="31">
        <v>33</v>
      </c>
      <c r="Z17" s="31">
        <v>0</v>
      </c>
      <c r="AA17" s="128"/>
      <c r="AB17" s="75"/>
      <c r="AC17" s="88" t="s">
        <v>85</v>
      </c>
      <c r="AD17" s="89"/>
      <c r="AE17" s="65">
        <f>AG17+AI17</f>
        <v>0</v>
      </c>
      <c r="AF17" s="66">
        <f>AH17+AJ17</f>
        <v>0</v>
      </c>
      <c r="AG17" s="31">
        <v>0</v>
      </c>
      <c r="AH17" s="31">
        <v>0</v>
      </c>
      <c r="AI17" s="31">
        <v>0</v>
      </c>
      <c r="AJ17" s="31">
        <v>0</v>
      </c>
      <c r="AK17" s="66">
        <f>AM17+AO17</f>
        <v>5</v>
      </c>
      <c r="AL17" s="66">
        <f>AN17+AP17</f>
        <v>0</v>
      </c>
      <c r="AM17" s="31">
        <v>0</v>
      </c>
      <c r="AN17" s="31">
        <v>0</v>
      </c>
      <c r="AO17" s="31">
        <v>5</v>
      </c>
      <c r="AP17" s="31">
        <v>0</v>
      </c>
    </row>
    <row r="18" spans="1:42" ht="9" customHeight="1">
      <c r="A18" s="73"/>
      <c r="B18" s="74"/>
      <c r="C18" s="86"/>
      <c r="D18" s="87"/>
      <c r="E18" s="65"/>
      <c r="F18" s="66"/>
      <c r="G18" s="31"/>
      <c r="H18" s="31"/>
      <c r="I18" s="31"/>
      <c r="J18" s="31"/>
      <c r="K18" s="31"/>
      <c r="L18" s="31"/>
      <c r="M18" s="31"/>
      <c r="N18" s="31"/>
      <c r="O18" s="31"/>
      <c r="P18" s="31"/>
      <c r="Q18" s="31"/>
      <c r="R18" s="31"/>
      <c r="S18" s="31"/>
      <c r="T18" s="31"/>
      <c r="U18" s="31"/>
      <c r="V18" s="31"/>
      <c r="W18" s="31"/>
      <c r="X18" s="31"/>
      <c r="Y18" s="31"/>
      <c r="Z18" s="31"/>
      <c r="AA18" s="128"/>
      <c r="AB18" s="75"/>
      <c r="AC18" s="88"/>
      <c r="AD18" s="89"/>
      <c r="AE18" s="65"/>
      <c r="AF18" s="66"/>
      <c r="AG18" s="31"/>
      <c r="AH18" s="31"/>
      <c r="AI18" s="31"/>
      <c r="AJ18" s="31"/>
      <c r="AK18" s="66"/>
      <c r="AL18" s="66"/>
      <c r="AM18" s="31"/>
      <c r="AN18" s="31"/>
      <c r="AO18" s="31"/>
      <c r="AP18" s="31"/>
    </row>
    <row r="19" spans="1:42" s="99" customFormat="1" ht="12.75" customHeight="1">
      <c r="A19" s="73"/>
      <c r="B19" s="127"/>
      <c r="C19" s="69"/>
      <c r="D19" s="64"/>
      <c r="E19" s="65"/>
      <c r="F19" s="66"/>
      <c r="G19" s="31"/>
      <c r="H19" s="31"/>
      <c r="I19" s="31"/>
      <c r="J19" s="31"/>
      <c r="K19" s="31"/>
      <c r="L19" s="31"/>
      <c r="M19" s="31"/>
      <c r="N19" s="31"/>
      <c r="O19" s="31"/>
      <c r="P19" s="31"/>
      <c r="Q19" s="31"/>
      <c r="R19" s="31"/>
      <c r="S19" s="31"/>
      <c r="T19" s="31"/>
      <c r="U19" s="31"/>
      <c r="V19" s="31"/>
      <c r="W19" s="31"/>
      <c r="X19" s="31"/>
      <c r="Y19" s="31"/>
      <c r="Z19" s="31"/>
      <c r="AA19" s="128"/>
      <c r="AB19" s="128"/>
      <c r="AC19" s="76"/>
      <c r="AD19" s="53"/>
      <c r="AE19" s="65"/>
      <c r="AF19" s="66"/>
      <c r="AG19" s="66"/>
      <c r="AH19" s="66"/>
      <c r="AI19" s="66"/>
      <c r="AJ19" s="66"/>
      <c r="AK19" s="66"/>
      <c r="AL19" s="66"/>
      <c r="AM19" s="66"/>
      <c r="AN19" s="66"/>
      <c r="AO19" s="66"/>
      <c r="AP19" s="66"/>
    </row>
    <row r="20" spans="1:42" s="13" customFormat="1" ht="12" customHeight="1">
      <c r="A20" s="142"/>
      <c r="B20" s="173" t="s">
        <v>86</v>
      </c>
      <c r="C20" s="173"/>
      <c r="D20" s="143"/>
      <c r="E20" s="26">
        <f>G20+O20+U20+AE20+AK20</f>
        <v>8</v>
      </c>
      <c r="F20" s="27">
        <f>H20+P20+V20+AF20+AL20</f>
        <v>417</v>
      </c>
      <c r="G20" s="28">
        <v>8</v>
      </c>
      <c r="H20" s="28">
        <v>417</v>
      </c>
      <c r="I20" s="28">
        <v>1</v>
      </c>
      <c r="J20" s="28">
        <v>90</v>
      </c>
      <c r="K20" s="28">
        <v>0</v>
      </c>
      <c r="L20" s="28">
        <v>0</v>
      </c>
      <c r="M20" s="28">
        <v>7</v>
      </c>
      <c r="N20" s="28">
        <v>327</v>
      </c>
      <c r="O20" s="28">
        <v>0</v>
      </c>
      <c r="P20" s="28">
        <v>0</v>
      </c>
      <c r="Q20" s="28">
        <v>0</v>
      </c>
      <c r="R20" s="28">
        <v>0</v>
      </c>
      <c r="S20" s="28">
        <v>0</v>
      </c>
      <c r="T20" s="28">
        <v>0</v>
      </c>
      <c r="U20" s="28">
        <v>0</v>
      </c>
      <c r="V20" s="28">
        <v>0</v>
      </c>
      <c r="W20" s="28">
        <v>0</v>
      </c>
      <c r="X20" s="28">
        <v>0</v>
      </c>
      <c r="Y20" s="28">
        <v>0</v>
      </c>
      <c r="Z20" s="28">
        <v>0</v>
      </c>
      <c r="AA20" s="161"/>
      <c r="AB20" s="178" t="s">
        <v>86</v>
      </c>
      <c r="AC20" s="183"/>
      <c r="AD20" s="144"/>
      <c r="AE20" s="26">
        <v>0</v>
      </c>
      <c r="AF20" s="27">
        <v>0</v>
      </c>
      <c r="AG20" s="28">
        <v>0</v>
      </c>
      <c r="AH20" s="28">
        <v>0</v>
      </c>
      <c r="AI20" s="28">
        <v>0</v>
      </c>
      <c r="AJ20" s="28">
        <v>0</v>
      </c>
      <c r="AK20" s="27">
        <v>0</v>
      </c>
      <c r="AL20" s="27">
        <v>0</v>
      </c>
      <c r="AM20" s="28">
        <v>0</v>
      </c>
      <c r="AN20" s="28">
        <v>0</v>
      </c>
      <c r="AO20" s="28">
        <v>0</v>
      </c>
      <c r="AP20" s="28">
        <v>0</v>
      </c>
    </row>
    <row r="21" spans="1:42" ht="9" customHeight="1">
      <c r="A21" s="73"/>
      <c r="B21" s="74"/>
      <c r="C21" s="69"/>
      <c r="D21" s="64"/>
      <c r="E21" s="65"/>
      <c r="F21" s="66"/>
      <c r="G21" s="31"/>
      <c r="H21" s="31"/>
      <c r="I21" s="31"/>
      <c r="J21" s="31"/>
      <c r="K21" s="31"/>
      <c r="L21" s="31"/>
      <c r="M21" s="31"/>
      <c r="N21" s="31"/>
      <c r="O21" s="31"/>
      <c r="P21" s="31"/>
      <c r="Q21" s="31"/>
      <c r="R21" s="31"/>
      <c r="S21" s="31"/>
      <c r="T21" s="31"/>
      <c r="U21" s="31"/>
      <c r="V21" s="31"/>
      <c r="W21" s="31"/>
      <c r="X21" s="31"/>
      <c r="Y21" s="31"/>
      <c r="Z21" s="31"/>
      <c r="AA21" s="128"/>
      <c r="AB21" s="75"/>
      <c r="AC21" s="76"/>
      <c r="AD21" s="53"/>
      <c r="AE21" s="65"/>
      <c r="AF21" s="66"/>
      <c r="AG21" s="31"/>
      <c r="AH21" s="31"/>
      <c r="AI21" s="31"/>
      <c r="AJ21" s="31"/>
      <c r="AK21" s="66"/>
      <c r="AL21" s="66"/>
      <c r="AM21" s="31"/>
      <c r="AN21" s="31"/>
      <c r="AO21" s="31"/>
      <c r="AP21" s="31"/>
    </row>
    <row r="22" spans="1:42" s="13" customFormat="1" ht="12" customHeight="1">
      <c r="A22" s="142"/>
      <c r="B22" s="176" t="s">
        <v>37</v>
      </c>
      <c r="C22" s="176"/>
      <c r="D22" s="143"/>
      <c r="E22" s="26">
        <f>SUM(E23:E30)</f>
        <v>106</v>
      </c>
      <c r="F22" s="27">
        <f>SUM(F23:F30)</f>
        <v>3019</v>
      </c>
      <c r="G22" s="28">
        <f>I22+K22+M22</f>
        <v>59</v>
      </c>
      <c r="H22" s="28">
        <f>J22+L22+N22</f>
        <v>1883</v>
      </c>
      <c r="I22" s="28">
        <f aca="true" t="shared" si="6" ref="I22:N22">SUM(I23:I30)</f>
        <v>0</v>
      </c>
      <c r="J22" s="28">
        <f t="shared" si="6"/>
        <v>0</v>
      </c>
      <c r="K22" s="28">
        <f t="shared" si="6"/>
        <v>4</v>
      </c>
      <c r="L22" s="28">
        <f t="shared" si="6"/>
        <v>89</v>
      </c>
      <c r="M22" s="28">
        <f t="shared" si="6"/>
        <v>55</v>
      </c>
      <c r="N22" s="28">
        <f t="shared" si="6"/>
        <v>1794</v>
      </c>
      <c r="O22" s="28">
        <f>Q22+S22</f>
        <v>25</v>
      </c>
      <c r="P22" s="28">
        <f>R22+T22</f>
        <v>651</v>
      </c>
      <c r="Q22" s="28">
        <f>SUM(Q23:Q30)</f>
        <v>2</v>
      </c>
      <c r="R22" s="28">
        <f>SUM(R23:R30)</f>
        <v>70</v>
      </c>
      <c r="S22" s="28">
        <f>SUM(S23:S30)</f>
        <v>23</v>
      </c>
      <c r="T22" s="28">
        <f>SUM(T23:T30)</f>
        <v>581</v>
      </c>
      <c r="U22" s="28">
        <f>W22+Y22</f>
        <v>17</v>
      </c>
      <c r="V22" s="28">
        <f>X22+Z22</f>
        <v>367</v>
      </c>
      <c r="W22" s="28">
        <f>SUM(W23:W30)</f>
        <v>0</v>
      </c>
      <c r="X22" s="28">
        <f>SUM(X23:X30)</f>
        <v>0</v>
      </c>
      <c r="Y22" s="28">
        <f>SUM(Y23:Y30)</f>
        <v>17</v>
      </c>
      <c r="Z22" s="28">
        <f>SUM(Z23:Z30)</f>
        <v>367</v>
      </c>
      <c r="AA22" s="161"/>
      <c r="AB22" s="163" t="s">
        <v>37</v>
      </c>
      <c r="AC22" s="163"/>
      <c r="AD22" s="144"/>
      <c r="AE22" s="26">
        <f>AG22+AI22</f>
        <v>4</v>
      </c>
      <c r="AF22" s="27">
        <f>AH22+AJ22</f>
        <v>78</v>
      </c>
      <c r="AG22" s="28">
        <f>SUM(AG23:AG30)</f>
        <v>0</v>
      </c>
      <c r="AH22" s="28">
        <f>SUM(AH23:AH30)</f>
        <v>0</v>
      </c>
      <c r="AI22" s="28">
        <f>SUM(AI23:AI30)</f>
        <v>4</v>
      </c>
      <c r="AJ22" s="28">
        <f>SUM(AJ23:AJ30)</f>
        <v>78</v>
      </c>
      <c r="AK22" s="27">
        <f>+AM22+AO22</f>
        <v>1</v>
      </c>
      <c r="AL22" s="28">
        <f>+AN22+AP22</f>
        <v>40</v>
      </c>
      <c r="AM22" s="28">
        <f>SUM(AM23:AM30)</f>
        <v>0</v>
      </c>
      <c r="AN22" s="28">
        <f>SUM(AN23:AN30)</f>
        <v>0</v>
      </c>
      <c r="AO22" s="28">
        <f>SUM(AO23:AO30)</f>
        <v>1</v>
      </c>
      <c r="AP22" s="28">
        <f>SUM(AP23:AP30)</f>
        <v>40</v>
      </c>
    </row>
    <row r="23" spans="1:42" ht="12" customHeight="1">
      <c r="A23" s="73"/>
      <c r="B23" s="74"/>
      <c r="C23" s="151" t="s">
        <v>17</v>
      </c>
      <c r="D23" s="64"/>
      <c r="E23" s="65">
        <f aca="true" t="shared" si="7" ref="E23:E30">G23+O23+U23+AK23+AE23</f>
        <v>2</v>
      </c>
      <c r="F23" s="66">
        <f aca="true" t="shared" si="8" ref="F23:F30">H23+P23+V23+AF23+AL23</f>
        <v>100</v>
      </c>
      <c r="G23" s="31">
        <f aca="true" t="shared" si="9" ref="G23:G30">I23+K23+M23</f>
        <v>1</v>
      </c>
      <c r="H23" s="31">
        <f>J23+L23+N23</f>
        <v>50</v>
      </c>
      <c r="I23" s="31" t="s">
        <v>62</v>
      </c>
      <c r="J23" s="31" t="s">
        <v>62</v>
      </c>
      <c r="K23" s="31">
        <v>0</v>
      </c>
      <c r="L23" s="31">
        <v>0</v>
      </c>
      <c r="M23" s="31">
        <v>1</v>
      </c>
      <c r="N23" s="31">
        <v>50</v>
      </c>
      <c r="O23" s="31">
        <f aca="true" t="shared" si="10" ref="O23:O30">Q23+S23</f>
        <v>1</v>
      </c>
      <c r="P23" s="31">
        <f>R23+T23</f>
        <v>50</v>
      </c>
      <c r="Q23" s="31">
        <v>1</v>
      </c>
      <c r="R23" s="31">
        <v>50</v>
      </c>
      <c r="S23" s="31">
        <v>0</v>
      </c>
      <c r="T23" s="31">
        <v>0</v>
      </c>
      <c r="U23" s="31">
        <f aca="true" t="shared" si="11" ref="U23:U30">W23+Y23</f>
        <v>0</v>
      </c>
      <c r="V23" s="31">
        <f>X23+Z23</f>
        <v>0</v>
      </c>
      <c r="W23" s="31">
        <v>0</v>
      </c>
      <c r="X23" s="31">
        <v>0</v>
      </c>
      <c r="Y23" s="31">
        <v>0</v>
      </c>
      <c r="Z23" s="31">
        <v>0</v>
      </c>
      <c r="AA23" s="128"/>
      <c r="AB23" s="75"/>
      <c r="AC23" s="152" t="s">
        <v>17</v>
      </c>
      <c r="AD23" s="53"/>
      <c r="AE23" s="65">
        <f aca="true" t="shared" si="12" ref="AE23:AE30">AG23+AI23</f>
        <v>0</v>
      </c>
      <c r="AF23" s="66">
        <f>AH23+AJ23</f>
        <v>0</v>
      </c>
      <c r="AG23" s="31">
        <v>0</v>
      </c>
      <c r="AH23" s="31">
        <v>0</v>
      </c>
      <c r="AI23" s="31">
        <v>0</v>
      </c>
      <c r="AJ23" s="31">
        <v>0</v>
      </c>
      <c r="AK23" s="66">
        <f aca="true" t="shared" si="13" ref="AK23:AK30">AM23+AO23</f>
        <v>0</v>
      </c>
      <c r="AL23" s="66">
        <f>AN23+AP23</f>
        <v>0</v>
      </c>
      <c r="AM23" s="31">
        <v>0</v>
      </c>
      <c r="AN23" s="31">
        <v>0</v>
      </c>
      <c r="AO23" s="31">
        <v>0</v>
      </c>
      <c r="AP23" s="31">
        <v>0</v>
      </c>
    </row>
    <row r="24" spans="1:42" ht="12" customHeight="1">
      <c r="A24" s="73"/>
      <c r="B24" s="74"/>
      <c r="C24" s="151" t="s">
        <v>18</v>
      </c>
      <c r="D24" s="64"/>
      <c r="E24" s="65">
        <f t="shared" si="7"/>
        <v>2</v>
      </c>
      <c r="F24" s="66">
        <f t="shared" si="8"/>
        <v>70</v>
      </c>
      <c r="G24" s="31">
        <f t="shared" si="9"/>
        <v>0</v>
      </c>
      <c r="H24" s="31">
        <f aca="true" t="shared" si="14" ref="H24:H30">J24+L24+N24</f>
        <v>0</v>
      </c>
      <c r="I24" s="31">
        <v>0</v>
      </c>
      <c r="J24" s="31">
        <v>0</v>
      </c>
      <c r="K24" s="31">
        <v>0</v>
      </c>
      <c r="L24" s="31">
        <v>0</v>
      </c>
      <c r="M24" s="31">
        <v>0</v>
      </c>
      <c r="N24" s="31">
        <v>0</v>
      </c>
      <c r="O24" s="31">
        <f t="shared" si="10"/>
        <v>2</v>
      </c>
      <c r="P24" s="31">
        <f aca="true" t="shared" si="15" ref="P24:P30">R24+T24</f>
        <v>70</v>
      </c>
      <c r="Q24" s="31">
        <v>0</v>
      </c>
      <c r="R24" s="31">
        <v>0</v>
      </c>
      <c r="S24" s="31">
        <v>2</v>
      </c>
      <c r="T24" s="31">
        <v>70</v>
      </c>
      <c r="U24" s="31">
        <f t="shared" si="11"/>
        <v>0</v>
      </c>
      <c r="V24" s="31">
        <f aca="true" t="shared" si="16" ref="V24:V30">X24+Z24</f>
        <v>0</v>
      </c>
      <c r="W24" s="31">
        <v>0</v>
      </c>
      <c r="X24" s="31">
        <v>0</v>
      </c>
      <c r="Y24" s="31">
        <v>0</v>
      </c>
      <c r="Z24" s="31">
        <v>0</v>
      </c>
      <c r="AA24" s="128"/>
      <c r="AB24" s="75"/>
      <c r="AC24" s="152" t="s">
        <v>18</v>
      </c>
      <c r="AD24" s="53"/>
      <c r="AE24" s="65">
        <f t="shared" si="12"/>
        <v>0</v>
      </c>
      <c r="AF24" s="66">
        <f aca="true" t="shared" si="17" ref="AF24:AF30">AH24+AJ24</f>
        <v>0</v>
      </c>
      <c r="AG24" s="31">
        <v>0</v>
      </c>
      <c r="AH24" s="31">
        <v>0</v>
      </c>
      <c r="AI24" s="31">
        <v>0</v>
      </c>
      <c r="AJ24" s="31">
        <v>0</v>
      </c>
      <c r="AK24" s="66">
        <f t="shared" si="13"/>
        <v>0</v>
      </c>
      <c r="AL24" s="66">
        <f aca="true" t="shared" si="18" ref="AL24:AL30">AN24+AP24</f>
        <v>0</v>
      </c>
      <c r="AM24" s="31">
        <v>0</v>
      </c>
      <c r="AN24" s="31">
        <v>0</v>
      </c>
      <c r="AO24" s="31">
        <v>0</v>
      </c>
      <c r="AP24" s="31">
        <v>0</v>
      </c>
    </row>
    <row r="25" spans="1:42" ht="12" customHeight="1">
      <c r="A25" s="73"/>
      <c r="B25" s="74"/>
      <c r="C25" s="151" t="s">
        <v>19</v>
      </c>
      <c r="D25" s="64"/>
      <c r="E25" s="65">
        <f t="shared" si="7"/>
        <v>1</v>
      </c>
      <c r="F25" s="66">
        <f t="shared" si="8"/>
        <v>79</v>
      </c>
      <c r="G25" s="31">
        <f t="shared" si="9"/>
        <v>1</v>
      </c>
      <c r="H25" s="31">
        <f t="shared" si="14"/>
        <v>79</v>
      </c>
      <c r="I25" s="31">
        <v>0</v>
      </c>
      <c r="J25" s="31">
        <v>0</v>
      </c>
      <c r="K25" s="31">
        <v>0</v>
      </c>
      <c r="L25" s="31">
        <v>0</v>
      </c>
      <c r="M25" s="31">
        <v>1</v>
      </c>
      <c r="N25" s="31">
        <v>79</v>
      </c>
      <c r="O25" s="31">
        <f t="shared" si="10"/>
        <v>0</v>
      </c>
      <c r="P25" s="31">
        <f t="shared" si="15"/>
        <v>0</v>
      </c>
      <c r="Q25" s="31">
        <v>0</v>
      </c>
      <c r="R25" s="31">
        <v>0</v>
      </c>
      <c r="S25" s="31">
        <v>0</v>
      </c>
      <c r="T25" s="31">
        <v>0</v>
      </c>
      <c r="U25" s="31">
        <f t="shared" si="11"/>
        <v>0</v>
      </c>
      <c r="V25" s="31">
        <f t="shared" si="16"/>
        <v>0</v>
      </c>
      <c r="W25" s="31">
        <v>0</v>
      </c>
      <c r="X25" s="31">
        <v>0</v>
      </c>
      <c r="Y25" s="31">
        <v>0</v>
      </c>
      <c r="Z25" s="31">
        <v>0</v>
      </c>
      <c r="AA25" s="128"/>
      <c r="AB25" s="75"/>
      <c r="AC25" s="152" t="s">
        <v>19</v>
      </c>
      <c r="AD25" s="53"/>
      <c r="AE25" s="65">
        <f t="shared" si="12"/>
        <v>0</v>
      </c>
      <c r="AF25" s="66">
        <f t="shared" si="17"/>
        <v>0</v>
      </c>
      <c r="AG25" s="31">
        <v>0</v>
      </c>
      <c r="AH25" s="31">
        <v>0</v>
      </c>
      <c r="AI25" s="31">
        <v>0</v>
      </c>
      <c r="AJ25" s="31">
        <v>0</v>
      </c>
      <c r="AK25" s="66">
        <f t="shared" si="13"/>
        <v>0</v>
      </c>
      <c r="AL25" s="66">
        <f t="shared" si="18"/>
        <v>0</v>
      </c>
      <c r="AM25" s="31">
        <v>0</v>
      </c>
      <c r="AN25" s="31">
        <v>0</v>
      </c>
      <c r="AO25" s="31">
        <v>0</v>
      </c>
      <c r="AP25" s="31">
        <v>0</v>
      </c>
    </row>
    <row r="26" spans="1:42" ht="12" customHeight="1">
      <c r="A26" s="73"/>
      <c r="B26" s="91"/>
      <c r="C26" s="151" t="s">
        <v>66</v>
      </c>
      <c r="D26" s="87"/>
      <c r="E26" s="65">
        <f t="shared" si="7"/>
        <v>3</v>
      </c>
      <c r="F26" s="66">
        <f t="shared" si="8"/>
        <v>123</v>
      </c>
      <c r="G26" s="31">
        <f t="shared" si="9"/>
        <v>2</v>
      </c>
      <c r="H26" s="31">
        <f t="shared" si="14"/>
        <v>73</v>
      </c>
      <c r="I26" s="31" t="s">
        <v>62</v>
      </c>
      <c r="J26" s="31" t="s">
        <v>62</v>
      </c>
      <c r="K26" s="31">
        <v>0</v>
      </c>
      <c r="L26" s="31">
        <v>0</v>
      </c>
      <c r="M26" s="31">
        <v>2</v>
      </c>
      <c r="N26" s="31">
        <v>73</v>
      </c>
      <c r="O26" s="31">
        <f t="shared" si="10"/>
        <v>1</v>
      </c>
      <c r="P26" s="31">
        <f t="shared" si="15"/>
        <v>50</v>
      </c>
      <c r="Q26" s="31">
        <v>0</v>
      </c>
      <c r="R26" s="31">
        <v>0</v>
      </c>
      <c r="S26" s="31">
        <v>1</v>
      </c>
      <c r="T26" s="31">
        <v>50</v>
      </c>
      <c r="U26" s="31">
        <f t="shared" si="11"/>
        <v>0</v>
      </c>
      <c r="V26" s="31">
        <f t="shared" si="16"/>
        <v>0</v>
      </c>
      <c r="W26" s="31">
        <v>0</v>
      </c>
      <c r="X26" s="31">
        <v>0</v>
      </c>
      <c r="Y26" s="31">
        <v>0</v>
      </c>
      <c r="Z26" s="31">
        <v>0</v>
      </c>
      <c r="AA26" s="128"/>
      <c r="AB26" s="92"/>
      <c r="AC26" s="152" t="s">
        <v>66</v>
      </c>
      <c r="AD26" s="89"/>
      <c r="AE26" s="65">
        <f t="shared" si="12"/>
        <v>0</v>
      </c>
      <c r="AF26" s="66">
        <f t="shared" si="17"/>
        <v>0</v>
      </c>
      <c r="AG26" s="31">
        <v>0</v>
      </c>
      <c r="AH26" s="31">
        <v>0</v>
      </c>
      <c r="AI26" s="31">
        <v>0</v>
      </c>
      <c r="AJ26" s="31">
        <v>0</v>
      </c>
      <c r="AK26" s="66">
        <f t="shared" si="13"/>
        <v>0</v>
      </c>
      <c r="AL26" s="66">
        <f t="shared" si="18"/>
        <v>0</v>
      </c>
      <c r="AM26" s="31">
        <v>0</v>
      </c>
      <c r="AN26" s="31">
        <v>0</v>
      </c>
      <c r="AO26" s="31">
        <v>0</v>
      </c>
      <c r="AP26" s="31">
        <v>0</v>
      </c>
    </row>
    <row r="27" spans="1:42" ht="12" customHeight="1">
      <c r="A27" s="73"/>
      <c r="B27" s="74"/>
      <c r="C27" s="151" t="s">
        <v>21</v>
      </c>
      <c r="D27" s="64"/>
      <c r="E27" s="65">
        <f t="shared" si="7"/>
        <v>1</v>
      </c>
      <c r="F27" s="66">
        <f t="shared" si="8"/>
        <v>50</v>
      </c>
      <c r="G27" s="31">
        <f t="shared" si="9"/>
        <v>1</v>
      </c>
      <c r="H27" s="31">
        <f t="shared" si="14"/>
        <v>50</v>
      </c>
      <c r="I27" s="31">
        <v>0</v>
      </c>
      <c r="J27" s="31">
        <v>0</v>
      </c>
      <c r="K27" s="31">
        <v>0</v>
      </c>
      <c r="L27" s="31">
        <v>0</v>
      </c>
      <c r="M27" s="31">
        <v>1</v>
      </c>
      <c r="N27" s="31">
        <v>50</v>
      </c>
      <c r="O27" s="31">
        <f t="shared" si="10"/>
        <v>0</v>
      </c>
      <c r="P27" s="31">
        <f t="shared" si="15"/>
        <v>0</v>
      </c>
      <c r="Q27" s="31">
        <v>0</v>
      </c>
      <c r="R27" s="31">
        <v>0</v>
      </c>
      <c r="S27" s="31">
        <v>0</v>
      </c>
      <c r="T27" s="31">
        <v>0</v>
      </c>
      <c r="U27" s="31">
        <f t="shared" si="11"/>
        <v>0</v>
      </c>
      <c r="V27" s="31">
        <f t="shared" si="16"/>
        <v>0</v>
      </c>
      <c r="W27" s="31">
        <v>0</v>
      </c>
      <c r="X27" s="31">
        <v>0</v>
      </c>
      <c r="Y27" s="31">
        <v>0</v>
      </c>
      <c r="Z27" s="31">
        <v>0</v>
      </c>
      <c r="AA27" s="128"/>
      <c r="AB27" s="75"/>
      <c r="AC27" s="152" t="s">
        <v>21</v>
      </c>
      <c r="AD27" s="53"/>
      <c r="AE27" s="65">
        <f t="shared" si="12"/>
        <v>0</v>
      </c>
      <c r="AF27" s="66">
        <f t="shared" si="17"/>
        <v>0</v>
      </c>
      <c r="AG27" s="31">
        <v>0</v>
      </c>
      <c r="AH27" s="31">
        <v>0</v>
      </c>
      <c r="AI27" s="31">
        <v>0</v>
      </c>
      <c r="AJ27" s="31">
        <v>0</v>
      </c>
      <c r="AK27" s="66">
        <f t="shared" si="13"/>
        <v>0</v>
      </c>
      <c r="AL27" s="66">
        <f t="shared" si="18"/>
        <v>0</v>
      </c>
      <c r="AM27" s="31">
        <v>0</v>
      </c>
      <c r="AN27" s="31">
        <v>0</v>
      </c>
      <c r="AO27" s="31">
        <v>0</v>
      </c>
      <c r="AP27" s="31">
        <v>0</v>
      </c>
    </row>
    <row r="28" spans="1:42" ht="12" customHeight="1">
      <c r="A28" s="73"/>
      <c r="B28" s="74"/>
      <c r="C28" s="151" t="s">
        <v>67</v>
      </c>
      <c r="D28" s="64"/>
      <c r="E28" s="65">
        <f t="shared" si="7"/>
        <v>22</v>
      </c>
      <c r="F28" s="66">
        <f t="shared" si="8"/>
        <v>526</v>
      </c>
      <c r="G28" s="31">
        <f t="shared" si="9"/>
        <v>12</v>
      </c>
      <c r="H28" s="31">
        <f t="shared" si="14"/>
        <v>275</v>
      </c>
      <c r="I28" s="31">
        <v>0</v>
      </c>
      <c r="J28" s="31">
        <v>0</v>
      </c>
      <c r="K28" s="31">
        <v>2</v>
      </c>
      <c r="L28" s="31">
        <v>55</v>
      </c>
      <c r="M28" s="31">
        <v>10</v>
      </c>
      <c r="N28" s="31">
        <v>220</v>
      </c>
      <c r="O28" s="31">
        <f t="shared" si="10"/>
        <v>6</v>
      </c>
      <c r="P28" s="31">
        <f t="shared" si="15"/>
        <v>131</v>
      </c>
      <c r="Q28" s="31">
        <v>1</v>
      </c>
      <c r="R28" s="31">
        <v>20</v>
      </c>
      <c r="S28" s="31">
        <v>5</v>
      </c>
      <c r="T28" s="31">
        <v>111</v>
      </c>
      <c r="U28" s="31">
        <f t="shared" si="11"/>
        <v>1</v>
      </c>
      <c r="V28" s="31">
        <f t="shared" si="16"/>
        <v>40</v>
      </c>
      <c r="W28" s="31">
        <v>0</v>
      </c>
      <c r="X28" s="31">
        <v>0</v>
      </c>
      <c r="Y28" s="31">
        <v>1</v>
      </c>
      <c r="Z28" s="31">
        <v>40</v>
      </c>
      <c r="AA28" s="128"/>
      <c r="AB28" s="75"/>
      <c r="AC28" s="152" t="s">
        <v>67</v>
      </c>
      <c r="AD28" s="53"/>
      <c r="AE28" s="65">
        <f t="shared" si="12"/>
        <v>2</v>
      </c>
      <c r="AF28" s="66">
        <f t="shared" si="17"/>
        <v>40</v>
      </c>
      <c r="AG28" s="31">
        <v>0</v>
      </c>
      <c r="AH28" s="31">
        <v>0</v>
      </c>
      <c r="AI28" s="31">
        <v>2</v>
      </c>
      <c r="AJ28" s="31">
        <v>40</v>
      </c>
      <c r="AK28" s="66">
        <f t="shared" si="13"/>
        <v>1</v>
      </c>
      <c r="AL28" s="66">
        <f t="shared" si="18"/>
        <v>40</v>
      </c>
      <c r="AM28" s="31">
        <v>0</v>
      </c>
      <c r="AN28" s="31">
        <v>0</v>
      </c>
      <c r="AO28" s="31">
        <v>1</v>
      </c>
      <c r="AP28" s="31">
        <v>40</v>
      </c>
    </row>
    <row r="29" spans="1:42" ht="12" customHeight="1">
      <c r="A29" s="73"/>
      <c r="B29" s="74"/>
      <c r="C29" s="151" t="s">
        <v>68</v>
      </c>
      <c r="D29" s="64"/>
      <c r="E29" s="65">
        <f t="shared" si="7"/>
        <v>57</v>
      </c>
      <c r="F29" s="66">
        <f t="shared" si="8"/>
        <v>947</v>
      </c>
      <c r="G29" s="31">
        <f t="shared" si="9"/>
        <v>28</v>
      </c>
      <c r="H29" s="31">
        <f t="shared" si="14"/>
        <v>462</v>
      </c>
      <c r="I29" s="31">
        <v>0</v>
      </c>
      <c r="J29" s="31">
        <v>0</v>
      </c>
      <c r="K29" s="31">
        <v>2</v>
      </c>
      <c r="L29" s="31">
        <v>34</v>
      </c>
      <c r="M29" s="31">
        <v>26</v>
      </c>
      <c r="N29" s="31">
        <v>428</v>
      </c>
      <c r="O29" s="31">
        <f t="shared" si="10"/>
        <v>12</v>
      </c>
      <c r="P29" s="31">
        <f t="shared" si="15"/>
        <v>200</v>
      </c>
      <c r="Q29" s="31">
        <v>0</v>
      </c>
      <c r="R29" s="31">
        <v>0</v>
      </c>
      <c r="S29" s="31">
        <v>12</v>
      </c>
      <c r="T29" s="31">
        <v>200</v>
      </c>
      <c r="U29" s="31">
        <f t="shared" si="11"/>
        <v>15</v>
      </c>
      <c r="V29" s="31">
        <f t="shared" si="16"/>
        <v>247</v>
      </c>
      <c r="W29" s="31">
        <v>0</v>
      </c>
      <c r="X29" s="31">
        <v>0</v>
      </c>
      <c r="Y29" s="31">
        <v>15</v>
      </c>
      <c r="Z29" s="31">
        <v>247</v>
      </c>
      <c r="AA29" s="128"/>
      <c r="AB29" s="75"/>
      <c r="AC29" s="152" t="s">
        <v>68</v>
      </c>
      <c r="AD29" s="53"/>
      <c r="AE29" s="65">
        <f t="shared" si="12"/>
        <v>2</v>
      </c>
      <c r="AF29" s="66">
        <f t="shared" si="17"/>
        <v>38</v>
      </c>
      <c r="AG29" s="31">
        <v>0</v>
      </c>
      <c r="AH29" s="31">
        <v>0</v>
      </c>
      <c r="AI29" s="31">
        <v>2</v>
      </c>
      <c r="AJ29" s="31">
        <v>38</v>
      </c>
      <c r="AK29" s="66">
        <f t="shared" si="13"/>
        <v>0</v>
      </c>
      <c r="AL29" s="66">
        <f t="shared" si="18"/>
        <v>0</v>
      </c>
      <c r="AM29" s="31">
        <v>0</v>
      </c>
      <c r="AN29" s="31">
        <v>0</v>
      </c>
      <c r="AO29" s="31">
        <v>0</v>
      </c>
      <c r="AP29" s="31">
        <v>0</v>
      </c>
    </row>
    <row r="30" spans="1:42" ht="12" customHeight="1">
      <c r="A30" s="73"/>
      <c r="B30" s="74"/>
      <c r="C30" s="151" t="s">
        <v>20</v>
      </c>
      <c r="D30" s="64"/>
      <c r="E30" s="65">
        <f t="shared" si="7"/>
        <v>18</v>
      </c>
      <c r="F30" s="66">
        <f t="shared" si="8"/>
        <v>1124</v>
      </c>
      <c r="G30" s="31">
        <f t="shared" si="9"/>
        <v>14</v>
      </c>
      <c r="H30" s="31">
        <f t="shared" si="14"/>
        <v>894</v>
      </c>
      <c r="I30" s="31">
        <v>0</v>
      </c>
      <c r="J30" s="31">
        <v>0</v>
      </c>
      <c r="K30" s="31">
        <v>0</v>
      </c>
      <c r="L30" s="31">
        <v>0</v>
      </c>
      <c r="M30" s="31">
        <v>14</v>
      </c>
      <c r="N30" s="31">
        <v>894</v>
      </c>
      <c r="O30" s="31">
        <f t="shared" si="10"/>
        <v>3</v>
      </c>
      <c r="P30" s="31">
        <f t="shared" si="15"/>
        <v>150</v>
      </c>
      <c r="Q30" s="31">
        <v>0</v>
      </c>
      <c r="R30" s="31">
        <v>0</v>
      </c>
      <c r="S30" s="31">
        <v>3</v>
      </c>
      <c r="T30" s="31">
        <v>150</v>
      </c>
      <c r="U30" s="31">
        <f t="shared" si="11"/>
        <v>1</v>
      </c>
      <c r="V30" s="31">
        <f t="shared" si="16"/>
        <v>80</v>
      </c>
      <c r="W30" s="31">
        <v>0</v>
      </c>
      <c r="X30" s="31">
        <v>0</v>
      </c>
      <c r="Y30" s="31">
        <v>1</v>
      </c>
      <c r="Z30" s="31">
        <v>80</v>
      </c>
      <c r="AA30" s="128"/>
      <c r="AB30" s="75"/>
      <c r="AC30" s="152" t="s">
        <v>20</v>
      </c>
      <c r="AD30" s="53"/>
      <c r="AE30" s="65">
        <f t="shared" si="12"/>
        <v>0</v>
      </c>
      <c r="AF30" s="66">
        <f t="shared" si="17"/>
        <v>0</v>
      </c>
      <c r="AG30" s="31">
        <v>0</v>
      </c>
      <c r="AH30" s="31">
        <v>0</v>
      </c>
      <c r="AI30" s="31">
        <v>0</v>
      </c>
      <c r="AJ30" s="31">
        <v>0</v>
      </c>
      <c r="AK30" s="66">
        <f t="shared" si="13"/>
        <v>0</v>
      </c>
      <c r="AL30" s="66">
        <f t="shared" si="18"/>
        <v>0</v>
      </c>
      <c r="AM30" s="31">
        <v>0</v>
      </c>
      <c r="AN30" s="31">
        <v>0</v>
      </c>
      <c r="AO30" s="31">
        <v>0</v>
      </c>
      <c r="AP30" s="31">
        <v>0</v>
      </c>
    </row>
    <row r="31" spans="1:42" ht="9" customHeight="1">
      <c r="A31" s="73"/>
      <c r="B31" s="74"/>
      <c r="C31" s="69"/>
      <c r="D31" s="64"/>
      <c r="E31" s="65"/>
      <c r="F31" s="66"/>
      <c r="G31" s="31"/>
      <c r="H31" s="31"/>
      <c r="I31" s="31"/>
      <c r="J31" s="31"/>
      <c r="K31" s="31"/>
      <c r="L31" s="31"/>
      <c r="M31" s="31"/>
      <c r="N31" s="31"/>
      <c r="O31" s="31"/>
      <c r="P31" s="31"/>
      <c r="Q31" s="31"/>
      <c r="R31" s="31"/>
      <c r="S31" s="31"/>
      <c r="T31" s="31"/>
      <c r="U31" s="31"/>
      <c r="V31" s="31"/>
      <c r="W31" s="31"/>
      <c r="X31" s="31"/>
      <c r="Y31" s="31"/>
      <c r="Z31" s="31"/>
      <c r="AA31" s="128"/>
      <c r="AB31" s="75"/>
      <c r="AC31" s="76"/>
      <c r="AD31" s="53"/>
      <c r="AE31" s="65"/>
      <c r="AF31" s="66"/>
      <c r="AG31" s="31"/>
      <c r="AH31" s="31"/>
      <c r="AI31" s="31"/>
      <c r="AJ31" s="31"/>
      <c r="AK31" s="66"/>
      <c r="AL31" s="66"/>
      <c r="AM31" s="31"/>
      <c r="AN31" s="31"/>
      <c r="AO31" s="31"/>
      <c r="AP31" s="31"/>
    </row>
    <row r="32" spans="1:42" s="13" customFormat="1" ht="12" customHeight="1">
      <c r="A32" s="142"/>
      <c r="B32" s="173" t="s">
        <v>88</v>
      </c>
      <c r="C32" s="173"/>
      <c r="D32" s="143"/>
      <c r="E32" s="26">
        <f>SUM(E33:E38)</f>
        <v>279</v>
      </c>
      <c r="F32" s="27">
        <f>SUM(F33:F38)</f>
        <v>10963</v>
      </c>
      <c r="G32" s="28">
        <f>I32+K32+M32</f>
        <v>184</v>
      </c>
      <c r="H32" s="28">
        <f>J32+L32+N32</f>
        <v>7127</v>
      </c>
      <c r="I32" s="28">
        <f aca="true" t="shared" si="19" ref="I32:N32">SUM(I33:I38)</f>
        <v>15</v>
      </c>
      <c r="J32" s="28">
        <f t="shared" si="19"/>
        <v>1220</v>
      </c>
      <c r="K32" s="28">
        <f t="shared" si="19"/>
        <v>18</v>
      </c>
      <c r="L32" s="28">
        <f t="shared" si="19"/>
        <v>689</v>
      </c>
      <c r="M32" s="28">
        <f t="shared" si="19"/>
        <v>151</v>
      </c>
      <c r="N32" s="28">
        <f t="shared" si="19"/>
        <v>5218</v>
      </c>
      <c r="O32" s="28">
        <f>Q32+S32</f>
        <v>44</v>
      </c>
      <c r="P32" s="28">
        <f>R32+T32</f>
        <v>1681</v>
      </c>
      <c r="Q32" s="28">
        <f>SUM(Q33:Q38)</f>
        <v>3</v>
      </c>
      <c r="R32" s="28">
        <f>SUM(R33:R38)</f>
        <v>130</v>
      </c>
      <c r="S32" s="28">
        <f>SUM(S33:S38)</f>
        <v>41</v>
      </c>
      <c r="T32" s="28">
        <f>SUM(T33:T38)</f>
        <v>1551</v>
      </c>
      <c r="U32" s="28">
        <f>W32+Y32</f>
        <v>30</v>
      </c>
      <c r="V32" s="28">
        <f>X32+Z32</f>
        <v>1213</v>
      </c>
      <c r="W32" s="28">
        <f>SUM(W33:W38)</f>
        <v>0</v>
      </c>
      <c r="X32" s="28">
        <f>SUM(X33:X38)</f>
        <v>0</v>
      </c>
      <c r="Y32" s="28">
        <f>SUM(Y33:Y38)</f>
        <v>30</v>
      </c>
      <c r="Z32" s="28">
        <f>SUM(Z33:Z38)</f>
        <v>1213</v>
      </c>
      <c r="AA32" s="161"/>
      <c r="AB32" s="173" t="s">
        <v>88</v>
      </c>
      <c r="AC32" s="173"/>
      <c r="AD32" s="141"/>
      <c r="AE32" s="26">
        <f>AG32+AI32</f>
        <v>11</v>
      </c>
      <c r="AF32" s="27">
        <f>AH32+AJ32</f>
        <v>574</v>
      </c>
      <c r="AG32" s="28">
        <f>SUM(AG33:AG38)</f>
        <v>1</v>
      </c>
      <c r="AH32" s="28">
        <f>SUM(AH33:AH38)</f>
        <v>50</v>
      </c>
      <c r="AI32" s="28">
        <f>SUM(AI33:AI38)</f>
        <v>10</v>
      </c>
      <c r="AJ32" s="28">
        <f>SUM(AJ33:AJ38)</f>
        <v>524</v>
      </c>
      <c r="AK32" s="27">
        <f>+AM32+AO32</f>
        <v>10</v>
      </c>
      <c r="AL32" s="27">
        <f>+AN32+AP32</f>
        <v>368</v>
      </c>
      <c r="AM32" s="28">
        <f>SUM(AM33:AM38)</f>
        <v>0</v>
      </c>
      <c r="AN32" s="28">
        <f>SUM(AN33:AN38)</f>
        <v>0</v>
      </c>
      <c r="AO32" s="28">
        <f>SUM(AO33:AO38)</f>
        <v>10</v>
      </c>
      <c r="AP32" s="28">
        <f>SUM(AP33:AP38)</f>
        <v>368</v>
      </c>
    </row>
    <row r="33" spans="1:42" ht="12" customHeight="1">
      <c r="A33" s="73"/>
      <c r="B33" s="74"/>
      <c r="C33" s="151" t="s">
        <v>69</v>
      </c>
      <c r="D33" s="64"/>
      <c r="E33" s="65">
        <f aca="true" t="shared" si="20" ref="E33:E38">G33+O33+U33+AK33+AE33</f>
        <v>53</v>
      </c>
      <c r="F33" s="66">
        <f aca="true" t="shared" si="21" ref="F33:F38">H33+P33+V33+AF33+AL33</f>
        <v>3454</v>
      </c>
      <c r="G33" s="31">
        <f aca="true" t="shared" si="22" ref="G33:G38">I33+K33+M33</f>
        <v>38</v>
      </c>
      <c r="H33" s="31">
        <f aca="true" t="shared" si="23" ref="H33:H38">J33+L33+N33</f>
        <v>2565</v>
      </c>
      <c r="I33" s="31">
        <v>9</v>
      </c>
      <c r="J33" s="31">
        <v>770</v>
      </c>
      <c r="K33" s="31">
        <v>1</v>
      </c>
      <c r="L33" s="31">
        <v>30</v>
      </c>
      <c r="M33" s="31">
        <v>28</v>
      </c>
      <c r="N33" s="31">
        <v>1765</v>
      </c>
      <c r="O33" s="31">
        <f aca="true" t="shared" si="24" ref="O33:O38">Q33+S33</f>
        <v>9</v>
      </c>
      <c r="P33" s="31">
        <f aca="true" t="shared" si="25" ref="P33:P38">R33+T33</f>
        <v>510</v>
      </c>
      <c r="Q33" s="31">
        <v>0</v>
      </c>
      <c r="R33" s="31">
        <v>0</v>
      </c>
      <c r="S33" s="31">
        <v>9</v>
      </c>
      <c r="T33" s="31">
        <v>510</v>
      </c>
      <c r="U33" s="31">
        <f aca="true" t="shared" si="26" ref="U33:U38">W33+Y33</f>
        <v>3</v>
      </c>
      <c r="V33" s="31">
        <f aca="true" t="shared" si="27" ref="V33:V38">X33+Z33</f>
        <v>150</v>
      </c>
      <c r="W33" s="31">
        <v>0</v>
      </c>
      <c r="X33" s="31">
        <v>0</v>
      </c>
      <c r="Y33" s="31">
        <v>3</v>
      </c>
      <c r="Z33" s="31">
        <v>150</v>
      </c>
      <c r="AA33" s="128"/>
      <c r="AB33" s="74"/>
      <c r="AC33" s="151" t="s">
        <v>69</v>
      </c>
      <c r="AD33" s="153"/>
      <c r="AE33" s="65">
        <f aca="true" t="shared" si="28" ref="AE33:AE38">AG33+AI33</f>
        <v>2</v>
      </c>
      <c r="AF33" s="66">
        <f aca="true" t="shared" si="29" ref="AF33:AF38">AH33+AJ33</f>
        <v>179</v>
      </c>
      <c r="AG33" s="31">
        <v>0</v>
      </c>
      <c r="AH33" s="31">
        <v>0</v>
      </c>
      <c r="AI33" s="31">
        <v>2</v>
      </c>
      <c r="AJ33" s="31">
        <v>179</v>
      </c>
      <c r="AK33" s="66">
        <f aca="true" t="shared" si="30" ref="AK33:AK38">AM33+AO33</f>
        <v>1</v>
      </c>
      <c r="AL33" s="66">
        <f aca="true" t="shared" si="31" ref="AL33:AL38">AN33+AP33</f>
        <v>50</v>
      </c>
      <c r="AM33" s="31">
        <v>0</v>
      </c>
      <c r="AN33" s="31">
        <v>0</v>
      </c>
      <c r="AO33" s="31">
        <v>1</v>
      </c>
      <c r="AP33" s="31">
        <v>50</v>
      </c>
    </row>
    <row r="34" spans="1:42" ht="12" customHeight="1">
      <c r="A34" s="73"/>
      <c r="B34" s="74"/>
      <c r="C34" s="151" t="s">
        <v>70</v>
      </c>
      <c r="D34" s="64"/>
      <c r="E34" s="65">
        <f t="shared" si="20"/>
        <v>30</v>
      </c>
      <c r="F34" s="66">
        <f t="shared" si="21"/>
        <v>1258</v>
      </c>
      <c r="G34" s="31">
        <f t="shared" si="22"/>
        <v>11</v>
      </c>
      <c r="H34" s="31">
        <f t="shared" si="23"/>
        <v>423</v>
      </c>
      <c r="I34" s="31">
        <v>0</v>
      </c>
      <c r="J34" s="31">
        <v>0</v>
      </c>
      <c r="K34" s="31">
        <v>5</v>
      </c>
      <c r="L34" s="31">
        <v>253</v>
      </c>
      <c r="M34" s="31">
        <v>6</v>
      </c>
      <c r="N34" s="31">
        <v>170</v>
      </c>
      <c r="O34" s="31">
        <f t="shared" si="24"/>
        <v>14</v>
      </c>
      <c r="P34" s="31">
        <f t="shared" si="25"/>
        <v>615</v>
      </c>
      <c r="Q34" s="31">
        <v>0</v>
      </c>
      <c r="R34" s="31">
        <v>0</v>
      </c>
      <c r="S34" s="31">
        <v>14</v>
      </c>
      <c r="T34" s="31">
        <v>615</v>
      </c>
      <c r="U34" s="31">
        <f t="shared" si="26"/>
        <v>3</v>
      </c>
      <c r="V34" s="31">
        <f t="shared" si="27"/>
        <v>150</v>
      </c>
      <c r="W34" s="31">
        <v>0</v>
      </c>
      <c r="X34" s="31">
        <v>0</v>
      </c>
      <c r="Y34" s="31">
        <v>3</v>
      </c>
      <c r="Z34" s="31">
        <v>150</v>
      </c>
      <c r="AA34" s="128"/>
      <c r="AB34" s="74"/>
      <c r="AC34" s="151" t="s">
        <v>70</v>
      </c>
      <c r="AD34" s="153"/>
      <c r="AE34" s="65">
        <f t="shared" si="28"/>
        <v>1</v>
      </c>
      <c r="AF34" s="66">
        <f t="shared" si="29"/>
        <v>50</v>
      </c>
      <c r="AG34" s="31">
        <v>1</v>
      </c>
      <c r="AH34" s="31">
        <v>50</v>
      </c>
      <c r="AI34" s="31">
        <v>0</v>
      </c>
      <c r="AJ34" s="31">
        <v>0</v>
      </c>
      <c r="AK34" s="66">
        <f t="shared" si="30"/>
        <v>1</v>
      </c>
      <c r="AL34" s="66">
        <f t="shared" si="31"/>
        <v>20</v>
      </c>
      <c r="AM34" s="31">
        <v>0</v>
      </c>
      <c r="AN34" s="31">
        <v>0</v>
      </c>
      <c r="AO34" s="31">
        <v>1</v>
      </c>
      <c r="AP34" s="31">
        <v>20</v>
      </c>
    </row>
    <row r="35" spans="1:42" ht="12" customHeight="1">
      <c r="A35" s="73"/>
      <c r="B35" s="74"/>
      <c r="C35" s="151" t="s">
        <v>71</v>
      </c>
      <c r="D35" s="64"/>
      <c r="E35" s="65">
        <f t="shared" si="20"/>
        <v>6</v>
      </c>
      <c r="F35" s="66">
        <f t="shared" si="21"/>
        <v>475</v>
      </c>
      <c r="G35" s="31">
        <f t="shared" si="22"/>
        <v>6</v>
      </c>
      <c r="H35" s="31">
        <f t="shared" si="23"/>
        <v>475</v>
      </c>
      <c r="I35" s="31">
        <v>5</v>
      </c>
      <c r="J35" s="31">
        <v>430</v>
      </c>
      <c r="K35" s="31">
        <v>0</v>
      </c>
      <c r="L35" s="31">
        <v>0</v>
      </c>
      <c r="M35" s="31">
        <v>1</v>
      </c>
      <c r="N35" s="31">
        <v>45</v>
      </c>
      <c r="O35" s="31">
        <f t="shared" si="24"/>
        <v>0</v>
      </c>
      <c r="P35" s="31">
        <f t="shared" si="25"/>
        <v>0</v>
      </c>
      <c r="Q35" s="31">
        <v>0</v>
      </c>
      <c r="R35" s="31">
        <v>0</v>
      </c>
      <c r="S35" s="31">
        <v>0</v>
      </c>
      <c r="T35" s="31">
        <v>0</v>
      </c>
      <c r="U35" s="31">
        <f t="shared" si="26"/>
        <v>0</v>
      </c>
      <c r="V35" s="31">
        <f t="shared" si="27"/>
        <v>0</v>
      </c>
      <c r="W35" s="31">
        <v>0</v>
      </c>
      <c r="X35" s="31">
        <v>0</v>
      </c>
      <c r="Y35" s="31">
        <v>0</v>
      </c>
      <c r="Z35" s="31">
        <v>0</v>
      </c>
      <c r="AA35" s="128"/>
      <c r="AB35" s="74"/>
      <c r="AC35" s="151" t="s">
        <v>71</v>
      </c>
      <c r="AD35" s="153"/>
      <c r="AE35" s="65">
        <f t="shared" si="28"/>
        <v>0</v>
      </c>
      <c r="AF35" s="66">
        <f t="shared" si="29"/>
        <v>0</v>
      </c>
      <c r="AG35" s="31">
        <v>0</v>
      </c>
      <c r="AH35" s="31">
        <v>0</v>
      </c>
      <c r="AI35" s="31">
        <v>0</v>
      </c>
      <c r="AJ35" s="31">
        <v>0</v>
      </c>
      <c r="AK35" s="66">
        <f t="shared" si="30"/>
        <v>0</v>
      </c>
      <c r="AL35" s="66">
        <f t="shared" si="31"/>
        <v>0</v>
      </c>
      <c r="AM35" s="31">
        <v>0</v>
      </c>
      <c r="AN35" s="31">
        <v>0</v>
      </c>
      <c r="AO35" s="31">
        <v>0</v>
      </c>
      <c r="AP35" s="31">
        <v>0</v>
      </c>
    </row>
    <row r="36" spans="1:42" ht="12" customHeight="1">
      <c r="A36" s="73"/>
      <c r="B36" s="74"/>
      <c r="C36" s="151" t="s">
        <v>72</v>
      </c>
      <c r="D36" s="64"/>
      <c r="E36" s="65">
        <f t="shared" si="20"/>
        <v>94</v>
      </c>
      <c r="F36" s="66">
        <f t="shared" si="21"/>
        <v>4198</v>
      </c>
      <c r="G36" s="31">
        <f t="shared" si="22"/>
        <v>61</v>
      </c>
      <c r="H36" s="31">
        <f t="shared" si="23"/>
        <v>2563</v>
      </c>
      <c r="I36" s="31">
        <v>0</v>
      </c>
      <c r="J36" s="31">
        <v>0</v>
      </c>
      <c r="K36" s="31">
        <v>10</v>
      </c>
      <c r="L36" s="31">
        <v>368</v>
      </c>
      <c r="M36" s="31">
        <v>51</v>
      </c>
      <c r="N36" s="31">
        <v>2195</v>
      </c>
      <c r="O36" s="31">
        <f t="shared" si="24"/>
        <v>11</v>
      </c>
      <c r="P36" s="31">
        <f t="shared" si="25"/>
        <v>390</v>
      </c>
      <c r="Q36" s="31">
        <v>3</v>
      </c>
      <c r="R36" s="31">
        <v>130</v>
      </c>
      <c r="S36" s="31">
        <v>8</v>
      </c>
      <c r="T36" s="31">
        <v>260</v>
      </c>
      <c r="U36" s="31">
        <f t="shared" si="26"/>
        <v>8</v>
      </c>
      <c r="V36" s="31">
        <f t="shared" si="27"/>
        <v>640</v>
      </c>
      <c r="W36" s="31">
        <v>0</v>
      </c>
      <c r="X36" s="31">
        <v>0</v>
      </c>
      <c r="Y36" s="31">
        <v>8</v>
      </c>
      <c r="Z36" s="31">
        <v>640</v>
      </c>
      <c r="AA36" s="128"/>
      <c r="AB36" s="74"/>
      <c r="AC36" s="151" t="s">
        <v>72</v>
      </c>
      <c r="AD36" s="153"/>
      <c r="AE36" s="65">
        <f t="shared" si="28"/>
        <v>7</v>
      </c>
      <c r="AF36" s="66">
        <f t="shared" si="29"/>
        <v>326</v>
      </c>
      <c r="AG36" s="31">
        <v>0</v>
      </c>
      <c r="AH36" s="31">
        <v>0</v>
      </c>
      <c r="AI36" s="31">
        <v>7</v>
      </c>
      <c r="AJ36" s="31">
        <v>326</v>
      </c>
      <c r="AK36" s="66">
        <f t="shared" si="30"/>
        <v>7</v>
      </c>
      <c r="AL36" s="66">
        <f t="shared" si="31"/>
        <v>279</v>
      </c>
      <c r="AM36" s="31">
        <v>0</v>
      </c>
      <c r="AN36" s="31">
        <v>0</v>
      </c>
      <c r="AO36" s="31">
        <v>7</v>
      </c>
      <c r="AP36" s="31">
        <v>279</v>
      </c>
    </row>
    <row r="37" spans="1:42" ht="12" customHeight="1">
      <c r="A37" s="73"/>
      <c r="B37" s="74"/>
      <c r="C37" s="151" t="s">
        <v>73</v>
      </c>
      <c r="D37" s="64"/>
      <c r="E37" s="65">
        <f t="shared" si="20"/>
        <v>91</v>
      </c>
      <c r="F37" s="66">
        <f t="shared" si="21"/>
        <v>1478</v>
      </c>
      <c r="G37" s="31">
        <f t="shared" si="22"/>
        <v>66</v>
      </c>
      <c r="H37" s="31">
        <f t="shared" si="23"/>
        <v>1061</v>
      </c>
      <c r="I37" s="31">
        <v>0</v>
      </c>
      <c r="J37" s="31">
        <v>0</v>
      </c>
      <c r="K37" s="31">
        <v>2</v>
      </c>
      <c r="L37" s="31">
        <v>38</v>
      </c>
      <c r="M37" s="31">
        <v>64</v>
      </c>
      <c r="N37" s="31">
        <v>1023</v>
      </c>
      <c r="O37" s="31">
        <f t="shared" si="24"/>
        <v>7</v>
      </c>
      <c r="P37" s="31">
        <f t="shared" si="25"/>
        <v>106</v>
      </c>
      <c r="Q37" s="31">
        <v>0</v>
      </c>
      <c r="R37" s="31">
        <v>0</v>
      </c>
      <c r="S37" s="31">
        <v>7</v>
      </c>
      <c r="T37" s="31">
        <v>106</v>
      </c>
      <c r="U37" s="31">
        <f t="shared" si="26"/>
        <v>16</v>
      </c>
      <c r="V37" s="31">
        <f t="shared" si="27"/>
        <v>273</v>
      </c>
      <c r="W37" s="31">
        <v>0</v>
      </c>
      <c r="X37" s="31">
        <v>0</v>
      </c>
      <c r="Y37" s="31">
        <v>16</v>
      </c>
      <c r="Z37" s="31">
        <v>273</v>
      </c>
      <c r="AA37" s="128"/>
      <c r="AB37" s="74"/>
      <c r="AC37" s="151" t="s">
        <v>73</v>
      </c>
      <c r="AD37" s="154"/>
      <c r="AE37" s="65">
        <f t="shared" si="28"/>
        <v>1</v>
      </c>
      <c r="AF37" s="66">
        <f t="shared" si="29"/>
        <v>19</v>
      </c>
      <c r="AG37" s="31">
        <v>0</v>
      </c>
      <c r="AH37" s="31">
        <v>0</v>
      </c>
      <c r="AI37" s="31">
        <v>1</v>
      </c>
      <c r="AJ37" s="31">
        <v>19</v>
      </c>
      <c r="AK37" s="66">
        <f t="shared" si="30"/>
        <v>1</v>
      </c>
      <c r="AL37" s="66">
        <f t="shared" si="31"/>
        <v>19</v>
      </c>
      <c r="AM37" s="31">
        <v>0</v>
      </c>
      <c r="AN37" s="31">
        <v>0</v>
      </c>
      <c r="AO37" s="31">
        <v>1</v>
      </c>
      <c r="AP37" s="31">
        <v>19</v>
      </c>
    </row>
    <row r="38" spans="1:42" ht="12" customHeight="1">
      <c r="A38" s="73"/>
      <c r="B38" s="74"/>
      <c r="C38" s="151" t="s">
        <v>87</v>
      </c>
      <c r="D38" s="64"/>
      <c r="E38" s="65">
        <f t="shared" si="20"/>
        <v>5</v>
      </c>
      <c r="F38" s="66">
        <f t="shared" si="21"/>
        <v>100</v>
      </c>
      <c r="G38" s="31">
        <f t="shared" si="22"/>
        <v>2</v>
      </c>
      <c r="H38" s="31">
        <f t="shared" si="23"/>
        <v>40</v>
      </c>
      <c r="I38" s="31">
        <v>1</v>
      </c>
      <c r="J38" s="31">
        <v>20</v>
      </c>
      <c r="K38" s="31">
        <v>0</v>
      </c>
      <c r="L38" s="31">
        <v>0</v>
      </c>
      <c r="M38" s="31">
        <v>1</v>
      </c>
      <c r="N38" s="31">
        <v>20</v>
      </c>
      <c r="O38" s="31">
        <f t="shared" si="24"/>
        <v>3</v>
      </c>
      <c r="P38" s="31">
        <f t="shared" si="25"/>
        <v>60</v>
      </c>
      <c r="Q38" s="31">
        <v>0</v>
      </c>
      <c r="R38" s="31">
        <v>0</v>
      </c>
      <c r="S38" s="31">
        <v>3</v>
      </c>
      <c r="T38" s="31">
        <v>60</v>
      </c>
      <c r="U38" s="31">
        <f t="shared" si="26"/>
        <v>0</v>
      </c>
      <c r="V38" s="31">
        <f t="shared" si="27"/>
        <v>0</v>
      </c>
      <c r="W38" s="31">
        <v>0</v>
      </c>
      <c r="X38" s="31">
        <v>0</v>
      </c>
      <c r="Y38" s="31">
        <v>0</v>
      </c>
      <c r="Z38" s="31">
        <v>0</v>
      </c>
      <c r="AA38" s="128"/>
      <c r="AB38" s="74"/>
      <c r="AC38" s="151" t="s">
        <v>87</v>
      </c>
      <c r="AD38" s="153"/>
      <c r="AE38" s="65">
        <f t="shared" si="28"/>
        <v>0</v>
      </c>
      <c r="AF38" s="66">
        <f t="shared" si="29"/>
        <v>0</v>
      </c>
      <c r="AG38" s="31">
        <v>0</v>
      </c>
      <c r="AH38" s="31">
        <v>0</v>
      </c>
      <c r="AI38" s="31">
        <v>0</v>
      </c>
      <c r="AJ38" s="31">
        <v>0</v>
      </c>
      <c r="AK38" s="66">
        <f t="shared" si="30"/>
        <v>0</v>
      </c>
      <c r="AL38" s="66">
        <f t="shared" si="31"/>
        <v>0</v>
      </c>
      <c r="AM38" s="31">
        <v>0</v>
      </c>
      <c r="AN38" s="31">
        <v>0</v>
      </c>
      <c r="AO38" s="31">
        <v>0</v>
      </c>
      <c r="AP38" s="31">
        <v>0</v>
      </c>
    </row>
    <row r="39" spans="1:42" s="99" customFormat="1" ht="9" customHeight="1">
      <c r="A39" s="73"/>
      <c r="B39" s="179"/>
      <c r="C39" s="180"/>
      <c r="D39" s="64"/>
      <c r="E39" s="65"/>
      <c r="F39" s="66"/>
      <c r="G39" s="31"/>
      <c r="H39" s="31"/>
      <c r="I39" s="31"/>
      <c r="J39" s="31"/>
      <c r="K39" s="31"/>
      <c r="L39" s="31"/>
      <c r="M39" s="31"/>
      <c r="N39" s="31"/>
      <c r="O39" s="31"/>
      <c r="P39" s="31"/>
      <c r="Q39" s="31"/>
      <c r="R39" s="31"/>
      <c r="S39" s="31"/>
      <c r="T39" s="31"/>
      <c r="U39" s="31"/>
      <c r="V39" s="31"/>
      <c r="W39" s="31"/>
      <c r="X39" s="31"/>
      <c r="Y39" s="31"/>
      <c r="Z39" s="31"/>
      <c r="AA39" s="128"/>
      <c r="AB39" s="162"/>
      <c r="AC39" s="162"/>
      <c r="AD39" s="53"/>
      <c r="AE39" s="65"/>
      <c r="AF39" s="66"/>
      <c r="AG39" s="66"/>
      <c r="AH39" s="66"/>
      <c r="AI39" s="66"/>
      <c r="AJ39" s="66"/>
      <c r="AK39" s="66"/>
      <c r="AL39" s="66"/>
      <c r="AM39" s="66"/>
      <c r="AN39" s="66"/>
      <c r="AO39" s="66"/>
      <c r="AP39" s="66"/>
    </row>
    <row r="40" spans="1:42" s="145" customFormat="1" ht="12.75" customHeight="1">
      <c r="A40" s="142"/>
      <c r="B40" s="175" t="s">
        <v>44</v>
      </c>
      <c r="C40" s="175"/>
      <c r="D40" s="143"/>
      <c r="E40" s="26">
        <f>SUM(E41:E45)</f>
        <v>143</v>
      </c>
      <c r="F40" s="27">
        <f>SUM(F41:F45)</f>
        <v>2694</v>
      </c>
      <c r="G40" s="28">
        <f aca="true" t="shared" si="32" ref="G40:H45">I40+K40+M40</f>
        <v>97</v>
      </c>
      <c r="H40" s="28">
        <f t="shared" si="32"/>
        <v>1830</v>
      </c>
      <c r="I40" s="28">
        <f aca="true" t="shared" si="33" ref="I40:N40">SUM(I41:I45)</f>
        <v>0</v>
      </c>
      <c r="J40" s="28">
        <f t="shared" si="33"/>
        <v>0</v>
      </c>
      <c r="K40" s="28">
        <f t="shared" si="33"/>
        <v>0</v>
      </c>
      <c r="L40" s="28">
        <f t="shared" si="33"/>
        <v>0</v>
      </c>
      <c r="M40" s="28">
        <f t="shared" si="33"/>
        <v>97</v>
      </c>
      <c r="N40" s="28">
        <f t="shared" si="33"/>
        <v>1830</v>
      </c>
      <c r="O40" s="28">
        <f aca="true" t="shared" si="34" ref="O40:P45">Q40+S40</f>
        <v>26</v>
      </c>
      <c r="P40" s="28">
        <f t="shared" si="34"/>
        <v>483</v>
      </c>
      <c r="Q40" s="28">
        <f>SUM(Q41:Q45)</f>
        <v>0</v>
      </c>
      <c r="R40" s="28">
        <f>SUM(R41:R45)</f>
        <v>0</v>
      </c>
      <c r="S40" s="28">
        <f>SUM(S41:S45)</f>
        <v>26</v>
      </c>
      <c r="T40" s="28">
        <f>SUM(T41:T45)</f>
        <v>483</v>
      </c>
      <c r="U40" s="28">
        <f aca="true" t="shared" si="35" ref="U40:V45">W40+Y40</f>
        <v>20</v>
      </c>
      <c r="V40" s="28">
        <f t="shared" si="35"/>
        <v>381</v>
      </c>
      <c r="W40" s="28">
        <f>SUM(W41:W45)</f>
        <v>0</v>
      </c>
      <c r="X40" s="28">
        <f>SUM(X41:X45)</f>
        <v>0</v>
      </c>
      <c r="Y40" s="28">
        <f>SUM(Y41:Y45)</f>
        <v>20</v>
      </c>
      <c r="Z40" s="28">
        <f>SUM(Z41:Z45)</f>
        <v>381</v>
      </c>
      <c r="AA40" s="161"/>
      <c r="AB40" s="177" t="s">
        <v>44</v>
      </c>
      <c r="AC40" s="177"/>
      <c r="AD40" s="144"/>
      <c r="AE40" s="26">
        <f aca="true" t="shared" si="36" ref="AE40:AF45">AG40+AI40</f>
        <v>0</v>
      </c>
      <c r="AF40" s="27">
        <f t="shared" si="36"/>
        <v>0</v>
      </c>
      <c r="AG40" s="28">
        <f>SUM(AG41:AG45)</f>
        <v>0</v>
      </c>
      <c r="AH40" s="28">
        <f>SUM(AH41:AH45)</f>
        <v>0</v>
      </c>
      <c r="AI40" s="28">
        <f>SUM(AI41:AI45)</f>
        <v>0</v>
      </c>
      <c r="AJ40" s="28">
        <f>SUM(AJ41:AJ45)</f>
        <v>0</v>
      </c>
      <c r="AK40" s="27">
        <f>+AM40+AO40</f>
        <v>0</v>
      </c>
      <c r="AL40" s="27">
        <f>+AN40+AP40</f>
        <v>0</v>
      </c>
      <c r="AM40" s="28">
        <f>SUM(AM41:AM45)</f>
        <v>0</v>
      </c>
      <c r="AN40" s="28">
        <f>SUM(AN41:AN45)</f>
        <v>0</v>
      </c>
      <c r="AO40" s="28">
        <f>SUM(AO41:AO45)</f>
        <v>0</v>
      </c>
      <c r="AP40" s="28">
        <f>SUM(AP41:AP45)</f>
        <v>0</v>
      </c>
    </row>
    <row r="41" spans="1:42" ht="12" customHeight="1">
      <c r="A41" s="73"/>
      <c r="B41" s="74"/>
      <c r="C41" s="151" t="s">
        <v>51</v>
      </c>
      <c r="D41" s="64"/>
      <c r="E41" s="65">
        <f>G41+O41+U41+AK41+AE41</f>
        <v>13</v>
      </c>
      <c r="F41" s="66">
        <f>H41+P41+V41+AF41+AL41</f>
        <v>265</v>
      </c>
      <c r="G41" s="31">
        <f t="shared" si="32"/>
        <v>10</v>
      </c>
      <c r="H41" s="31">
        <f t="shared" si="32"/>
        <v>203</v>
      </c>
      <c r="I41" s="124">
        <v>0</v>
      </c>
      <c r="J41" s="124">
        <v>0</v>
      </c>
      <c r="K41" s="124">
        <v>0</v>
      </c>
      <c r="L41" s="124">
        <v>0</v>
      </c>
      <c r="M41" s="124">
        <v>10</v>
      </c>
      <c r="N41" s="124">
        <v>203</v>
      </c>
      <c r="O41" s="31">
        <f t="shared" si="34"/>
        <v>2</v>
      </c>
      <c r="P41" s="31">
        <f t="shared" si="34"/>
        <v>42</v>
      </c>
      <c r="Q41" s="31">
        <v>0</v>
      </c>
      <c r="R41" s="31">
        <v>0</v>
      </c>
      <c r="S41" s="31">
        <v>2</v>
      </c>
      <c r="T41" s="31">
        <v>42</v>
      </c>
      <c r="U41" s="31">
        <f t="shared" si="35"/>
        <v>1</v>
      </c>
      <c r="V41" s="31">
        <f t="shared" si="35"/>
        <v>20</v>
      </c>
      <c r="W41" s="31">
        <v>0</v>
      </c>
      <c r="X41" s="31">
        <v>0</v>
      </c>
      <c r="Y41" s="31">
        <v>1</v>
      </c>
      <c r="Z41" s="31">
        <v>20</v>
      </c>
      <c r="AA41" s="128"/>
      <c r="AB41" s="75"/>
      <c r="AC41" s="152" t="s">
        <v>51</v>
      </c>
      <c r="AD41" s="53"/>
      <c r="AE41" s="65">
        <f t="shared" si="36"/>
        <v>0</v>
      </c>
      <c r="AF41" s="66">
        <f t="shared" si="36"/>
        <v>0</v>
      </c>
      <c r="AG41" s="31">
        <v>0</v>
      </c>
      <c r="AH41" s="31">
        <v>0</v>
      </c>
      <c r="AI41" s="31">
        <v>0</v>
      </c>
      <c r="AJ41" s="31">
        <v>0</v>
      </c>
      <c r="AK41" s="66">
        <f aca="true" t="shared" si="37" ref="AK41:AL45">AM41+AO41</f>
        <v>0</v>
      </c>
      <c r="AL41" s="66">
        <f t="shared" si="37"/>
        <v>0</v>
      </c>
      <c r="AM41" s="31">
        <v>0</v>
      </c>
      <c r="AN41" s="31">
        <v>0</v>
      </c>
      <c r="AO41" s="31">
        <v>0</v>
      </c>
      <c r="AP41" s="31">
        <v>0</v>
      </c>
    </row>
    <row r="42" spans="1:42" ht="12" customHeight="1">
      <c r="A42" s="73"/>
      <c r="B42" s="74"/>
      <c r="C42" s="151" t="s">
        <v>74</v>
      </c>
      <c r="D42" s="64"/>
      <c r="E42" s="65">
        <f>G42+O42+U42+AK42+AE42</f>
        <v>7</v>
      </c>
      <c r="F42" s="66">
        <f>H42+P42+V42+AF42+AL42</f>
        <v>140</v>
      </c>
      <c r="G42" s="31">
        <f t="shared" si="32"/>
        <v>5</v>
      </c>
      <c r="H42" s="31">
        <f t="shared" si="32"/>
        <v>100</v>
      </c>
      <c r="I42" s="124">
        <v>0</v>
      </c>
      <c r="J42" s="124">
        <v>0</v>
      </c>
      <c r="K42" s="124">
        <v>0</v>
      </c>
      <c r="L42" s="124">
        <v>0</v>
      </c>
      <c r="M42" s="124">
        <v>5</v>
      </c>
      <c r="N42" s="124">
        <v>100</v>
      </c>
      <c r="O42" s="31">
        <f t="shared" si="34"/>
        <v>2</v>
      </c>
      <c r="P42" s="31">
        <f t="shared" si="34"/>
        <v>40</v>
      </c>
      <c r="Q42" s="31">
        <v>0</v>
      </c>
      <c r="R42" s="31">
        <v>0</v>
      </c>
      <c r="S42" s="31">
        <v>2</v>
      </c>
      <c r="T42" s="31">
        <v>40</v>
      </c>
      <c r="U42" s="31">
        <f t="shared" si="35"/>
        <v>0</v>
      </c>
      <c r="V42" s="31">
        <f t="shared" si="35"/>
        <v>0</v>
      </c>
      <c r="W42" s="31">
        <v>0</v>
      </c>
      <c r="X42" s="31">
        <v>0</v>
      </c>
      <c r="Y42" s="31">
        <v>0</v>
      </c>
      <c r="Z42" s="31">
        <v>0</v>
      </c>
      <c r="AA42" s="128"/>
      <c r="AB42" s="75"/>
      <c r="AC42" s="152" t="s">
        <v>74</v>
      </c>
      <c r="AD42" s="53"/>
      <c r="AE42" s="65">
        <f t="shared" si="36"/>
        <v>0</v>
      </c>
      <c r="AF42" s="66">
        <f t="shared" si="36"/>
        <v>0</v>
      </c>
      <c r="AG42" s="31">
        <v>0</v>
      </c>
      <c r="AH42" s="31">
        <v>0</v>
      </c>
      <c r="AI42" s="31">
        <v>0</v>
      </c>
      <c r="AJ42" s="31">
        <v>0</v>
      </c>
      <c r="AK42" s="66">
        <f t="shared" si="37"/>
        <v>0</v>
      </c>
      <c r="AL42" s="66">
        <f t="shared" si="37"/>
        <v>0</v>
      </c>
      <c r="AM42" s="31">
        <v>0</v>
      </c>
      <c r="AN42" s="31">
        <v>0</v>
      </c>
      <c r="AO42" s="31">
        <v>0</v>
      </c>
      <c r="AP42" s="31">
        <v>0</v>
      </c>
    </row>
    <row r="43" spans="1:42" ht="12" customHeight="1">
      <c r="A43" s="73"/>
      <c r="B43" s="74"/>
      <c r="C43" s="151" t="s">
        <v>75</v>
      </c>
      <c r="D43" s="64"/>
      <c r="E43" s="65">
        <f>G43+O43+U43+AK43+AE43</f>
        <v>118</v>
      </c>
      <c r="F43" s="66">
        <f>H43+P43+V43+AF43+AL43</f>
        <v>2180</v>
      </c>
      <c r="G43" s="31">
        <f t="shared" si="32"/>
        <v>77</v>
      </c>
      <c r="H43" s="31">
        <f t="shared" si="32"/>
        <v>1418</v>
      </c>
      <c r="I43" s="124">
        <v>0</v>
      </c>
      <c r="J43" s="124">
        <v>0</v>
      </c>
      <c r="K43" s="124">
        <v>0</v>
      </c>
      <c r="L43" s="124">
        <v>0</v>
      </c>
      <c r="M43" s="124">
        <v>77</v>
      </c>
      <c r="N43" s="124">
        <v>1418</v>
      </c>
      <c r="O43" s="31">
        <f t="shared" si="34"/>
        <v>22</v>
      </c>
      <c r="P43" s="31">
        <f t="shared" si="34"/>
        <v>401</v>
      </c>
      <c r="Q43" s="31">
        <v>0</v>
      </c>
      <c r="R43" s="31">
        <v>0</v>
      </c>
      <c r="S43" s="31">
        <v>22</v>
      </c>
      <c r="T43" s="31">
        <v>401</v>
      </c>
      <c r="U43" s="31">
        <f t="shared" si="35"/>
        <v>19</v>
      </c>
      <c r="V43" s="31">
        <f t="shared" si="35"/>
        <v>361</v>
      </c>
      <c r="W43" s="31">
        <v>0</v>
      </c>
      <c r="X43" s="31">
        <v>0</v>
      </c>
      <c r="Y43" s="31">
        <v>19</v>
      </c>
      <c r="Z43" s="31">
        <v>361</v>
      </c>
      <c r="AA43" s="128"/>
      <c r="AB43" s="75"/>
      <c r="AC43" s="152" t="s">
        <v>75</v>
      </c>
      <c r="AD43" s="53"/>
      <c r="AE43" s="65">
        <f t="shared" si="36"/>
        <v>0</v>
      </c>
      <c r="AF43" s="66">
        <f t="shared" si="36"/>
        <v>0</v>
      </c>
      <c r="AG43" s="31">
        <v>0</v>
      </c>
      <c r="AH43" s="31">
        <v>0</v>
      </c>
      <c r="AI43" s="31">
        <v>0</v>
      </c>
      <c r="AJ43" s="31">
        <v>0</v>
      </c>
      <c r="AK43" s="66">
        <f t="shared" si="37"/>
        <v>0</v>
      </c>
      <c r="AL43" s="66">
        <f t="shared" si="37"/>
        <v>0</v>
      </c>
      <c r="AM43" s="31">
        <v>0</v>
      </c>
      <c r="AN43" s="31">
        <v>0</v>
      </c>
      <c r="AO43" s="31">
        <v>0</v>
      </c>
      <c r="AP43" s="31">
        <v>0</v>
      </c>
    </row>
    <row r="44" spans="1:42" ht="12" customHeight="1">
      <c r="A44" s="73"/>
      <c r="B44" s="74"/>
      <c r="C44" s="151" t="s">
        <v>76</v>
      </c>
      <c r="D44" s="64"/>
      <c r="E44" s="65">
        <f>G44+O44+U44+AK44+AE44</f>
        <v>4</v>
      </c>
      <c r="F44" s="66">
        <f>H44+P44+V44+AF44+AL44</f>
        <v>80</v>
      </c>
      <c r="G44" s="31">
        <f t="shared" si="32"/>
        <v>4</v>
      </c>
      <c r="H44" s="31">
        <f t="shared" si="32"/>
        <v>80</v>
      </c>
      <c r="I44" s="124">
        <v>0</v>
      </c>
      <c r="J44" s="124">
        <v>0</v>
      </c>
      <c r="K44" s="124">
        <v>0</v>
      </c>
      <c r="L44" s="124">
        <v>0</v>
      </c>
      <c r="M44" s="124">
        <v>4</v>
      </c>
      <c r="N44" s="124">
        <v>80</v>
      </c>
      <c r="O44" s="31">
        <f t="shared" si="34"/>
        <v>0</v>
      </c>
      <c r="P44" s="31">
        <f t="shared" si="34"/>
        <v>0</v>
      </c>
      <c r="Q44" s="31">
        <v>0</v>
      </c>
      <c r="R44" s="31">
        <v>0</v>
      </c>
      <c r="S44" s="31">
        <v>0</v>
      </c>
      <c r="T44" s="31">
        <v>0</v>
      </c>
      <c r="U44" s="31">
        <f t="shared" si="35"/>
        <v>0</v>
      </c>
      <c r="V44" s="31">
        <f t="shared" si="35"/>
        <v>0</v>
      </c>
      <c r="W44" s="31">
        <v>0</v>
      </c>
      <c r="X44" s="31">
        <v>0</v>
      </c>
      <c r="Y44" s="31">
        <v>0</v>
      </c>
      <c r="Z44" s="31">
        <v>0</v>
      </c>
      <c r="AA44" s="128"/>
      <c r="AB44" s="75"/>
      <c r="AC44" s="152" t="s">
        <v>76</v>
      </c>
      <c r="AD44" s="53"/>
      <c r="AE44" s="65">
        <f t="shared" si="36"/>
        <v>0</v>
      </c>
      <c r="AF44" s="66">
        <f t="shared" si="36"/>
        <v>0</v>
      </c>
      <c r="AG44" s="31">
        <v>0</v>
      </c>
      <c r="AH44" s="31">
        <v>0</v>
      </c>
      <c r="AI44" s="31">
        <v>0</v>
      </c>
      <c r="AJ44" s="31">
        <v>0</v>
      </c>
      <c r="AK44" s="66">
        <f t="shared" si="37"/>
        <v>0</v>
      </c>
      <c r="AL44" s="66">
        <f t="shared" si="37"/>
        <v>0</v>
      </c>
      <c r="AM44" s="31">
        <v>0</v>
      </c>
      <c r="AN44" s="31">
        <v>0</v>
      </c>
      <c r="AO44" s="31">
        <v>0</v>
      </c>
      <c r="AP44" s="31">
        <v>0</v>
      </c>
    </row>
    <row r="45" spans="1:42" ht="12" customHeight="1">
      <c r="A45" s="73"/>
      <c r="B45" s="74"/>
      <c r="C45" s="151" t="s">
        <v>77</v>
      </c>
      <c r="D45" s="64"/>
      <c r="E45" s="65">
        <f>G45+O45+U45+AK45+AE45</f>
        <v>1</v>
      </c>
      <c r="F45" s="66">
        <f>H45+P45+V45+AF45+AL45</f>
        <v>29</v>
      </c>
      <c r="G45" s="31">
        <f t="shared" si="32"/>
        <v>1</v>
      </c>
      <c r="H45" s="31">
        <f t="shared" si="32"/>
        <v>29</v>
      </c>
      <c r="I45" s="124">
        <v>0</v>
      </c>
      <c r="J45" s="124">
        <v>0</v>
      </c>
      <c r="K45" s="124">
        <v>0</v>
      </c>
      <c r="L45" s="124">
        <v>0</v>
      </c>
      <c r="M45" s="124">
        <v>1</v>
      </c>
      <c r="N45" s="124">
        <v>29</v>
      </c>
      <c r="O45" s="31">
        <f t="shared" si="34"/>
        <v>0</v>
      </c>
      <c r="P45" s="31">
        <f t="shared" si="34"/>
        <v>0</v>
      </c>
      <c r="Q45" s="31">
        <v>0</v>
      </c>
      <c r="R45" s="31">
        <v>0</v>
      </c>
      <c r="S45" s="31">
        <v>0</v>
      </c>
      <c r="T45" s="31">
        <v>0</v>
      </c>
      <c r="U45" s="31">
        <f t="shared" si="35"/>
        <v>0</v>
      </c>
      <c r="V45" s="31">
        <f t="shared" si="35"/>
        <v>0</v>
      </c>
      <c r="W45" s="31">
        <v>0</v>
      </c>
      <c r="X45" s="31">
        <v>0</v>
      </c>
      <c r="Y45" s="31">
        <v>0</v>
      </c>
      <c r="Z45" s="31">
        <v>0</v>
      </c>
      <c r="AA45" s="128"/>
      <c r="AB45" s="75"/>
      <c r="AC45" s="152" t="s">
        <v>77</v>
      </c>
      <c r="AD45" s="53"/>
      <c r="AE45" s="65">
        <f t="shared" si="36"/>
        <v>0</v>
      </c>
      <c r="AF45" s="66">
        <f t="shared" si="36"/>
        <v>0</v>
      </c>
      <c r="AG45" s="31">
        <v>0</v>
      </c>
      <c r="AH45" s="31">
        <v>0</v>
      </c>
      <c r="AI45" s="31">
        <v>0</v>
      </c>
      <c r="AJ45" s="31">
        <v>0</v>
      </c>
      <c r="AK45" s="66">
        <f t="shared" si="37"/>
        <v>0</v>
      </c>
      <c r="AL45" s="66">
        <f t="shared" si="37"/>
        <v>0</v>
      </c>
      <c r="AM45" s="31">
        <v>0</v>
      </c>
      <c r="AN45" s="31">
        <v>0</v>
      </c>
      <c r="AO45" s="31">
        <v>0</v>
      </c>
      <c r="AP45" s="31">
        <v>0</v>
      </c>
    </row>
    <row r="46" spans="1:42" ht="9" customHeight="1">
      <c r="A46" s="73"/>
      <c r="B46" s="74"/>
      <c r="C46" s="86"/>
      <c r="D46" s="87"/>
      <c r="E46" s="65"/>
      <c r="F46" s="66"/>
      <c r="G46" s="31"/>
      <c r="H46" s="31"/>
      <c r="I46" s="31"/>
      <c r="J46" s="31"/>
      <c r="K46" s="31"/>
      <c r="L46" s="31"/>
      <c r="M46" s="31"/>
      <c r="N46" s="31"/>
      <c r="O46" s="31"/>
      <c r="P46" s="31"/>
      <c r="Q46" s="31"/>
      <c r="R46" s="31"/>
      <c r="S46" s="31"/>
      <c r="T46" s="31"/>
      <c r="U46" s="31"/>
      <c r="V46" s="31"/>
      <c r="W46" s="31"/>
      <c r="X46" s="31"/>
      <c r="Y46" s="31"/>
      <c r="Z46" s="31"/>
      <c r="AA46" s="128"/>
      <c r="AB46" s="75"/>
      <c r="AC46" s="88"/>
      <c r="AD46" s="89"/>
      <c r="AE46" s="65"/>
      <c r="AF46" s="66"/>
      <c r="AG46" s="31"/>
      <c r="AH46" s="31"/>
      <c r="AI46" s="31"/>
      <c r="AJ46" s="31"/>
      <c r="AK46" s="66"/>
      <c r="AL46" s="66"/>
      <c r="AM46" s="31"/>
      <c r="AN46" s="31"/>
      <c r="AO46" s="31"/>
      <c r="AP46" s="31"/>
    </row>
    <row r="47" spans="1:42" s="145" customFormat="1" ht="12.75" customHeight="1">
      <c r="A47" s="142"/>
      <c r="B47" s="174" t="s">
        <v>116</v>
      </c>
      <c r="C47" s="175"/>
      <c r="D47" s="143"/>
      <c r="E47" s="26">
        <f>SUM(E48:E51)</f>
        <v>36</v>
      </c>
      <c r="F47" s="27">
        <f>SUM(F48:F51)</f>
        <v>0</v>
      </c>
      <c r="G47" s="28">
        <f aca="true" t="shared" si="38" ref="G47:H51">I47+K47+M47</f>
        <v>20</v>
      </c>
      <c r="H47" s="28">
        <f t="shared" si="38"/>
        <v>0</v>
      </c>
      <c r="I47" s="28">
        <f aca="true" t="shared" si="39" ref="I47:N47">SUM(I48:I51)</f>
        <v>1</v>
      </c>
      <c r="J47" s="28">
        <f t="shared" si="39"/>
        <v>0</v>
      </c>
      <c r="K47" s="28">
        <f t="shared" si="39"/>
        <v>8</v>
      </c>
      <c r="L47" s="28">
        <f t="shared" si="39"/>
        <v>0</v>
      </c>
      <c r="M47" s="28">
        <f t="shared" si="39"/>
        <v>11</v>
      </c>
      <c r="N47" s="28">
        <f t="shared" si="39"/>
        <v>0</v>
      </c>
      <c r="O47" s="28">
        <f aca="true" t="shared" si="40" ref="O47:P51">Q47+S47</f>
        <v>10</v>
      </c>
      <c r="P47" s="28">
        <f t="shared" si="40"/>
        <v>0</v>
      </c>
      <c r="Q47" s="28">
        <f>SUM(Q48:Q51)</f>
        <v>9</v>
      </c>
      <c r="R47" s="28">
        <f>SUM(R48:R51)</f>
        <v>0</v>
      </c>
      <c r="S47" s="28">
        <f>SUM(S48:S51)</f>
        <v>1</v>
      </c>
      <c r="T47" s="28">
        <f>SUM(T48:T51)</f>
        <v>0</v>
      </c>
      <c r="U47" s="28">
        <f aca="true" t="shared" si="41" ref="U47:V51">W47+Y47</f>
        <v>1</v>
      </c>
      <c r="V47" s="28">
        <f t="shared" si="41"/>
        <v>0</v>
      </c>
      <c r="W47" s="28">
        <f>SUM(W48:W51)</f>
        <v>0</v>
      </c>
      <c r="X47" s="28">
        <f>SUM(X48:X51)</f>
        <v>0</v>
      </c>
      <c r="Y47" s="28">
        <f>SUM(Y48:Y51)</f>
        <v>1</v>
      </c>
      <c r="Z47" s="28">
        <f>SUM(Z48:Z51)</f>
        <v>0</v>
      </c>
      <c r="AA47" s="161"/>
      <c r="AB47" s="182" t="s">
        <v>116</v>
      </c>
      <c r="AC47" s="182"/>
      <c r="AD47" s="144"/>
      <c r="AE47" s="26">
        <f aca="true" t="shared" si="42" ref="AE47:AF51">AG47+AI47</f>
        <v>1</v>
      </c>
      <c r="AF47" s="27">
        <f t="shared" si="42"/>
        <v>0</v>
      </c>
      <c r="AG47" s="27">
        <f>SUM(AG48:AG51)</f>
        <v>1</v>
      </c>
      <c r="AH47" s="27">
        <f>SUM(AH48:AH51)</f>
        <v>0</v>
      </c>
      <c r="AI47" s="27">
        <f>SUM(AI48:AI51)</f>
        <v>0</v>
      </c>
      <c r="AJ47" s="27">
        <f>SUM(AJ48:AJ51)</f>
        <v>0</v>
      </c>
      <c r="AK47" s="27">
        <f>+AM47+AO47</f>
        <v>4</v>
      </c>
      <c r="AL47" s="27">
        <f>+AN47+AP47</f>
        <v>0</v>
      </c>
      <c r="AM47" s="27">
        <f>SUM(AM48:AM51)</f>
        <v>3</v>
      </c>
      <c r="AN47" s="27">
        <f>SUM(AN48:AN51)</f>
        <v>0</v>
      </c>
      <c r="AO47" s="27">
        <f>SUM(AO48:AO51)</f>
        <v>1</v>
      </c>
      <c r="AP47" s="27">
        <f>SUM(AP48:AP51)</f>
        <v>0</v>
      </c>
    </row>
    <row r="48" spans="1:42" ht="12" customHeight="1">
      <c r="A48" s="73"/>
      <c r="B48" s="74"/>
      <c r="C48" s="69" t="s">
        <v>22</v>
      </c>
      <c r="D48" s="64"/>
      <c r="E48" s="65">
        <f>G48+O48+U48+AK48+AE48</f>
        <v>3</v>
      </c>
      <c r="F48" s="66">
        <f>H48+P48+V48+AF48+AL48</f>
        <v>0</v>
      </c>
      <c r="G48" s="31">
        <f t="shared" si="38"/>
        <v>1</v>
      </c>
      <c r="H48" s="31">
        <f t="shared" si="38"/>
        <v>0</v>
      </c>
      <c r="I48" s="129">
        <v>0</v>
      </c>
      <c r="J48" s="124">
        <v>0</v>
      </c>
      <c r="K48" s="124">
        <v>0</v>
      </c>
      <c r="L48" s="124">
        <v>0</v>
      </c>
      <c r="M48" s="124">
        <v>1</v>
      </c>
      <c r="N48" s="124">
        <v>0</v>
      </c>
      <c r="O48" s="31">
        <f t="shared" si="40"/>
        <v>2</v>
      </c>
      <c r="P48" s="31">
        <f t="shared" si="40"/>
        <v>0</v>
      </c>
      <c r="Q48" s="66">
        <v>1</v>
      </c>
      <c r="R48" s="66">
        <v>0</v>
      </c>
      <c r="S48" s="31">
        <v>1</v>
      </c>
      <c r="T48" s="31">
        <v>0</v>
      </c>
      <c r="U48" s="31">
        <f t="shared" si="41"/>
        <v>0</v>
      </c>
      <c r="V48" s="31">
        <f t="shared" si="41"/>
        <v>0</v>
      </c>
      <c r="W48" s="31">
        <v>0</v>
      </c>
      <c r="X48" s="31">
        <v>0</v>
      </c>
      <c r="Y48" s="31">
        <v>0</v>
      </c>
      <c r="Z48" s="31">
        <v>0</v>
      </c>
      <c r="AA48" s="128"/>
      <c r="AB48" s="75"/>
      <c r="AC48" s="76" t="s">
        <v>22</v>
      </c>
      <c r="AD48" s="53"/>
      <c r="AE48" s="65">
        <f t="shared" si="42"/>
        <v>0</v>
      </c>
      <c r="AF48" s="66">
        <f t="shared" si="42"/>
        <v>0</v>
      </c>
      <c r="AG48" s="31">
        <v>0</v>
      </c>
      <c r="AH48" s="31">
        <v>0</v>
      </c>
      <c r="AI48" s="31">
        <v>0</v>
      </c>
      <c r="AJ48" s="31">
        <v>0</v>
      </c>
      <c r="AK48" s="66">
        <f aca="true" t="shared" si="43" ref="AK48:AL51">AM48+AO48</f>
        <v>0</v>
      </c>
      <c r="AL48" s="66">
        <f t="shared" si="43"/>
        <v>0</v>
      </c>
      <c r="AM48" s="31">
        <v>0</v>
      </c>
      <c r="AN48" s="31">
        <v>0</v>
      </c>
      <c r="AO48" s="31">
        <v>0</v>
      </c>
      <c r="AP48" s="31">
        <v>0</v>
      </c>
    </row>
    <row r="49" spans="1:42" ht="12" customHeight="1">
      <c r="A49" s="73"/>
      <c r="B49" s="74"/>
      <c r="C49" s="69" t="s">
        <v>89</v>
      </c>
      <c r="D49" s="64"/>
      <c r="E49" s="65">
        <f>G49+O49+U49+AK49+AE49</f>
        <v>1</v>
      </c>
      <c r="F49" s="66">
        <f>H49+P49+V49+AF49+AL49</f>
        <v>0</v>
      </c>
      <c r="G49" s="31">
        <f t="shared" si="38"/>
        <v>0</v>
      </c>
      <c r="H49" s="31">
        <f t="shared" si="38"/>
        <v>0</v>
      </c>
      <c r="I49" s="129">
        <v>0</v>
      </c>
      <c r="J49" s="124">
        <v>0</v>
      </c>
      <c r="K49" s="124">
        <v>0</v>
      </c>
      <c r="L49" s="124">
        <v>0</v>
      </c>
      <c r="M49" s="124">
        <v>0</v>
      </c>
      <c r="N49" s="124">
        <v>0</v>
      </c>
      <c r="O49" s="31">
        <f t="shared" si="40"/>
        <v>0</v>
      </c>
      <c r="P49" s="31">
        <f t="shared" si="40"/>
        <v>0</v>
      </c>
      <c r="Q49" s="66">
        <v>0</v>
      </c>
      <c r="R49" s="66">
        <v>0</v>
      </c>
      <c r="S49" s="31">
        <v>0</v>
      </c>
      <c r="T49" s="31">
        <v>0</v>
      </c>
      <c r="U49" s="31">
        <f t="shared" si="41"/>
        <v>0</v>
      </c>
      <c r="V49" s="31">
        <f t="shared" si="41"/>
        <v>0</v>
      </c>
      <c r="W49" s="31">
        <v>0</v>
      </c>
      <c r="X49" s="31">
        <v>0</v>
      </c>
      <c r="Y49" s="31">
        <v>0</v>
      </c>
      <c r="Z49" s="31">
        <v>0</v>
      </c>
      <c r="AA49" s="128"/>
      <c r="AB49" s="75"/>
      <c r="AC49" s="76" t="s">
        <v>89</v>
      </c>
      <c r="AD49" s="53"/>
      <c r="AE49" s="65">
        <f t="shared" si="42"/>
        <v>0</v>
      </c>
      <c r="AF49" s="66">
        <f t="shared" si="42"/>
        <v>0</v>
      </c>
      <c r="AG49" s="31">
        <v>0</v>
      </c>
      <c r="AH49" s="31">
        <v>0</v>
      </c>
      <c r="AI49" s="31">
        <v>0</v>
      </c>
      <c r="AJ49" s="31">
        <v>0</v>
      </c>
      <c r="AK49" s="66">
        <f t="shared" si="43"/>
        <v>1</v>
      </c>
      <c r="AL49" s="66">
        <f t="shared" si="43"/>
        <v>0</v>
      </c>
      <c r="AM49" s="31">
        <v>0</v>
      </c>
      <c r="AN49" s="31">
        <v>0</v>
      </c>
      <c r="AO49" s="31">
        <v>1</v>
      </c>
      <c r="AP49" s="31">
        <v>0</v>
      </c>
    </row>
    <row r="50" spans="1:42" ht="12" customHeight="1">
      <c r="A50" s="73"/>
      <c r="B50" s="74"/>
      <c r="C50" s="69" t="s">
        <v>90</v>
      </c>
      <c r="D50" s="64"/>
      <c r="E50" s="65">
        <f>G50+O50+U50+AK50+AE50</f>
        <v>31</v>
      </c>
      <c r="F50" s="66">
        <f>H50+P50+V50+AF50+AL50</f>
        <v>0</v>
      </c>
      <c r="G50" s="31">
        <f t="shared" si="38"/>
        <v>18</v>
      </c>
      <c r="H50" s="31">
        <f t="shared" si="38"/>
        <v>0</v>
      </c>
      <c r="I50" s="124">
        <v>1</v>
      </c>
      <c r="J50" s="124">
        <v>0</v>
      </c>
      <c r="K50" s="124">
        <v>8</v>
      </c>
      <c r="L50" s="124">
        <v>0</v>
      </c>
      <c r="M50" s="124">
        <v>9</v>
      </c>
      <c r="N50" s="124">
        <v>0</v>
      </c>
      <c r="O50" s="31">
        <f t="shared" si="40"/>
        <v>8</v>
      </c>
      <c r="P50" s="31">
        <f t="shared" si="40"/>
        <v>0</v>
      </c>
      <c r="Q50" s="66">
        <v>8</v>
      </c>
      <c r="R50" s="66">
        <v>0</v>
      </c>
      <c r="S50" s="31">
        <v>0</v>
      </c>
      <c r="T50" s="31">
        <v>0</v>
      </c>
      <c r="U50" s="31">
        <f t="shared" si="41"/>
        <v>1</v>
      </c>
      <c r="V50" s="31">
        <f t="shared" si="41"/>
        <v>0</v>
      </c>
      <c r="W50" s="31">
        <v>0</v>
      </c>
      <c r="X50" s="31">
        <v>0</v>
      </c>
      <c r="Y50" s="31">
        <v>1</v>
      </c>
      <c r="Z50" s="31">
        <v>0</v>
      </c>
      <c r="AA50" s="128"/>
      <c r="AB50" s="75"/>
      <c r="AC50" s="76" t="s">
        <v>90</v>
      </c>
      <c r="AD50" s="53"/>
      <c r="AE50" s="65">
        <f t="shared" si="42"/>
        <v>1</v>
      </c>
      <c r="AF50" s="66">
        <f t="shared" si="42"/>
        <v>0</v>
      </c>
      <c r="AG50" s="31">
        <v>1</v>
      </c>
      <c r="AH50" s="31">
        <v>0</v>
      </c>
      <c r="AI50" s="31">
        <v>0</v>
      </c>
      <c r="AJ50" s="31">
        <v>0</v>
      </c>
      <c r="AK50" s="66">
        <f t="shared" si="43"/>
        <v>3</v>
      </c>
      <c r="AL50" s="66">
        <f t="shared" si="43"/>
        <v>0</v>
      </c>
      <c r="AM50" s="31">
        <v>3</v>
      </c>
      <c r="AN50" s="31">
        <v>0</v>
      </c>
      <c r="AO50" s="31">
        <v>0</v>
      </c>
      <c r="AP50" s="31">
        <v>0</v>
      </c>
    </row>
    <row r="51" spans="1:42" ht="12" customHeight="1">
      <c r="A51" s="73"/>
      <c r="B51" s="74"/>
      <c r="C51" s="69" t="s">
        <v>91</v>
      </c>
      <c r="D51" s="64"/>
      <c r="E51" s="65">
        <f>G51+O51+U51+AK51+AE51</f>
        <v>1</v>
      </c>
      <c r="F51" s="66">
        <f>H51+P51+V51+AF51+AL51</f>
        <v>0</v>
      </c>
      <c r="G51" s="31">
        <f t="shared" si="38"/>
        <v>1</v>
      </c>
      <c r="H51" s="31">
        <f t="shared" si="38"/>
        <v>0</v>
      </c>
      <c r="I51" s="124">
        <v>0</v>
      </c>
      <c r="J51" s="124">
        <v>0</v>
      </c>
      <c r="K51" s="124">
        <v>0</v>
      </c>
      <c r="L51" s="124">
        <v>0</v>
      </c>
      <c r="M51" s="124">
        <v>1</v>
      </c>
      <c r="N51" s="124">
        <v>0</v>
      </c>
      <c r="O51" s="31">
        <f t="shared" si="40"/>
        <v>0</v>
      </c>
      <c r="P51" s="31">
        <f t="shared" si="40"/>
        <v>0</v>
      </c>
      <c r="Q51" s="66">
        <v>0</v>
      </c>
      <c r="R51" s="66">
        <v>0</v>
      </c>
      <c r="S51" s="31">
        <v>0</v>
      </c>
      <c r="T51" s="31">
        <v>0</v>
      </c>
      <c r="U51" s="31">
        <f t="shared" si="41"/>
        <v>0</v>
      </c>
      <c r="V51" s="31">
        <f t="shared" si="41"/>
        <v>0</v>
      </c>
      <c r="W51" s="31">
        <v>0</v>
      </c>
      <c r="X51" s="31">
        <v>0</v>
      </c>
      <c r="Y51" s="31">
        <v>0</v>
      </c>
      <c r="Z51" s="31">
        <v>0</v>
      </c>
      <c r="AA51" s="128"/>
      <c r="AB51" s="75"/>
      <c r="AC51" s="76" t="s">
        <v>91</v>
      </c>
      <c r="AD51" s="53"/>
      <c r="AE51" s="65">
        <f t="shared" si="42"/>
        <v>0</v>
      </c>
      <c r="AF51" s="66">
        <f t="shared" si="42"/>
        <v>0</v>
      </c>
      <c r="AG51" s="31">
        <v>0</v>
      </c>
      <c r="AH51" s="31">
        <v>0</v>
      </c>
      <c r="AI51" s="31">
        <v>0</v>
      </c>
      <c r="AJ51" s="31">
        <v>0</v>
      </c>
      <c r="AK51" s="66">
        <f t="shared" si="43"/>
        <v>0</v>
      </c>
      <c r="AL51" s="66">
        <f t="shared" si="43"/>
        <v>0</v>
      </c>
      <c r="AM51" s="31">
        <v>0</v>
      </c>
      <c r="AN51" s="31">
        <v>0</v>
      </c>
      <c r="AO51" s="31">
        <v>0</v>
      </c>
      <c r="AP51" s="31">
        <v>0</v>
      </c>
    </row>
    <row r="52" spans="1:42" ht="12" customHeight="1">
      <c r="A52" s="73"/>
      <c r="B52" s="74"/>
      <c r="C52" s="69"/>
      <c r="D52" s="64"/>
      <c r="E52" s="65"/>
      <c r="F52" s="66"/>
      <c r="G52" s="31"/>
      <c r="H52" s="31"/>
      <c r="I52" s="31"/>
      <c r="J52" s="31"/>
      <c r="K52" s="31"/>
      <c r="L52" s="31"/>
      <c r="M52" s="31"/>
      <c r="N52" s="31"/>
      <c r="O52" s="31"/>
      <c r="P52" s="31"/>
      <c r="Q52" s="66"/>
      <c r="R52" s="66"/>
      <c r="S52" s="31"/>
      <c r="T52" s="31"/>
      <c r="U52" s="31"/>
      <c r="V52" s="31"/>
      <c r="W52" s="31"/>
      <c r="X52" s="31"/>
      <c r="Y52" s="31"/>
      <c r="Z52" s="31"/>
      <c r="AA52" s="128"/>
      <c r="AB52" s="75"/>
      <c r="AC52" s="76"/>
      <c r="AD52" s="53"/>
      <c r="AE52" s="65"/>
      <c r="AF52" s="66"/>
      <c r="AG52" s="31"/>
      <c r="AH52" s="31"/>
      <c r="AI52" s="31"/>
      <c r="AJ52" s="31"/>
      <c r="AK52" s="66"/>
      <c r="AL52" s="66"/>
      <c r="AM52" s="31"/>
      <c r="AN52" s="31"/>
      <c r="AO52" s="31"/>
      <c r="AP52" s="31"/>
    </row>
    <row r="53" spans="1:42" s="13" customFormat="1" ht="12" customHeight="1">
      <c r="A53" s="142"/>
      <c r="B53" s="173" t="s">
        <v>117</v>
      </c>
      <c r="C53" s="173"/>
      <c r="D53" s="143"/>
      <c r="E53" s="26">
        <f>SUM(E54:E56)</f>
        <v>33</v>
      </c>
      <c r="F53" s="27">
        <f>SUM(F54:F56)</f>
        <v>6023</v>
      </c>
      <c r="G53" s="28">
        <f aca="true" t="shared" si="44" ref="G53:H56">I53+K53+M53</f>
        <v>5</v>
      </c>
      <c r="H53" s="28">
        <f t="shared" si="44"/>
        <v>1235</v>
      </c>
      <c r="I53" s="28">
        <f aca="true" t="shared" si="45" ref="I53:N53">SUM(I54:I57)</f>
        <v>0</v>
      </c>
      <c r="J53" s="28">
        <f t="shared" si="45"/>
        <v>0</v>
      </c>
      <c r="K53" s="28">
        <f t="shared" si="45"/>
        <v>0</v>
      </c>
      <c r="L53" s="28">
        <f t="shared" si="45"/>
        <v>0</v>
      </c>
      <c r="M53" s="28">
        <f t="shared" si="45"/>
        <v>5</v>
      </c>
      <c r="N53" s="28">
        <f t="shared" si="45"/>
        <v>1235</v>
      </c>
      <c r="O53" s="28">
        <f aca="true" t="shared" si="46" ref="O53:P56">Q53+S53</f>
        <v>24</v>
      </c>
      <c r="P53" s="28">
        <f t="shared" si="46"/>
        <v>4380</v>
      </c>
      <c r="Q53" s="27">
        <f>SUM(Q54:Q56)</f>
        <v>7</v>
      </c>
      <c r="R53" s="27">
        <f>SUM(R54:R56)</f>
        <v>835</v>
      </c>
      <c r="S53" s="27">
        <f>SUM(S54:S56)</f>
        <v>17</v>
      </c>
      <c r="T53" s="27">
        <f>SUM(T54:T56)</f>
        <v>3545</v>
      </c>
      <c r="U53" s="28">
        <f aca="true" t="shared" si="47" ref="U53:V56">W53+Y53</f>
        <v>1</v>
      </c>
      <c r="V53" s="28">
        <f t="shared" si="47"/>
        <v>60</v>
      </c>
      <c r="W53" s="28">
        <f>SUM(W54:W58)</f>
        <v>0</v>
      </c>
      <c r="X53" s="28">
        <f>SUM(X54:X58)</f>
        <v>0</v>
      </c>
      <c r="Y53" s="28">
        <f>SUM(Y54:Y58)</f>
        <v>1</v>
      </c>
      <c r="Z53" s="28">
        <f>SUM(Z54:Z58)</f>
        <v>60</v>
      </c>
      <c r="AA53" s="161"/>
      <c r="AB53" s="178" t="s">
        <v>117</v>
      </c>
      <c r="AC53" s="178"/>
      <c r="AD53" s="144"/>
      <c r="AE53" s="26">
        <f aca="true" t="shared" si="48" ref="AE53:AF56">AG53+AI53</f>
        <v>1</v>
      </c>
      <c r="AF53" s="27">
        <f t="shared" si="48"/>
        <v>200</v>
      </c>
      <c r="AG53" s="28">
        <f>SUM(AG54:AG59)</f>
        <v>0</v>
      </c>
      <c r="AH53" s="28">
        <f>SUM(AH54:AH59)</f>
        <v>0</v>
      </c>
      <c r="AI53" s="28">
        <f>SUM(AI54:AI59)</f>
        <v>1</v>
      </c>
      <c r="AJ53" s="28">
        <f>SUM(AJ54:AJ59)</f>
        <v>200</v>
      </c>
      <c r="AK53" s="27">
        <f>+AM53+AO53</f>
        <v>2</v>
      </c>
      <c r="AL53" s="27">
        <f>+AN53+AP53</f>
        <v>148</v>
      </c>
      <c r="AM53" s="28">
        <f>SUM(AM54:AM59)</f>
        <v>0</v>
      </c>
      <c r="AN53" s="28">
        <f>SUM(AN54:AN59)</f>
        <v>0</v>
      </c>
      <c r="AO53" s="28">
        <f>SUM(AO54:AO59)</f>
        <v>2</v>
      </c>
      <c r="AP53" s="28">
        <f>SUM(AP54:AP59)</f>
        <v>148</v>
      </c>
    </row>
    <row r="54" spans="1:42" ht="12" customHeight="1">
      <c r="A54" s="73"/>
      <c r="B54" s="74"/>
      <c r="C54" s="151" t="s">
        <v>23</v>
      </c>
      <c r="D54" s="64"/>
      <c r="E54" s="65">
        <f>G54+O54+U54+AK54+AE54</f>
        <v>21</v>
      </c>
      <c r="F54" s="66">
        <f>H54+P54+V54+AF54+AL54</f>
        <v>2498</v>
      </c>
      <c r="G54" s="31">
        <f t="shared" si="44"/>
        <v>3</v>
      </c>
      <c r="H54" s="31">
        <f t="shared" si="44"/>
        <v>420</v>
      </c>
      <c r="I54" s="31">
        <v>0</v>
      </c>
      <c r="J54" s="31">
        <v>0</v>
      </c>
      <c r="K54" s="31">
        <v>0</v>
      </c>
      <c r="L54" s="31">
        <v>0</v>
      </c>
      <c r="M54" s="31">
        <v>3</v>
      </c>
      <c r="N54" s="31">
        <v>420</v>
      </c>
      <c r="O54" s="31">
        <f t="shared" si="46"/>
        <v>15</v>
      </c>
      <c r="P54" s="31">
        <f t="shared" si="46"/>
        <v>1728</v>
      </c>
      <c r="Q54" s="66">
        <v>3</v>
      </c>
      <c r="R54" s="66">
        <v>268</v>
      </c>
      <c r="S54" s="31">
        <v>12</v>
      </c>
      <c r="T54" s="31">
        <v>1460</v>
      </c>
      <c r="U54" s="31">
        <f t="shared" si="47"/>
        <v>1</v>
      </c>
      <c r="V54" s="31">
        <f t="shared" si="47"/>
        <v>60</v>
      </c>
      <c r="W54" s="31">
        <v>0</v>
      </c>
      <c r="X54" s="31">
        <v>0</v>
      </c>
      <c r="Y54" s="31">
        <v>1</v>
      </c>
      <c r="Z54" s="31">
        <v>60</v>
      </c>
      <c r="AA54" s="128"/>
      <c r="AB54" s="75"/>
      <c r="AC54" s="152" t="s">
        <v>23</v>
      </c>
      <c r="AD54" s="53"/>
      <c r="AE54" s="65">
        <f t="shared" si="48"/>
        <v>1</v>
      </c>
      <c r="AF54" s="66">
        <f t="shared" si="48"/>
        <v>200</v>
      </c>
      <c r="AG54" s="31">
        <v>0</v>
      </c>
      <c r="AH54" s="31">
        <v>0</v>
      </c>
      <c r="AI54" s="31">
        <v>1</v>
      </c>
      <c r="AJ54" s="31">
        <v>200</v>
      </c>
      <c r="AK54" s="66">
        <f aca="true" t="shared" si="49" ref="AK54:AL56">AM54+AO54</f>
        <v>1</v>
      </c>
      <c r="AL54" s="66">
        <f t="shared" si="49"/>
        <v>90</v>
      </c>
      <c r="AM54" s="31">
        <v>0</v>
      </c>
      <c r="AN54" s="31">
        <v>0</v>
      </c>
      <c r="AO54" s="31">
        <v>1</v>
      </c>
      <c r="AP54" s="31">
        <v>90</v>
      </c>
    </row>
    <row r="55" spans="1:42" ht="12" customHeight="1">
      <c r="A55" s="73"/>
      <c r="B55" s="74"/>
      <c r="C55" s="151" t="s">
        <v>24</v>
      </c>
      <c r="D55" s="64"/>
      <c r="E55" s="65">
        <f>G55+O55+U55+AK55+AE55</f>
        <v>3</v>
      </c>
      <c r="F55" s="66">
        <f>H55+P55+V55+AF55+AL55</f>
        <v>395</v>
      </c>
      <c r="G55" s="31">
        <f t="shared" si="44"/>
        <v>0</v>
      </c>
      <c r="H55" s="31">
        <f t="shared" si="44"/>
        <v>0</v>
      </c>
      <c r="I55" s="31">
        <v>0</v>
      </c>
      <c r="J55" s="31">
        <v>0</v>
      </c>
      <c r="K55" s="31">
        <v>0</v>
      </c>
      <c r="L55" s="31">
        <v>0</v>
      </c>
      <c r="M55" s="31">
        <v>0</v>
      </c>
      <c r="N55" s="31">
        <v>0</v>
      </c>
      <c r="O55" s="31">
        <f t="shared" si="46"/>
        <v>3</v>
      </c>
      <c r="P55" s="31">
        <f t="shared" si="46"/>
        <v>395</v>
      </c>
      <c r="Q55" s="66">
        <v>3</v>
      </c>
      <c r="R55" s="66">
        <v>395</v>
      </c>
      <c r="S55" s="31" t="s">
        <v>62</v>
      </c>
      <c r="T55" s="31" t="s">
        <v>62</v>
      </c>
      <c r="U55" s="31">
        <f t="shared" si="47"/>
        <v>0</v>
      </c>
      <c r="V55" s="31">
        <f t="shared" si="47"/>
        <v>0</v>
      </c>
      <c r="W55" s="31">
        <v>0</v>
      </c>
      <c r="X55" s="31">
        <v>0</v>
      </c>
      <c r="Y55" s="31">
        <v>0</v>
      </c>
      <c r="Z55" s="31">
        <v>0</v>
      </c>
      <c r="AA55" s="128"/>
      <c r="AB55" s="75"/>
      <c r="AC55" s="152" t="s">
        <v>24</v>
      </c>
      <c r="AD55" s="53"/>
      <c r="AE55" s="65">
        <f t="shared" si="48"/>
        <v>0</v>
      </c>
      <c r="AF55" s="66">
        <f t="shared" si="48"/>
        <v>0</v>
      </c>
      <c r="AG55" s="31">
        <v>0</v>
      </c>
      <c r="AH55" s="31">
        <v>0</v>
      </c>
      <c r="AI55" s="31">
        <v>0</v>
      </c>
      <c r="AJ55" s="31">
        <v>0</v>
      </c>
      <c r="AK55" s="66">
        <f t="shared" si="49"/>
        <v>0</v>
      </c>
      <c r="AL55" s="66">
        <f t="shared" si="49"/>
        <v>0</v>
      </c>
      <c r="AM55" s="31">
        <v>0</v>
      </c>
      <c r="AN55" s="31">
        <v>0</v>
      </c>
      <c r="AO55" s="31">
        <v>0</v>
      </c>
      <c r="AP55" s="31">
        <v>0</v>
      </c>
    </row>
    <row r="56" spans="1:42" ht="12" customHeight="1">
      <c r="A56" s="73"/>
      <c r="B56" s="74"/>
      <c r="C56" s="151" t="s">
        <v>25</v>
      </c>
      <c r="D56" s="64"/>
      <c r="E56" s="65">
        <f>G56+O56+U56+AK56+AE56</f>
        <v>9</v>
      </c>
      <c r="F56" s="66">
        <f>H56+P56+V56+AF56+AL56</f>
        <v>3130</v>
      </c>
      <c r="G56" s="31">
        <f t="shared" si="44"/>
        <v>2</v>
      </c>
      <c r="H56" s="31">
        <f t="shared" si="44"/>
        <v>815</v>
      </c>
      <c r="I56" s="31">
        <v>0</v>
      </c>
      <c r="J56" s="31">
        <v>0</v>
      </c>
      <c r="K56" s="31">
        <v>0</v>
      </c>
      <c r="L56" s="31">
        <v>0</v>
      </c>
      <c r="M56" s="31">
        <v>2</v>
      </c>
      <c r="N56" s="31">
        <v>815</v>
      </c>
      <c r="O56" s="31">
        <f t="shared" si="46"/>
        <v>6</v>
      </c>
      <c r="P56" s="31">
        <f t="shared" si="46"/>
        <v>2257</v>
      </c>
      <c r="Q56" s="66">
        <v>1</v>
      </c>
      <c r="R56" s="66">
        <v>172</v>
      </c>
      <c r="S56" s="31">
        <v>5</v>
      </c>
      <c r="T56" s="31">
        <v>2085</v>
      </c>
      <c r="U56" s="31">
        <f t="shared" si="47"/>
        <v>0</v>
      </c>
      <c r="V56" s="31">
        <f t="shared" si="47"/>
        <v>0</v>
      </c>
      <c r="W56" s="31">
        <v>0</v>
      </c>
      <c r="X56" s="31">
        <v>0</v>
      </c>
      <c r="Y56" s="31">
        <v>0</v>
      </c>
      <c r="Z56" s="31">
        <v>0</v>
      </c>
      <c r="AA56" s="128"/>
      <c r="AB56" s="75"/>
      <c r="AC56" s="152" t="s">
        <v>25</v>
      </c>
      <c r="AD56" s="53"/>
      <c r="AE56" s="65">
        <f t="shared" si="48"/>
        <v>0</v>
      </c>
      <c r="AF56" s="66">
        <f t="shared" si="48"/>
        <v>0</v>
      </c>
      <c r="AG56" s="31">
        <v>0</v>
      </c>
      <c r="AH56" s="31">
        <v>0</v>
      </c>
      <c r="AI56" s="31">
        <v>0</v>
      </c>
      <c r="AJ56" s="31">
        <v>0</v>
      </c>
      <c r="AK56" s="66">
        <f t="shared" si="49"/>
        <v>1</v>
      </c>
      <c r="AL56" s="66">
        <f t="shared" si="49"/>
        <v>58</v>
      </c>
      <c r="AM56" s="31">
        <v>0</v>
      </c>
      <c r="AN56" s="31">
        <v>0</v>
      </c>
      <c r="AO56" s="31">
        <v>1</v>
      </c>
      <c r="AP56" s="31">
        <v>58</v>
      </c>
    </row>
    <row r="57" spans="1:42" ht="6.75" customHeight="1">
      <c r="A57" s="73"/>
      <c r="B57" s="74"/>
      <c r="C57" s="69"/>
      <c r="D57" s="64"/>
      <c r="E57" s="65"/>
      <c r="F57" s="66"/>
      <c r="G57" s="31"/>
      <c r="H57" s="31"/>
      <c r="I57" s="31"/>
      <c r="J57" s="31"/>
      <c r="K57" s="31"/>
      <c r="L57" s="31"/>
      <c r="M57" s="31"/>
      <c r="N57" s="31"/>
      <c r="O57" s="31"/>
      <c r="P57" s="31"/>
      <c r="Q57" s="66"/>
      <c r="R57" s="66"/>
      <c r="S57" s="31"/>
      <c r="T57" s="31"/>
      <c r="U57" s="31"/>
      <c r="V57" s="31"/>
      <c r="W57" s="31"/>
      <c r="X57" s="31"/>
      <c r="Y57" s="31"/>
      <c r="Z57" s="31"/>
      <c r="AA57" s="128"/>
      <c r="AB57" s="75"/>
      <c r="AC57" s="76"/>
      <c r="AD57" s="53"/>
      <c r="AE57" s="65"/>
      <c r="AF57" s="66"/>
      <c r="AG57" s="31"/>
      <c r="AH57" s="31"/>
      <c r="AI57" s="31"/>
      <c r="AJ57" s="31"/>
      <c r="AK57" s="66"/>
      <c r="AL57" s="66"/>
      <c r="AM57" s="31"/>
      <c r="AN57" s="31"/>
      <c r="AO57" s="31"/>
      <c r="AP57" s="31"/>
    </row>
    <row r="58" spans="1:42" s="13" customFormat="1" ht="12.75" customHeight="1">
      <c r="A58" s="142"/>
      <c r="B58" s="176" t="s">
        <v>118</v>
      </c>
      <c r="C58" s="176"/>
      <c r="D58" s="143"/>
      <c r="E58" s="26">
        <f>G58+O58+U58+AA58+AG58</f>
        <v>6</v>
      </c>
      <c r="F58" s="27">
        <f>H58+P58+V58+AB58+AH58</f>
        <v>0</v>
      </c>
      <c r="G58" s="28">
        <v>5</v>
      </c>
      <c r="H58" s="28">
        <v>0</v>
      </c>
      <c r="I58" s="28">
        <v>0</v>
      </c>
      <c r="J58" s="28">
        <v>0</v>
      </c>
      <c r="K58" s="28">
        <v>4</v>
      </c>
      <c r="L58" s="28">
        <v>0</v>
      </c>
      <c r="M58" s="28">
        <v>1</v>
      </c>
      <c r="N58" s="28">
        <v>0</v>
      </c>
      <c r="O58" s="28">
        <v>1</v>
      </c>
      <c r="P58" s="28">
        <v>0</v>
      </c>
      <c r="Q58" s="27">
        <v>1</v>
      </c>
      <c r="R58" s="27">
        <v>0</v>
      </c>
      <c r="S58" s="28">
        <v>0</v>
      </c>
      <c r="T58" s="28">
        <v>0</v>
      </c>
      <c r="U58" s="28">
        <v>0</v>
      </c>
      <c r="V58" s="28">
        <v>0</v>
      </c>
      <c r="W58" s="28">
        <v>0</v>
      </c>
      <c r="X58" s="28">
        <v>0</v>
      </c>
      <c r="Y58" s="28">
        <v>0</v>
      </c>
      <c r="Z58" s="28">
        <v>0</v>
      </c>
      <c r="AA58" s="161"/>
      <c r="AB58" s="146" t="s">
        <v>92</v>
      </c>
      <c r="AC58" s="140"/>
      <c r="AD58" s="144"/>
      <c r="AE58" s="26">
        <v>0</v>
      </c>
      <c r="AF58" s="27">
        <v>0</v>
      </c>
      <c r="AG58" s="28">
        <v>0</v>
      </c>
      <c r="AH58" s="28">
        <v>0</v>
      </c>
      <c r="AI58" s="28">
        <v>0</v>
      </c>
      <c r="AJ58" s="28">
        <v>0</v>
      </c>
      <c r="AK58" s="27">
        <v>0</v>
      </c>
      <c r="AL58" s="27">
        <v>0</v>
      </c>
      <c r="AM58" s="28">
        <v>0</v>
      </c>
      <c r="AN58" s="28">
        <v>0</v>
      </c>
      <c r="AO58" s="28">
        <v>0</v>
      </c>
      <c r="AP58" s="28">
        <v>0</v>
      </c>
    </row>
    <row r="59" spans="1:42" s="13" customFormat="1" ht="12" customHeight="1">
      <c r="A59" s="142"/>
      <c r="B59" s="176" t="s">
        <v>119</v>
      </c>
      <c r="C59" s="176"/>
      <c r="D59" s="143"/>
      <c r="E59" s="26">
        <f>G59+O59+U59+AA59+AG59</f>
        <v>3</v>
      </c>
      <c r="F59" s="27">
        <f>H59+P59+V59+AB59+AH59</f>
        <v>150</v>
      </c>
      <c r="G59" s="28">
        <v>3</v>
      </c>
      <c r="H59" s="28">
        <v>150</v>
      </c>
      <c r="I59" s="28">
        <v>3</v>
      </c>
      <c r="J59" s="28">
        <v>150</v>
      </c>
      <c r="K59" s="28">
        <v>0</v>
      </c>
      <c r="L59" s="28">
        <v>0</v>
      </c>
      <c r="M59" s="28">
        <v>0</v>
      </c>
      <c r="N59" s="28">
        <v>0</v>
      </c>
      <c r="O59" s="28">
        <v>0</v>
      </c>
      <c r="P59" s="28">
        <v>0</v>
      </c>
      <c r="Q59" s="27">
        <v>0</v>
      </c>
      <c r="R59" s="27">
        <v>0</v>
      </c>
      <c r="S59" s="28">
        <v>0</v>
      </c>
      <c r="T59" s="28">
        <v>0</v>
      </c>
      <c r="U59" s="28">
        <v>0</v>
      </c>
      <c r="V59" s="28">
        <v>0</v>
      </c>
      <c r="W59" s="28">
        <v>0</v>
      </c>
      <c r="X59" s="28">
        <v>0</v>
      </c>
      <c r="Y59" s="28">
        <v>0</v>
      </c>
      <c r="Z59" s="28">
        <v>0</v>
      </c>
      <c r="AA59" s="161"/>
      <c r="AB59" s="146" t="s">
        <v>93</v>
      </c>
      <c r="AC59" s="140"/>
      <c r="AD59" s="144"/>
      <c r="AE59" s="26">
        <v>0</v>
      </c>
      <c r="AF59" s="27">
        <v>0</v>
      </c>
      <c r="AG59" s="28">
        <v>0</v>
      </c>
      <c r="AH59" s="28">
        <v>0</v>
      </c>
      <c r="AI59" s="28">
        <v>0</v>
      </c>
      <c r="AJ59" s="28">
        <v>0</v>
      </c>
      <c r="AK59" s="27">
        <v>0</v>
      </c>
      <c r="AL59" s="27">
        <v>0</v>
      </c>
      <c r="AM59" s="28">
        <v>0</v>
      </c>
      <c r="AN59" s="28">
        <v>0</v>
      </c>
      <c r="AO59" s="28">
        <v>0</v>
      </c>
      <c r="AP59" s="28">
        <v>0</v>
      </c>
    </row>
    <row r="60" spans="1:42" ht="9" customHeight="1">
      <c r="A60" s="74"/>
      <c r="B60" s="74"/>
      <c r="C60" s="86"/>
      <c r="D60" s="87"/>
      <c r="E60" s="65"/>
      <c r="F60" s="66"/>
      <c r="G60" s="31"/>
      <c r="H60" s="31"/>
      <c r="I60" s="31"/>
      <c r="J60" s="31"/>
      <c r="K60" s="31"/>
      <c r="L60" s="31"/>
      <c r="M60" s="31"/>
      <c r="N60" s="31"/>
      <c r="O60" s="31"/>
      <c r="P60" s="31"/>
      <c r="Q60" s="31"/>
      <c r="R60" s="31"/>
      <c r="S60" s="31"/>
      <c r="T60" s="31"/>
      <c r="U60" s="31"/>
      <c r="V60" s="31"/>
      <c r="W60" s="31"/>
      <c r="X60" s="31"/>
      <c r="Y60" s="31"/>
      <c r="Z60" s="31"/>
      <c r="AA60" s="75"/>
      <c r="AB60" s="75"/>
      <c r="AC60" s="88"/>
      <c r="AD60" s="89"/>
      <c r="AE60" s="65"/>
      <c r="AF60" s="66"/>
      <c r="AG60" s="31"/>
      <c r="AH60" s="31"/>
      <c r="AI60" s="31"/>
      <c r="AJ60" s="31"/>
      <c r="AK60" s="66"/>
      <c r="AL60" s="66"/>
      <c r="AM60" s="31"/>
      <c r="AN60" s="31"/>
      <c r="AO60" s="31"/>
      <c r="AP60" s="31"/>
    </row>
    <row r="61" spans="1:42" s="145" customFormat="1" ht="12.75" customHeight="1">
      <c r="A61" s="142"/>
      <c r="B61" s="173" t="s">
        <v>120</v>
      </c>
      <c r="C61" s="173"/>
      <c r="D61" s="143"/>
      <c r="E61" s="26">
        <f>SUM(E62:E67)+SUM(E69:E79)</f>
        <v>1426</v>
      </c>
      <c r="F61" s="27">
        <f>SUM(F62:F67)+SUM(F69:F79)</f>
        <v>135378</v>
      </c>
      <c r="G61" s="28">
        <f>I61+K61+M61</f>
        <v>783</v>
      </c>
      <c r="H61" s="28">
        <f>J61+L61+N61</f>
        <v>70324</v>
      </c>
      <c r="I61" s="28">
        <f aca="true" t="shared" si="50" ref="I61:N61">SUM(I62:I67)+SUM(I69:I79)</f>
        <v>10</v>
      </c>
      <c r="J61" s="28">
        <f t="shared" si="50"/>
        <v>578</v>
      </c>
      <c r="K61" s="28">
        <f t="shared" si="50"/>
        <v>347</v>
      </c>
      <c r="L61" s="28">
        <f t="shared" si="50"/>
        <v>30770</v>
      </c>
      <c r="M61" s="28">
        <f t="shared" si="50"/>
        <v>426</v>
      </c>
      <c r="N61" s="28">
        <f t="shared" si="50"/>
        <v>38976</v>
      </c>
      <c r="O61" s="28">
        <f>Q61+S61</f>
        <v>417</v>
      </c>
      <c r="P61" s="28">
        <f>R61+T61</f>
        <v>43286</v>
      </c>
      <c r="Q61" s="28">
        <f>SUM(Q62:Q67)+SUM(Q69:Q79)</f>
        <v>151</v>
      </c>
      <c r="R61" s="28">
        <f>SUM(R62:R67)+SUM(R69:R79)</f>
        <v>14956</v>
      </c>
      <c r="S61" s="28">
        <f>SUM(S62:S67)+SUM(S69:S79)</f>
        <v>266</v>
      </c>
      <c r="T61" s="28">
        <f>SUM(T62:T67)+SUM(T69:T79)</f>
        <v>28330</v>
      </c>
      <c r="U61" s="28">
        <f>W61+Y61</f>
        <v>120</v>
      </c>
      <c r="V61" s="28">
        <f>X61+Z61</f>
        <v>11737</v>
      </c>
      <c r="W61" s="28">
        <f>SUM(W62:W67)+SUM(W69:W79)</f>
        <v>33</v>
      </c>
      <c r="X61" s="28">
        <f>SUM(X62:X67)+SUM(X69:X79)</f>
        <v>3120</v>
      </c>
      <c r="Y61" s="28">
        <f>SUM(Y62:Y67)+SUM(Y69:Y79)</f>
        <v>87</v>
      </c>
      <c r="Z61" s="28">
        <f>SUM(Z62:Z67)+SUM(Z69:Z79)</f>
        <v>8617</v>
      </c>
      <c r="AA61" s="161"/>
      <c r="AB61" s="178" t="s">
        <v>120</v>
      </c>
      <c r="AC61" s="178"/>
      <c r="AD61" s="144"/>
      <c r="AE61" s="26">
        <f>AG61+AI61</f>
        <v>42</v>
      </c>
      <c r="AF61" s="27">
        <f>AH61+AJ61</f>
        <v>3859</v>
      </c>
      <c r="AG61" s="27">
        <f>SUM(AG62:AG67)+SUM(AG69:AG79)</f>
        <v>14</v>
      </c>
      <c r="AH61" s="27">
        <f>SUM(AH62:AH67)+SUM(AH69:AH79)</f>
        <v>1340</v>
      </c>
      <c r="AI61" s="27">
        <f>SUM(AI62:AI67)+SUM(AI69:AI79)</f>
        <v>28</v>
      </c>
      <c r="AJ61" s="27">
        <f>SUM(AJ62:AJ67)+SUM(AJ69:AJ79)</f>
        <v>2519</v>
      </c>
      <c r="AK61" s="27">
        <f>+AM61+AO61</f>
        <v>64</v>
      </c>
      <c r="AL61" s="27">
        <f>+AN61+AP61</f>
        <v>6172</v>
      </c>
      <c r="AM61" s="27">
        <f>SUM(AM62:AM67)+SUM(AM69:AM79)</f>
        <v>18</v>
      </c>
      <c r="AN61" s="27">
        <f>SUM(AN62:AN67)+SUM(AN69:AN79)</f>
        <v>1697</v>
      </c>
      <c r="AO61" s="27">
        <f>SUM(AO62:AO67)+SUM(AO69:AO79)</f>
        <v>46</v>
      </c>
      <c r="AP61" s="27">
        <f>SUM(AP62:AP67)+SUM(AP69:AP79)</f>
        <v>4475</v>
      </c>
    </row>
    <row r="62" spans="1:42" ht="12" customHeight="1">
      <c r="A62" s="73"/>
      <c r="B62" s="74"/>
      <c r="C62" s="151" t="s">
        <v>6</v>
      </c>
      <c r="D62" s="64"/>
      <c r="E62" s="65">
        <f aca="true" t="shared" si="51" ref="E62:E79">G62+O62+U62+AK62+AE62</f>
        <v>64</v>
      </c>
      <c r="F62" s="66">
        <f aca="true" t="shared" si="52" ref="F62:F79">H62+P62+V62+AF62+AL62</f>
        <v>327</v>
      </c>
      <c r="G62" s="31">
        <f>I62+K62+M62</f>
        <v>36</v>
      </c>
      <c r="H62" s="31">
        <f>J62+L62+N62</f>
        <v>180</v>
      </c>
      <c r="I62" s="31">
        <v>3</v>
      </c>
      <c r="J62" s="31">
        <v>8</v>
      </c>
      <c r="K62" s="31">
        <v>16</v>
      </c>
      <c r="L62" s="31">
        <v>61</v>
      </c>
      <c r="M62" s="31">
        <v>17</v>
      </c>
      <c r="N62" s="31">
        <v>111</v>
      </c>
      <c r="O62" s="31">
        <f>Q62+S62</f>
        <v>12</v>
      </c>
      <c r="P62" s="31">
        <f>R62+T62</f>
        <v>99</v>
      </c>
      <c r="Q62" s="31">
        <v>4</v>
      </c>
      <c r="R62" s="31">
        <v>18</v>
      </c>
      <c r="S62" s="31">
        <v>8</v>
      </c>
      <c r="T62" s="31">
        <v>81</v>
      </c>
      <c r="U62" s="31">
        <f>W62+Y62</f>
        <v>9</v>
      </c>
      <c r="V62" s="31">
        <f>X62+Z62</f>
        <v>22</v>
      </c>
      <c r="W62" s="31">
        <v>1</v>
      </c>
      <c r="X62" s="31">
        <v>4</v>
      </c>
      <c r="Y62" s="31">
        <v>8</v>
      </c>
      <c r="Z62" s="31">
        <v>18</v>
      </c>
      <c r="AA62" s="128"/>
      <c r="AB62" s="75"/>
      <c r="AC62" s="152" t="s">
        <v>6</v>
      </c>
      <c r="AD62" s="53"/>
      <c r="AE62" s="65">
        <f>AG62+AI62</f>
        <v>4</v>
      </c>
      <c r="AF62" s="66">
        <f>AH62+AJ62</f>
        <v>14</v>
      </c>
      <c r="AG62" s="31">
        <v>0</v>
      </c>
      <c r="AH62" s="31">
        <v>0</v>
      </c>
      <c r="AI62" s="31">
        <v>4</v>
      </c>
      <c r="AJ62" s="31">
        <v>14</v>
      </c>
      <c r="AK62" s="66">
        <f>AM62+AO62</f>
        <v>3</v>
      </c>
      <c r="AL62" s="66">
        <f>AN62+AP62</f>
        <v>12</v>
      </c>
      <c r="AM62" s="31">
        <v>1</v>
      </c>
      <c r="AN62" s="31">
        <v>3</v>
      </c>
      <c r="AO62" s="31">
        <v>2</v>
      </c>
      <c r="AP62" s="31">
        <v>9</v>
      </c>
    </row>
    <row r="63" spans="1:42" ht="12" customHeight="1">
      <c r="A63" s="73"/>
      <c r="B63" s="74"/>
      <c r="C63" s="151" t="s">
        <v>7</v>
      </c>
      <c r="D63" s="64"/>
      <c r="E63" s="65">
        <f t="shared" si="51"/>
        <v>7</v>
      </c>
      <c r="F63" s="66">
        <f t="shared" si="52"/>
        <v>367</v>
      </c>
      <c r="G63" s="31">
        <f aca="true" t="shared" si="53" ref="G63:G69">I63+K63+M63</f>
        <v>3</v>
      </c>
      <c r="H63" s="31">
        <f aca="true" t="shared" si="54" ref="H63:H68">J63+L63+N63</f>
        <v>152</v>
      </c>
      <c r="I63" s="31">
        <v>0</v>
      </c>
      <c r="J63" s="31">
        <v>0</v>
      </c>
      <c r="K63" s="31">
        <v>0</v>
      </c>
      <c r="L63" s="31">
        <v>0</v>
      </c>
      <c r="M63" s="31">
        <v>3</v>
      </c>
      <c r="N63" s="31">
        <v>152</v>
      </c>
      <c r="O63" s="31">
        <f aca="true" t="shared" si="55" ref="O63:O79">Q63+S63</f>
        <v>4</v>
      </c>
      <c r="P63" s="31">
        <f aca="true" t="shared" si="56" ref="P63:P79">R63+T63</f>
        <v>215</v>
      </c>
      <c r="Q63" s="31">
        <v>0</v>
      </c>
      <c r="R63" s="31">
        <v>0</v>
      </c>
      <c r="S63" s="31">
        <v>4</v>
      </c>
      <c r="T63" s="31">
        <v>215</v>
      </c>
      <c r="U63" s="31">
        <f aca="true" t="shared" si="57" ref="U63:U79">W63+Y63</f>
        <v>0</v>
      </c>
      <c r="V63" s="31">
        <f aca="true" t="shared" si="58" ref="V63:V79">X63+Z63</f>
        <v>0</v>
      </c>
      <c r="W63" s="31">
        <v>0</v>
      </c>
      <c r="X63" s="31">
        <v>0</v>
      </c>
      <c r="Y63" s="31">
        <v>0</v>
      </c>
      <c r="Z63" s="31">
        <v>0</v>
      </c>
      <c r="AA63" s="128"/>
      <c r="AB63" s="75"/>
      <c r="AC63" s="152" t="s">
        <v>7</v>
      </c>
      <c r="AD63" s="53"/>
      <c r="AE63" s="65">
        <f aca="true" t="shared" si="59" ref="AE63:AE79">AG63+AI63</f>
        <v>0</v>
      </c>
      <c r="AF63" s="66">
        <f aca="true" t="shared" si="60" ref="AF63:AF79">AH63+AJ63</f>
        <v>0</v>
      </c>
      <c r="AG63" s="31">
        <v>0</v>
      </c>
      <c r="AH63" s="31">
        <v>0</v>
      </c>
      <c r="AI63" s="31">
        <v>0</v>
      </c>
      <c r="AJ63" s="31">
        <v>0</v>
      </c>
      <c r="AK63" s="66">
        <f aca="true" t="shared" si="61" ref="AK63:AK79">AM63+AO63</f>
        <v>0</v>
      </c>
      <c r="AL63" s="66">
        <f aca="true" t="shared" si="62" ref="AL63:AL79">AN63+AP63</f>
        <v>0</v>
      </c>
      <c r="AM63" s="31">
        <v>0</v>
      </c>
      <c r="AN63" s="31">
        <v>0</v>
      </c>
      <c r="AO63" s="31">
        <v>0</v>
      </c>
      <c r="AP63" s="31">
        <v>0</v>
      </c>
    </row>
    <row r="64" spans="1:42" ht="12" customHeight="1">
      <c r="A64" s="73"/>
      <c r="B64" s="74"/>
      <c r="C64" s="151" t="s">
        <v>49</v>
      </c>
      <c r="D64" s="64"/>
      <c r="E64" s="65">
        <f t="shared" si="51"/>
        <v>11</v>
      </c>
      <c r="F64" s="66">
        <f t="shared" si="52"/>
        <v>336</v>
      </c>
      <c r="G64" s="31">
        <f t="shared" si="53"/>
        <v>5</v>
      </c>
      <c r="H64" s="31">
        <f t="shared" si="54"/>
        <v>122</v>
      </c>
      <c r="I64" s="31">
        <v>0</v>
      </c>
      <c r="J64" s="31">
        <v>0</v>
      </c>
      <c r="K64" s="31">
        <v>2</v>
      </c>
      <c r="L64" s="31">
        <v>32</v>
      </c>
      <c r="M64" s="31">
        <v>3</v>
      </c>
      <c r="N64" s="31">
        <v>90</v>
      </c>
      <c r="O64" s="31">
        <f t="shared" si="55"/>
        <v>4</v>
      </c>
      <c r="P64" s="31">
        <f t="shared" si="56"/>
        <v>180</v>
      </c>
      <c r="Q64" s="31">
        <v>3</v>
      </c>
      <c r="R64" s="31">
        <v>150</v>
      </c>
      <c r="S64" s="31">
        <v>1</v>
      </c>
      <c r="T64" s="31">
        <v>30</v>
      </c>
      <c r="U64" s="31">
        <f t="shared" si="57"/>
        <v>1</v>
      </c>
      <c r="V64" s="31">
        <f t="shared" si="58"/>
        <v>20</v>
      </c>
      <c r="W64" s="31">
        <v>1</v>
      </c>
      <c r="X64" s="31">
        <v>20</v>
      </c>
      <c r="Y64" s="31">
        <v>0</v>
      </c>
      <c r="Z64" s="31">
        <v>0</v>
      </c>
      <c r="AA64" s="128"/>
      <c r="AB64" s="75"/>
      <c r="AC64" s="152" t="s">
        <v>49</v>
      </c>
      <c r="AD64" s="53"/>
      <c r="AE64" s="65">
        <f t="shared" si="59"/>
        <v>0</v>
      </c>
      <c r="AF64" s="66">
        <f t="shared" si="60"/>
        <v>0</v>
      </c>
      <c r="AG64" s="31">
        <v>0</v>
      </c>
      <c r="AH64" s="31">
        <v>0</v>
      </c>
      <c r="AI64" s="31">
        <v>0</v>
      </c>
      <c r="AJ64" s="31">
        <v>0</v>
      </c>
      <c r="AK64" s="66">
        <f t="shared" si="61"/>
        <v>1</v>
      </c>
      <c r="AL64" s="66">
        <f t="shared" si="62"/>
        <v>14</v>
      </c>
      <c r="AM64" s="31">
        <v>1</v>
      </c>
      <c r="AN64" s="31">
        <v>14</v>
      </c>
      <c r="AO64" s="31">
        <v>0</v>
      </c>
      <c r="AP64" s="31">
        <v>0</v>
      </c>
    </row>
    <row r="65" spans="1:42" ht="12" customHeight="1">
      <c r="A65" s="73"/>
      <c r="B65" s="74"/>
      <c r="C65" s="151" t="s">
        <v>16</v>
      </c>
      <c r="D65" s="64"/>
      <c r="E65" s="65">
        <f t="shared" si="51"/>
        <v>54</v>
      </c>
      <c r="F65" s="66">
        <f t="shared" si="52"/>
        <v>0</v>
      </c>
      <c r="G65" s="31">
        <f t="shared" si="53"/>
        <v>39</v>
      </c>
      <c r="H65" s="31">
        <f t="shared" si="54"/>
        <v>0</v>
      </c>
      <c r="I65" s="31">
        <v>1</v>
      </c>
      <c r="J65" s="31">
        <v>0</v>
      </c>
      <c r="K65" s="31">
        <v>34</v>
      </c>
      <c r="L65" s="31">
        <v>0</v>
      </c>
      <c r="M65" s="31">
        <v>4</v>
      </c>
      <c r="N65" s="31">
        <v>0</v>
      </c>
      <c r="O65" s="31">
        <f t="shared" si="55"/>
        <v>11</v>
      </c>
      <c r="P65" s="31">
        <f t="shared" si="56"/>
        <v>0</v>
      </c>
      <c r="Q65" s="31">
        <v>0</v>
      </c>
      <c r="R65" s="31">
        <v>0</v>
      </c>
      <c r="S65" s="31">
        <v>11</v>
      </c>
      <c r="T65" s="31">
        <v>0</v>
      </c>
      <c r="U65" s="31">
        <f t="shared" si="57"/>
        <v>1</v>
      </c>
      <c r="V65" s="31">
        <f t="shared" si="58"/>
        <v>0</v>
      </c>
      <c r="W65" s="31">
        <v>1</v>
      </c>
      <c r="X65" s="31">
        <v>0</v>
      </c>
      <c r="Y65" s="31">
        <v>0</v>
      </c>
      <c r="Z65" s="31">
        <v>0</v>
      </c>
      <c r="AA65" s="128"/>
      <c r="AB65" s="75"/>
      <c r="AC65" s="152" t="s">
        <v>16</v>
      </c>
      <c r="AD65" s="53"/>
      <c r="AE65" s="65">
        <f t="shared" si="59"/>
        <v>1</v>
      </c>
      <c r="AF65" s="66">
        <f t="shared" si="60"/>
        <v>0</v>
      </c>
      <c r="AG65" s="94">
        <v>1</v>
      </c>
      <c r="AH65" s="94">
        <v>0</v>
      </c>
      <c r="AI65" s="94">
        <v>0</v>
      </c>
      <c r="AJ65" s="94">
        <v>0</v>
      </c>
      <c r="AK65" s="66">
        <f t="shared" si="61"/>
        <v>2</v>
      </c>
      <c r="AL65" s="66">
        <f t="shared" si="62"/>
        <v>0</v>
      </c>
      <c r="AM65" s="94">
        <v>2</v>
      </c>
      <c r="AN65" s="94">
        <v>0</v>
      </c>
      <c r="AO65" s="94">
        <v>0</v>
      </c>
      <c r="AP65" s="94">
        <v>0</v>
      </c>
    </row>
    <row r="66" spans="1:42" s="99" customFormat="1" ht="12" customHeight="1">
      <c r="A66" s="73"/>
      <c r="B66" s="69"/>
      <c r="C66" s="151" t="s">
        <v>50</v>
      </c>
      <c r="D66" s="64"/>
      <c r="E66" s="65">
        <f t="shared" si="51"/>
        <v>36</v>
      </c>
      <c r="F66" s="66">
        <f t="shared" si="52"/>
        <v>2881</v>
      </c>
      <c r="G66" s="31">
        <f t="shared" si="53"/>
        <v>22</v>
      </c>
      <c r="H66" s="31">
        <f t="shared" si="54"/>
        <v>1562</v>
      </c>
      <c r="I66" s="31">
        <v>0</v>
      </c>
      <c r="J66" s="31">
        <v>0</v>
      </c>
      <c r="K66" s="31">
        <v>0</v>
      </c>
      <c r="L66" s="31">
        <v>0</v>
      </c>
      <c r="M66" s="31">
        <v>22</v>
      </c>
      <c r="N66" s="31">
        <v>1562</v>
      </c>
      <c r="O66" s="31">
        <f t="shared" si="55"/>
        <v>10</v>
      </c>
      <c r="P66" s="31">
        <f t="shared" si="56"/>
        <v>965</v>
      </c>
      <c r="Q66" s="31">
        <v>3</v>
      </c>
      <c r="R66" s="31">
        <v>260</v>
      </c>
      <c r="S66" s="31">
        <v>7</v>
      </c>
      <c r="T66" s="31">
        <v>705</v>
      </c>
      <c r="U66" s="31">
        <f t="shared" si="57"/>
        <v>4</v>
      </c>
      <c r="V66" s="31">
        <f t="shared" si="58"/>
        <v>354</v>
      </c>
      <c r="W66" s="31">
        <v>0</v>
      </c>
      <c r="X66" s="31">
        <v>0</v>
      </c>
      <c r="Y66" s="31">
        <v>4</v>
      </c>
      <c r="Z66" s="31">
        <v>354</v>
      </c>
      <c r="AA66" s="128"/>
      <c r="AB66" s="76"/>
      <c r="AC66" s="152" t="s">
        <v>50</v>
      </c>
      <c r="AD66" s="53"/>
      <c r="AE66" s="65">
        <f t="shared" si="59"/>
        <v>0</v>
      </c>
      <c r="AF66" s="66">
        <f t="shared" si="60"/>
        <v>0</v>
      </c>
      <c r="AG66" s="66">
        <v>0</v>
      </c>
      <c r="AH66" s="66">
        <v>0</v>
      </c>
      <c r="AI66" s="66">
        <v>0</v>
      </c>
      <c r="AJ66" s="66">
        <v>0</v>
      </c>
      <c r="AK66" s="66">
        <f t="shared" si="61"/>
        <v>0</v>
      </c>
      <c r="AL66" s="66">
        <f t="shared" si="62"/>
        <v>0</v>
      </c>
      <c r="AM66" s="66">
        <v>0</v>
      </c>
      <c r="AN66" s="66">
        <v>0</v>
      </c>
      <c r="AO66" s="66">
        <v>0</v>
      </c>
      <c r="AP66" s="66">
        <v>0</v>
      </c>
    </row>
    <row r="67" spans="1:42" ht="12" customHeight="1">
      <c r="A67" s="73"/>
      <c r="B67" s="74"/>
      <c r="C67" s="151" t="s">
        <v>78</v>
      </c>
      <c r="D67" s="64"/>
      <c r="E67" s="65">
        <f t="shared" si="51"/>
        <v>11</v>
      </c>
      <c r="F67" s="66">
        <f t="shared" si="52"/>
        <v>602</v>
      </c>
      <c r="G67" s="31">
        <f t="shared" si="53"/>
        <v>7</v>
      </c>
      <c r="H67" s="31">
        <f t="shared" si="54"/>
        <v>306</v>
      </c>
      <c r="I67" s="31">
        <v>2</v>
      </c>
      <c r="J67" s="31">
        <v>100</v>
      </c>
      <c r="K67" s="31">
        <v>0</v>
      </c>
      <c r="L67" s="31">
        <v>0</v>
      </c>
      <c r="M67" s="31">
        <v>5</v>
      </c>
      <c r="N67" s="31">
        <v>206</v>
      </c>
      <c r="O67" s="31">
        <f t="shared" si="55"/>
        <v>4</v>
      </c>
      <c r="P67" s="31">
        <f t="shared" si="56"/>
        <v>296</v>
      </c>
      <c r="Q67" s="31">
        <v>1</v>
      </c>
      <c r="R67" s="31">
        <v>80</v>
      </c>
      <c r="S67" s="31">
        <v>3</v>
      </c>
      <c r="T67" s="31">
        <v>216</v>
      </c>
      <c r="U67" s="31">
        <f t="shared" si="57"/>
        <v>0</v>
      </c>
      <c r="V67" s="31">
        <f t="shared" si="58"/>
        <v>0</v>
      </c>
      <c r="W67" s="31">
        <v>0</v>
      </c>
      <c r="X67" s="31">
        <v>0</v>
      </c>
      <c r="Y67" s="31">
        <v>0</v>
      </c>
      <c r="Z67" s="31">
        <v>0</v>
      </c>
      <c r="AA67" s="128"/>
      <c r="AB67" s="75"/>
      <c r="AC67" s="152" t="s">
        <v>78</v>
      </c>
      <c r="AD67" s="53"/>
      <c r="AE67" s="65">
        <f t="shared" si="59"/>
        <v>0</v>
      </c>
      <c r="AF67" s="66">
        <f t="shared" si="60"/>
        <v>0</v>
      </c>
      <c r="AG67" s="31">
        <v>0</v>
      </c>
      <c r="AH67" s="31">
        <v>0</v>
      </c>
      <c r="AI67" s="31">
        <v>0</v>
      </c>
      <c r="AJ67" s="31">
        <v>0</v>
      </c>
      <c r="AK67" s="66">
        <f t="shared" si="61"/>
        <v>0</v>
      </c>
      <c r="AL67" s="66">
        <f t="shared" si="62"/>
        <v>0</v>
      </c>
      <c r="AM67" s="31">
        <v>0</v>
      </c>
      <c r="AN67" s="31">
        <v>0</v>
      </c>
      <c r="AO67" s="31">
        <v>0</v>
      </c>
      <c r="AP67" s="31">
        <v>0</v>
      </c>
    </row>
    <row r="68" spans="1:42" ht="12" customHeight="1">
      <c r="A68" s="73"/>
      <c r="B68" s="74"/>
      <c r="C68" s="151" t="s">
        <v>79</v>
      </c>
      <c r="D68" s="64"/>
      <c r="E68" s="95">
        <f t="shared" si="51"/>
        <v>1</v>
      </c>
      <c r="F68" s="96">
        <f t="shared" si="52"/>
        <v>35</v>
      </c>
      <c r="G68" s="97">
        <f t="shared" si="53"/>
        <v>1</v>
      </c>
      <c r="H68" s="97">
        <f t="shared" si="54"/>
        <v>35</v>
      </c>
      <c r="I68" s="31">
        <v>0</v>
      </c>
      <c r="J68" s="31">
        <v>0</v>
      </c>
      <c r="K68" s="31">
        <v>0</v>
      </c>
      <c r="L68" s="31">
        <v>0</v>
      </c>
      <c r="M68" s="97">
        <v>1</v>
      </c>
      <c r="N68" s="97">
        <v>35</v>
      </c>
      <c r="O68" s="31">
        <f t="shared" si="55"/>
        <v>0</v>
      </c>
      <c r="P68" s="31">
        <f t="shared" si="56"/>
        <v>0</v>
      </c>
      <c r="Q68" s="31">
        <v>0</v>
      </c>
      <c r="R68" s="31">
        <v>0</v>
      </c>
      <c r="S68" s="31">
        <v>0</v>
      </c>
      <c r="T68" s="31">
        <v>0</v>
      </c>
      <c r="U68" s="31">
        <f t="shared" si="57"/>
        <v>0</v>
      </c>
      <c r="V68" s="31">
        <f t="shared" si="58"/>
        <v>0</v>
      </c>
      <c r="W68" s="94">
        <v>0</v>
      </c>
      <c r="X68" s="94">
        <v>0</v>
      </c>
      <c r="Y68" s="94">
        <v>0</v>
      </c>
      <c r="Z68" s="94">
        <v>0</v>
      </c>
      <c r="AA68" s="128"/>
      <c r="AB68" s="75"/>
      <c r="AC68" s="152" t="s">
        <v>79</v>
      </c>
      <c r="AD68" s="53"/>
      <c r="AE68" s="65">
        <f t="shared" si="59"/>
        <v>0</v>
      </c>
      <c r="AF68" s="66">
        <f t="shared" si="60"/>
        <v>0</v>
      </c>
      <c r="AG68" s="94">
        <v>0</v>
      </c>
      <c r="AH68" s="94">
        <v>0</v>
      </c>
      <c r="AI68" s="94">
        <v>0</v>
      </c>
      <c r="AJ68" s="94">
        <v>0</v>
      </c>
      <c r="AK68" s="66">
        <f t="shared" si="61"/>
        <v>0</v>
      </c>
      <c r="AL68" s="66">
        <f t="shared" si="62"/>
        <v>0</v>
      </c>
      <c r="AM68" s="94">
        <v>0</v>
      </c>
      <c r="AN68" s="94">
        <v>0</v>
      </c>
      <c r="AO68" s="94">
        <v>0</v>
      </c>
      <c r="AP68" s="94">
        <v>0</v>
      </c>
    </row>
    <row r="69" spans="1:42" s="99" customFormat="1" ht="12" customHeight="1">
      <c r="A69" s="73"/>
      <c r="B69" s="69"/>
      <c r="C69" s="151" t="s">
        <v>80</v>
      </c>
      <c r="D69" s="64"/>
      <c r="E69" s="65">
        <f t="shared" si="51"/>
        <v>26</v>
      </c>
      <c r="F69" s="66">
        <f t="shared" si="52"/>
        <v>1172</v>
      </c>
      <c r="G69" s="31">
        <f t="shared" si="53"/>
        <v>18</v>
      </c>
      <c r="H69" s="31">
        <f aca="true" t="shared" si="63" ref="H69:H79">J69+L69+N69</f>
        <v>830</v>
      </c>
      <c r="I69" s="31">
        <v>0</v>
      </c>
      <c r="J69" s="31">
        <v>0</v>
      </c>
      <c r="K69" s="31">
        <v>15</v>
      </c>
      <c r="L69" s="31">
        <v>690</v>
      </c>
      <c r="M69" s="31">
        <v>3</v>
      </c>
      <c r="N69" s="31">
        <v>140</v>
      </c>
      <c r="O69" s="31">
        <f t="shared" si="55"/>
        <v>5</v>
      </c>
      <c r="P69" s="31">
        <f t="shared" si="56"/>
        <v>192</v>
      </c>
      <c r="Q69" s="31">
        <v>4</v>
      </c>
      <c r="R69" s="31">
        <v>150</v>
      </c>
      <c r="S69" s="31">
        <v>1</v>
      </c>
      <c r="T69" s="31">
        <v>42</v>
      </c>
      <c r="U69" s="31">
        <f t="shared" si="57"/>
        <v>3</v>
      </c>
      <c r="V69" s="31">
        <f t="shared" si="58"/>
        <v>150</v>
      </c>
      <c r="W69" s="31">
        <v>3</v>
      </c>
      <c r="X69" s="31">
        <v>150</v>
      </c>
      <c r="Y69" s="31">
        <v>0</v>
      </c>
      <c r="Z69" s="31">
        <v>0</v>
      </c>
      <c r="AA69" s="128"/>
      <c r="AB69" s="76"/>
      <c r="AC69" s="152" t="s">
        <v>80</v>
      </c>
      <c r="AD69" s="53"/>
      <c r="AE69" s="65">
        <f t="shared" si="59"/>
        <v>0</v>
      </c>
      <c r="AF69" s="66">
        <f t="shared" si="60"/>
        <v>0</v>
      </c>
      <c r="AG69" s="31">
        <v>0</v>
      </c>
      <c r="AH69" s="31">
        <v>0</v>
      </c>
      <c r="AI69" s="31">
        <v>0</v>
      </c>
      <c r="AJ69" s="31">
        <v>0</v>
      </c>
      <c r="AK69" s="66">
        <f t="shared" si="61"/>
        <v>0</v>
      </c>
      <c r="AL69" s="66">
        <f t="shared" si="62"/>
        <v>0</v>
      </c>
      <c r="AM69" s="31">
        <v>0</v>
      </c>
      <c r="AN69" s="31">
        <v>0</v>
      </c>
      <c r="AO69" s="31">
        <v>0</v>
      </c>
      <c r="AP69" s="31">
        <v>0</v>
      </c>
    </row>
    <row r="70" spans="1:42" s="99" customFormat="1" ht="12" customHeight="1">
      <c r="A70" s="73"/>
      <c r="B70" s="98"/>
      <c r="C70" s="151" t="s">
        <v>10</v>
      </c>
      <c r="D70" s="64"/>
      <c r="E70" s="65">
        <f t="shared" si="51"/>
        <v>3</v>
      </c>
      <c r="F70" s="66">
        <f t="shared" si="52"/>
        <v>192</v>
      </c>
      <c r="G70" s="31">
        <f aca="true" t="shared" si="64" ref="G70:G79">I70+K70+M70</f>
        <v>1</v>
      </c>
      <c r="H70" s="31">
        <f t="shared" si="63"/>
        <v>100</v>
      </c>
      <c r="I70" s="31">
        <v>1</v>
      </c>
      <c r="J70" s="31">
        <v>100</v>
      </c>
      <c r="K70" s="31">
        <v>0</v>
      </c>
      <c r="L70" s="31">
        <v>0</v>
      </c>
      <c r="M70" s="31">
        <v>0</v>
      </c>
      <c r="N70" s="31">
        <v>0</v>
      </c>
      <c r="O70" s="31">
        <f t="shared" si="55"/>
        <v>2</v>
      </c>
      <c r="P70" s="31">
        <f t="shared" si="56"/>
        <v>92</v>
      </c>
      <c r="Q70" s="31">
        <v>0</v>
      </c>
      <c r="R70" s="31">
        <v>0</v>
      </c>
      <c r="S70" s="31">
        <v>2</v>
      </c>
      <c r="T70" s="31">
        <v>92</v>
      </c>
      <c r="U70" s="31">
        <f t="shared" si="57"/>
        <v>0</v>
      </c>
      <c r="V70" s="31">
        <f t="shared" si="58"/>
        <v>0</v>
      </c>
      <c r="W70" s="31">
        <v>0</v>
      </c>
      <c r="X70" s="31">
        <v>0</v>
      </c>
      <c r="Y70" s="31">
        <v>0</v>
      </c>
      <c r="Z70" s="31">
        <v>0</v>
      </c>
      <c r="AA70" s="128"/>
      <c r="AB70" s="52"/>
      <c r="AC70" s="152" t="s">
        <v>10</v>
      </c>
      <c r="AD70" s="53"/>
      <c r="AE70" s="65">
        <f t="shared" si="59"/>
        <v>0</v>
      </c>
      <c r="AF70" s="66">
        <f t="shared" si="60"/>
        <v>0</v>
      </c>
      <c r="AG70" s="31">
        <v>0</v>
      </c>
      <c r="AH70" s="31">
        <v>0</v>
      </c>
      <c r="AI70" s="31">
        <v>0</v>
      </c>
      <c r="AJ70" s="31">
        <v>0</v>
      </c>
      <c r="AK70" s="66">
        <f t="shared" si="61"/>
        <v>0</v>
      </c>
      <c r="AL70" s="66">
        <f t="shared" si="62"/>
        <v>0</v>
      </c>
      <c r="AM70" s="31">
        <v>0</v>
      </c>
      <c r="AN70" s="31">
        <v>0</v>
      </c>
      <c r="AO70" s="31">
        <v>0</v>
      </c>
      <c r="AP70" s="31">
        <v>0</v>
      </c>
    </row>
    <row r="71" spans="1:42" s="99" customFormat="1" ht="12" customHeight="1">
      <c r="A71" s="73"/>
      <c r="B71" s="69"/>
      <c r="C71" s="151" t="s">
        <v>11</v>
      </c>
      <c r="D71" s="64"/>
      <c r="E71" s="65">
        <f t="shared" si="51"/>
        <v>23</v>
      </c>
      <c r="F71" s="66">
        <f t="shared" si="52"/>
        <v>950</v>
      </c>
      <c r="G71" s="31">
        <f t="shared" si="64"/>
        <v>17</v>
      </c>
      <c r="H71" s="31">
        <f t="shared" si="63"/>
        <v>700</v>
      </c>
      <c r="I71" s="31">
        <v>1</v>
      </c>
      <c r="J71" s="31">
        <v>40</v>
      </c>
      <c r="K71" s="31">
        <v>11</v>
      </c>
      <c r="L71" s="31">
        <v>470</v>
      </c>
      <c r="M71" s="31">
        <v>5</v>
      </c>
      <c r="N71" s="31">
        <v>190</v>
      </c>
      <c r="O71" s="31">
        <f t="shared" si="55"/>
        <v>4</v>
      </c>
      <c r="P71" s="31">
        <f t="shared" si="56"/>
        <v>180</v>
      </c>
      <c r="Q71" s="31">
        <v>1</v>
      </c>
      <c r="R71" s="31">
        <v>40</v>
      </c>
      <c r="S71" s="31">
        <v>3</v>
      </c>
      <c r="T71" s="31">
        <v>140</v>
      </c>
      <c r="U71" s="31">
        <f t="shared" si="57"/>
        <v>2</v>
      </c>
      <c r="V71" s="31">
        <f t="shared" si="58"/>
        <v>70</v>
      </c>
      <c r="W71" s="31">
        <v>2</v>
      </c>
      <c r="X71" s="31">
        <v>70</v>
      </c>
      <c r="Y71" s="31">
        <v>0</v>
      </c>
      <c r="Z71" s="31">
        <v>0</v>
      </c>
      <c r="AA71" s="128"/>
      <c r="AB71" s="76"/>
      <c r="AC71" s="152" t="s">
        <v>11</v>
      </c>
      <c r="AD71" s="53"/>
      <c r="AE71" s="65">
        <f t="shared" si="59"/>
        <v>0</v>
      </c>
      <c r="AF71" s="66">
        <f t="shared" si="60"/>
        <v>0</v>
      </c>
      <c r="AG71" s="31">
        <v>0</v>
      </c>
      <c r="AH71" s="31">
        <v>0</v>
      </c>
      <c r="AI71" s="31">
        <v>0</v>
      </c>
      <c r="AJ71" s="31">
        <v>0</v>
      </c>
      <c r="AK71" s="66">
        <f t="shared" si="61"/>
        <v>0</v>
      </c>
      <c r="AL71" s="66">
        <f t="shared" si="62"/>
        <v>0</v>
      </c>
      <c r="AM71" s="31">
        <v>0</v>
      </c>
      <c r="AN71" s="31">
        <v>0</v>
      </c>
      <c r="AO71" s="31">
        <v>0</v>
      </c>
      <c r="AP71" s="31">
        <v>0</v>
      </c>
    </row>
    <row r="72" spans="1:42" ht="12" customHeight="1">
      <c r="A72" s="74"/>
      <c r="B72" s="74"/>
      <c r="C72" s="151" t="s">
        <v>12</v>
      </c>
      <c r="D72" s="64"/>
      <c r="E72" s="65">
        <f t="shared" si="51"/>
        <v>1</v>
      </c>
      <c r="F72" s="66">
        <f t="shared" si="52"/>
        <v>50</v>
      </c>
      <c r="G72" s="31">
        <f t="shared" si="64"/>
        <v>1</v>
      </c>
      <c r="H72" s="31">
        <f t="shared" si="63"/>
        <v>50</v>
      </c>
      <c r="I72" s="31">
        <v>0</v>
      </c>
      <c r="J72" s="31">
        <v>0</v>
      </c>
      <c r="K72" s="31">
        <v>0</v>
      </c>
      <c r="L72" s="31">
        <v>0</v>
      </c>
      <c r="M72" s="31">
        <v>1</v>
      </c>
      <c r="N72" s="31">
        <v>50</v>
      </c>
      <c r="O72" s="31">
        <f t="shared" si="55"/>
        <v>0</v>
      </c>
      <c r="P72" s="31">
        <f t="shared" si="56"/>
        <v>0</v>
      </c>
      <c r="Q72" s="31">
        <v>0</v>
      </c>
      <c r="R72" s="31">
        <v>0</v>
      </c>
      <c r="S72" s="31">
        <v>0</v>
      </c>
      <c r="T72" s="31">
        <v>0</v>
      </c>
      <c r="U72" s="31">
        <f t="shared" si="57"/>
        <v>0</v>
      </c>
      <c r="V72" s="31">
        <f t="shared" si="58"/>
        <v>0</v>
      </c>
      <c r="W72" s="31">
        <v>0</v>
      </c>
      <c r="X72" s="31">
        <v>0</v>
      </c>
      <c r="Y72" s="31">
        <v>0</v>
      </c>
      <c r="Z72" s="31">
        <v>0</v>
      </c>
      <c r="AA72" s="75"/>
      <c r="AB72" s="75"/>
      <c r="AC72" s="152" t="s">
        <v>12</v>
      </c>
      <c r="AD72" s="53"/>
      <c r="AE72" s="65">
        <f t="shared" si="59"/>
        <v>0</v>
      </c>
      <c r="AF72" s="66">
        <f t="shared" si="60"/>
        <v>0</v>
      </c>
      <c r="AG72" s="31">
        <v>0</v>
      </c>
      <c r="AH72" s="31">
        <v>0</v>
      </c>
      <c r="AI72" s="31">
        <v>0</v>
      </c>
      <c r="AJ72" s="31">
        <v>0</v>
      </c>
      <c r="AK72" s="66">
        <f t="shared" si="61"/>
        <v>0</v>
      </c>
      <c r="AL72" s="66">
        <f t="shared" si="62"/>
        <v>0</v>
      </c>
      <c r="AM72" s="31">
        <v>0</v>
      </c>
      <c r="AN72" s="31">
        <v>0</v>
      </c>
      <c r="AO72" s="31">
        <v>0</v>
      </c>
      <c r="AP72" s="31">
        <v>0</v>
      </c>
    </row>
    <row r="73" spans="1:42" ht="12" customHeight="1">
      <c r="A73" s="74"/>
      <c r="B73" s="74"/>
      <c r="C73" s="151" t="s">
        <v>9</v>
      </c>
      <c r="D73" s="64"/>
      <c r="E73" s="65">
        <f t="shared" si="51"/>
        <v>2</v>
      </c>
      <c r="F73" s="66">
        <f t="shared" si="52"/>
        <v>80</v>
      </c>
      <c r="G73" s="31">
        <f t="shared" si="64"/>
        <v>0</v>
      </c>
      <c r="H73" s="31">
        <f t="shared" si="63"/>
        <v>0</v>
      </c>
      <c r="I73" s="31">
        <v>0</v>
      </c>
      <c r="J73" s="31">
        <v>0</v>
      </c>
      <c r="K73" s="31">
        <v>0</v>
      </c>
      <c r="L73" s="31">
        <v>0</v>
      </c>
      <c r="M73" s="31">
        <v>0</v>
      </c>
      <c r="N73" s="31">
        <v>0</v>
      </c>
      <c r="O73" s="31">
        <f t="shared" si="55"/>
        <v>2</v>
      </c>
      <c r="P73" s="31">
        <f t="shared" si="56"/>
        <v>80</v>
      </c>
      <c r="Q73" s="31">
        <v>0</v>
      </c>
      <c r="R73" s="31">
        <v>0</v>
      </c>
      <c r="S73" s="31">
        <v>2</v>
      </c>
      <c r="T73" s="31">
        <v>80</v>
      </c>
      <c r="U73" s="31">
        <f t="shared" si="57"/>
        <v>0</v>
      </c>
      <c r="V73" s="31">
        <f t="shared" si="58"/>
        <v>0</v>
      </c>
      <c r="W73" s="31">
        <v>0</v>
      </c>
      <c r="X73" s="31">
        <v>0</v>
      </c>
      <c r="Y73" s="31">
        <v>0</v>
      </c>
      <c r="Z73" s="31">
        <v>0</v>
      </c>
      <c r="AA73" s="75"/>
      <c r="AB73" s="75"/>
      <c r="AC73" s="152" t="s">
        <v>9</v>
      </c>
      <c r="AD73" s="53"/>
      <c r="AE73" s="65">
        <f t="shared" si="59"/>
        <v>0</v>
      </c>
      <c r="AF73" s="66">
        <f t="shared" si="60"/>
        <v>0</v>
      </c>
      <c r="AG73" s="31">
        <v>0</v>
      </c>
      <c r="AH73" s="31">
        <v>0</v>
      </c>
      <c r="AI73" s="31">
        <v>0</v>
      </c>
      <c r="AJ73" s="31">
        <v>0</v>
      </c>
      <c r="AK73" s="66">
        <f t="shared" si="61"/>
        <v>0</v>
      </c>
      <c r="AL73" s="66">
        <f t="shared" si="62"/>
        <v>0</v>
      </c>
      <c r="AM73" s="31">
        <v>0</v>
      </c>
      <c r="AN73" s="31">
        <v>0</v>
      </c>
      <c r="AO73" s="31">
        <v>0</v>
      </c>
      <c r="AP73" s="31">
        <v>0</v>
      </c>
    </row>
    <row r="74" spans="1:42" ht="12" customHeight="1">
      <c r="A74" s="74"/>
      <c r="B74" s="74"/>
      <c r="C74" s="151" t="s">
        <v>13</v>
      </c>
      <c r="D74" s="64"/>
      <c r="E74" s="65">
        <f t="shared" si="51"/>
        <v>5</v>
      </c>
      <c r="F74" s="66">
        <f t="shared" si="52"/>
        <v>690</v>
      </c>
      <c r="G74" s="31">
        <f t="shared" si="64"/>
        <v>3</v>
      </c>
      <c r="H74" s="31">
        <f t="shared" si="63"/>
        <v>600</v>
      </c>
      <c r="I74" s="31">
        <v>0</v>
      </c>
      <c r="J74" s="31">
        <v>0</v>
      </c>
      <c r="K74" s="31">
        <v>0</v>
      </c>
      <c r="L74" s="31">
        <v>0</v>
      </c>
      <c r="M74" s="31">
        <v>3</v>
      </c>
      <c r="N74" s="31">
        <v>600</v>
      </c>
      <c r="O74" s="31">
        <f t="shared" si="55"/>
        <v>2</v>
      </c>
      <c r="P74" s="31">
        <f t="shared" si="56"/>
        <v>90</v>
      </c>
      <c r="Q74" s="31">
        <v>0</v>
      </c>
      <c r="R74" s="31">
        <v>0</v>
      </c>
      <c r="S74" s="31">
        <v>2</v>
      </c>
      <c r="T74" s="31">
        <v>90</v>
      </c>
      <c r="U74" s="31">
        <f t="shared" si="57"/>
        <v>0</v>
      </c>
      <c r="V74" s="31">
        <f t="shared" si="58"/>
        <v>0</v>
      </c>
      <c r="W74" s="31">
        <v>0</v>
      </c>
      <c r="X74" s="31">
        <v>0</v>
      </c>
      <c r="Y74" s="31">
        <v>0</v>
      </c>
      <c r="Z74" s="31">
        <v>0</v>
      </c>
      <c r="AA74" s="75"/>
      <c r="AB74" s="75"/>
      <c r="AC74" s="152" t="s">
        <v>13</v>
      </c>
      <c r="AD74" s="53"/>
      <c r="AE74" s="65">
        <f t="shared" si="59"/>
        <v>0</v>
      </c>
      <c r="AF74" s="66">
        <f t="shared" si="60"/>
        <v>0</v>
      </c>
      <c r="AG74" s="31">
        <v>0</v>
      </c>
      <c r="AH74" s="31">
        <v>0</v>
      </c>
      <c r="AI74" s="31">
        <v>0</v>
      </c>
      <c r="AJ74" s="31">
        <v>0</v>
      </c>
      <c r="AK74" s="66">
        <f t="shared" si="61"/>
        <v>0</v>
      </c>
      <c r="AL74" s="66">
        <f t="shared" si="62"/>
        <v>0</v>
      </c>
      <c r="AM74" s="31">
        <v>0</v>
      </c>
      <c r="AN74" s="31">
        <v>0</v>
      </c>
      <c r="AO74" s="31">
        <v>0</v>
      </c>
      <c r="AP74" s="31">
        <v>0</v>
      </c>
    </row>
    <row r="75" spans="1:42" ht="12" customHeight="1">
      <c r="A75" s="74"/>
      <c r="B75" s="74"/>
      <c r="C75" s="151" t="s">
        <v>14</v>
      </c>
      <c r="D75" s="64"/>
      <c r="E75" s="65">
        <f t="shared" si="51"/>
        <v>5</v>
      </c>
      <c r="F75" s="66">
        <f t="shared" si="52"/>
        <v>244</v>
      </c>
      <c r="G75" s="31">
        <f t="shared" si="64"/>
        <v>3</v>
      </c>
      <c r="H75" s="31">
        <f t="shared" si="63"/>
        <v>154</v>
      </c>
      <c r="I75" s="31">
        <v>0</v>
      </c>
      <c r="J75" s="31">
        <v>0</v>
      </c>
      <c r="K75" s="31">
        <v>0</v>
      </c>
      <c r="L75" s="31">
        <v>0</v>
      </c>
      <c r="M75" s="31">
        <v>3</v>
      </c>
      <c r="N75" s="31">
        <v>154</v>
      </c>
      <c r="O75" s="31">
        <f t="shared" si="55"/>
        <v>2</v>
      </c>
      <c r="P75" s="31">
        <f t="shared" si="56"/>
        <v>90</v>
      </c>
      <c r="Q75" s="31">
        <v>2</v>
      </c>
      <c r="R75" s="31">
        <v>90</v>
      </c>
      <c r="S75" s="31">
        <v>0</v>
      </c>
      <c r="T75" s="31">
        <v>0</v>
      </c>
      <c r="U75" s="31">
        <f t="shared" si="57"/>
        <v>0</v>
      </c>
      <c r="V75" s="31">
        <f t="shared" si="58"/>
        <v>0</v>
      </c>
      <c r="W75" s="31">
        <v>0</v>
      </c>
      <c r="X75" s="31">
        <v>0</v>
      </c>
      <c r="Y75" s="31">
        <v>0</v>
      </c>
      <c r="Z75" s="31">
        <v>0</v>
      </c>
      <c r="AA75" s="75"/>
      <c r="AB75" s="75"/>
      <c r="AC75" s="152" t="s">
        <v>14</v>
      </c>
      <c r="AD75" s="53"/>
      <c r="AE75" s="65">
        <f t="shared" si="59"/>
        <v>0</v>
      </c>
      <c r="AF75" s="66">
        <f t="shared" si="60"/>
        <v>0</v>
      </c>
      <c r="AG75" s="31">
        <v>0</v>
      </c>
      <c r="AH75" s="31">
        <v>0</v>
      </c>
      <c r="AI75" s="31">
        <v>0</v>
      </c>
      <c r="AJ75" s="31">
        <v>0</v>
      </c>
      <c r="AK75" s="66">
        <f t="shared" si="61"/>
        <v>0</v>
      </c>
      <c r="AL75" s="66">
        <f t="shared" si="62"/>
        <v>0</v>
      </c>
      <c r="AM75" s="31">
        <v>0</v>
      </c>
      <c r="AN75" s="31">
        <v>0</v>
      </c>
      <c r="AO75" s="31">
        <v>0</v>
      </c>
      <c r="AP75" s="31">
        <v>0</v>
      </c>
    </row>
    <row r="76" spans="1:42" ht="12" customHeight="1">
      <c r="A76" s="74"/>
      <c r="B76" s="74"/>
      <c r="C76" s="151" t="s">
        <v>15</v>
      </c>
      <c r="D76" s="64"/>
      <c r="E76" s="65">
        <f t="shared" si="51"/>
        <v>1</v>
      </c>
      <c r="F76" s="66">
        <f t="shared" si="52"/>
        <v>30</v>
      </c>
      <c r="G76" s="31">
        <f t="shared" si="64"/>
        <v>0</v>
      </c>
      <c r="H76" s="31">
        <f t="shared" si="63"/>
        <v>0</v>
      </c>
      <c r="I76" s="31">
        <v>0</v>
      </c>
      <c r="J76" s="31">
        <v>0</v>
      </c>
      <c r="K76" s="31">
        <v>0</v>
      </c>
      <c r="L76" s="31">
        <v>0</v>
      </c>
      <c r="M76" s="31">
        <v>0</v>
      </c>
      <c r="N76" s="31">
        <v>0</v>
      </c>
      <c r="O76" s="31">
        <f t="shared" si="55"/>
        <v>1</v>
      </c>
      <c r="P76" s="31">
        <f t="shared" si="56"/>
        <v>30</v>
      </c>
      <c r="Q76" s="31">
        <v>0</v>
      </c>
      <c r="R76" s="31">
        <v>0</v>
      </c>
      <c r="S76" s="31">
        <v>1</v>
      </c>
      <c r="T76" s="31">
        <v>30</v>
      </c>
      <c r="U76" s="31">
        <f t="shared" si="57"/>
        <v>0</v>
      </c>
      <c r="V76" s="31">
        <f t="shared" si="58"/>
        <v>0</v>
      </c>
      <c r="W76" s="31">
        <v>0</v>
      </c>
      <c r="X76" s="31">
        <v>0</v>
      </c>
      <c r="Y76" s="31">
        <v>0</v>
      </c>
      <c r="Z76" s="31">
        <v>0</v>
      </c>
      <c r="AA76" s="75"/>
      <c r="AB76" s="75"/>
      <c r="AC76" s="152" t="s">
        <v>15</v>
      </c>
      <c r="AD76" s="53"/>
      <c r="AE76" s="65">
        <f t="shared" si="59"/>
        <v>0</v>
      </c>
      <c r="AF76" s="66">
        <f t="shared" si="60"/>
        <v>0</v>
      </c>
      <c r="AG76" s="31">
        <v>0</v>
      </c>
      <c r="AH76" s="31">
        <v>0</v>
      </c>
      <c r="AI76" s="31">
        <v>0</v>
      </c>
      <c r="AJ76" s="31">
        <v>0</v>
      </c>
      <c r="AK76" s="66">
        <f t="shared" si="61"/>
        <v>0</v>
      </c>
      <c r="AL76" s="66">
        <f t="shared" si="62"/>
        <v>0</v>
      </c>
      <c r="AM76" s="31">
        <v>0</v>
      </c>
      <c r="AN76" s="31">
        <v>0</v>
      </c>
      <c r="AO76" s="31">
        <v>0</v>
      </c>
      <c r="AP76" s="31">
        <v>0</v>
      </c>
    </row>
    <row r="77" spans="1:42" ht="12" customHeight="1">
      <c r="A77" s="74"/>
      <c r="B77" s="74"/>
      <c r="C77" s="151" t="s">
        <v>81</v>
      </c>
      <c r="D77" s="64"/>
      <c r="E77" s="65">
        <f t="shared" si="51"/>
        <v>3</v>
      </c>
      <c r="F77" s="66">
        <f t="shared" si="52"/>
        <v>454</v>
      </c>
      <c r="G77" s="31">
        <f t="shared" si="64"/>
        <v>2</v>
      </c>
      <c r="H77" s="31">
        <f t="shared" si="63"/>
        <v>330</v>
      </c>
      <c r="I77" s="31">
        <v>2</v>
      </c>
      <c r="J77" s="31">
        <v>330</v>
      </c>
      <c r="K77" s="31">
        <v>0</v>
      </c>
      <c r="L77" s="31">
        <v>0</v>
      </c>
      <c r="M77" s="31">
        <v>0</v>
      </c>
      <c r="N77" s="31">
        <v>0</v>
      </c>
      <c r="O77" s="31">
        <f t="shared" si="55"/>
        <v>1</v>
      </c>
      <c r="P77" s="31">
        <f t="shared" si="56"/>
        <v>124</v>
      </c>
      <c r="Q77" s="31">
        <v>1</v>
      </c>
      <c r="R77" s="31">
        <v>124</v>
      </c>
      <c r="S77" s="31">
        <v>0</v>
      </c>
      <c r="T77" s="31">
        <v>0</v>
      </c>
      <c r="U77" s="31">
        <f t="shared" si="57"/>
        <v>0</v>
      </c>
      <c r="V77" s="31">
        <f t="shared" si="58"/>
        <v>0</v>
      </c>
      <c r="W77" s="31">
        <v>0</v>
      </c>
      <c r="X77" s="31">
        <v>0</v>
      </c>
      <c r="Y77" s="31">
        <v>0</v>
      </c>
      <c r="Z77" s="31">
        <v>0</v>
      </c>
      <c r="AA77" s="75"/>
      <c r="AB77" s="75"/>
      <c r="AC77" s="152" t="s">
        <v>81</v>
      </c>
      <c r="AD77" s="53"/>
      <c r="AE77" s="65">
        <f t="shared" si="59"/>
        <v>0</v>
      </c>
      <c r="AF77" s="66">
        <f t="shared" si="60"/>
        <v>0</v>
      </c>
      <c r="AG77" s="31">
        <v>0</v>
      </c>
      <c r="AH77" s="31">
        <v>0</v>
      </c>
      <c r="AI77" s="31">
        <v>0</v>
      </c>
      <c r="AJ77" s="31">
        <v>0</v>
      </c>
      <c r="AK77" s="66">
        <f t="shared" si="61"/>
        <v>0</v>
      </c>
      <c r="AL77" s="66">
        <f t="shared" si="62"/>
        <v>0</v>
      </c>
      <c r="AM77" s="31">
        <v>0</v>
      </c>
      <c r="AN77" s="31">
        <v>0</v>
      </c>
      <c r="AO77" s="31">
        <v>0</v>
      </c>
      <c r="AP77" s="31">
        <v>0</v>
      </c>
    </row>
    <row r="78" spans="1:42" s="99" customFormat="1" ht="12" customHeight="1">
      <c r="A78" s="73"/>
      <c r="B78" s="69"/>
      <c r="C78" s="151" t="s">
        <v>82</v>
      </c>
      <c r="D78" s="64"/>
      <c r="E78" s="65">
        <f t="shared" si="51"/>
        <v>2</v>
      </c>
      <c r="F78" s="66">
        <f t="shared" si="52"/>
        <v>0</v>
      </c>
      <c r="G78" s="31">
        <f t="shared" si="64"/>
        <v>1</v>
      </c>
      <c r="H78" s="31">
        <f t="shared" si="63"/>
        <v>0</v>
      </c>
      <c r="I78" s="31">
        <v>0</v>
      </c>
      <c r="J78" s="31">
        <v>0</v>
      </c>
      <c r="K78" s="31">
        <v>0</v>
      </c>
      <c r="L78" s="31">
        <v>0</v>
      </c>
      <c r="M78" s="31">
        <v>1</v>
      </c>
      <c r="N78" s="31">
        <v>0</v>
      </c>
      <c r="O78" s="31">
        <f t="shared" si="55"/>
        <v>1</v>
      </c>
      <c r="P78" s="31">
        <f t="shared" si="56"/>
        <v>0</v>
      </c>
      <c r="Q78" s="31">
        <v>0</v>
      </c>
      <c r="R78" s="31">
        <v>0</v>
      </c>
      <c r="S78" s="31">
        <v>1</v>
      </c>
      <c r="T78" s="31">
        <v>0</v>
      </c>
      <c r="U78" s="31">
        <f t="shared" si="57"/>
        <v>0</v>
      </c>
      <c r="V78" s="31">
        <f t="shared" si="58"/>
        <v>0</v>
      </c>
      <c r="W78" s="31">
        <v>0</v>
      </c>
      <c r="X78" s="31">
        <v>0</v>
      </c>
      <c r="Y78" s="31">
        <v>0</v>
      </c>
      <c r="Z78" s="31">
        <v>0</v>
      </c>
      <c r="AA78" s="128"/>
      <c r="AB78" s="76"/>
      <c r="AC78" s="152" t="s">
        <v>82</v>
      </c>
      <c r="AD78" s="53"/>
      <c r="AE78" s="65">
        <f t="shared" si="59"/>
        <v>0</v>
      </c>
      <c r="AF78" s="66">
        <f t="shared" si="60"/>
        <v>0</v>
      </c>
      <c r="AG78" s="31">
        <v>0</v>
      </c>
      <c r="AH78" s="31">
        <v>0</v>
      </c>
      <c r="AI78" s="31">
        <v>0</v>
      </c>
      <c r="AJ78" s="31">
        <v>0</v>
      </c>
      <c r="AK78" s="66">
        <f t="shared" si="61"/>
        <v>0</v>
      </c>
      <c r="AL78" s="66">
        <f t="shared" si="62"/>
        <v>0</v>
      </c>
      <c r="AM78" s="31">
        <v>0</v>
      </c>
      <c r="AN78" s="31">
        <v>0</v>
      </c>
      <c r="AO78" s="31">
        <v>0</v>
      </c>
      <c r="AP78" s="31">
        <v>0</v>
      </c>
    </row>
    <row r="79" spans="1:42" ht="12" customHeight="1">
      <c r="A79" s="73"/>
      <c r="B79" s="74"/>
      <c r="C79" s="151" t="s">
        <v>8</v>
      </c>
      <c r="D79" s="64"/>
      <c r="E79" s="65">
        <f t="shared" si="51"/>
        <v>1172</v>
      </c>
      <c r="F79" s="66">
        <f t="shared" si="52"/>
        <v>127003</v>
      </c>
      <c r="G79" s="31">
        <f t="shared" si="64"/>
        <v>625</v>
      </c>
      <c r="H79" s="31">
        <f t="shared" si="63"/>
        <v>65238</v>
      </c>
      <c r="I79" s="31">
        <v>0</v>
      </c>
      <c r="J79" s="31">
        <v>0</v>
      </c>
      <c r="K79" s="31">
        <v>269</v>
      </c>
      <c r="L79" s="31">
        <v>29517</v>
      </c>
      <c r="M79" s="31">
        <v>356</v>
      </c>
      <c r="N79" s="31">
        <v>35721</v>
      </c>
      <c r="O79" s="31">
        <f t="shared" si="55"/>
        <v>352</v>
      </c>
      <c r="P79" s="31">
        <f t="shared" si="56"/>
        <v>40653</v>
      </c>
      <c r="Q79" s="31">
        <v>132</v>
      </c>
      <c r="R79" s="31">
        <v>14044</v>
      </c>
      <c r="S79" s="31">
        <v>220</v>
      </c>
      <c r="T79" s="31">
        <v>26609</v>
      </c>
      <c r="U79" s="31">
        <f t="shared" si="57"/>
        <v>100</v>
      </c>
      <c r="V79" s="31">
        <f t="shared" si="58"/>
        <v>11121</v>
      </c>
      <c r="W79" s="31">
        <v>25</v>
      </c>
      <c r="X79" s="31">
        <v>2876</v>
      </c>
      <c r="Y79" s="31">
        <v>75</v>
      </c>
      <c r="Z79" s="31">
        <v>8245</v>
      </c>
      <c r="AA79" s="128"/>
      <c r="AB79" s="75"/>
      <c r="AC79" s="152" t="s">
        <v>8</v>
      </c>
      <c r="AD79" s="53"/>
      <c r="AE79" s="65">
        <f t="shared" si="59"/>
        <v>37</v>
      </c>
      <c r="AF79" s="66">
        <f t="shared" si="60"/>
        <v>3845</v>
      </c>
      <c r="AG79" s="31">
        <v>13</v>
      </c>
      <c r="AH79" s="31">
        <v>1340</v>
      </c>
      <c r="AI79" s="31">
        <v>24</v>
      </c>
      <c r="AJ79" s="31">
        <v>2505</v>
      </c>
      <c r="AK79" s="66">
        <f t="shared" si="61"/>
        <v>58</v>
      </c>
      <c r="AL79" s="66">
        <f t="shared" si="62"/>
        <v>6146</v>
      </c>
      <c r="AM79" s="31">
        <v>14</v>
      </c>
      <c r="AN79" s="31">
        <v>1680</v>
      </c>
      <c r="AO79" s="31">
        <v>44</v>
      </c>
      <c r="AP79" s="31">
        <v>4466</v>
      </c>
    </row>
    <row r="80" spans="1:42" ht="9" customHeight="1">
      <c r="A80" s="73"/>
      <c r="B80" s="74"/>
      <c r="C80" s="151"/>
      <c r="D80" s="64"/>
      <c r="E80" s="65"/>
      <c r="F80" s="66"/>
      <c r="G80" s="31"/>
      <c r="H80" s="31"/>
      <c r="I80" s="31"/>
      <c r="J80" s="31"/>
      <c r="K80" s="31"/>
      <c r="L80" s="31"/>
      <c r="M80" s="31"/>
      <c r="N80" s="31"/>
      <c r="O80" s="31"/>
      <c r="P80" s="31"/>
      <c r="Q80" s="31"/>
      <c r="R80" s="31"/>
      <c r="S80" s="31"/>
      <c r="T80" s="31"/>
      <c r="U80" s="31"/>
      <c r="V80" s="31"/>
      <c r="W80" s="31"/>
      <c r="X80" s="31"/>
      <c r="Y80" s="31"/>
      <c r="Z80" s="31"/>
      <c r="AA80" s="128"/>
      <c r="AB80" s="75"/>
      <c r="AC80" s="152"/>
      <c r="AD80" s="53"/>
      <c r="AE80" s="65"/>
      <c r="AF80" s="66"/>
      <c r="AG80" s="31"/>
      <c r="AH80" s="31"/>
      <c r="AI80" s="31"/>
      <c r="AJ80" s="31"/>
      <c r="AK80" s="66"/>
      <c r="AL80" s="66"/>
      <c r="AM80" s="31"/>
      <c r="AN80" s="31"/>
      <c r="AO80" s="31"/>
      <c r="AP80" s="31"/>
    </row>
    <row r="81" spans="1:42" s="13" customFormat="1" ht="12" customHeight="1">
      <c r="A81" s="142"/>
      <c r="B81" s="173" t="s">
        <v>94</v>
      </c>
      <c r="C81" s="173"/>
      <c r="D81" s="143"/>
      <c r="E81" s="26">
        <f>SUM(E82:E89)</f>
        <v>289</v>
      </c>
      <c r="F81" s="27">
        <f>SUM(F82:F89)</f>
        <v>12217</v>
      </c>
      <c r="G81" s="28">
        <f>I81+K81+M81</f>
        <v>239</v>
      </c>
      <c r="H81" s="28">
        <f aca="true" t="shared" si="65" ref="H81:N81">SUM(H82:H89)</f>
        <v>10916</v>
      </c>
      <c r="I81" s="28">
        <f t="shared" si="65"/>
        <v>1</v>
      </c>
      <c r="J81" s="28">
        <f t="shared" si="65"/>
        <v>0</v>
      </c>
      <c r="K81" s="28">
        <f t="shared" si="65"/>
        <v>45</v>
      </c>
      <c r="L81" s="28">
        <f t="shared" si="65"/>
        <v>0</v>
      </c>
      <c r="M81" s="28">
        <f t="shared" si="65"/>
        <v>193</v>
      </c>
      <c r="N81" s="28">
        <f t="shared" si="65"/>
        <v>10916</v>
      </c>
      <c r="O81" s="28">
        <f>Q81+S81</f>
        <v>27</v>
      </c>
      <c r="P81" s="28">
        <f>SUM(P82:P89)</f>
        <v>234</v>
      </c>
      <c r="Q81" s="28">
        <f>SUM(Q82:Q89)</f>
        <v>1</v>
      </c>
      <c r="R81" s="28">
        <f>SUM(R82:R89)</f>
        <v>0</v>
      </c>
      <c r="S81" s="28">
        <f>SUM(S82:S89)</f>
        <v>26</v>
      </c>
      <c r="T81" s="28">
        <f>SUM(T82:T89)</f>
        <v>234</v>
      </c>
      <c r="U81" s="28">
        <f>W81+Y81</f>
        <v>20</v>
      </c>
      <c r="V81" s="28">
        <f>X81+Z81</f>
        <v>1051</v>
      </c>
      <c r="W81" s="28">
        <f>SUM(W82:W89)</f>
        <v>0</v>
      </c>
      <c r="X81" s="28">
        <f>SUM(X82:X89)</f>
        <v>0</v>
      </c>
      <c r="Y81" s="28">
        <f>SUM(Y82:Y89)</f>
        <v>20</v>
      </c>
      <c r="Z81" s="28">
        <f>SUM(Z82:Z89)</f>
        <v>1051</v>
      </c>
      <c r="AA81" s="161"/>
      <c r="AB81" s="178" t="s">
        <v>94</v>
      </c>
      <c r="AC81" s="178"/>
      <c r="AD81" s="147"/>
      <c r="AE81" s="26">
        <f>AG81+AI81</f>
        <v>0</v>
      </c>
      <c r="AF81" s="27">
        <f>AH81+AJ81</f>
        <v>0</v>
      </c>
      <c r="AG81" s="27">
        <f>SUM(AG82:AG89)</f>
        <v>0</v>
      </c>
      <c r="AH81" s="27">
        <f>SUM(AH82:AH89)</f>
        <v>0</v>
      </c>
      <c r="AI81" s="27">
        <f>SUM(AI82:AI89)</f>
        <v>0</v>
      </c>
      <c r="AJ81" s="27">
        <f>SUM(AJ82:AJ89)</f>
        <v>0</v>
      </c>
      <c r="AK81" s="27">
        <f>+AM81+AO81</f>
        <v>3</v>
      </c>
      <c r="AL81" s="27">
        <f>+AN81+AP81</f>
        <v>16</v>
      </c>
      <c r="AM81" s="28">
        <f>SUM(AM82:AM89)</f>
        <v>0</v>
      </c>
      <c r="AN81" s="28">
        <f>SUM(AN82:AN89)</f>
        <v>0</v>
      </c>
      <c r="AO81" s="28">
        <f>SUM(AO82:AO89)</f>
        <v>3</v>
      </c>
      <c r="AP81" s="28">
        <f>SUM(AP82:AP89)</f>
        <v>16</v>
      </c>
    </row>
    <row r="82" spans="1:42" ht="12" customHeight="1">
      <c r="A82" s="73"/>
      <c r="B82" s="74"/>
      <c r="C82" s="151" t="s">
        <v>27</v>
      </c>
      <c r="D82" s="64"/>
      <c r="E82" s="65">
        <f aca="true" t="shared" si="66" ref="E82:E89">G82+O82+U82+AK82+AE82</f>
        <v>1</v>
      </c>
      <c r="F82" s="66">
        <f aca="true" t="shared" si="67" ref="F82:F89">H82+P82+V82+AF82+AL82</f>
        <v>60</v>
      </c>
      <c r="G82" s="66">
        <f>I82+K82+M82</f>
        <v>0</v>
      </c>
      <c r="H82" s="66">
        <f>J82+L82+N82</f>
        <v>0</v>
      </c>
      <c r="I82" s="66">
        <v>0</v>
      </c>
      <c r="J82" s="66">
        <v>0</v>
      </c>
      <c r="K82" s="66">
        <v>0</v>
      </c>
      <c r="L82" s="66">
        <v>0</v>
      </c>
      <c r="M82" s="66">
        <v>0</v>
      </c>
      <c r="N82" s="66">
        <v>0</v>
      </c>
      <c r="O82" s="66">
        <f>Q82+S82</f>
        <v>1</v>
      </c>
      <c r="P82" s="66">
        <f>R82+T82</f>
        <v>60</v>
      </c>
      <c r="Q82" s="66">
        <v>0</v>
      </c>
      <c r="R82" s="66">
        <v>0</v>
      </c>
      <c r="S82" s="66">
        <v>1</v>
      </c>
      <c r="T82" s="66">
        <v>60</v>
      </c>
      <c r="U82" s="66">
        <f>W82+Y82</f>
        <v>0</v>
      </c>
      <c r="V82" s="66">
        <f>X82+Z82</f>
        <v>0</v>
      </c>
      <c r="W82" s="66">
        <v>0</v>
      </c>
      <c r="X82" s="66">
        <v>0</v>
      </c>
      <c r="Y82" s="66">
        <v>0</v>
      </c>
      <c r="Z82" s="66">
        <v>0</v>
      </c>
      <c r="AA82" s="128"/>
      <c r="AB82" s="75"/>
      <c r="AC82" s="152" t="s">
        <v>27</v>
      </c>
      <c r="AD82" s="67"/>
      <c r="AE82" s="65">
        <f>AG82+AI82</f>
        <v>0</v>
      </c>
      <c r="AF82" s="66">
        <f>AH82+AJ82</f>
        <v>0</v>
      </c>
      <c r="AG82" s="66">
        <v>0</v>
      </c>
      <c r="AH82" s="66">
        <v>0</v>
      </c>
      <c r="AI82" s="66">
        <v>0</v>
      </c>
      <c r="AJ82" s="66">
        <v>0</v>
      </c>
      <c r="AK82" s="66">
        <f>AM82+AO82</f>
        <v>0</v>
      </c>
      <c r="AL82" s="66">
        <f>AN82+AP82</f>
        <v>0</v>
      </c>
      <c r="AM82" s="31">
        <v>0</v>
      </c>
      <c r="AN82" s="31">
        <v>0</v>
      </c>
      <c r="AO82" s="31">
        <v>0</v>
      </c>
      <c r="AP82" s="31">
        <v>0</v>
      </c>
    </row>
    <row r="83" spans="1:42" ht="12" customHeight="1">
      <c r="A83" s="73"/>
      <c r="B83" s="74"/>
      <c r="C83" s="151" t="s">
        <v>26</v>
      </c>
      <c r="D83" s="64"/>
      <c r="E83" s="65">
        <f t="shared" si="66"/>
        <v>8</v>
      </c>
      <c r="F83" s="66">
        <f t="shared" si="67"/>
        <v>190</v>
      </c>
      <c r="G83" s="66">
        <f aca="true" t="shared" si="68" ref="G83:G89">I83+K83+M83</f>
        <v>0</v>
      </c>
      <c r="H83" s="66">
        <f aca="true" t="shared" si="69" ref="H83:H89">J83+L83+N83</f>
        <v>0</v>
      </c>
      <c r="I83" s="66">
        <v>0</v>
      </c>
      <c r="J83" s="66">
        <v>0</v>
      </c>
      <c r="K83" s="66">
        <v>0</v>
      </c>
      <c r="L83" s="66">
        <v>0</v>
      </c>
      <c r="M83" s="66">
        <v>0</v>
      </c>
      <c r="N83" s="66">
        <v>0</v>
      </c>
      <c r="O83" s="66">
        <f aca="true" t="shared" si="70" ref="O83:O89">Q83+S83</f>
        <v>7</v>
      </c>
      <c r="P83" s="66">
        <f aca="true" t="shared" si="71" ref="P83:P89">R83+T83</f>
        <v>174</v>
      </c>
      <c r="Q83" s="66">
        <v>0</v>
      </c>
      <c r="R83" s="66">
        <v>0</v>
      </c>
      <c r="S83" s="66">
        <v>7</v>
      </c>
      <c r="T83" s="66">
        <v>174</v>
      </c>
      <c r="U83" s="66">
        <f aca="true" t="shared" si="72" ref="U83:U89">W83+Y83</f>
        <v>0</v>
      </c>
      <c r="V83" s="66">
        <f aca="true" t="shared" si="73" ref="V83:V89">X83+Z83</f>
        <v>0</v>
      </c>
      <c r="W83" s="66">
        <v>0</v>
      </c>
      <c r="X83" s="66">
        <v>0</v>
      </c>
      <c r="Y83" s="66">
        <v>0</v>
      </c>
      <c r="Z83" s="66">
        <v>0</v>
      </c>
      <c r="AA83" s="128"/>
      <c r="AB83" s="75"/>
      <c r="AC83" s="152" t="s">
        <v>26</v>
      </c>
      <c r="AD83" s="67"/>
      <c r="AE83" s="65">
        <f aca="true" t="shared" si="74" ref="AE83:AE89">AG83+AI83</f>
        <v>0</v>
      </c>
      <c r="AF83" s="66">
        <f aca="true" t="shared" si="75" ref="AF83:AF89">AH83+AJ83</f>
        <v>0</v>
      </c>
      <c r="AG83" s="66">
        <v>0</v>
      </c>
      <c r="AH83" s="66">
        <v>0</v>
      </c>
      <c r="AI83" s="66">
        <v>0</v>
      </c>
      <c r="AJ83" s="66">
        <v>0</v>
      </c>
      <c r="AK83" s="66">
        <f aca="true" t="shared" si="76" ref="AK83:AK89">AM83+AO83</f>
        <v>1</v>
      </c>
      <c r="AL83" s="66">
        <f aca="true" t="shared" si="77" ref="AL83:AL89">AN83+AP83</f>
        <v>16</v>
      </c>
      <c r="AM83" s="31">
        <v>0</v>
      </c>
      <c r="AN83" s="31">
        <v>0</v>
      </c>
      <c r="AO83" s="31">
        <v>1</v>
      </c>
      <c r="AP83" s="31">
        <v>16</v>
      </c>
    </row>
    <row r="84" spans="1:42" ht="12" customHeight="1">
      <c r="A84" s="73"/>
      <c r="B84" s="74"/>
      <c r="C84" s="151" t="s">
        <v>28</v>
      </c>
      <c r="D84" s="64"/>
      <c r="E84" s="65">
        <f t="shared" si="66"/>
        <v>25</v>
      </c>
      <c r="F84" s="66">
        <f t="shared" si="67"/>
        <v>0</v>
      </c>
      <c r="G84" s="66">
        <f t="shared" si="68"/>
        <v>9</v>
      </c>
      <c r="H84" s="66">
        <f t="shared" si="69"/>
        <v>0</v>
      </c>
      <c r="I84" s="66">
        <v>0</v>
      </c>
      <c r="J84" s="66">
        <v>0</v>
      </c>
      <c r="K84" s="66">
        <v>0</v>
      </c>
      <c r="L84" s="66">
        <v>0</v>
      </c>
      <c r="M84" s="66">
        <v>9</v>
      </c>
      <c r="N84" s="66">
        <v>0</v>
      </c>
      <c r="O84" s="66">
        <f t="shared" si="70"/>
        <v>13</v>
      </c>
      <c r="P84" s="66">
        <f t="shared" si="71"/>
        <v>0</v>
      </c>
      <c r="Q84" s="66">
        <v>0</v>
      </c>
      <c r="R84" s="66">
        <v>0</v>
      </c>
      <c r="S84" s="66">
        <v>13</v>
      </c>
      <c r="T84" s="66">
        <v>0</v>
      </c>
      <c r="U84" s="66">
        <f t="shared" si="72"/>
        <v>1</v>
      </c>
      <c r="V84" s="66">
        <f t="shared" si="73"/>
        <v>0</v>
      </c>
      <c r="W84" s="66">
        <v>0</v>
      </c>
      <c r="X84" s="66">
        <v>0</v>
      </c>
      <c r="Y84" s="66">
        <v>1</v>
      </c>
      <c r="Z84" s="66">
        <v>0</v>
      </c>
      <c r="AA84" s="128"/>
      <c r="AB84" s="75"/>
      <c r="AC84" s="152" t="s">
        <v>28</v>
      </c>
      <c r="AD84" s="67"/>
      <c r="AE84" s="65">
        <f t="shared" si="74"/>
        <v>0</v>
      </c>
      <c r="AF84" s="66">
        <f t="shared" si="75"/>
        <v>0</v>
      </c>
      <c r="AG84" s="66">
        <v>0</v>
      </c>
      <c r="AH84" s="66">
        <v>0</v>
      </c>
      <c r="AI84" s="66">
        <v>0</v>
      </c>
      <c r="AJ84" s="66">
        <v>0</v>
      </c>
      <c r="AK84" s="66">
        <f t="shared" si="76"/>
        <v>2</v>
      </c>
      <c r="AL84" s="66">
        <f t="shared" si="77"/>
        <v>0</v>
      </c>
      <c r="AM84" s="31">
        <v>0</v>
      </c>
      <c r="AN84" s="31">
        <v>0</v>
      </c>
      <c r="AO84" s="31">
        <v>2</v>
      </c>
      <c r="AP84" s="31">
        <v>0</v>
      </c>
    </row>
    <row r="85" spans="1:42" ht="12" customHeight="1">
      <c r="A85" s="73"/>
      <c r="B85" s="74"/>
      <c r="C85" s="151" t="s">
        <v>29</v>
      </c>
      <c r="D85" s="87"/>
      <c r="E85" s="65">
        <f t="shared" si="66"/>
        <v>1</v>
      </c>
      <c r="F85" s="66">
        <f t="shared" si="67"/>
        <v>20</v>
      </c>
      <c r="G85" s="66">
        <f t="shared" si="68"/>
        <v>1</v>
      </c>
      <c r="H85" s="66">
        <f t="shared" si="69"/>
        <v>20</v>
      </c>
      <c r="I85" s="66">
        <v>0</v>
      </c>
      <c r="J85" s="66">
        <v>0</v>
      </c>
      <c r="K85" s="66">
        <v>0</v>
      </c>
      <c r="L85" s="66">
        <v>0</v>
      </c>
      <c r="M85" s="66">
        <v>1</v>
      </c>
      <c r="N85" s="66">
        <v>20</v>
      </c>
      <c r="O85" s="66">
        <f t="shared" si="70"/>
        <v>0</v>
      </c>
      <c r="P85" s="66">
        <f t="shared" si="71"/>
        <v>0</v>
      </c>
      <c r="Q85" s="66">
        <v>0</v>
      </c>
      <c r="R85" s="66">
        <v>0</v>
      </c>
      <c r="S85" s="66">
        <v>0</v>
      </c>
      <c r="T85" s="66">
        <v>0</v>
      </c>
      <c r="U85" s="66">
        <f t="shared" si="72"/>
        <v>0</v>
      </c>
      <c r="V85" s="66">
        <f t="shared" si="73"/>
        <v>0</v>
      </c>
      <c r="W85" s="66">
        <v>0</v>
      </c>
      <c r="X85" s="66">
        <v>0</v>
      </c>
      <c r="Y85" s="66">
        <v>0</v>
      </c>
      <c r="Z85" s="66">
        <v>0</v>
      </c>
      <c r="AA85" s="128"/>
      <c r="AB85" s="75"/>
      <c r="AC85" s="152" t="s">
        <v>29</v>
      </c>
      <c r="AD85" s="100"/>
      <c r="AE85" s="65">
        <f t="shared" si="74"/>
        <v>0</v>
      </c>
      <c r="AF85" s="66">
        <f t="shared" si="75"/>
        <v>0</v>
      </c>
      <c r="AG85" s="66">
        <v>0</v>
      </c>
      <c r="AH85" s="66">
        <v>0</v>
      </c>
      <c r="AI85" s="66">
        <v>0</v>
      </c>
      <c r="AJ85" s="66">
        <v>0</v>
      </c>
      <c r="AK85" s="66">
        <f t="shared" si="76"/>
        <v>0</v>
      </c>
      <c r="AL85" s="66">
        <f t="shared" si="77"/>
        <v>0</v>
      </c>
      <c r="AM85" s="31">
        <v>0</v>
      </c>
      <c r="AN85" s="31">
        <v>0</v>
      </c>
      <c r="AO85" s="31">
        <v>0</v>
      </c>
      <c r="AP85" s="31">
        <v>0</v>
      </c>
    </row>
    <row r="86" spans="1:42" ht="12" customHeight="1">
      <c r="A86" s="73"/>
      <c r="B86" s="74"/>
      <c r="C86" s="151" t="s">
        <v>30</v>
      </c>
      <c r="D86" s="87"/>
      <c r="E86" s="65">
        <f t="shared" si="66"/>
        <v>199</v>
      </c>
      <c r="F86" s="66">
        <f t="shared" si="67"/>
        <v>11947</v>
      </c>
      <c r="G86" s="66">
        <f t="shared" si="68"/>
        <v>180</v>
      </c>
      <c r="H86" s="66">
        <f t="shared" si="69"/>
        <v>10896</v>
      </c>
      <c r="I86" s="66">
        <v>0</v>
      </c>
      <c r="J86" s="66">
        <v>0</v>
      </c>
      <c r="K86" s="66">
        <v>0</v>
      </c>
      <c r="L86" s="66">
        <v>0</v>
      </c>
      <c r="M86" s="66">
        <v>180</v>
      </c>
      <c r="N86" s="66">
        <v>10896</v>
      </c>
      <c r="O86" s="66">
        <f t="shared" si="70"/>
        <v>0</v>
      </c>
      <c r="P86" s="66">
        <f t="shared" si="71"/>
        <v>0</v>
      </c>
      <c r="Q86" s="66">
        <v>0</v>
      </c>
      <c r="R86" s="66">
        <v>0</v>
      </c>
      <c r="S86" s="66">
        <v>0</v>
      </c>
      <c r="T86" s="66">
        <v>0</v>
      </c>
      <c r="U86" s="66">
        <f t="shared" si="72"/>
        <v>19</v>
      </c>
      <c r="V86" s="66">
        <f t="shared" si="73"/>
        <v>1051</v>
      </c>
      <c r="W86" s="66">
        <v>0</v>
      </c>
      <c r="X86" s="66">
        <v>0</v>
      </c>
      <c r="Y86" s="66">
        <v>19</v>
      </c>
      <c r="Z86" s="66">
        <v>1051</v>
      </c>
      <c r="AA86" s="128"/>
      <c r="AB86" s="75"/>
      <c r="AC86" s="152" t="s">
        <v>30</v>
      </c>
      <c r="AD86" s="100"/>
      <c r="AE86" s="65">
        <f t="shared" si="74"/>
        <v>0</v>
      </c>
      <c r="AF86" s="66">
        <f t="shared" si="75"/>
        <v>0</v>
      </c>
      <c r="AG86" s="66">
        <v>0</v>
      </c>
      <c r="AH86" s="66">
        <v>0</v>
      </c>
      <c r="AI86" s="66">
        <v>0</v>
      </c>
      <c r="AJ86" s="66">
        <v>0</v>
      </c>
      <c r="AK86" s="66">
        <f t="shared" si="76"/>
        <v>0</v>
      </c>
      <c r="AL86" s="66">
        <f t="shared" si="77"/>
        <v>0</v>
      </c>
      <c r="AM86" s="31">
        <v>0</v>
      </c>
      <c r="AN86" s="31">
        <v>0</v>
      </c>
      <c r="AO86" s="31">
        <v>0</v>
      </c>
      <c r="AP86" s="31">
        <v>0</v>
      </c>
    </row>
    <row r="87" spans="1:42" ht="12" customHeight="1">
      <c r="A87" s="73"/>
      <c r="B87" s="74"/>
      <c r="C87" s="155" t="s">
        <v>83</v>
      </c>
      <c r="D87" s="64"/>
      <c r="E87" s="65">
        <f t="shared" si="66"/>
        <v>1</v>
      </c>
      <c r="F87" s="66">
        <f t="shared" si="67"/>
        <v>0</v>
      </c>
      <c r="G87" s="66">
        <f t="shared" si="68"/>
        <v>1</v>
      </c>
      <c r="H87" s="66">
        <f t="shared" si="69"/>
        <v>0</v>
      </c>
      <c r="I87" s="66">
        <v>1</v>
      </c>
      <c r="J87" s="66">
        <v>0</v>
      </c>
      <c r="K87" s="66">
        <v>0</v>
      </c>
      <c r="L87" s="66">
        <v>0</v>
      </c>
      <c r="M87" s="66">
        <v>0</v>
      </c>
      <c r="N87" s="66">
        <v>0</v>
      </c>
      <c r="O87" s="66">
        <f t="shared" si="70"/>
        <v>0</v>
      </c>
      <c r="P87" s="66">
        <f t="shared" si="71"/>
        <v>0</v>
      </c>
      <c r="Q87" s="66">
        <v>0</v>
      </c>
      <c r="R87" s="66">
        <v>0</v>
      </c>
      <c r="S87" s="66">
        <v>0</v>
      </c>
      <c r="T87" s="66">
        <v>0</v>
      </c>
      <c r="U87" s="66">
        <f t="shared" si="72"/>
        <v>0</v>
      </c>
      <c r="V87" s="66">
        <f t="shared" si="73"/>
        <v>0</v>
      </c>
      <c r="W87" s="66">
        <v>0</v>
      </c>
      <c r="X87" s="66">
        <v>0</v>
      </c>
      <c r="Y87" s="66">
        <v>0</v>
      </c>
      <c r="Z87" s="66">
        <v>0</v>
      </c>
      <c r="AA87" s="128"/>
      <c r="AB87" s="75"/>
      <c r="AC87" s="152" t="s">
        <v>83</v>
      </c>
      <c r="AD87" s="67"/>
      <c r="AE87" s="65">
        <f t="shared" si="74"/>
        <v>0</v>
      </c>
      <c r="AF87" s="66">
        <f t="shared" si="75"/>
        <v>0</v>
      </c>
      <c r="AG87" s="66">
        <v>0</v>
      </c>
      <c r="AH87" s="66">
        <v>0</v>
      </c>
      <c r="AI87" s="66">
        <v>0</v>
      </c>
      <c r="AJ87" s="66">
        <v>0</v>
      </c>
      <c r="AK87" s="66">
        <f t="shared" si="76"/>
        <v>0</v>
      </c>
      <c r="AL87" s="66">
        <f t="shared" si="77"/>
        <v>0</v>
      </c>
      <c r="AM87" s="31">
        <v>0</v>
      </c>
      <c r="AN87" s="31">
        <v>0</v>
      </c>
      <c r="AO87" s="31">
        <v>0</v>
      </c>
      <c r="AP87" s="31">
        <v>0</v>
      </c>
    </row>
    <row r="88" spans="1:42" ht="12" customHeight="1">
      <c r="A88" s="73"/>
      <c r="B88" s="74"/>
      <c r="C88" s="151" t="s">
        <v>84</v>
      </c>
      <c r="D88" s="74"/>
      <c r="E88" s="65">
        <f t="shared" si="66"/>
        <v>51</v>
      </c>
      <c r="F88" s="66">
        <f t="shared" si="67"/>
        <v>0</v>
      </c>
      <c r="G88" s="66">
        <f t="shared" si="68"/>
        <v>45</v>
      </c>
      <c r="H88" s="66">
        <f t="shared" si="69"/>
        <v>0</v>
      </c>
      <c r="I88" s="66">
        <v>0</v>
      </c>
      <c r="J88" s="66">
        <v>0</v>
      </c>
      <c r="K88" s="66">
        <v>45</v>
      </c>
      <c r="L88" s="66">
        <v>0</v>
      </c>
      <c r="M88" s="66">
        <v>0</v>
      </c>
      <c r="N88" s="66">
        <v>0</v>
      </c>
      <c r="O88" s="66">
        <f t="shared" si="70"/>
        <v>6</v>
      </c>
      <c r="P88" s="66">
        <f t="shared" si="71"/>
        <v>0</v>
      </c>
      <c r="Q88" s="66">
        <v>1</v>
      </c>
      <c r="R88" s="66">
        <v>0</v>
      </c>
      <c r="S88" s="66">
        <v>5</v>
      </c>
      <c r="T88" s="66">
        <v>0</v>
      </c>
      <c r="U88" s="66">
        <f t="shared" si="72"/>
        <v>0</v>
      </c>
      <c r="V88" s="66">
        <f t="shared" si="73"/>
        <v>0</v>
      </c>
      <c r="W88" s="66">
        <v>0</v>
      </c>
      <c r="X88" s="66">
        <v>0</v>
      </c>
      <c r="Y88" s="66">
        <v>0</v>
      </c>
      <c r="Z88" s="66">
        <v>0</v>
      </c>
      <c r="AA88" s="128"/>
      <c r="AB88" s="75"/>
      <c r="AC88" s="152" t="s">
        <v>84</v>
      </c>
      <c r="AD88" s="75"/>
      <c r="AE88" s="93">
        <f t="shared" si="74"/>
        <v>0</v>
      </c>
      <c r="AF88" s="75">
        <f t="shared" si="75"/>
        <v>0</v>
      </c>
      <c r="AG88" s="75">
        <v>0</v>
      </c>
      <c r="AH88" s="75">
        <v>0</v>
      </c>
      <c r="AI88" s="75">
        <v>0</v>
      </c>
      <c r="AJ88" s="75">
        <v>0</v>
      </c>
      <c r="AK88" s="75">
        <f t="shared" si="76"/>
        <v>0</v>
      </c>
      <c r="AL88" s="75">
        <f t="shared" si="77"/>
        <v>0</v>
      </c>
      <c r="AM88" s="75">
        <v>0</v>
      </c>
      <c r="AN88" s="75">
        <v>0</v>
      </c>
      <c r="AO88" s="75">
        <v>0</v>
      </c>
      <c r="AP88" s="75">
        <v>0</v>
      </c>
    </row>
    <row r="89" spans="1:42" s="90" customFormat="1" ht="12" customHeight="1">
      <c r="A89" s="101"/>
      <c r="B89" s="102"/>
      <c r="C89" s="156" t="s">
        <v>31</v>
      </c>
      <c r="D89" s="74"/>
      <c r="E89" s="103">
        <f t="shared" si="66"/>
        <v>3</v>
      </c>
      <c r="F89" s="104">
        <f t="shared" si="67"/>
        <v>0</v>
      </c>
      <c r="G89" s="104">
        <f t="shared" si="68"/>
        <v>3</v>
      </c>
      <c r="H89" s="104">
        <f t="shared" si="69"/>
        <v>0</v>
      </c>
      <c r="I89" s="104">
        <v>0</v>
      </c>
      <c r="J89" s="104">
        <v>0</v>
      </c>
      <c r="K89" s="104">
        <v>0</v>
      </c>
      <c r="L89" s="104">
        <v>0</v>
      </c>
      <c r="M89" s="104">
        <v>3</v>
      </c>
      <c r="N89" s="104">
        <v>0</v>
      </c>
      <c r="O89" s="104">
        <f t="shared" si="70"/>
        <v>0</v>
      </c>
      <c r="P89" s="104">
        <f t="shared" si="71"/>
        <v>0</v>
      </c>
      <c r="Q89" s="104">
        <v>0</v>
      </c>
      <c r="R89" s="104">
        <v>0</v>
      </c>
      <c r="S89" s="104">
        <v>0</v>
      </c>
      <c r="T89" s="104">
        <v>0</v>
      </c>
      <c r="U89" s="104">
        <f t="shared" si="72"/>
        <v>0</v>
      </c>
      <c r="V89" s="104">
        <f t="shared" si="73"/>
        <v>0</v>
      </c>
      <c r="W89" s="104">
        <v>0</v>
      </c>
      <c r="X89" s="104">
        <v>0</v>
      </c>
      <c r="Y89" s="104">
        <v>0</v>
      </c>
      <c r="Z89" s="104">
        <v>0</v>
      </c>
      <c r="AA89" s="128"/>
      <c r="AB89" s="105"/>
      <c r="AC89" s="157" t="s">
        <v>31</v>
      </c>
      <c r="AD89" s="75"/>
      <c r="AE89" s="106">
        <f t="shared" si="74"/>
        <v>0</v>
      </c>
      <c r="AF89" s="105">
        <f t="shared" si="75"/>
        <v>0</v>
      </c>
      <c r="AG89" s="105">
        <v>0</v>
      </c>
      <c r="AH89" s="105">
        <v>0</v>
      </c>
      <c r="AI89" s="105">
        <v>0</v>
      </c>
      <c r="AJ89" s="105">
        <v>0</v>
      </c>
      <c r="AK89" s="75">
        <f t="shared" si="76"/>
        <v>0</v>
      </c>
      <c r="AL89" s="75">
        <f t="shared" si="77"/>
        <v>0</v>
      </c>
      <c r="AM89" s="75">
        <v>0</v>
      </c>
      <c r="AN89" s="75">
        <v>0</v>
      </c>
      <c r="AO89" s="75">
        <v>0</v>
      </c>
      <c r="AP89" s="75">
        <v>0</v>
      </c>
    </row>
    <row r="90" spans="1:42" s="90" customFormat="1" ht="12" customHeight="1">
      <c r="A90" s="107"/>
      <c r="B90" s="107"/>
      <c r="C90" s="108"/>
      <c r="D90" s="107"/>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row>
    <row r="91" spans="1:42" s="145" customFormat="1" ht="12" customHeight="1">
      <c r="A91" s="148"/>
      <c r="B91" s="173" t="s">
        <v>55</v>
      </c>
      <c r="C91" s="173"/>
      <c r="D91" s="149"/>
      <c r="E91" s="28">
        <f>SUM(E92:E99)</f>
        <v>624</v>
      </c>
      <c r="F91" s="28">
        <f>SUM(F92:F99)</f>
        <v>50019</v>
      </c>
      <c r="G91" s="28">
        <f>I91+K91+M91</f>
        <v>577</v>
      </c>
      <c r="H91" s="28">
        <f aca="true" t="shared" si="78" ref="H91:N91">SUM(H92:H99)</f>
        <v>46364</v>
      </c>
      <c r="I91" s="28">
        <f t="shared" si="78"/>
        <v>0</v>
      </c>
      <c r="J91" s="28">
        <f t="shared" si="78"/>
        <v>0</v>
      </c>
      <c r="K91" s="28">
        <f t="shared" si="78"/>
        <v>17</v>
      </c>
      <c r="L91" s="28">
        <f t="shared" si="78"/>
        <v>1639</v>
      </c>
      <c r="M91" s="28">
        <f t="shared" si="78"/>
        <v>560</v>
      </c>
      <c r="N91" s="28">
        <f t="shared" si="78"/>
        <v>44725</v>
      </c>
      <c r="O91" s="28">
        <f>Q91+S91</f>
        <v>2</v>
      </c>
      <c r="P91" s="28">
        <f>SUM(P92:P99)</f>
        <v>52</v>
      </c>
      <c r="Q91" s="28">
        <f>SUM(Q92:Q99)</f>
        <v>0</v>
      </c>
      <c r="R91" s="28">
        <f>SUM(R92:R99)</f>
        <v>0</v>
      </c>
      <c r="S91" s="28">
        <f>SUM(S92:S99)</f>
        <v>2</v>
      </c>
      <c r="T91" s="28">
        <f>SUM(T92:T99)</f>
        <v>52</v>
      </c>
      <c r="U91" s="28">
        <f>W91+Y91</f>
        <v>45</v>
      </c>
      <c r="V91" s="28">
        <f>SUM(V92:V99)</f>
        <v>3603</v>
      </c>
      <c r="W91" s="28">
        <f>SUM(W92:W99)</f>
        <v>0</v>
      </c>
      <c r="X91" s="28">
        <f>SUM(X92:X99)</f>
        <v>0</v>
      </c>
      <c r="Y91" s="28">
        <f>SUM(Y92:Y99)</f>
        <v>45</v>
      </c>
      <c r="Z91" s="28">
        <f>SUM(Z92:Z99)</f>
        <v>3603</v>
      </c>
      <c r="AA91" s="161"/>
      <c r="AB91" s="181" t="s">
        <v>55</v>
      </c>
      <c r="AC91" s="181"/>
      <c r="AD91" s="144"/>
      <c r="AE91" s="28">
        <f>AG91+AI91</f>
        <v>0</v>
      </c>
      <c r="AF91" s="28">
        <f>SUM(AF92:AF99)</f>
        <v>0</v>
      </c>
      <c r="AG91" s="28">
        <f>SUM(AG92:AG99)</f>
        <v>0</v>
      </c>
      <c r="AH91" s="28">
        <f>SUM(AH92:AH99)</f>
        <v>0</v>
      </c>
      <c r="AI91" s="28">
        <f>SUM(AI92:AI99)</f>
        <v>0</v>
      </c>
      <c r="AJ91" s="28">
        <f>SUM(AJ92:AJ99)</f>
        <v>0</v>
      </c>
      <c r="AK91" s="28">
        <f>AM91+AO91</f>
        <v>0</v>
      </c>
      <c r="AL91" s="28">
        <f>SUM(AL92:AL99)</f>
        <v>0</v>
      </c>
      <c r="AM91" s="28">
        <f>SUM(AM92:AM99)</f>
        <v>0</v>
      </c>
      <c r="AN91" s="28">
        <f>SUM(AN92:AN99)</f>
        <v>0</v>
      </c>
      <c r="AO91" s="28">
        <f>SUM(AO92:AO99)</f>
        <v>0</v>
      </c>
      <c r="AP91" s="28">
        <f>SUM(AP92:AP99)</f>
        <v>0</v>
      </c>
    </row>
    <row r="92" spans="1:42" s="99" customFormat="1" ht="12" customHeight="1">
      <c r="A92" s="130"/>
      <c r="B92" s="110"/>
      <c r="C92" s="69" t="s">
        <v>56</v>
      </c>
      <c r="D92" s="131"/>
      <c r="E92" s="31">
        <f>G92+O92+U92+AK92+AE92</f>
        <v>334</v>
      </c>
      <c r="F92" s="31">
        <f>H92+P92+V92+AF92+AL92</f>
        <v>25400</v>
      </c>
      <c r="G92" s="31">
        <f>I92+K92+M92</f>
        <v>304</v>
      </c>
      <c r="H92" s="31">
        <f>J92+L92+N92</f>
        <v>23287</v>
      </c>
      <c r="I92" s="31">
        <v>0</v>
      </c>
      <c r="J92" s="31">
        <v>0</v>
      </c>
      <c r="K92" s="31">
        <v>6</v>
      </c>
      <c r="L92" s="31">
        <v>594</v>
      </c>
      <c r="M92" s="31">
        <v>298</v>
      </c>
      <c r="N92" s="31">
        <v>22693</v>
      </c>
      <c r="O92" s="31">
        <f>Q92+S92</f>
        <v>0</v>
      </c>
      <c r="P92" s="31">
        <f>R92+T92</f>
        <v>0</v>
      </c>
      <c r="Q92" s="31">
        <v>0</v>
      </c>
      <c r="R92" s="31">
        <v>0</v>
      </c>
      <c r="S92" s="31">
        <v>0</v>
      </c>
      <c r="T92" s="31">
        <v>0</v>
      </c>
      <c r="U92" s="31">
        <f>W92+Y92</f>
        <v>30</v>
      </c>
      <c r="V92" s="31">
        <f>X92+Z92</f>
        <v>2113</v>
      </c>
      <c r="W92" s="31">
        <v>0</v>
      </c>
      <c r="X92" s="31">
        <v>0</v>
      </c>
      <c r="Y92" s="31">
        <v>30</v>
      </c>
      <c r="Z92" s="31">
        <v>2113</v>
      </c>
      <c r="AA92" s="128"/>
      <c r="AB92" s="75"/>
      <c r="AC92" s="76" t="s">
        <v>56</v>
      </c>
      <c r="AD92" s="53"/>
      <c r="AE92" s="31">
        <f>AG92+AI92</f>
        <v>0</v>
      </c>
      <c r="AF92" s="31">
        <f>AH92+AJ92</f>
        <v>0</v>
      </c>
      <c r="AG92" s="31">
        <v>0</v>
      </c>
      <c r="AH92" s="31">
        <v>0</v>
      </c>
      <c r="AI92" s="31">
        <v>0</v>
      </c>
      <c r="AJ92" s="31">
        <v>0</v>
      </c>
      <c r="AK92" s="31">
        <f>AM92+AO92</f>
        <v>0</v>
      </c>
      <c r="AL92" s="31">
        <f>AN92+AP92</f>
        <v>0</v>
      </c>
      <c r="AM92" s="31">
        <v>0</v>
      </c>
      <c r="AN92" s="31">
        <v>0</v>
      </c>
      <c r="AO92" s="31">
        <v>0</v>
      </c>
      <c r="AP92" s="31">
        <v>0</v>
      </c>
    </row>
    <row r="93" spans="1:42" s="99" customFormat="1" ht="12" customHeight="1">
      <c r="A93" s="130"/>
      <c r="B93" s="110"/>
      <c r="C93" s="158" t="s">
        <v>64</v>
      </c>
      <c r="D93" s="131"/>
      <c r="E93" s="31">
        <f>G93+O93+U93+AK93+AE93</f>
        <v>2</v>
      </c>
      <c r="F93" s="31">
        <f>H93+P93+V93+AF93+AL93</f>
        <v>52</v>
      </c>
      <c r="G93" s="31">
        <f>I93+K93+M93</f>
        <v>0</v>
      </c>
      <c r="H93" s="31">
        <f>J93+L93+N93</f>
        <v>0</v>
      </c>
      <c r="I93" s="31">
        <v>0</v>
      </c>
      <c r="J93" s="31">
        <v>0</v>
      </c>
      <c r="K93" s="31">
        <v>0</v>
      </c>
      <c r="L93" s="31">
        <v>0</v>
      </c>
      <c r="M93" s="31">
        <v>0</v>
      </c>
      <c r="N93" s="31">
        <v>0</v>
      </c>
      <c r="O93" s="31">
        <f>Q93+S93</f>
        <v>2</v>
      </c>
      <c r="P93" s="31">
        <f>R93+T93</f>
        <v>52</v>
      </c>
      <c r="Q93" s="31">
        <v>0</v>
      </c>
      <c r="R93" s="31">
        <v>0</v>
      </c>
      <c r="S93" s="31">
        <v>2</v>
      </c>
      <c r="T93" s="31">
        <v>52</v>
      </c>
      <c r="U93" s="31">
        <f>W93+Y93</f>
        <v>0</v>
      </c>
      <c r="V93" s="31">
        <f>X93+Z93</f>
        <v>0</v>
      </c>
      <c r="W93" s="31">
        <v>0</v>
      </c>
      <c r="X93" s="31">
        <v>0</v>
      </c>
      <c r="Y93" s="31">
        <v>0</v>
      </c>
      <c r="Z93" s="31">
        <v>0</v>
      </c>
      <c r="AA93" s="128"/>
      <c r="AB93" s="75"/>
      <c r="AC93" s="76" t="s">
        <v>64</v>
      </c>
      <c r="AD93" s="53"/>
      <c r="AE93" s="31">
        <f>AG93+AI93</f>
        <v>0</v>
      </c>
      <c r="AF93" s="31">
        <f>AH93+AJ93</f>
        <v>0</v>
      </c>
      <c r="AG93" s="31">
        <v>0</v>
      </c>
      <c r="AH93" s="31">
        <v>0</v>
      </c>
      <c r="AI93" s="31">
        <v>0</v>
      </c>
      <c r="AJ93" s="31">
        <v>0</v>
      </c>
      <c r="AK93" s="31">
        <f>AM93+AO93</f>
        <v>0</v>
      </c>
      <c r="AL93" s="31">
        <f>AN93+AP93</f>
        <v>0</v>
      </c>
      <c r="AM93" s="31">
        <v>0</v>
      </c>
      <c r="AN93" s="31">
        <v>0</v>
      </c>
      <c r="AO93" s="31">
        <v>0</v>
      </c>
      <c r="AP93" s="31">
        <v>0</v>
      </c>
    </row>
    <row r="94" spans="1:42" s="99" customFormat="1" ht="12" customHeight="1">
      <c r="A94" s="130"/>
      <c r="B94" s="110"/>
      <c r="C94" s="69" t="s">
        <v>57</v>
      </c>
      <c r="D94" s="131"/>
      <c r="E94" s="31">
        <f>G94+O94+U94+AK94+AE94</f>
        <v>180</v>
      </c>
      <c r="F94" s="31">
        <f>H94+P94+V94+AF94+AL94</f>
        <v>17082</v>
      </c>
      <c r="G94" s="31">
        <f>I94+K94+M94</f>
        <v>165</v>
      </c>
      <c r="H94" s="31">
        <f>J94+L94+N94</f>
        <v>15592</v>
      </c>
      <c r="I94" s="31">
        <v>0</v>
      </c>
      <c r="J94" s="31">
        <v>0</v>
      </c>
      <c r="K94" s="31">
        <v>11</v>
      </c>
      <c r="L94" s="31">
        <v>1045</v>
      </c>
      <c r="M94" s="31">
        <v>154</v>
      </c>
      <c r="N94" s="31">
        <v>14547</v>
      </c>
      <c r="O94" s="31">
        <f>Q94+S94</f>
        <v>0</v>
      </c>
      <c r="P94" s="31">
        <f>R94+T94</f>
        <v>0</v>
      </c>
      <c r="Q94" s="31">
        <v>0</v>
      </c>
      <c r="R94" s="31">
        <v>0</v>
      </c>
      <c r="S94" s="31">
        <v>0</v>
      </c>
      <c r="T94" s="31">
        <v>0</v>
      </c>
      <c r="U94" s="31">
        <f>W94+Y94</f>
        <v>15</v>
      </c>
      <c r="V94" s="31">
        <f>X94+Z94</f>
        <v>1490</v>
      </c>
      <c r="W94" s="31">
        <v>0</v>
      </c>
      <c r="X94" s="31">
        <v>0</v>
      </c>
      <c r="Y94" s="31">
        <v>15</v>
      </c>
      <c r="Z94" s="31">
        <v>1490</v>
      </c>
      <c r="AA94" s="128"/>
      <c r="AB94" s="75"/>
      <c r="AC94" s="76" t="s">
        <v>57</v>
      </c>
      <c r="AD94" s="53"/>
      <c r="AE94" s="31">
        <f>AG94+AI94</f>
        <v>0</v>
      </c>
      <c r="AF94" s="31">
        <f>AH94+AJ94</f>
        <v>0</v>
      </c>
      <c r="AG94" s="31">
        <v>0</v>
      </c>
      <c r="AH94" s="31">
        <v>0</v>
      </c>
      <c r="AI94" s="31">
        <v>0</v>
      </c>
      <c r="AJ94" s="31">
        <v>0</v>
      </c>
      <c r="AK94" s="31">
        <f>AM94+AO94</f>
        <v>0</v>
      </c>
      <c r="AL94" s="31">
        <f>AN94+AP94</f>
        <v>0</v>
      </c>
      <c r="AM94" s="31">
        <v>0</v>
      </c>
      <c r="AN94" s="31">
        <v>0</v>
      </c>
      <c r="AO94" s="31">
        <v>0</v>
      </c>
      <c r="AP94" s="31">
        <v>0</v>
      </c>
    </row>
    <row r="95" spans="1:42" s="99" customFormat="1" ht="12" customHeight="1">
      <c r="A95" s="130"/>
      <c r="B95" s="110"/>
      <c r="C95" s="69" t="s">
        <v>58</v>
      </c>
      <c r="D95" s="131"/>
      <c r="E95" s="31">
        <f>G95+O95+U95+AK95+AE95</f>
        <v>108</v>
      </c>
      <c r="F95" s="31">
        <f>H95+P95+V95+AF95+AL95</f>
        <v>7485</v>
      </c>
      <c r="G95" s="31">
        <f>I95+K95+M95</f>
        <v>108</v>
      </c>
      <c r="H95" s="31">
        <f>J95+L95+N95</f>
        <v>7485</v>
      </c>
      <c r="I95" s="31">
        <v>0</v>
      </c>
      <c r="J95" s="31">
        <v>0</v>
      </c>
      <c r="K95" s="31">
        <v>0</v>
      </c>
      <c r="L95" s="31">
        <v>0</v>
      </c>
      <c r="M95" s="31">
        <v>108</v>
      </c>
      <c r="N95" s="31">
        <v>7485</v>
      </c>
      <c r="O95" s="31">
        <f>Q95+S95</f>
        <v>0</v>
      </c>
      <c r="P95" s="31">
        <f>R95+T95</f>
        <v>0</v>
      </c>
      <c r="Q95" s="31">
        <v>0</v>
      </c>
      <c r="R95" s="31">
        <v>0</v>
      </c>
      <c r="S95" s="31">
        <v>0</v>
      </c>
      <c r="T95" s="31">
        <v>0</v>
      </c>
      <c r="U95" s="31">
        <f>W95+Y95</f>
        <v>0</v>
      </c>
      <c r="V95" s="31">
        <f>X95+Z95</f>
        <v>0</v>
      </c>
      <c r="W95" s="31">
        <v>0</v>
      </c>
      <c r="X95" s="31">
        <v>0</v>
      </c>
      <c r="Y95" s="31">
        <v>0</v>
      </c>
      <c r="Z95" s="31">
        <v>0</v>
      </c>
      <c r="AA95" s="128"/>
      <c r="AB95" s="75"/>
      <c r="AC95" s="76" t="s">
        <v>58</v>
      </c>
      <c r="AD95" s="53"/>
      <c r="AE95" s="31">
        <f>AG95+AI95</f>
        <v>0</v>
      </c>
      <c r="AF95" s="31">
        <f>AH95+AJ95</f>
        <v>0</v>
      </c>
      <c r="AG95" s="31">
        <v>0</v>
      </c>
      <c r="AH95" s="31">
        <v>0</v>
      </c>
      <c r="AI95" s="31">
        <v>0</v>
      </c>
      <c r="AJ95" s="31">
        <v>0</v>
      </c>
      <c r="AK95" s="31">
        <f>AM95+AO95</f>
        <v>0</v>
      </c>
      <c r="AL95" s="31">
        <f>AN95+AP95</f>
        <v>0</v>
      </c>
      <c r="AM95" s="31">
        <v>0</v>
      </c>
      <c r="AN95" s="31">
        <v>0</v>
      </c>
      <c r="AO95" s="31">
        <v>0</v>
      </c>
      <c r="AP95" s="31">
        <v>0</v>
      </c>
    </row>
    <row r="96" spans="1:42" s="117" customFormat="1" ht="3" customHeight="1">
      <c r="A96" s="132"/>
      <c r="B96" s="111"/>
      <c r="C96" s="111"/>
      <c r="D96" s="112"/>
      <c r="E96" s="113"/>
      <c r="F96" s="113"/>
      <c r="G96" s="113"/>
      <c r="H96" s="113"/>
      <c r="I96" s="114">
        <v>0</v>
      </c>
      <c r="J96" s="114"/>
      <c r="K96" s="114"/>
      <c r="L96" s="114"/>
      <c r="M96" s="114"/>
      <c r="N96" s="114"/>
      <c r="O96" s="113"/>
      <c r="P96" s="113"/>
      <c r="Q96" s="113"/>
      <c r="R96" s="113"/>
      <c r="S96" s="113"/>
      <c r="T96" s="113"/>
      <c r="U96" s="113"/>
      <c r="V96" s="113"/>
      <c r="W96" s="113"/>
      <c r="X96" s="113"/>
      <c r="Y96" s="113"/>
      <c r="Z96" s="113"/>
      <c r="AA96" s="132"/>
      <c r="AB96" s="111"/>
      <c r="AC96" s="111"/>
      <c r="AD96" s="112"/>
      <c r="AE96" s="115"/>
      <c r="AF96" s="113"/>
      <c r="AG96" s="116"/>
      <c r="AH96" s="116"/>
      <c r="AI96" s="116"/>
      <c r="AJ96" s="113"/>
      <c r="AK96" s="113"/>
      <c r="AL96" s="113"/>
      <c r="AM96" s="113"/>
      <c r="AN96" s="113"/>
      <c r="AO96" s="113"/>
      <c r="AP96" s="113"/>
    </row>
    <row r="97" spans="1:42" ht="15" customHeight="1">
      <c r="A97" s="118" t="s">
        <v>59</v>
      </c>
      <c r="B97" s="14"/>
      <c r="C97" s="14"/>
      <c r="D97" s="25"/>
      <c r="E97" s="15"/>
      <c r="F97" s="15"/>
      <c r="G97" s="15"/>
      <c r="H97" s="15"/>
      <c r="I97" s="15"/>
      <c r="J97" s="15"/>
      <c r="K97" s="15"/>
      <c r="L97" s="15"/>
      <c r="M97" s="15"/>
      <c r="N97" s="15"/>
      <c r="O97" s="15"/>
      <c r="P97" s="15"/>
      <c r="Q97" s="15"/>
      <c r="R97" s="15"/>
      <c r="S97" s="15"/>
      <c r="T97" s="15"/>
      <c r="U97" s="15"/>
      <c r="V97" s="15"/>
      <c r="W97" s="15"/>
      <c r="X97" s="15"/>
      <c r="Y97" s="15"/>
      <c r="Z97" s="15"/>
      <c r="AA97" s="118"/>
      <c r="AB97" s="14"/>
      <c r="AC97" s="14"/>
      <c r="AD97" s="14"/>
      <c r="AE97" s="16"/>
      <c r="AF97" s="16"/>
      <c r="AG97" s="16"/>
      <c r="AH97" s="16"/>
      <c r="AI97" s="17"/>
      <c r="AJ97" s="16"/>
      <c r="AK97" s="16"/>
      <c r="AL97" s="16"/>
      <c r="AM97" s="16"/>
      <c r="AN97" s="16"/>
      <c r="AO97" s="17"/>
      <c r="AP97" s="16"/>
    </row>
    <row r="98" spans="1:38" ht="16.5" customHeight="1" hidden="1">
      <c r="A98" s="15"/>
      <c r="B98" s="14"/>
      <c r="C98" s="14"/>
      <c r="D98" s="25"/>
      <c r="E98" s="18" t="s">
        <v>52</v>
      </c>
      <c r="F98" s="18"/>
      <c r="G98" s="18"/>
      <c r="H98" s="18"/>
      <c r="I98" s="15"/>
      <c r="J98" s="15"/>
      <c r="K98" s="15"/>
      <c r="L98" s="15"/>
      <c r="M98" s="15"/>
      <c r="N98" s="15"/>
      <c r="O98" s="15"/>
      <c r="P98" s="15"/>
      <c r="Q98" s="15"/>
      <c r="R98" s="15"/>
      <c r="S98" s="15"/>
      <c r="T98" s="15"/>
      <c r="U98" s="15"/>
      <c r="V98" s="15"/>
      <c r="W98" s="15"/>
      <c r="X98" s="15"/>
      <c r="Y98" s="15"/>
      <c r="Z98" s="15"/>
      <c r="AA98" s="15"/>
      <c r="AB98" s="14"/>
      <c r="AC98" s="14"/>
      <c r="AD98" s="14"/>
      <c r="AE98" s="16"/>
      <c r="AF98" s="16"/>
      <c r="AG98" s="16"/>
      <c r="AH98" s="16"/>
      <c r="AI98" s="17"/>
      <c r="AJ98" s="16"/>
      <c r="AK98" s="16"/>
      <c r="AL98" s="16"/>
    </row>
    <row r="99" spans="5:38" ht="16.5" customHeight="1" hidden="1">
      <c r="E99" s="19" t="s">
        <v>53</v>
      </c>
      <c r="F99" s="19"/>
      <c r="G99" s="19" t="s">
        <v>54</v>
      </c>
      <c r="H99" s="19"/>
      <c r="AE99" s="20"/>
      <c r="AF99" s="20"/>
      <c r="AI99" s="17"/>
      <c r="AJ99" s="16"/>
      <c r="AK99" s="16"/>
      <c r="AL99" s="16"/>
    </row>
    <row r="100" spans="2:38" ht="16.5" customHeight="1" hidden="1">
      <c r="B100" s="133" t="s">
        <v>34</v>
      </c>
      <c r="C100" s="133"/>
      <c r="D100" s="119"/>
      <c r="E100" s="21">
        <f>SUM(E13:E17)-E15</f>
        <v>622</v>
      </c>
      <c r="F100" s="21">
        <f>SUM(F13:F17)-F15</f>
        <v>8414</v>
      </c>
      <c r="G100" s="21">
        <f>+G12+O12+U12</f>
        <v>589</v>
      </c>
      <c r="H100" s="21">
        <f>+H12+P12+V12</f>
        <v>7518</v>
      </c>
      <c r="AB100" s="133" t="s">
        <v>34</v>
      </c>
      <c r="AC100" s="133"/>
      <c r="AD100" s="120"/>
      <c r="AE100" s="20"/>
      <c r="AF100" s="20"/>
      <c r="AI100" s="17"/>
      <c r="AJ100" s="16"/>
      <c r="AK100" s="16"/>
      <c r="AL100" s="16"/>
    </row>
    <row r="101" spans="2:38" ht="16.5" customHeight="1" hidden="1">
      <c r="B101" s="133" t="s">
        <v>35</v>
      </c>
      <c r="C101" s="133"/>
      <c r="D101" s="119"/>
      <c r="E101" s="21">
        <f>SUM(E20:E35)-E26</f>
        <v>585</v>
      </c>
      <c r="F101" s="21">
        <f>SUM(F20:F35)-F26</f>
        <v>22482</v>
      </c>
      <c r="G101" s="21">
        <f>+G19+O19+U19</f>
        <v>0</v>
      </c>
      <c r="H101" s="21">
        <f>+H19+P19+V19</f>
        <v>0</v>
      </c>
      <c r="AB101" s="133" t="s">
        <v>35</v>
      </c>
      <c r="AC101" s="133"/>
      <c r="AD101" s="120"/>
      <c r="AE101" s="20"/>
      <c r="AF101" s="20"/>
      <c r="AI101" s="16"/>
      <c r="AJ101" s="16"/>
      <c r="AK101" s="16"/>
      <c r="AL101" s="16"/>
    </row>
    <row r="102" spans="2:38" ht="16.5" customHeight="1" hidden="1">
      <c r="B102" s="134" t="s">
        <v>36</v>
      </c>
      <c r="C102" s="134"/>
      <c r="D102" s="119"/>
      <c r="E102" s="21">
        <f>SUM(E41:E45)</f>
        <v>143</v>
      </c>
      <c r="F102" s="21">
        <f>SUM(F41:F45)</f>
        <v>2694</v>
      </c>
      <c r="G102" s="21">
        <f>+G39+O39+U39</f>
        <v>0</v>
      </c>
      <c r="H102" s="21">
        <f>+H39+P39+V39</f>
        <v>0</v>
      </c>
      <c r="AB102" s="134" t="s">
        <v>36</v>
      </c>
      <c r="AC102" s="134"/>
      <c r="AD102" s="120"/>
      <c r="AE102" s="20"/>
      <c r="AF102" s="20"/>
      <c r="AI102" s="16"/>
      <c r="AJ102" s="16"/>
      <c r="AK102" s="16"/>
      <c r="AL102" s="16"/>
    </row>
    <row r="103" spans="2:38" ht="16.5" customHeight="1" hidden="1">
      <c r="B103" s="134" t="s">
        <v>37</v>
      </c>
      <c r="C103" s="134"/>
      <c r="D103" s="119"/>
      <c r="E103" s="21">
        <f>SUM(E48:E59)</f>
        <v>111</v>
      </c>
      <c r="F103" s="21">
        <f>SUM(F48:F59)</f>
        <v>12196</v>
      </c>
      <c r="G103" s="21">
        <f>+G47+O47+U47</f>
        <v>31</v>
      </c>
      <c r="H103" s="21">
        <f>+H47+P47+V47</f>
        <v>0</v>
      </c>
      <c r="AB103" s="134" t="s">
        <v>37</v>
      </c>
      <c r="AC103" s="134"/>
      <c r="AD103" s="120"/>
      <c r="AI103" s="16"/>
      <c r="AJ103" s="16"/>
      <c r="AK103" s="16"/>
      <c r="AL103" s="16"/>
    </row>
    <row r="104" spans="2:38" ht="16.5" customHeight="1" hidden="1">
      <c r="B104" s="133" t="s">
        <v>38</v>
      </c>
      <c r="C104" s="133"/>
      <c r="D104" s="119"/>
      <c r="E104" s="2">
        <f>SUM(E62:E64)</f>
        <v>82</v>
      </c>
      <c r="F104" s="2">
        <f>SUM(F62:F64)</f>
        <v>1030</v>
      </c>
      <c r="G104" s="21">
        <f>+G61+O61+U61</f>
        <v>1320</v>
      </c>
      <c r="H104" s="21">
        <f>+H61+P61+V61</f>
        <v>125347</v>
      </c>
      <c r="AB104" s="133" t="s">
        <v>38</v>
      </c>
      <c r="AC104" s="133"/>
      <c r="AD104" s="120"/>
      <c r="AI104" s="16"/>
      <c r="AJ104" s="16"/>
      <c r="AK104" s="16"/>
      <c r="AL104" s="16"/>
    </row>
    <row r="105" spans="2:30" ht="16.5" customHeight="1" hidden="1">
      <c r="B105" s="133" t="s">
        <v>39</v>
      </c>
      <c r="C105" s="133"/>
      <c r="D105" s="119"/>
      <c r="E105" s="21">
        <f>SUM(E67:E67)</f>
        <v>11</v>
      </c>
      <c r="F105" s="21">
        <f>SUM(F67:F67)</f>
        <v>602</v>
      </c>
      <c r="G105" s="21">
        <f>+G66+O66+U66</f>
        <v>36</v>
      </c>
      <c r="H105" s="21">
        <f>+H66+P66+V66</f>
        <v>2881</v>
      </c>
      <c r="AB105" s="133" t="s">
        <v>39</v>
      </c>
      <c r="AC105" s="133"/>
      <c r="AD105" s="120"/>
    </row>
    <row r="106" spans="2:30" ht="16.5" customHeight="1" hidden="1">
      <c r="B106" s="133" t="s">
        <v>40</v>
      </c>
      <c r="C106" s="133"/>
      <c r="D106" s="121"/>
      <c r="E106" s="21">
        <f>+E69</f>
        <v>26</v>
      </c>
      <c r="F106" s="21">
        <f>+F69</f>
        <v>1172</v>
      </c>
      <c r="G106" s="21">
        <f>+G69+O69+U69</f>
        <v>26</v>
      </c>
      <c r="H106" s="21">
        <f>+H69+P69+V69</f>
        <v>1172</v>
      </c>
      <c r="AB106" s="133" t="s">
        <v>40</v>
      </c>
      <c r="AC106" s="133"/>
      <c r="AD106" s="122"/>
    </row>
    <row r="107" spans="2:30" ht="16.5" customHeight="1" hidden="1">
      <c r="B107" s="133" t="s">
        <v>41</v>
      </c>
      <c r="C107" s="133"/>
      <c r="D107" s="121"/>
      <c r="E107" s="21">
        <f>SUM(E79:E87)</f>
        <v>1696</v>
      </c>
      <c r="F107" s="21">
        <f>SUM(F79:F87)</f>
        <v>151437</v>
      </c>
      <c r="G107" s="21">
        <f>+G78+O78+U78</f>
        <v>2</v>
      </c>
      <c r="H107" s="21">
        <f>+H78+P78+V78</f>
        <v>0</v>
      </c>
      <c r="AB107" s="133" t="s">
        <v>41</v>
      </c>
      <c r="AC107" s="133"/>
      <c r="AD107" s="122"/>
    </row>
    <row r="108" spans="2:30" ht="16.5" customHeight="1" hidden="1">
      <c r="B108" s="135" t="s">
        <v>42</v>
      </c>
      <c r="C108" s="135"/>
      <c r="D108" s="121"/>
      <c r="E108" s="21">
        <f>+E94</f>
        <v>180</v>
      </c>
      <c r="F108" s="21">
        <f>+F94</f>
        <v>17082</v>
      </c>
      <c r="G108" s="21">
        <f>+G94+O94+U94</f>
        <v>180</v>
      </c>
      <c r="H108" s="21">
        <f>+H94+P94+V94</f>
        <v>17082</v>
      </c>
      <c r="AB108" s="135" t="s">
        <v>42</v>
      </c>
      <c r="AC108" s="135"/>
      <c r="AD108" s="122"/>
    </row>
    <row r="109" spans="2:30" ht="16.5" customHeight="1" hidden="1">
      <c r="B109" s="136" t="s">
        <v>43</v>
      </c>
      <c r="C109" s="136"/>
      <c r="D109" s="121"/>
      <c r="E109" s="21">
        <f>+E95</f>
        <v>108</v>
      </c>
      <c r="F109" s="21">
        <f>+F95</f>
        <v>7485</v>
      </c>
      <c r="G109" s="21">
        <f>+G95+O95+U95</f>
        <v>108</v>
      </c>
      <c r="H109" s="21">
        <f>+H95+P95+V95</f>
        <v>7485</v>
      </c>
      <c r="AB109" s="136" t="s">
        <v>43</v>
      </c>
      <c r="AC109" s="136"/>
      <c r="AD109" s="122"/>
    </row>
    <row r="110" spans="2:30" ht="16.5" customHeight="1" hidden="1">
      <c r="B110" s="137" t="s">
        <v>44</v>
      </c>
      <c r="C110" s="137"/>
      <c r="D110" s="119"/>
      <c r="E110" s="21">
        <f>SUM(E72:E75)</f>
        <v>13</v>
      </c>
      <c r="F110" s="21">
        <f>SUM(F72:F75)</f>
        <v>1064</v>
      </c>
      <c r="G110" s="21">
        <f>+G71+O71+U71</f>
        <v>23</v>
      </c>
      <c r="H110" s="21">
        <f>+H71+P71+V71</f>
        <v>950</v>
      </c>
      <c r="AB110" s="137" t="s">
        <v>44</v>
      </c>
      <c r="AC110" s="137"/>
      <c r="AD110" s="120"/>
    </row>
    <row r="111" spans="2:30" ht="16.5" customHeight="1" hidden="1">
      <c r="B111" s="138" t="s">
        <v>45</v>
      </c>
      <c r="C111" s="138"/>
      <c r="D111" s="123"/>
      <c r="E111" s="21">
        <f>+E91</f>
        <v>624</v>
      </c>
      <c r="F111" s="21">
        <f>+F91</f>
        <v>50019</v>
      </c>
      <c r="G111" s="21">
        <f>+G91+O91+U91</f>
        <v>624</v>
      </c>
      <c r="H111" s="21">
        <f>+H91+P91+V91</f>
        <v>50019</v>
      </c>
      <c r="AB111" s="138" t="s">
        <v>45</v>
      </c>
      <c r="AC111" s="138"/>
      <c r="AD111" s="123"/>
    </row>
    <row r="112" spans="7:34" ht="16.5" customHeight="1">
      <c r="G112" s="21"/>
      <c r="AH112" s="90"/>
    </row>
  </sheetData>
  <mergeCells count="27">
    <mergeCell ref="AA9:AC9"/>
    <mergeCell ref="AB39:AC39"/>
    <mergeCell ref="AB22:AC22"/>
    <mergeCell ref="AB12:AC12"/>
    <mergeCell ref="AB32:AC32"/>
    <mergeCell ref="AB20:AC20"/>
    <mergeCell ref="AB91:AC91"/>
    <mergeCell ref="AB81:AC81"/>
    <mergeCell ref="AB61:AC61"/>
    <mergeCell ref="AB47:AC47"/>
    <mergeCell ref="AB40:AC40"/>
    <mergeCell ref="AB53:AC53"/>
    <mergeCell ref="A9:C9"/>
    <mergeCell ref="B12:C12"/>
    <mergeCell ref="B39:C39"/>
    <mergeCell ref="B22:C22"/>
    <mergeCell ref="B32:C32"/>
    <mergeCell ref="B40:C40"/>
    <mergeCell ref="B53:C53"/>
    <mergeCell ref="B20:C20"/>
    <mergeCell ref="E5:F6"/>
    <mergeCell ref="B91:C91"/>
    <mergeCell ref="B47:C47"/>
    <mergeCell ref="B61:C61"/>
    <mergeCell ref="B81:C81"/>
    <mergeCell ref="B58:C58"/>
    <mergeCell ref="B59:C59"/>
  </mergeCells>
  <printOptions/>
  <pageMargins left="0.5905511811023623" right="0.5905511811023623" top="0.5118110236220472" bottom="0.5118110236220472" header="0" footer="0"/>
  <pageSetup horizontalDpi="600" verticalDpi="600" orientation="portrait" paperSize="9" scale="70" r:id="rId1"/>
  <ignoredErrors>
    <ignoredError sqref="AD20 AJ12 AI12 AO10 AI10 Y10 X11 W10 S10 R11 J10:K10 F41:F45 F33:F38 F22 E21 P53 V10 P10 AH11 AN11 AL10 AN48:AP51 AM48:AM51 AN41:AP45 AM41:AM45 AN33:AP38 AM33:AM38 AL62:AL80 AK60 AL54 AL48:AL51 AL41:AL45 AL33:AL38 AL20 AL23:AL31 AN22:AP22 AM22 AL82:AL95 AM54 AH48:AH51 AI48:AJ51 AG48:AG51 AI46:AJ46 AH46 AG46 AF33:AF38 AG33:AG38 AG54 AH33:AH38 AI22:AJ22 AH22 AG22 AE62:AE80 AF62:AF80 AF54 AE54 AE48:AE51 AF48:AF51 AI33:AJ38 AE41:AE45 AE33:AE38 AF82:AF95 AE23:AF31 AE21:AF21 AE18:AF19 AG14 AA40:AD40 AE82:AE95 AA12:AD12 W54 X48:Z51 W48:W51 X41:Z45 W41:W45 X33:Z38 W33:W38 V62:V80 V54 U54 U48:U51 V48:V51 V41:V45 U41:U45 U33:U38 V33:V38 U20 V20 U23:U31 V23:V31 X22:Z22 AE14:AF14 W22 V82:V95 W81 W14 H11 O48:O51 P48:P51 R48:T51 Q48:Q51 P41:P45 O41:O45 R41:T45 Q41:Q45 O33:O38 P33:P38 R33:T38 Q33:Q38 P20 R54:T54 R22:T22 Q22 P23:P31 R12:T12 G54 H54 H48:H51 M52 J52:L52 N52 I52 G48:G51 H33:H38 H20 H23:H31 M39 N39 J39:L39 I39 J22 G33:G38 I22 K22:L22 M22 G41:G45 G23:G31 M41:M45 J49:J51 N22 J47 J61:L61 N41:N45 I61 E48:E51 E81 E33:E38 E41:E45 E14 F18:F19 E18:E19 AE10 AI54:AJ54 Z11 T11 G20 G10 E23:E31 H41:H45 AK12:AP12 H81 F48:F51 Q54 O20 O54 G14 E10 X54:Z54 AJ11 M61 M10 AF41:AF45 AF10:AG10 Q14 O10 F11 N61 L11 X14:Z14 U10 U62:U80 AH54 AK10 AN54:AP54 V15:V17 Q10 N12 P12 O14 AM10 AP11 M12 F54 AK82:AK90 U12 AK62:AK80 N11 P54 O92:O95 G82:G90 E55:E56 G62:G80 O82:O90 P16:P17 J12:L12 H12:I12 F15:F17 I10 V12 AH12 G92:G95 U92:U95 AK20 AK92:AK95 AA22:AD22 AA53:AD53 AA47:AD47 AA54:AD54 I11 AM11 Q11 AK11 U11 O11 AF11:AG11 M11 E11 G11 AE11 AL11 P11 V11 AA11:AD11 J11:K11 S11 W11 Y11 AI11 AO11 AA10:AD10 AA41:AD45 AA48:AD51 L47 AA33:AA38 N20 N23:N31 M20 M23:M31 K20:L20 K23:L31 I20 I23:I31 J20 J23:J31 Q20 Q23:Q31 R20:T20 R23:T31 W20 W23:W31 X20:Z20 X23:Z31 AG20 AG23:AG31 AH20 AH23:AH31 AI20:AJ20 AI23:AJ31 AM20 AM23:AM31 AN20:AP20 AN23:AP31 F21 F23:F31 AH14 V14 H14:I14 J14:L14 U14 M14 P14 N14 AK14:AP14 R14:T14 AA14:AD14 AI14 AJ13 AA61:AD61 E57:E60 P61 F61 AN61:AP61 AH61 X61:Z61 O61 Q61 AI61:AJ61 H57:H60 G57:G60 R61:T61 V60 W60 X60:Z60 AE57:AE60 AF57:AF60 AG61 AM61 AL57:AL60 AA23:AD31 AF40 AM57:AM60 AM81 AG57:AG60 AG81 R57:T60 R81:T81 AI57:AJ60 AI81:AJ81 Q57:Q60 Q81 O57:O60 O62:O80 AA32 X81:Z81 AH57:AH60 AH81 AN57:AP60 AN81:AP81 F57:F60 F81 P57:P60 P81 AA57:AD60 AA81:AD81 N57:N60 N81 M57:M60 M81 I57:I60 I81 J57:L60 J81:L81 AA39:AD39 E39 G39 H39 Q39 R39:T39 P39 O39 V39 U39 W39 X39:Z39 AE39 AI39:AJ39 AH39 AG39 AF39 AL39 AM39 AN39:AP39 F39 AA52:AD52 F52 E52 G52 H52 Q52 R52:T52 P52 O52 V52 U52 W52 X52:Z52 AF52 AE52 AG52 AI52:AJ52 AH52 AL52 AM52 AN52:AP52 AI15:AI17 AA15:AD17 R15:T17 AK15:AP17 N15:N17 P15 M15:M17 U15:U17 J15:L17 H15:I17 AH15:AH17 O15:O17 X15:Z17 Q15:Q17 G15:G17 E15:E17 W15:W17 AE15:AF17 AG15:AG17 AA55:AD56 P55:P56 F55:F56 AN55:AP56 AH55:AH56 X55:Z56 O55:O56 Q55:Q56 AI55:AJ56 H55:H56 G55:G56 R55:T56 U55:U56 V55:V56 W55:W56 AE55:AE56 AF55:AF56 AG55:AG56 AM55:AM56 AL55:AL56 J62:L80 J82:L95 I62:I80 I82:I95 M62:M80 M82:M95 N62:N80 N82:N95 AA62:AD80 AA82:AD95 P62:P80 P82:P95 F62:F80 F82:F95 AN62:AP80 AN82:AP95 AH62:AH80 AH82:AH95 X62:Z80 X82:Z95 Q62:Q80 Q82:Q95 AI62:AJ80 AI82:AJ95 R62:T80 R82:T95 AG62:AG80 AG82:AG95 AM62:AM80 AM82:AM95 H62:H80 H82:H95 E62:E80 E82:E95 W62:W80 W82:W95 AN18:AP19 AN21:AP21 AM18:AM19 AM21 AI18:AJ19 AI21:AJ21 AH18:AH19 AH21 AG18:AG19 AG21 X18:Z19 X21:Z21 W18:W19 W21 R18:T19 R21:T21 Q18:Q19 Q21 J18:J19 J21 I18:I19 I21 K18:L19 K21:L21 M18:M19 M21 N18:N19 N21 AA18:AD19 AA21:AD21 AK18:AK19 AK21 O18:O19 O21 G18:G19 G21 H18:H19 H21 P18:P19 P21 V18:V19 V21 U18:U19 U21 AL18:AL19 AL21 AA46:AD46 AF46 H46 E46 N46 J46:L46 I46 M46 G46 Q46 R46:T46 O46 P46 U46 V46 W46 X46:Z46 AE46 AL46 AM46 AN46:AP46 F46 AI13 AA13:AD13 R13:T13 AK13:AP13 N13 P13 M13 U13 J13:L13 H13:I13 V13 AH13 O13 X13:Z13 Q13 G13 E13 W13 AE13:AF13 AG13 AJ14 AI53 AK22 X53 E40 AN53 AM53 AO53 G12 Z53 I53:I56 X10 Y53 O22 E20 Z10 T53 AF12 R10 S53 F9:F10 J53:K56 W40 G22 F32 W12 H61 F40 F20 E47 V81 AK32 V61 L10 AH53 Q32 AH10 AE12 AN10 AM40 F47 AM32 AK53 O53 AP47 AO47 AL81 AN47 AP40 AN40 AM47 AO40 AP32 AO32 AL32 AN32 F53 G9 AL61 AL53 AL47 AL40 E22 AL22 AP10 H40 O12 H47 AJ47 AI47 AG40:AG45 AG47 AH47 AI40:AI45 AH40:AH45 AG53 AE81 AG32 AE32 AH32 AF53 U61 AF20 AF61 AE40 AE53 AE61 AJ40:AJ45 N10 AI32 AJ32 AE47 AF81 AF22 AF32 AE20 AE22 Z32 E12 X47 Y47 W53 Z47 X40 Z40 W47 Y40 X32 Y32 V32 AF47 W32 U53 H10 U81 V47 V53 U40 U47 V40 U32 Y12 AP53 U22 V22 X12 Z12 AJ53 W61 AG12 AK61 E9 H53 P47 AJ10 R47 S47 O47 T47 O40 Q47 R40 T40 P40 S40 Q53 Q40 R32 S32 R53 T32 AK81 P22 E53:E54 P32 N47:N51 AK47 G53 T10 U60 H32 K47:K51 L53:L56 G32 N32:N38 J32:J38 E32 AK40 H22 L32:L38 I47:I51 M47:M51 K32:K38 M32:M38 I32:I38 G61 G47 E61 O32 N53:N56 M53:M56 G40 F12:F13 M40 I40 Q12 L40 J40:K40 N40 X57:Z58 W57:W58 V57:V58 U57:U58 AA20 AJ16:AJ17" unlockedFormula="1"/>
    <ignoredError sqref="AK33:AK39 AK23:AK31 O23:O31 O81 O91 G91 G81 AK54:AK59 AK48:AK52 AK41:AK46 U82:U91 AK91 F14 O9 AG9 AF9 M9 I9 Z9 AE9 U9 T9 AJ9 Q9 H9 N9 AP9 AM9 AL9 AK9 AN9 AH9 P9 L9 V9 J9:K9 R9 S9 W9 X9 Y9 AO9 AI9 AA9:AD9"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2008-02-28T11:07:48Z</cp:lastPrinted>
  <dcterms:created xsi:type="dcterms:W3CDTF">1997-11-20T04:39:41Z</dcterms:created>
  <dcterms:modified xsi:type="dcterms:W3CDTF">2008-03-28T05:15:13Z</dcterms:modified>
  <cp:category/>
  <cp:version/>
  <cp:contentType/>
  <cp:contentStatus/>
</cp:coreProperties>
</file>