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15" windowWidth="7800" windowHeight="6135" tabRatio="550" activeTab="0"/>
  </bookViews>
  <sheets>
    <sheet name="n-05-2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<sst xmlns="http://schemas.openxmlformats.org/spreadsheetml/2006/main" count="73" uniqueCount="73">
  <si>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（各年３月末現在）</t>
  </si>
  <si>
    <t>立          木          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</si>
  <si>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</si>
  <si>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</si>
  <si>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</si>
  <si>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</si>
  <si>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</si>
  <si>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</si>
  <si>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</si>
  <si>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</si>
  <si>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</si>
  <si>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</si>
  <si>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</si>
  <si>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</si>
  <si>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</si>
  <si>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</si>
  <si>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</si>
  <si>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</si>
  <si>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</si>
  <si>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</si>
  <si>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</si>
  <si>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</si>
  <si>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</si>
  <si>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</si>
  <si>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</si>
  <si>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</si>
  <si>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</si>
  <si>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</si>
  <si>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</si>
  <si>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</si>
  <si>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</si>
  <si>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</si>
  <si>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</si>
  <si>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</si>
  <si>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</si>
  <si>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</si>
  <si>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</si>
  <si>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</si>
  <si>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</si>
  <si>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</si>
  <si>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</si>
  <si>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</si>
  <si>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</si>
  <si>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</si>
  <si>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</si>
  <si>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</si>
  <si>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</si>
  <si>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岬町</t>
  </si>
  <si>
    <t>太子町</t>
  </si>
  <si>
    <t>河南町</t>
  </si>
  <si>
    <t>千早赤阪村</t>
  </si>
  <si>
    <t>市  町  村</t>
  </si>
  <si>
    <t>総    数</t>
  </si>
  <si>
    <t>無 立 木 地</t>
  </si>
  <si>
    <t>竹      林</t>
  </si>
  <si>
    <t>針  葉  樹</t>
  </si>
  <si>
    <t>広  葉  樹</t>
  </si>
  <si>
    <t>人  工  林</t>
  </si>
  <si>
    <t>総　　数</t>
  </si>
  <si>
    <t xml:space="preserve">        １）森林法第５条の規定による地域森林計画対象民有林のみであり、実査及び抽出調査により算出した。</t>
  </si>
  <si>
    <r>
      <t>h</t>
    </r>
    <r>
      <rPr>
        <sz val="11"/>
        <rFont val="ＭＳ 明朝"/>
        <family val="1"/>
      </rPr>
      <t>a</t>
    </r>
  </si>
  <si>
    <t>市町村、民有林種別森林資源面積</t>
  </si>
  <si>
    <t>田尻町</t>
  </si>
  <si>
    <t>更新困難地</t>
  </si>
  <si>
    <t>天  然  林</t>
  </si>
  <si>
    <r>
      <t>平成１５</t>
    </r>
    <r>
      <rPr>
        <sz val="11"/>
        <rFont val="ＭＳ 明朝"/>
        <family val="1"/>
      </rPr>
      <t>年</t>
    </r>
  </si>
  <si>
    <r>
      <t xml:space="preserve">       </t>
    </r>
    <r>
      <rPr>
        <sz val="11"/>
        <rFont val="ＭＳ 明朝"/>
        <family val="1"/>
      </rPr>
      <t>１６</t>
    </r>
  </si>
  <si>
    <r>
      <t xml:space="preserve">       </t>
    </r>
    <r>
      <rPr>
        <sz val="11"/>
        <rFont val="ＭＳ 明朝"/>
        <family val="1"/>
      </rPr>
      <t>１７</t>
    </r>
  </si>
  <si>
    <t xml:space="preserve">       １８</t>
  </si>
  <si>
    <t>平成１９年</t>
  </si>
  <si>
    <t>河内長野市</t>
  </si>
  <si>
    <t xml:space="preserve">          第２１表</t>
  </si>
  <si>
    <t xml:space="preserve">  資  料    大阪府環境農林水産部みどり・都市環境室森林課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</si>
</sst>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0;&quot;△&quot;##\ ##0;\-"/>
    <numFmt numFmtId="178" formatCode="#,##0_);[Red]\(#,##0\)"/>
    <numFmt numFmtId="179" formatCode="0_);[Red]\(0\)"/>
    <numFmt numFmtId="180" formatCode="General;;&quot;-&quot;"/>
    <numFmt numFmtId="181" formatCode="#\ ##0;&quot;△&quot;#\ ##0;"/>
    <numFmt numFmtId="182" formatCode="#,##0_ "/>
    <numFmt numFmtId="183" formatCode="#\ ###\ ##0;#\ ###\ ##0;&quot;-&quot;"/>
    <numFmt numFmtId="184" formatCode="0.0_ "/>
    <numFmt numFmtId="185" formatCode="0.00_ "/>
    <numFmt numFmtId="186" formatCode="0.000_ "/>
    <numFmt numFmtId="187" formatCode="0.0000_ "/>
    <numFmt numFmtId="188" formatCode="0_ "/>
  </numFmts>
  <fonts count="13">
    <font>
      <sz val="11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quotePrefix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" xfId="0" applyNumberFormat="1" applyFont="1" applyBorder="1" applyAlignment="1" quotePrefix="1">
      <alignment horizontal="left" vertical="center"/>
    </xf>
    <xf numFmtId="178" fontId="0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8" fontId="5" fillId="0" borderId="0" xfId="0" applyNumberFormat="1" applyFont="1" applyAlignment="1" applyProtection="1">
      <alignment horizontal="right" vertical="center"/>
      <protection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distributed" vertical="center"/>
    </xf>
    <xf numFmtId="178" fontId="0" fillId="0" borderId="0" xfId="0" applyNumberFormat="1" applyFont="1" applyAlignment="1">
      <alignment horizontal="right" vertical="center"/>
    </xf>
    <xf numFmtId="0" fontId="0" fillId="0" borderId="7" xfId="0" applyFont="1" applyBorder="1" applyAlignment="1">
      <alignment horizontal="distributed" vertical="center"/>
    </xf>
    <xf numFmtId="181" fontId="5" fillId="0" borderId="0" xfId="0" applyNumberFormat="1" applyFont="1" applyFill="1" applyAlignment="1" applyProtection="1">
      <alignment horizontal="right" vertical="center"/>
      <protection/>
    </xf>
    <xf numFmtId="183" fontId="12" fillId="0" borderId="0" xfId="21" applyNumberFormat="1" applyFont="1" applyBorder="1" applyAlignment="1">
      <alignment horizontal="right" vertical="center" shrinkToFit="1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right" vertical="center"/>
      <protection locked="0"/>
    </xf>
    <xf numFmtId="181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81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 locked="0"/>
    </xf>
    <xf numFmtId="178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188" fontId="0" fillId="0" borderId="0" xfId="0" applyNumberFormat="1" applyFont="1" applyAlignment="1" applyProtection="1">
      <alignment horizontal="right" vertical="center"/>
      <protection locked="0"/>
    </xf>
    <xf numFmtId="181" fontId="0" fillId="0" borderId="8" xfId="0" applyNumberFormat="1" applyFont="1" applyFill="1" applyBorder="1" applyAlignment="1" applyProtection="1">
      <alignment horizontal="righ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4.59765625" style="12" customWidth="1"/>
    <col min="2" max="10" width="12.59765625" style="12" customWidth="1"/>
    <col min="11" max="16384" width="9" style="12" customWidth="1"/>
  </cols>
  <sheetData>
    <row r="1" spans="1:9" s="1" customFormat="1" ht="21.75" customHeight="1">
      <c r="A1" s="17" t="s">
        <v>71</v>
      </c>
      <c r="C1" s="18" t="s">
        <v>61</v>
      </c>
      <c r="D1" s="18"/>
      <c r="E1" s="6"/>
      <c r="F1" s="6"/>
      <c r="G1" s="6"/>
      <c r="H1" s="6"/>
      <c r="I1" s="6"/>
    </row>
    <row r="2" spans="1:10" s="13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0" customFormat="1" ht="15" customHeight="1" thickBot="1">
      <c r="A3" s="9" t="s">
        <v>59</v>
      </c>
      <c r="J3" s="11" t="s">
        <v>0</v>
      </c>
    </row>
    <row r="4" spans="1:10" ht="24.75" customHeight="1">
      <c r="A4" s="46" t="s">
        <v>51</v>
      </c>
      <c r="B4" s="49" t="s">
        <v>52</v>
      </c>
      <c r="C4" s="24" t="s">
        <v>1</v>
      </c>
      <c r="D4" s="24"/>
      <c r="E4" s="24"/>
      <c r="F4" s="24"/>
      <c r="G4" s="25"/>
      <c r="H4" s="52" t="s">
        <v>54</v>
      </c>
      <c r="I4" s="52" t="s">
        <v>53</v>
      </c>
      <c r="J4" s="55" t="s">
        <v>63</v>
      </c>
    </row>
    <row r="5" spans="1:10" ht="20.25" customHeight="1">
      <c r="A5" s="47"/>
      <c r="B5" s="50"/>
      <c r="C5" s="59" t="s">
        <v>58</v>
      </c>
      <c r="D5" s="26"/>
      <c r="E5" s="26"/>
      <c r="F5" s="58" t="s">
        <v>57</v>
      </c>
      <c r="G5" s="58" t="s">
        <v>64</v>
      </c>
      <c r="H5" s="53"/>
      <c r="I5" s="53"/>
      <c r="J5" s="56"/>
    </row>
    <row r="6" spans="1:10" ht="20.25" customHeight="1">
      <c r="A6" s="48"/>
      <c r="B6" s="51"/>
      <c r="C6" s="57"/>
      <c r="D6" s="27" t="s">
        <v>55</v>
      </c>
      <c r="E6" s="28" t="s">
        <v>56</v>
      </c>
      <c r="F6" s="54"/>
      <c r="G6" s="54"/>
      <c r="H6" s="54"/>
      <c r="I6" s="54"/>
      <c r="J6" s="57"/>
    </row>
    <row r="7" spans="1:10" s="8" customFormat="1" ht="19.5" customHeight="1">
      <c r="A7" s="29"/>
      <c r="B7" s="30" t="s">
        <v>60</v>
      </c>
      <c r="C7" s="20"/>
      <c r="D7" s="20"/>
      <c r="E7" s="20"/>
      <c r="F7" s="20"/>
      <c r="G7" s="20"/>
      <c r="H7" s="20"/>
      <c r="I7" s="20"/>
      <c r="J7" s="20"/>
    </row>
    <row r="8" spans="1:10" s="8" customFormat="1" ht="15.75" customHeight="1">
      <c r="A8" s="29" t="s">
        <v>65</v>
      </c>
      <c r="B8" s="14">
        <v>55558</v>
      </c>
      <c r="C8" s="14">
        <v>52896</v>
      </c>
      <c r="D8" s="14">
        <v>38699</v>
      </c>
      <c r="E8" s="14">
        <v>14197</v>
      </c>
      <c r="F8" s="14">
        <v>27011</v>
      </c>
      <c r="G8" s="14">
        <v>25885</v>
      </c>
      <c r="H8" s="14">
        <v>1235</v>
      </c>
      <c r="I8" s="14">
        <v>1257</v>
      </c>
      <c r="J8" s="14">
        <v>170</v>
      </c>
    </row>
    <row r="9" spans="1:11" s="1" customFormat="1" ht="15.75" customHeight="1">
      <c r="A9" s="15" t="s">
        <v>66</v>
      </c>
      <c r="B9" s="14">
        <v>55541</v>
      </c>
      <c r="C9" s="14">
        <v>52879</v>
      </c>
      <c r="D9" s="14">
        <v>38684</v>
      </c>
      <c r="E9" s="14">
        <v>14195</v>
      </c>
      <c r="F9" s="14">
        <v>27034</v>
      </c>
      <c r="G9" s="14">
        <v>25845</v>
      </c>
      <c r="H9" s="14">
        <v>1235</v>
      </c>
      <c r="I9" s="14">
        <v>1257</v>
      </c>
      <c r="J9" s="14">
        <v>170</v>
      </c>
      <c r="K9" s="16"/>
    </row>
    <row r="10" spans="1:11" s="1" customFormat="1" ht="15.75" customHeight="1">
      <c r="A10" s="15" t="s">
        <v>67</v>
      </c>
      <c r="B10" s="14">
        <v>55453</v>
      </c>
      <c r="C10" s="14">
        <v>52788</v>
      </c>
      <c r="D10" s="14">
        <v>38618</v>
      </c>
      <c r="E10" s="14">
        <v>14169</v>
      </c>
      <c r="F10" s="14">
        <v>27039</v>
      </c>
      <c r="G10" s="14">
        <v>25748</v>
      </c>
      <c r="H10" s="14">
        <v>1235</v>
      </c>
      <c r="I10" s="14">
        <v>1257</v>
      </c>
      <c r="J10" s="14">
        <v>170</v>
      </c>
      <c r="K10" s="16"/>
    </row>
    <row r="11" spans="1:10" s="1" customFormat="1" ht="15.75" customHeight="1">
      <c r="A11" s="15" t="s">
        <v>68</v>
      </c>
      <c r="B11" s="14">
        <v>55381</v>
      </c>
      <c r="C11" s="14">
        <v>52719</v>
      </c>
      <c r="D11" s="14">
        <v>38561</v>
      </c>
      <c r="E11" s="14">
        <v>14158</v>
      </c>
      <c r="F11" s="14">
        <v>27035</v>
      </c>
      <c r="G11" s="14">
        <v>25684</v>
      </c>
      <c r="H11" s="14">
        <v>1235</v>
      </c>
      <c r="I11" s="14">
        <v>1257</v>
      </c>
      <c r="J11" s="14">
        <v>170</v>
      </c>
    </row>
    <row r="12" spans="1:10" s="1" customFormat="1" ht="12.75" customHeight="1">
      <c r="A12" s="15"/>
      <c r="B12" s="19"/>
      <c r="C12" s="19"/>
      <c r="D12" s="19"/>
      <c r="E12" s="19"/>
      <c r="F12" s="19"/>
      <c r="G12" s="19"/>
      <c r="H12" s="19"/>
      <c r="I12" s="19"/>
      <c r="J12" s="19"/>
    </row>
    <row r="13" spans="1:10" s="4" customFormat="1" ht="13.5">
      <c r="A13" s="5" t="s">
        <v>69</v>
      </c>
      <c r="B13" s="32">
        <f>SUM(B15:B22)</f>
        <v>55379.4</v>
      </c>
      <c r="C13" s="32">
        <f aca="true" t="shared" si="0" ref="C13:J13">SUM(C15:C22)</f>
        <v>52713.4</v>
      </c>
      <c r="D13" s="32">
        <f t="shared" si="0"/>
        <v>38561</v>
      </c>
      <c r="E13" s="32">
        <f t="shared" si="0"/>
        <v>14152.4</v>
      </c>
      <c r="F13" s="32">
        <f t="shared" si="0"/>
        <v>27035.4</v>
      </c>
      <c r="G13" s="32">
        <f t="shared" si="0"/>
        <v>25678</v>
      </c>
      <c r="H13" s="32">
        <f t="shared" si="0"/>
        <v>1235</v>
      </c>
      <c r="I13" s="32">
        <f t="shared" si="0"/>
        <v>1257</v>
      </c>
      <c r="J13" s="32">
        <f t="shared" si="0"/>
        <v>170</v>
      </c>
    </row>
    <row r="14" spans="1:10" s="4" customFormat="1" ht="12.75" customHeight="1">
      <c r="A14" s="3"/>
      <c r="B14" s="34"/>
      <c r="C14" s="23"/>
      <c r="D14" s="23"/>
      <c r="E14" s="23"/>
      <c r="F14" s="23"/>
      <c r="G14" s="23"/>
      <c r="H14" s="23"/>
      <c r="I14" s="23"/>
      <c r="J14" s="23"/>
    </row>
    <row r="15" spans="1:10" s="4" customFormat="1" ht="15" customHeight="1">
      <c r="A15" s="3" t="s">
        <v>2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</row>
    <row r="16" spans="1:10" s="4" customFormat="1" ht="15" customHeight="1">
      <c r="A16" s="3" t="s">
        <v>3</v>
      </c>
      <c r="B16" s="32">
        <f>B30+B32+B37+B52+B64</f>
        <v>8256</v>
      </c>
      <c r="C16" s="32">
        <f>C30+C32+C37+C52+C64</f>
        <v>7705</v>
      </c>
      <c r="D16" s="32">
        <f aca="true" t="shared" si="1" ref="D16:J16">D30+D32+D37+D52+D64</f>
        <v>5541</v>
      </c>
      <c r="E16" s="32">
        <f t="shared" si="1"/>
        <v>2164</v>
      </c>
      <c r="F16" s="32">
        <f t="shared" si="1"/>
        <v>3196</v>
      </c>
      <c r="G16" s="32">
        <f t="shared" si="1"/>
        <v>4509</v>
      </c>
      <c r="H16" s="32">
        <f t="shared" si="1"/>
        <v>364</v>
      </c>
      <c r="I16" s="32">
        <f t="shared" si="1"/>
        <v>181</v>
      </c>
      <c r="J16" s="32">
        <f t="shared" si="1"/>
        <v>7</v>
      </c>
    </row>
    <row r="17" spans="1:10" s="4" customFormat="1" ht="15" customHeight="1">
      <c r="A17" s="3" t="s">
        <v>4</v>
      </c>
      <c r="B17" s="32">
        <f aca="true" t="shared" si="2" ref="B17:I17">B27+B28+B48+B65+B66</f>
        <v>12647</v>
      </c>
      <c r="C17" s="32">
        <f t="shared" si="2"/>
        <v>12389</v>
      </c>
      <c r="D17" s="32">
        <f t="shared" si="2"/>
        <v>7869</v>
      </c>
      <c r="E17" s="32">
        <f t="shared" si="2"/>
        <v>4520</v>
      </c>
      <c r="F17" s="32">
        <f t="shared" si="2"/>
        <v>4261</v>
      </c>
      <c r="G17" s="32">
        <f t="shared" si="2"/>
        <v>8128</v>
      </c>
      <c r="H17" s="32">
        <f t="shared" si="2"/>
        <v>78</v>
      </c>
      <c r="I17" s="32">
        <f t="shared" si="2"/>
        <v>180</v>
      </c>
      <c r="J17" s="35">
        <v>0</v>
      </c>
    </row>
    <row r="18" spans="1:10" s="4" customFormat="1" ht="15" customHeight="1">
      <c r="A18" s="3" t="s">
        <v>5</v>
      </c>
      <c r="B18" s="32">
        <f>B34+B36+B42+B45+B51+B58+B60</f>
        <v>2482</v>
      </c>
      <c r="C18" s="32">
        <f>C34+C36+C42+C45+C51+C58+C60</f>
        <v>2209</v>
      </c>
      <c r="D18" s="32">
        <f>D34+D36+D42+D45+D51+D58+D60</f>
        <v>1271</v>
      </c>
      <c r="E18" s="32">
        <f aca="true" t="shared" si="3" ref="E18:J18">E34+E36+E42+E45+E51+E58+E60</f>
        <v>938</v>
      </c>
      <c r="F18" s="32">
        <f t="shared" si="3"/>
        <v>822</v>
      </c>
      <c r="G18" s="32">
        <f t="shared" si="3"/>
        <v>1387</v>
      </c>
      <c r="H18" s="32">
        <f t="shared" si="3"/>
        <v>234</v>
      </c>
      <c r="I18" s="32">
        <f t="shared" si="3"/>
        <v>37</v>
      </c>
      <c r="J18" s="32">
        <f t="shared" si="3"/>
        <v>1</v>
      </c>
    </row>
    <row r="19" spans="1:10" s="4" customFormat="1" ht="15" customHeight="1">
      <c r="A19" s="3" t="s">
        <v>6</v>
      </c>
      <c r="B19" s="32">
        <f aca="true" t="shared" si="4" ref="B19:I19">B38+B49+B56</f>
        <v>2213</v>
      </c>
      <c r="C19" s="32">
        <f t="shared" si="4"/>
        <v>2033</v>
      </c>
      <c r="D19" s="32">
        <f t="shared" si="4"/>
        <v>1013</v>
      </c>
      <c r="E19" s="32">
        <f t="shared" si="4"/>
        <v>1020</v>
      </c>
      <c r="F19" s="32">
        <f t="shared" si="4"/>
        <v>680</v>
      </c>
      <c r="G19" s="32">
        <f t="shared" si="4"/>
        <v>1353</v>
      </c>
      <c r="H19" s="32">
        <f t="shared" si="4"/>
        <v>44</v>
      </c>
      <c r="I19" s="32">
        <f t="shared" si="4"/>
        <v>136</v>
      </c>
      <c r="J19" s="35">
        <v>0</v>
      </c>
    </row>
    <row r="20" spans="1:10" s="4" customFormat="1" ht="15" customHeight="1">
      <c r="A20" s="3" t="s">
        <v>7</v>
      </c>
      <c r="B20" s="32">
        <f>B40+B43+B44+B50+B55+B61+B72+B73+B74</f>
        <v>12481</v>
      </c>
      <c r="C20" s="32">
        <f>C40+C43+C44+C50+C55+C61+C72+C73+C74</f>
        <v>12147</v>
      </c>
      <c r="D20" s="32">
        <f>D40+D43+D44+D50+D55+D61+D72+D73+D74</f>
        <v>9619</v>
      </c>
      <c r="E20" s="32">
        <f aca="true" t="shared" si="5" ref="E20:J20">E40+E43+E44+E50+E55+E61+E72+E73+E74</f>
        <v>2528</v>
      </c>
      <c r="F20" s="32">
        <f t="shared" si="5"/>
        <v>8994</v>
      </c>
      <c r="G20" s="32">
        <f t="shared" si="5"/>
        <v>3153</v>
      </c>
      <c r="H20" s="32">
        <f t="shared" si="5"/>
        <v>140</v>
      </c>
      <c r="I20" s="32">
        <f t="shared" si="5"/>
        <v>188</v>
      </c>
      <c r="J20" s="32">
        <f t="shared" si="5"/>
        <v>4</v>
      </c>
    </row>
    <row r="21" spans="1:10" s="4" customFormat="1" ht="15" customHeight="1">
      <c r="A21" s="3" t="s">
        <v>8</v>
      </c>
      <c r="B21" s="32">
        <f aca="true" t="shared" si="6" ref="B21:I21">B25+B31+B46+B54+B67</f>
        <v>3547.4</v>
      </c>
      <c r="C21" s="32">
        <f t="shared" si="6"/>
        <v>3409.4</v>
      </c>
      <c r="D21" s="32">
        <f t="shared" si="6"/>
        <v>2766</v>
      </c>
      <c r="E21" s="32">
        <f t="shared" si="6"/>
        <v>643.4</v>
      </c>
      <c r="F21" s="32">
        <f t="shared" si="6"/>
        <v>2169.4</v>
      </c>
      <c r="G21" s="32">
        <f t="shared" si="6"/>
        <v>1240</v>
      </c>
      <c r="H21" s="32">
        <f t="shared" si="6"/>
        <v>115</v>
      </c>
      <c r="I21" s="32">
        <f t="shared" si="6"/>
        <v>23</v>
      </c>
      <c r="J21" s="35">
        <v>0</v>
      </c>
    </row>
    <row r="22" spans="1:10" s="4" customFormat="1" ht="15" customHeight="1">
      <c r="A22" s="3" t="s">
        <v>9</v>
      </c>
      <c r="B22" s="32">
        <f>B26+B33+B39+B57+B62+B68+B70+B71</f>
        <v>13753</v>
      </c>
      <c r="C22" s="32">
        <f>C26+C33+C39+C57+C62+C68+C70+C71</f>
        <v>12821</v>
      </c>
      <c r="D22" s="32">
        <f>D26+D33+D39+D57+D62+D68+D70+D71</f>
        <v>10482</v>
      </c>
      <c r="E22" s="32">
        <f aca="true" t="shared" si="7" ref="E22:J22">E26+E33+E39+E57+E62+E68+E70+E71</f>
        <v>2339</v>
      </c>
      <c r="F22" s="32">
        <f t="shared" si="7"/>
        <v>6913</v>
      </c>
      <c r="G22" s="32">
        <f t="shared" si="7"/>
        <v>5908</v>
      </c>
      <c r="H22" s="32">
        <f t="shared" si="7"/>
        <v>260</v>
      </c>
      <c r="I22" s="32">
        <f t="shared" si="7"/>
        <v>512</v>
      </c>
      <c r="J22" s="32">
        <f t="shared" si="7"/>
        <v>158</v>
      </c>
    </row>
    <row r="23" spans="1:10" s="1" customFormat="1" ht="12.75" customHeight="1">
      <c r="A23" s="2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8" customFormat="1" ht="15" customHeight="1">
      <c r="A24" s="2" t="s">
        <v>10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s="8" customFormat="1" ht="15" customHeight="1">
      <c r="A25" s="2" t="s">
        <v>11</v>
      </c>
      <c r="B25" s="36">
        <f>C25+SUM(H25:J25)</f>
        <v>434.4</v>
      </c>
      <c r="C25" s="36">
        <f aca="true" t="shared" si="8" ref="C25:C74">D25+E25</f>
        <v>422.4</v>
      </c>
      <c r="D25" s="22">
        <v>334</v>
      </c>
      <c r="E25" s="22">
        <v>88.4</v>
      </c>
      <c r="F25" s="22">
        <v>79.4</v>
      </c>
      <c r="G25" s="22">
        <v>343</v>
      </c>
      <c r="H25" s="22">
        <v>10</v>
      </c>
      <c r="I25" s="22">
        <v>2</v>
      </c>
      <c r="J25" s="21">
        <v>0</v>
      </c>
    </row>
    <row r="26" spans="1:10" s="8" customFormat="1" ht="15" customHeight="1">
      <c r="A26" s="2" t="s">
        <v>12</v>
      </c>
      <c r="B26" s="36">
        <v>1863</v>
      </c>
      <c r="C26" s="36">
        <f t="shared" si="8"/>
        <v>1736</v>
      </c>
      <c r="D26" s="22">
        <v>1460</v>
      </c>
      <c r="E26" s="22">
        <v>276</v>
      </c>
      <c r="F26" s="22">
        <v>1198</v>
      </c>
      <c r="G26" s="22">
        <v>538</v>
      </c>
      <c r="H26" s="22">
        <v>111</v>
      </c>
      <c r="I26" s="22">
        <v>15</v>
      </c>
      <c r="J26" s="21">
        <v>0</v>
      </c>
    </row>
    <row r="27" spans="1:10" s="8" customFormat="1" ht="15" customHeight="1">
      <c r="A27" s="2" t="s">
        <v>13</v>
      </c>
      <c r="B27" s="36">
        <f>C27+SUM(H27:J27)</f>
        <v>2</v>
      </c>
      <c r="C27" s="36">
        <f t="shared" si="8"/>
        <v>2</v>
      </c>
      <c r="D27" s="22">
        <v>1</v>
      </c>
      <c r="E27" s="22">
        <v>1</v>
      </c>
      <c r="F27" s="21">
        <v>0</v>
      </c>
      <c r="G27" s="22">
        <v>2</v>
      </c>
      <c r="H27" s="21">
        <v>0</v>
      </c>
      <c r="I27" s="21">
        <v>0</v>
      </c>
      <c r="J27" s="21">
        <v>0</v>
      </c>
    </row>
    <row r="28" spans="1:10" s="8" customFormat="1" ht="15" customHeight="1">
      <c r="A28" s="2" t="s">
        <v>14</v>
      </c>
      <c r="B28" s="36">
        <f>C28+SUM(H28:J28)</f>
        <v>552</v>
      </c>
      <c r="C28" s="36">
        <f t="shared" si="8"/>
        <v>544</v>
      </c>
      <c r="D28" s="22">
        <v>374</v>
      </c>
      <c r="E28" s="22">
        <v>170</v>
      </c>
      <c r="F28" s="22">
        <v>62</v>
      </c>
      <c r="G28" s="22">
        <v>482</v>
      </c>
      <c r="H28" s="22">
        <v>5</v>
      </c>
      <c r="I28" s="22">
        <v>3</v>
      </c>
      <c r="J28" s="21">
        <v>0</v>
      </c>
    </row>
    <row r="29" spans="1:10" s="8" customFormat="1" ht="12.75" customHeight="1">
      <c r="A29" s="2"/>
      <c r="B29" s="36"/>
      <c r="C29" s="36"/>
      <c r="D29" s="22"/>
      <c r="E29" s="22"/>
      <c r="F29" s="22"/>
      <c r="G29" s="22"/>
      <c r="H29" s="22"/>
      <c r="I29" s="22"/>
      <c r="J29" s="20"/>
    </row>
    <row r="30" spans="1:10" s="8" customFormat="1" ht="15" customHeight="1">
      <c r="A30" s="2" t="s">
        <v>15</v>
      </c>
      <c r="B30" s="36">
        <f>C30+SUM(H30:J30)</f>
        <v>2</v>
      </c>
      <c r="C30" s="36">
        <f t="shared" si="8"/>
        <v>2</v>
      </c>
      <c r="D30" s="21">
        <v>0</v>
      </c>
      <c r="E30" s="22">
        <v>2</v>
      </c>
      <c r="F30" s="21">
        <v>0</v>
      </c>
      <c r="G30" s="22">
        <v>2</v>
      </c>
      <c r="H30" s="21">
        <v>0</v>
      </c>
      <c r="I30" s="21">
        <v>0</v>
      </c>
      <c r="J30" s="21">
        <v>0</v>
      </c>
    </row>
    <row r="31" spans="1:10" s="8" customFormat="1" ht="15" customHeight="1">
      <c r="A31" s="2" t="s">
        <v>16</v>
      </c>
      <c r="B31" s="33">
        <v>0</v>
      </c>
      <c r="C31" s="33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</row>
    <row r="32" spans="1:10" s="8" customFormat="1" ht="15" customHeight="1">
      <c r="A32" s="2" t="s">
        <v>17</v>
      </c>
      <c r="B32" s="38">
        <f>C32+SUM(H32:J32)</f>
        <v>4488</v>
      </c>
      <c r="C32" s="38">
        <f t="shared" si="8"/>
        <v>4291</v>
      </c>
      <c r="D32" s="37">
        <v>3330</v>
      </c>
      <c r="E32" s="37">
        <v>961</v>
      </c>
      <c r="F32" s="37">
        <v>2309</v>
      </c>
      <c r="G32" s="37">
        <v>1982</v>
      </c>
      <c r="H32" s="37">
        <v>140</v>
      </c>
      <c r="I32" s="37">
        <v>52</v>
      </c>
      <c r="J32" s="37">
        <v>5</v>
      </c>
    </row>
    <row r="33" spans="1:10" s="8" customFormat="1" ht="15" customHeight="1">
      <c r="A33" s="2" t="s">
        <v>18</v>
      </c>
      <c r="B33" s="38">
        <v>1777</v>
      </c>
      <c r="C33" s="38">
        <f t="shared" si="8"/>
        <v>1672</v>
      </c>
      <c r="D33" s="37">
        <v>1530</v>
      </c>
      <c r="E33" s="37">
        <v>142</v>
      </c>
      <c r="F33" s="37">
        <v>965</v>
      </c>
      <c r="G33" s="37">
        <v>707</v>
      </c>
      <c r="H33" s="37">
        <v>78</v>
      </c>
      <c r="I33" s="37">
        <v>21</v>
      </c>
      <c r="J33" s="37">
        <v>5</v>
      </c>
    </row>
    <row r="34" spans="1:10" s="8" customFormat="1" ht="15" customHeight="1">
      <c r="A34" s="2" t="s">
        <v>19</v>
      </c>
      <c r="B34" s="33">
        <v>0</v>
      </c>
      <c r="C34" s="33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</row>
    <row r="35" spans="1:10" s="8" customFormat="1" ht="12.75" customHeight="1">
      <c r="A35" s="2"/>
      <c r="B35" s="38"/>
      <c r="C35" s="38"/>
      <c r="D35" s="39"/>
      <c r="E35" s="39"/>
      <c r="F35" s="39"/>
      <c r="G35" s="39"/>
      <c r="H35" s="39"/>
      <c r="I35" s="39"/>
      <c r="J35" s="40"/>
    </row>
    <row r="36" spans="1:10" s="8" customFormat="1" ht="15" customHeight="1">
      <c r="A36" s="2" t="s">
        <v>20</v>
      </c>
      <c r="B36" s="38">
        <f>C36+SUM(H36:J36)</f>
        <v>466</v>
      </c>
      <c r="C36" s="38">
        <f t="shared" si="8"/>
        <v>348</v>
      </c>
      <c r="D36" s="39">
        <v>268</v>
      </c>
      <c r="E36" s="39">
        <v>80</v>
      </c>
      <c r="F36" s="39">
        <v>186</v>
      </c>
      <c r="G36" s="39">
        <v>162</v>
      </c>
      <c r="H36" s="39">
        <v>110</v>
      </c>
      <c r="I36" s="39">
        <v>8</v>
      </c>
      <c r="J36" s="41">
        <v>0</v>
      </c>
    </row>
    <row r="37" spans="1:10" s="8" customFormat="1" ht="15" customHeight="1">
      <c r="A37" s="2" t="s">
        <v>21</v>
      </c>
      <c r="B37" s="38">
        <v>2795</v>
      </c>
      <c r="C37" s="38">
        <f t="shared" si="8"/>
        <v>2569</v>
      </c>
      <c r="D37" s="39">
        <v>1699</v>
      </c>
      <c r="E37" s="39">
        <v>870</v>
      </c>
      <c r="F37" s="39">
        <v>546</v>
      </c>
      <c r="G37" s="39">
        <v>2023</v>
      </c>
      <c r="H37" s="39">
        <v>116</v>
      </c>
      <c r="I37" s="39">
        <v>109</v>
      </c>
      <c r="J37" s="41">
        <v>2</v>
      </c>
    </row>
    <row r="38" spans="1:10" s="8" customFormat="1" ht="15" customHeight="1">
      <c r="A38" s="2" t="s">
        <v>22</v>
      </c>
      <c r="B38" s="38">
        <f>C38+SUM(H38:J38)</f>
        <v>482</v>
      </c>
      <c r="C38" s="38">
        <f t="shared" si="8"/>
        <v>425</v>
      </c>
      <c r="D38" s="39">
        <v>147</v>
      </c>
      <c r="E38" s="39">
        <v>278</v>
      </c>
      <c r="F38" s="39">
        <v>98</v>
      </c>
      <c r="G38" s="39">
        <v>327</v>
      </c>
      <c r="H38" s="39">
        <v>2</v>
      </c>
      <c r="I38" s="39">
        <v>55</v>
      </c>
      <c r="J38" s="41">
        <v>0</v>
      </c>
    </row>
    <row r="39" spans="1:10" s="8" customFormat="1" ht="15" customHeight="1">
      <c r="A39" s="2" t="s">
        <v>23</v>
      </c>
      <c r="B39" s="38">
        <f>C39+SUM(H39:J39)</f>
        <v>1988</v>
      </c>
      <c r="C39" s="38">
        <f t="shared" si="8"/>
        <v>1916</v>
      </c>
      <c r="D39" s="39">
        <v>1267</v>
      </c>
      <c r="E39" s="39">
        <v>649</v>
      </c>
      <c r="F39" s="39">
        <v>882</v>
      </c>
      <c r="G39" s="39">
        <v>1034</v>
      </c>
      <c r="H39" s="39">
        <v>3</v>
      </c>
      <c r="I39" s="39">
        <v>60</v>
      </c>
      <c r="J39" s="41">
        <v>9</v>
      </c>
    </row>
    <row r="40" spans="1:10" s="8" customFormat="1" ht="15" customHeight="1">
      <c r="A40" s="2" t="s">
        <v>24</v>
      </c>
      <c r="B40" s="38">
        <v>254</v>
      </c>
      <c r="C40" s="38">
        <f t="shared" si="8"/>
        <v>238</v>
      </c>
      <c r="D40" s="39">
        <v>229</v>
      </c>
      <c r="E40" s="39">
        <v>9</v>
      </c>
      <c r="F40" s="39">
        <v>128</v>
      </c>
      <c r="G40" s="39">
        <v>110</v>
      </c>
      <c r="H40" s="39">
        <v>11</v>
      </c>
      <c r="I40" s="39">
        <v>4</v>
      </c>
      <c r="J40" s="41">
        <v>0</v>
      </c>
    </row>
    <row r="41" spans="1:10" s="8" customFormat="1" ht="12.75" customHeight="1">
      <c r="A41" s="2"/>
      <c r="B41" s="38"/>
      <c r="C41" s="38"/>
      <c r="D41" s="39"/>
      <c r="E41" s="39"/>
      <c r="F41" s="39"/>
      <c r="G41" s="39"/>
      <c r="H41" s="39"/>
      <c r="I41" s="39"/>
      <c r="J41" s="40"/>
    </row>
    <row r="42" spans="1:10" s="8" customFormat="1" ht="15.75" customHeight="1">
      <c r="A42" s="2" t="s">
        <v>25</v>
      </c>
      <c r="B42" s="38">
        <v>15</v>
      </c>
      <c r="C42" s="38">
        <f t="shared" si="8"/>
        <v>6</v>
      </c>
      <c r="D42" s="39">
        <v>1</v>
      </c>
      <c r="E42" s="39">
        <v>5</v>
      </c>
      <c r="F42" s="39">
        <v>2</v>
      </c>
      <c r="G42" s="39">
        <v>4</v>
      </c>
      <c r="H42" s="39">
        <v>8</v>
      </c>
      <c r="I42" s="39">
        <v>0</v>
      </c>
      <c r="J42" s="41">
        <v>0</v>
      </c>
    </row>
    <row r="43" spans="1:10" s="8" customFormat="1" ht="15.75" customHeight="1">
      <c r="A43" s="2" t="s">
        <v>70</v>
      </c>
      <c r="B43" s="38">
        <f>C43+SUM(H43:J43)</f>
        <v>7318</v>
      </c>
      <c r="C43" s="38">
        <f t="shared" si="8"/>
        <v>7212</v>
      </c>
      <c r="D43" s="39">
        <v>5667</v>
      </c>
      <c r="E43" s="39">
        <v>1545</v>
      </c>
      <c r="F43" s="39">
        <v>5240</v>
      </c>
      <c r="G43" s="39">
        <v>1972</v>
      </c>
      <c r="H43" s="39">
        <v>35</v>
      </c>
      <c r="I43" s="39">
        <v>71</v>
      </c>
      <c r="J43" s="41">
        <v>0</v>
      </c>
    </row>
    <row r="44" spans="1:10" s="8" customFormat="1" ht="15.75" customHeight="1">
      <c r="A44" s="2" t="s">
        <v>26</v>
      </c>
      <c r="B44" s="33">
        <v>0</v>
      </c>
      <c r="C44" s="33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</row>
    <row r="45" spans="1:10" s="8" customFormat="1" ht="15.75" customHeight="1">
      <c r="A45" s="2" t="s">
        <v>27</v>
      </c>
      <c r="B45" s="38">
        <f>C45+SUM(H45:J45)</f>
        <v>282</v>
      </c>
      <c r="C45" s="38">
        <f t="shared" si="8"/>
        <v>269</v>
      </c>
      <c r="D45" s="39">
        <v>85</v>
      </c>
      <c r="E45" s="39">
        <v>184</v>
      </c>
      <c r="F45" s="39">
        <v>131</v>
      </c>
      <c r="G45" s="39">
        <v>138</v>
      </c>
      <c r="H45" s="39">
        <v>10</v>
      </c>
      <c r="I45" s="39">
        <v>3</v>
      </c>
      <c r="J45" s="41">
        <v>0</v>
      </c>
    </row>
    <row r="46" spans="1:10" s="8" customFormat="1" ht="15.75" customHeight="1">
      <c r="A46" s="2" t="s">
        <v>28</v>
      </c>
      <c r="B46" s="38">
        <f>C46+SUM(H46:J46)</f>
        <v>3113</v>
      </c>
      <c r="C46" s="38">
        <f t="shared" si="8"/>
        <v>2987</v>
      </c>
      <c r="D46" s="39">
        <v>2432</v>
      </c>
      <c r="E46" s="39">
        <v>555</v>
      </c>
      <c r="F46" s="39">
        <v>2090</v>
      </c>
      <c r="G46" s="39">
        <v>897</v>
      </c>
      <c r="H46" s="39">
        <v>105</v>
      </c>
      <c r="I46" s="39">
        <v>21</v>
      </c>
      <c r="J46" s="41">
        <v>0</v>
      </c>
    </row>
    <row r="47" spans="1:10" s="8" customFormat="1" ht="12.75" customHeight="1">
      <c r="A47" s="2"/>
      <c r="B47" s="38"/>
      <c r="C47" s="38"/>
      <c r="D47" s="39"/>
      <c r="E47" s="39"/>
      <c r="F47" s="39"/>
      <c r="G47" s="39"/>
      <c r="H47" s="39"/>
      <c r="I47" s="39"/>
      <c r="J47" s="40"/>
    </row>
    <row r="48" spans="1:10" s="8" customFormat="1" ht="15" customHeight="1">
      <c r="A48" s="2" t="s">
        <v>29</v>
      </c>
      <c r="B48" s="38">
        <v>2221</v>
      </c>
      <c r="C48" s="38">
        <f t="shared" si="8"/>
        <v>2179</v>
      </c>
      <c r="D48" s="39">
        <v>1319</v>
      </c>
      <c r="E48" s="39">
        <v>860</v>
      </c>
      <c r="F48" s="39">
        <v>402</v>
      </c>
      <c r="G48" s="39">
        <v>1777</v>
      </c>
      <c r="H48" s="39">
        <v>23</v>
      </c>
      <c r="I48" s="39">
        <v>18</v>
      </c>
      <c r="J48" s="41">
        <v>0</v>
      </c>
    </row>
    <row r="49" spans="1:10" s="8" customFormat="1" ht="15" customHeight="1">
      <c r="A49" s="2" t="s">
        <v>30</v>
      </c>
      <c r="B49" s="38">
        <f>C49+SUM(H49:J49)</f>
        <v>722</v>
      </c>
      <c r="C49" s="38">
        <f t="shared" si="8"/>
        <v>655</v>
      </c>
      <c r="D49" s="39">
        <v>490</v>
      </c>
      <c r="E49" s="39">
        <v>165</v>
      </c>
      <c r="F49" s="39">
        <v>107</v>
      </c>
      <c r="G49" s="39">
        <v>548</v>
      </c>
      <c r="H49" s="39">
        <v>27</v>
      </c>
      <c r="I49" s="39">
        <v>40</v>
      </c>
      <c r="J49" s="41">
        <v>0</v>
      </c>
    </row>
    <row r="50" spans="1:10" s="8" customFormat="1" ht="15" customHeight="1">
      <c r="A50" s="2" t="s">
        <v>31</v>
      </c>
      <c r="B50" s="38">
        <f>C50+SUM(H50:J50)</f>
        <v>250</v>
      </c>
      <c r="C50" s="38">
        <f t="shared" si="8"/>
        <v>231</v>
      </c>
      <c r="D50" s="39">
        <v>160</v>
      </c>
      <c r="E50" s="39">
        <v>71</v>
      </c>
      <c r="F50" s="39">
        <v>162</v>
      </c>
      <c r="G50" s="39">
        <v>69</v>
      </c>
      <c r="H50" s="39">
        <v>4</v>
      </c>
      <c r="I50" s="39">
        <v>15</v>
      </c>
      <c r="J50" s="41">
        <v>0</v>
      </c>
    </row>
    <row r="51" spans="1:10" s="8" customFormat="1" ht="15" customHeight="1">
      <c r="A51" s="2" t="s">
        <v>32</v>
      </c>
      <c r="B51" s="33">
        <v>0</v>
      </c>
      <c r="C51" s="33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</row>
    <row r="52" spans="1:10" s="8" customFormat="1" ht="15" customHeight="1">
      <c r="A52" s="2" t="s">
        <v>33</v>
      </c>
      <c r="B52" s="33">
        <v>0</v>
      </c>
      <c r="C52" s="33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</row>
    <row r="53" spans="1:10" s="8" customFormat="1" ht="12.75" customHeight="1">
      <c r="A53" s="2"/>
      <c r="B53" s="38"/>
      <c r="C53" s="38"/>
      <c r="D53" s="39"/>
      <c r="E53" s="39"/>
      <c r="F53" s="39"/>
      <c r="G53" s="39"/>
      <c r="H53" s="39"/>
      <c r="I53" s="39"/>
      <c r="J53" s="40"/>
    </row>
    <row r="54" spans="1:10" s="8" customFormat="1" ht="15" customHeight="1">
      <c r="A54" s="2" t="s">
        <v>34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</row>
    <row r="55" spans="1:10" s="8" customFormat="1" ht="15" customHeight="1">
      <c r="A55" s="2" t="s">
        <v>35</v>
      </c>
      <c r="B55" s="33">
        <v>0</v>
      </c>
      <c r="C55" s="33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</row>
    <row r="56" spans="1:10" s="8" customFormat="1" ht="15" customHeight="1">
      <c r="A56" s="2" t="s">
        <v>36</v>
      </c>
      <c r="B56" s="38">
        <f>C56+SUM(H56:J56)</f>
        <v>1009</v>
      </c>
      <c r="C56" s="38">
        <f t="shared" si="8"/>
        <v>953</v>
      </c>
      <c r="D56" s="39">
        <v>376</v>
      </c>
      <c r="E56" s="39">
        <v>577</v>
      </c>
      <c r="F56" s="39">
        <v>475</v>
      </c>
      <c r="G56" s="39">
        <v>478</v>
      </c>
      <c r="H56" s="39">
        <v>15</v>
      </c>
      <c r="I56" s="39">
        <v>41</v>
      </c>
      <c r="J56" s="41">
        <v>0</v>
      </c>
    </row>
    <row r="57" spans="1:10" s="8" customFormat="1" ht="15" customHeight="1">
      <c r="A57" s="2" t="s">
        <v>37</v>
      </c>
      <c r="B57" s="38">
        <v>2254</v>
      </c>
      <c r="C57" s="38">
        <f t="shared" si="8"/>
        <v>2121</v>
      </c>
      <c r="D57" s="39">
        <v>1723</v>
      </c>
      <c r="E57" s="39">
        <v>398</v>
      </c>
      <c r="F57" s="39">
        <v>1289</v>
      </c>
      <c r="G57" s="39">
        <v>832</v>
      </c>
      <c r="H57" s="39">
        <v>43</v>
      </c>
      <c r="I57" s="39">
        <v>63</v>
      </c>
      <c r="J57" s="41">
        <v>26</v>
      </c>
    </row>
    <row r="58" spans="1:10" s="8" customFormat="1" ht="15" customHeight="1">
      <c r="A58" s="2" t="s">
        <v>38</v>
      </c>
      <c r="B58" s="38">
        <f>C58+SUM(H58:J58)</f>
        <v>757</v>
      </c>
      <c r="C58" s="38">
        <f t="shared" si="8"/>
        <v>672</v>
      </c>
      <c r="D58" s="39">
        <v>273</v>
      </c>
      <c r="E58" s="39">
        <v>399</v>
      </c>
      <c r="F58" s="39">
        <v>187</v>
      </c>
      <c r="G58" s="39">
        <v>485</v>
      </c>
      <c r="H58" s="39">
        <v>59</v>
      </c>
      <c r="I58" s="39">
        <v>25</v>
      </c>
      <c r="J58" s="41">
        <v>1</v>
      </c>
    </row>
    <row r="59" spans="1:10" s="8" customFormat="1" ht="12.75" customHeight="1">
      <c r="A59" s="2"/>
      <c r="B59" s="38"/>
      <c r="C59" s="38"/>
      <c r="D59" s="39"/>
      <c r="E59" s="39"/>
      <c r="F59" s="39"/>
      <c r="G59" s="39"/>
      <c r="H59" s="39"/>
      <c r="I59" s="39"/>
      <c r="J59" s="40"/>
    </row>
    <row r="60" spans="1:10" s="8" customFormat="1" ht="15" customHeight="1">
      <c r="A60" s="2" t="s">
        <v>39</v>
      </c>
      <c r="B60" s="38">
        <f>C60+SUM(H60:J60)</f>
        <v>962</v>
      </c>
      <c r="C60" s="38">
        <f t="shared" si="8"/>
        <v>914</v>
      </c>
      <c r="D60" s="39">
        <v>644</v>
      </c>
      <c r="E60" s="39">
        <v>270</v>
      </c>
      <c r="F60" s="39">
        <v>316</v>
      </c>
      <c r="G60" s="39">
        <v>598</v>
      </c>
      <c r="H60" s="39">
        <v>47</v>
      </c>
      <c r="I60" s="39">
        <v>1</v>
      </c>
      <c r="J60" s="41">
        <v>0</v>
      </c>
    </row>
    <row r="61" spans="1:10" s="8" customFormat="1" ht="15" customHeight="1">
      <c r="A61" s="2" t="s">
        <v>40</v>
      </c>
      <c r="B61" s="33">
        <v>0</v>
      </c>
      <c r="C61" s="33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</row>
    <row r="62" spans="1:10" s="8" customFormat="1" ht="15" customHeight="1">
      <c r="A62" s="2" t="s">
        <v>41</v>
      </c>
      <c r="B62" s="38">
        <f>C62+SUM(H62:J62)</f>
        <v>1849</v>
      </c>
      <c r="C62" s="38">
        <f t="shared" si="8"/>
        <v>1710</v>
      </c>
      <c r="D62" s="39">
        <v>1450</v>
      </c>
      <c r="E62" s="39">
        <v>260</v>
      </c>
      <c r="F62" s="39">
        <v>997</v>
      </c>
      <c r="G62" s="39">
        <v>713</v>
      </c>
      <c r="H62" s="39">
        <v>1</v>
      </c>
      <c r="I62" s="39">
        <v>63</v>
      </c>
      <c r="J62" s="39">
        <v>75</v>
      </c>
    </row>
    <row r="63" spans="1:10" s="8" customFormat="1" ht="12.75" customHeight="1">
      <c r="A63" s="2"/>
      <c r="B63" s="38"/>
      <c r="C63" s="38"/>
      <c r="D63" s="39"/>
      <c r="E63" s="39"/>
      <c r="F63" s="39"/>
      <c r="G63" s="39"/>
      <c r="H63" s="39"/>
      <c r="I63" s="39"/>
      <c r="J63" s="40"/>
    </row>
    <row r="64" spans="1:10" s="8" customFormat="1" ht="15" customHeight="1">
      <c r="A64" s="2" t="s">
        <v>42</v>
      </c>
      <c r="B64" s="38">
        <f>C64+SUM(H64:J64)</f>
        <v>971</v>
      </c>
      <c r="C64" s="38">
        <f t="shared" si="8"/>
        <v>843</v>
      </c>
      <c r="D64" s="39">
        <v>512</v>
      </c>
      <c r="E64" s="39">
        <v>331</v>
      </c>
      <c r="F64" s="39">
        <v>341</v>
      </c>
      <c r="G64" s="39">
        <v>502</v>
      </c>
      <c r="H64" s="39">
        <v>108</v>
      </c>
      <c r="I64" s="39">
        <v>20</v>
      </c>
      <c r="J64" s="42">
        <v>0</v>
      </c>
    </row>
    <row r="65" spans="1:10" s="8" customFormat="1" ht="15" customHeight="1">
      <c r="A65" s="2" t="s">
        <v>43</v>
      </c>
      <c r="B65" s="38">
        <f>C65+SUM(H65:J65)</f>
        <v>2190</v>
      </c>
      <c r="C65" s="38">
        <f t="shared" si="8"/>
        <v>2125</v>
      </c>
      <c r="D65" s="39">
        <v>1408</v>
      </c>
      <c r="E65" s="39">
        <v>717</v>
      </c>
      <c r="F65" s="39">
        <v>1112</v>
      </c>
      <c r="G65" s="39">
        <v>1013</v>
      </c>
      <c r="H65" s="39">
        <v>38</v>
      </c>
      <c r="I65" s="39">
        <v>27</v>
      </c>
      <c r="J65" s="41">
        <v>0</v>
      </c>
    </row>
    <row r="66" spans="1:10" s="8" customFormat="1" ht="15" customHeight="1">
      <c r="A66" s="2" t="s">
        <v>44</v>
      </c>
      <c r="B66" s="38">
        <v>7682</v>
      </c>
      <c r="C66" s="38">
        <f t="shared" si="8"/>
        <v>7539</v>
      </c>
      <c r="D66" s="39">
        <v>4767</v>
      </c>
      <c r="E66" s="39">
        <v>2772</v>
      </c>
      <c r="F66" s="39">
        <v>2685</v>
      </c>
      <c r="G66" s="39">
        <v>4854</v>
      </c>
      <c r="H66" s="39">
        <v>12</v>
      </c>
      <c r="I66" s="39">
        <v>132</v>
      </c>
      <c r="J66" s="41">
        <v>0</v>
      </c>
    </row>
    <row r="67" spans="1:10" s="8" customFormat="1" ht="15" customHeight="1">
      <c r="A67" s="2" t="s">
        <v>45</v>
      </c>
      <c r="B67" s="33">
        <v>0</v>
      </c>
      <c r="C67" s="33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</row>
    <row r="68" spans="1:10" s="8" customFormat="1" ht="15" customHeight="1">
      <c r="A68" s="2" t="s">
        <v>46</v>
      </c>
      <c r="B68" s="38">
        <v>498</v>
      </c>
      <c r="C68" s="38">
        <f t="shared" si="8"/>
        <v>403</v>
      </c>
      <c r="D68" s="39">
        <v>327</v>
      </c>
      <c r="E68" s="39">
        <v>76</v>
      </c>
      <c r="F68" s="39">
        <v>257</v>
      </c>
      <c r="G68" s="39">
        <v>146</v>
      </c>
      <c r="H68" s="39">
        <v>4</v>
      </c>
      <c r="I68" s="39">
        <v>81</v>
      </c>
      <c r="J68" s="39">
        <v>11</v>
      </c>
    </row>
    <row r="69" spans="1:10" s="8" customFormat="1" ht="12.75" customHeight="1">
      <c r="A69" s="2"/>
      <c r="B69" s="38"/>
      <c r="C69" s="38"/>
      <c r="D69" s="39"/>
      <c r="E69" s="39"/>
      <c r="F69" s="39"/>
      <c r="G69" s="39"/>
      <c r="H69" s="39"/>
      <c r="I69" s="39"/>
      <c r="J69" s="40"/>
    </row>
    <row r="70" spans="1:10" s="8" customFormat="1" ht="15" customHeight="1">
      <c r="A70" s="2" t="s">
        <v>62</v>
      </c>
      <c r="B70" s="33">
        <v>0</v>
      </c>
      <c r="C70" s="33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</row>
    <row r="71" spans="1:10" s="8" customFormat="1" ht="15" customHeight="1">
      <c r="A71" s="2" t="s">
        <v>47</v>
      </c>
      <c r="B71" s="38">
        <f>C71+SUM(H71:J71)</f>
        <v>3524</v>
      </c>
      <c r="C71" s="38">
        <f t="shared" si="8"/>
        <v>3263</v>
      </c>
      <c r="D71" s="39">
        <v>2725</v>
      </c>
      <c r="E71" s="39">
        <v>538</v>
      </c>
      <c r="F71" s="39">
        <v>1325</v>
      </c>
      <c r="G71" s="39">
        <v>1938</v>
      </c>
      <c r="H71" s="39">
        <v>20</v>
      </c>
      <c r="I71" s="39">
        <v>209</v>
      </c>
      <c r="J71" s="39">
        <v>32</v>
      </c>
    </row>
    <row r="72" spans="1:10" s="8" customFormat="1" ht="15" customHeight="1">
      <c r="A72" s="2" t="s">
        <v>48</v>
      </c>
      <c r="B72" s="38">
        <f>C72+SUM(H72:J72)</f>
        <v>515</v>
      </c>
      <c r="C72" s="38">
        <f t="shared" si="8"/>
        <v>482</v>
      </c>
      <c r="D72" s="39">
        <v>457</v>
      </c>
      <c r="E72" s="39">
        <v>25</v>
      </c>
      <c r="F72" s="39">
        <v>164</v>
      </c>
      <c r="G72" s="39">
        <v>318</v>
      </c>
      <c r="H72" s="39">
        <v>8</v>
      </c>
      <c r="I72" s="39">
        <v>25</v>
      </c>
      <c r="J72" s="41">
        <v>0</v>
      </c>
    </row>
    <row r="73" spans="1:10" s="8" customFormat="1" ht="15" customHeight="1">
      <c r="A73" s="2" t="s">
        <v>49</v>
      </c>
      <c r="B73" s="38">
        <f>C73+SUM(H73:J73)</f>
        <v>1215</v>
      </c>
      <c r="C73" s="38">
        <f t="shared" si="8"/>
        <v>1140</v>
      </c>
      <c r="D73" s="39">
        <v>699</v>
      </c>
      <c r="E73" s="39">
        <v>441</v>
      </c>
      <c r="F73" s="39">
        <v>646</v>
      </c>
      <c r="G73" s="39">
        <v>494</v>
      </c>
      <c r="H73" s="39">
        <v>43</v>
      </c>
      <c r="I73" s="39">
        <v>30</v>
      </c>
      <c r="J73" s="39">
        <v>2</v>
      </c>
    </row>
    <row r="74" spans="1:10" s="8" customFormat="1" ht="15" customHeight="1">
      <c r="A74" s="31" t="s">
        <v>50</v>
      </c>
      <c r="B74" s="43">
        <v>2929</v>
      </c>
      <c r="C74" s="44">
        <f t="shared" si="8"/>
        <v>2844</v>
      </c>
      <c r="D74" s="45">
        <v>2407</v>
      </c>
      <c r="E74" s="45">
        <v>437</v>
      </c>
      <c r="F74" s="45">
        <v>2654</v>
      </c>
      <c r="G74" s="45">
        <v>190</v>
      </c>
      <c r="H74" s="45">
        <v>39</v>
      </c>
      <c r="I74" s="45">
        <v>43</v>
      </c>
      <c r="J74" s="45">
        <v>2</v>
      </c>
    </row>
    <row r="75" ht="15" customHeight="1">
      <c r="A75" s="7" t="s">
        <v>72</v>
      </c>
    </row>
  </sheetData>
  <mergeCells count="8">
    <mergeCell ref="J4:J6"/>
    <mergeCell ref="F5:F6"/>
    <mergeCell ref="G5:G6"/>
    <mergeCell ref="C5:C6"/>
    <mergeCell ref="A4:A6"/>
    <mergeCell ref="B4:B6"/>
    <mergeCell ref="H4:H6"/>
    <mergeCell ref="I4:I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2008-02-06T08:40:18Z</cp:lastPrinted>
  <dcterms:created xsi:type="dcterms:W3CDTF">1997-06-11T07:56:50Z</dcterms:created>
  <dcterms:modified xsi:type="dcterms:W3CDTF">2008-03-28T02:43:02Z</dcterms:modified>
  <cp:category/>
  <cp:version/>
  <cp:contentType/>
  <cp:contentStatus/>
</cp:coreProperties>
</file>