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0" yWindow="870" windowWidth="14040" windowHeight="7140" tabRatio="320" activeTab="0"/>
  </bookViews>
  <sheets>
    <sheet name="n-17-26" sheetId="1" r:id="rId1"/>
  </sheets>
  <definedNames/>
  <calcPr fullCalcOnLoad="1"/>
</workbook>
</file>

<file path=xl/sharedStrings.xml><?xml version="1.0" encoding="utf-8"?>
<sst xmlns="http://schemas.openxmlformats.org/spreadsheetml/2006/main" count="107" uniqueCount="66">
  <si>
    <t>ア）</t>
  </si>
  <si>
    <t>区分</t>
  </si>
  <si>
    <t>卒業者総数</t>
  </si>
  <si>
    <t>イ）進  学  者</t>
  </si>
  <si>
    <t>就職者</t>
  </si>
  <si>
    <t>就職率</t>
  </si>
  <si>
    <t>等入学者</t>
  </si>
  <si>
    <t>人</t>
  </si>
  <si>
    <t>％</t>
  </si>
  <si>
    <t>男   子</t>
  </si>
  <si>
    <t>女   子</t>
  </si>
  <si>
    <t>全    日    制</t>
  </si>
  <si>
    <t>国          立</t>
  </si>
  <si>
    <t>公          立</t>
  </si>
  <si>
    <t>私          立</t>
  </si>
  <si>
    <t>定    時    制</t>
  </si>
  <si>
    <t>（再掲）</t>
  </si>
  <si>
    <t>普    通    科</t>
  </si>
  <si>
    <t>通信制高等学校</t>
  </si>
  <si>
    <t>専修学校</t>
  </si>
  <si>
    <t>公共職業能</t>
  </si>
  <si>
    <t>左記以外</t>
  </si>
  <si>
    <t>死亡・</t>
  </si>
  <si>
    <t>就職している者（再掲）</t>
  </si>
  <si>
    <t>進学率</t>
  </si>
  <si>
    <t>力開発施設</t>
  </si>
  <si>
    <t>の者</t>
  </si>
  <si>
    <t>等入学者</t>
  </si>
  <si>
    <r>
      <t>Ａ</t>
    </r>
    <r>
      <rPr>
        <sz val="8"/>
        <rFont val="ＭＳ 明朝"/>
        <family val="1"/>
      </rPr>
      <t>のうち</t>
    </r>
  </si>
  <si>
    <r>
      <t>Ｂ</t>
    </r>
    <r>
      <rPr>
        <sz val="8"/>
        <rFont val="ＭＳ 明朝"/>
        <family val="1"/>
      </rPr>
      <t>のうち</t>
    </r>
  </si>
  <si>
    <r>
      <t>Ｃ</t>
    </r>
    <r>
      <rPr>
        <sz val="8"/>
        <rFont val="ＭＳ 明朝"/>
        <family val="1"/>
      </rPr>
      <t>のうち</t>
    </r>
  </si>
  <si>
    <t>農  業  科</t>
  </si>
  <si>
    <t>工  業  科</t>
  </si>
  <si>
    <t>商  業  科</t>
  </si>
  <si>
    <t>男   子</t>
  </si>
  <si>
    <t>家  庭  科</t>
  </si>
  <si>
    <t>そ  の  他</t>
  </si>
  <si>
    <t>総　合　学　科</t>
  </si>
  <si>
    <t xml:space="preserve">        ア）通信制の卒業者総数は前年度間の数値である。</t>
  </si>
  <si>
    <t>Ｂ</t>
  </si>
  <si>
    <t>Ｃ</t>
  </si>
  <si>
    <t>Ａ</t>
  </si>
  <si>
    <t>(現役進学率)</t>
  </si>
  <si>
    <t>不詳の者</t>
  </si>
  <si>
    <t xml:space="preserve">        イ）（  ）内は大学・短期大学通信教育部への進学者を除く。</t>
  </si>
  <si>
    <t>左記 Ａ，Ｂ，Ｃのうち</t>
  </si>
  <si>
    <t>一時的な</t>
  </si>
  <si>
    <t>仕事に</t>
  </si>
  <si>
    <t>就いた者</t>
  </si>
  <si>
    <t xml:space="preserve">  資  料    大阪府総務部統計課「大阪の学校統計」</t>
  </si>
  <si>
    <t>福　祉  科</t>
  </si>
  <si>
    <t>情　報  科</t>
  </si>
  <si>
    <t>(各年5月1日現在)</t>
  </si>
  <si>
    <t>　　１９</t>
  </si>
  <si>
    <r>
      <t xml:space="preserve">    １</t>
    </r>
    <r>
      <rPr>
        <sz val="11"/>
        <rFont val="ＭＳ 明朝"/>
        <family val="1"/>
      </rPr>
      <t xml:space="preserve"> ７</t>
    </r>
  </si>
  <si>
    <t>平成１７年３月</t>
  </si>
  <si>
    <t>　　１８</t>
  </si>
  <si>
    <t>　　２０</t>
  </si>
  <si>
    <t xml:space="preserve">         １７－２６</t>
  </si>
  <si>
    <t xml:space="preserve">   課程、設置者、学科、進路別高等学校の卒業者数</t>
  </si>
  <si>
    <t xml:space="preserve"> </t>
  </si>
  <si>
    <t>平成１６年度間</t>
  </si>
  <si>
    <r>
      <t xml:space="preserve">    １</t>
    </r>
    <r>
      <rPr>
        <sz val="11"/>
        <rFont val="ＭＳ 明朝"/>
        <family val="1"/>
      </rPr>
      <t xml:space="preserve"> ８</t>
    </r>
  </si>
  <si>
    <t xml:space="preserve">    １ ９</t>
  </si>
  <si>
    <t>平成２１年３月</t>
  </si>
  <si>
    <t>平成２０年度間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</si>
</sst>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&quot;△&quot;#\ ##0;\-"/>
    <numFmt numFmtId="177" formatCode="#\ ##0.0;&quot;△&quot;#\ ##0.0;\-"/>
    <numFmt numFmtId="178" formatCode="\(##0\);\(&quot;△&quot;##0\);"/>
    <numFmt numFmtId="179" formatCode="\(#\ ##0\);\(&quot;△&quot;#\ ##0\);\(\-\)"/>
    <numFmt numFmtId="180" formatCode="##\ ##0.0;&quot;△&quot;##\ ##0.0;\-"/>
    <numFmt numFmtId="181" formatCode="###\ ##0.0;&quot;△&quot;###\ ##0.0;\-"/>
    <numFmt numFmtId="182" formatCode="####\ ##0.0;&quot;△&quot;####\ ##0.0;\-"/>
    <numFmt numFmtId="183" formatCode="#####\ ##0.0;&quot;△&quot;#####\ ##0.0;\-"/>
    <numFmt numFmtId="184" formatCode="0_);[Red]\(0\)"/>
    <numFmt numFmtId="185" formatCode="0.0_);[Red]\(0.0\)"/>
    <numFmt numFmtId="186" formatCode="#,###;[Red]&quot;△&quot;#,###;\-"/>
    <numFmt numFmtId="187" formatCode="_ * ###\ ##0;_ * &quot;△&quot;###\ ##0;_ * &quot;-&quot;;________@&quot;･･･&quot;"/>
    <numFmt numFmtId="188" formatCode="_ * \(###\ ##0\);_ * &quot;△&quot;\(###\ ##0\);_ * &quot;-&quot;;________@&quot;･･･&quot;"/>
  </numFmts>
  <fonts count="14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ゴシック"/>
      <family val="3"/>
    </font>
    <font>
      <sz val="20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16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176" fontId="0" fillId="0" borderId="0" xfId="0" applyNumberFormat="1" applyFont="1" applyFill="1" applyAlignment="1" applyProtection="1">
      <alignment horizontal="right" vertical="center"/>
      <protection/>
    </xf>
    <xf numFmtId="179" fontId="0" fillId="0" borderId="0" xfId="0" applyNumberFormat="1" applyFont="1" applyFill="1" applyAlignment="1" applyProtection="1">
      <alignment horizontal="right" vertical="center"/>
      <protection/>
    </xf>
    <xf numFmtId="177" fontId="0" fillId="0" borderId="0" xfId="0" applyNumberFormat="1" applyFont="1" applyFill="1" applyAlignment="1" applyProtection="1" quotePrefix="1">
      <alignment horizontal="right" vertical="center"/>
      <protection/>
    </xf>
    <xf numFmtId="177" fontId="0" fillId="0" borderId="0" xfId="0" applyNumberFormat="1" applyFont="1" applyFill="1" applyAlignment="1" applyProtection="1">
      <alignment horizontal="right" vertical="center"/>
      <protection/>
    </xf>
    <xf numFmtId="176" fontId="0" fillId="0" borderId="0" xfId="0" applyNumberFormat="1" applyFont="1" applyFill="1" applyAlignment="1" applyProtection="1" quotePrefix="1">
      <alignment horizontal="right" vertical="center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179" fontId="0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Alignment="1" applyProtection="1" quotePrefix="1">
      <alignment horizontal="distributed" vertical="center"/>
      <protection/>
    </xf>
    <xf numFmtId="0" fontId="0" fillId="0" borderId="1" xfId="0" applyFont="1" applyFill="1" applyBorder="1" applyAlignment="1" applyProtection="1" quotePrefix="1">
      <alignment horizontal="distributed" vertical="center"/>
      <protection/>
    </xf>
    <xf numFmtId="0" fontId="0" fillId="0" borderId="1" xfId="0" applyFont="1" applyFill="1" applyBorder="1" applyAlignment="1" applyProtection="1" quotePrefix="1">
      <alignment horizontal="left" vertical="center"/>
      <protection/>
    </xf>
    <xf numFmtId="0" fontId="0" fillId="0" borderId="1" xfId="0" applyFont="1" applyFill="1" applyBorder="1" applyAlignment="1" applyProtection="1">
      <alignment horizontal="distributed" vertical="center"/>
      <protection/>
    </xf>
    <xf numFmtId="0" fontId="4" fillId="0" borderId="1" xfId="0" applyFont="1" applyFill="1" applyBorder="1" applyAlignment="1" applyProtection="1" quotePrefix="1">
      <alignment horizontal="distributed" vertical="center"/>
      <protection/>
    </xf>
    <xf numFmtId="0" fontId="0" fillId="0" borderId="1" xfId="0" applyFont="1" applyFill="1" applyBorder="1" applyAlignment="1" applyProtection="1" quotePrefix="1">
      <alignment horizontal="right" vertical="center"/>
      <protection/>
    </xf>
    <xf numFmtId="0" fontId="0" fillId="0" borderId="2" xfId="0" applyFont="1" applyFill="1" applyBorder="1" applyAlignment="1" applyProtection="1" quotePrefix="1">
      <alignment horizontal="right" vertical="center"/>
      <protection/>
    </xf>
    <xf numFmtId="0" fontId="0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 vertical="top"/>
      <protection/>
    </xf>
    <xf numFmtId="0" fontId="0" fillId="0" borderId="3" xfId="0" applyFont="1" applyFill="1" applyBorder="1" applyAlignment="1" applyProtection="1" quotePrefix="1">
      <alignment horizontal="distributed"/>
      <protection/>
    </xf>
    <xf numFmtId="0" fontId="9" fillId="0" borderId="4" xfId="0" applyFont="1" applyFill="1" applyBorder="1" applyAlignment="1" applyProtection="1">
      <alignment horizontal="center" vertical="center"/>
      <protection/>
    </xf>
    <xf numFmtId="177" fontId="0" fillId="0" borderId="5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8" fillId="0" borderId="0" xfId="0" applyFont="1" applyFill="1" applyAlignment="1" applyProtection="1">
      <alignment horizontal="right" vertical="top"/>
      <protection/>
    </xf>
    <xf numFmtId="0" fontId="0" fillId="0" borderId="3" xfId="0" applyFont="1" applyFill="1" applyBorder="1" applyAlignment="1" applyProtection="1">
      <alignment horizontal="distributed"/>
      <protection/>
    </xf>
    <xf numFmtId="0" fontId="0" fillId="0" borderId="4" xfId="0" applyFont="1" applyFill="1" applyBorder="1" applyAlignment="1" applyProtection="1">
      <alignment horizontal="distributed"/>
      <protection/>
    </xf>
    <xf numFmtId="177" fontId="4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1" xfId="0" applyFont="1" applyFill="1" applyBorder="1" applyAlignment="1" applyProtection="1">
      <alignment vertical="center"/>
      <protection/>
    </xf>
    <xf numFmtId="0" fontId="0" fillId="0" borderId="1" xfId="0" applyFont="1" applyFill="1" applyBorder="1" applyAlignment="1" applyProtection="1">
      <alignment vertical="center"/>
      <protection/>
    </xf>
    <xf numFmtId="0" fontId="4" fillId="0" borderId="1" xfId="0" applyFont="1" applyFill="1" applyBorder="1" applyAlignment="1" applyProtection="1">
      <alignment horizontal="right" vertical="center"/>
      <protection/>
    </xf>
    <xf numFmtId="0" fontId="4" fillId="0" borderId="1" xfId="0" applyFont="1" applyFill="1" applyBorder="1" applyAlignment="1" applyProtection="1" quotePrefix="1">
      <alignment horizontal="right" vertical="center"/>
      <protection/>
    </xf>
    <xf numFmtId="0" fontId="8" fillId="0" borderId="1" xfId="0" applyFont="1" applyFill="1" applyBorder="1" applyAlignment="1" applyProtection="1" quotePrefix="1">
      <alignment horizontal="right" vertical="center"/>
      <protection/>
    </xf>
    <xf numFmtId="177" fontId="0" fillId="0" borderId="0" xfId="0" applyNumberFormat="1" applyFont="1" applyFill="1" applyBorder="1" applyAlignment="1" applyProtection="1">
      <alignment horizontal="right" vertical="center"/>
      <protection/>
    </xf>
    <xf numFmtId="186" fontId="0" fillId="0" borderId="0" xfId="17" applyNumberFormat="1" applyFont="1" applyFill="1" applyAlignment="1" applyProtection="1">
      <alignment horizontal="right" vertical="center"/>
      <protection locked="0"/>
    </xf>
    <xf numFmtId="187" fontId="0" fillId="0" borderId="0" xfId="0" applyNumberFormat="1" applyFont="1" applyFill="1" applyAlignment="1" applyProtection="1">
      <alignment horizontal="right" vertical="center"/>
      <protection/>
    </xf>
    <xf numFmtId="188" fontId="0" fillId="0" borderId="0" xfId="0" applyNumberFormat="1" applyFont="1" applyFill="1" applyAlignment="1" applyProtection="1">
      <alignment horizontal="right" vertical="center"/>
      <protection/>
    </xf>
    <xf numFmtId="176" fontId="0" fillId="0" borderId="4" xfId="0" applyNumberFormat="1" applyFont="1" applyFill="1" applyBorder="1" applyAlignment="1" applyProtection="1">
      <alignment horizontal="right" vertical="center"/>
      <protection/>
    </xf>
    <xf numFmtId="187" fontId="8" fillId="0" borderId="0" xfId="0" applyNumberFormat="1" applyFont="1" applyFill="1" applyAlignment="1" applyProtection="1">
      <alignment horizontal="right" vertical="top"/>
      <protection/>
    </xf>
    <xf numFmtId="176" fontId="0" fillId="0" borderId="0" xfId="0" applyNumberFormat="1" applyFont="1" applyFill="1" applyAlignment="1" applyProtection="1">
      <alignment horizontal="right" vertical="center"/>
      <protection/>
    </xf>
    <xf numFmtId="177" fontId="0" fillId="0" borderId="0" xfId="0" applyNumberFormat="1" applyFont="1" applyFill="1" applyAlignment="1" applyProtection="1" quotePrefix="1">
      <alignment horizontal="right" vertical="center"/>
      <protection/>
    </xf>
    <xf numFmtId="177" fontId="0" fillId="0" borderId="0" xfId="0" applyNumberFormat="1" applyFont="1" applyFill="1" applyBorder="1" applyAlignment="1" applyProtection="1">
      <alignment horizontal="right" vertical="center"/>
      <protection/>
    </xf>
    <xf numFmtId="179" fontId="0" fillId="0" borderId="0" xfId="0" applyNumberFormat="1" applyFont="1" applyFill="1" applyAlignment="1" applyProtection="1">
      <alignment horizontal="right" vertical="center"/>
      <protection/>
    </xf>
    <xf numFmtId="176" fontId="0" fillId="0" borderId="6" xfId="0" applyNumberFormat="1" applyFont="1" applyFill="1" applyBorder="1" applyAlignment="1" applyProtection="1">
      <alignment horizontal="right" vertical="center"/>
      <protection/>
    </xf>
    <xf numFmtId="179" fontId="0" fillId="0" borderId="6" xfId="0" applyNumberFormat="1" applyFont="1" applyFill="1" applyBorder="1" applyAlignment="1" applyProtection="1">
      <alignment horizontal="right" vertical="center"/>
      <protection/>
    </xf>
    <xf numFmtId="187" fontId="13" fillId="0" borderId="0" xfId="0" applyNumberFormat="1" applyFont="1" applyFill="1" applyAlignment="1" applyProtection="1">
      <alignment horizontal="right" vertical="top"/>
      <protection/>
    </xf>
    <xf numFmtId="0" fontId="1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8" fillId="0" borderId="0" xfId="0" applyFont="1" applyFill="1" applyAlignment="1" applyProtection="1" quotePrefix="1">
      <alignment horizontal="left" vertical="top"/>
      <protection/>
    </xf>
    <xf numFmtId="0" fontId="0" fillId="0" borderId="7" xfId="0" applyFont="1" applyFill="1" applyBorder="1" applyAlignment="1" applyProtection="1">
      <alignment horizontal="distributed"/>
      <protection/>
    </xf>
    <xf numFmtId="0" fontId="0" fillId="0" borderId="7" xfId="0" applyFont="1" applyFill="1" applyBorder="1" applyAlignment="1" applyProtection="1" quotePrefix="1">
      <alignment horizontal="left"/>
      <protection/>
    </xf>
    <xf numFmtId="0" fontId="0" fillId="0" borderId="8" xfId="0" applyFont="1" applyFill="1" applyBorder="1" applyAlignment="1" applyProtection="1">
      <alignment horizontal="left"/>
      <protection/>
    </xf>
    <xf numFmtId="0" fontId="0" fillId="0" borderId="8" xfId="0" applyFont="1" applyFill="1" applyBorder="1" applyAlignment="1" applyProtection="1">
      <alignment horizontal="distributed"/>
      <protection/>
    </xf>
    <xf numFmtId="0" fontId="0" fillId="0" borderId="3" xfId="0" applyFont="1" applyFill="1" applyBorder="1" applyAlignment="1" applyProtection="1">
      <alignment horizontal="left"/>
      <protection/>
    </xf>
    <xf numFmtId="0" fontId="8" fillId="0" borderId="3" xfId="0" applyFont="1" applyFill="1" applyBorder="1" applyAlignment="1" applyProtection="1" quotePrefix="1">
      <alignment horizontal="distributed"/>
      <protection/>
    </xf>
    <xf numFmtId="0" fontId="7" fillId="0" borderId="3" xfId="0" applyFont="1" applyFill="1" applyBorder="1" applyAlignment="1" applyProtection="1">
      <alignment horizontal="centerContinuous"/>
      <protection/>
    </xf>
    <xf numFmtId="0" fontId="7" fillId="0" borderId="8" xfId="0" applyFont="1" applyFill="1" applyBorder="1" applyAlignment="1" applyProtection="1">
      <alignment horizontal="centerContinuous"/>
      <protection/>
    </xf>
    <xf numFmtId="0" fontId="8" fillId="0" borderId="4" xfId="0" applyFont="1" applyFill="1" applyBorder="1" applyAlignment="1" applyProtection="1">
      <alignment horizontal="distributed" vertical="center"/>
      <protection/>
    </xf>
    <xf numFmtId="0" fontId="7" fillId="0" borderId="4" xfId="0" applyFont="1" applyFill="1" applyBorder="1" applyAlignment="1" applyProtection="1">
      <alignment horizontal="distributed" vertical="center"/>
      <protection/>
    </xf>
    <xf numFmtId="0" fontId="8" fillId="0" borderId="4" xfId="0" applyFont="1" applyFill="1" applyBorder="1" applyAlignment="1" applyProtection="1">
      <alignment horizontal="distributed" vertical="center"/>
      <protection/>
    </xf>
    <xf numFmtId="0" fontId="0" fillId="0" borderId="4" xfId="0" applyFont="1" applyFill="1" applyBorder="1" applyAlignment="1" applyProtection="1">
      <alignment horizontal="distributed" vertical="center"/>
      <protection/>
    </xf>
    <xf numFmtId="0" fontId="7" fillId="0" borderId="9" xfId="0" applyFont="1" applyFill="1" applyBorder="1" applyAlignment="1" applyProtection="1">
      <alignment horizontal="centerContinuous" vertical="center"/>
      <protection/>
    </xf>
    <xf numFmtId="0" fontId="7" fillId="0" borderId="0" xfId="0" applyFont="1" applyFill="1" applyAlignment="1" applyProtection="1">
      <alignment horizontal="centerContinuous" vertical="center"/>
      <protection/>
    </xf>
    <xf numFmtId="0" fontId="8" fillId="0" borderId="10" xfId="0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left" vertical="center"/>
      <protection/>
    </xf>
    <xf numFmtId="0" fontId="8" fillId="0" borderId="11" xfId="0" applyFont="1" applyFill="1" applyBorder="1" applyAlignment="1" applyProtection="1">
      <alignment horizontal="left" vertical="center"/>
      <protection/>
    </xf>
    <xf numFmtId="0" fontId="0" fillId="0" borderId="1" xfId="0" applyFont="1" applyFill="1" applyBorder="1" applyAlignment="1" applyProtection="1">
      <alignment horizontal="distributed"/>
      <protection/>
    </xf>
    <xf numFmtId="0" fontId="0" fillId="0" borderId="0" xfId="0" applyFont="1" applyFill="1" applyAlignment="1" applyProtection="1">
      <alignment horizontal="distributed"/>
      <protection/>
    </xf>
    <xf numFmtId="0" fontId="0" fillId="0" borderId="6" xfId="0" applyFont="1" applyFill="1" applyBorder="1" applyAlignment="1" applyProtection="1">
      <alignment horizontal="distributed"/>
      <protection/>
    </xf>
    <xf numFmtId="0" fontId="7" fillId="0" borderId="4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176" fontId="0" fillId="0" borderId="5" xfId="0" applyNumberFormat="1" applyFont="1" applyFill="1" applyBorder="1" applyAlignment="1" applyProtection="1">
      <alignment horizontal="right" vertical="center"/>
      <protection/>
    </xf>
    <xf numFmtId="49" fontId="0" fillId="0" borderId="1" xfId="0" applyNumberFormat="1" applyFont="1" applyFill="1" applyBorder="1" applyAlignment="1" applyProtection="1">
      <alignment vertical="center"/>
      <protection/>
    </xf>
    <xf numFmtId="176" fontId="4" fillId="0" borderId="0" xfId="0" applyNumberFormat="1" applyFont="1" applyFill="1" applyAlignment="1" applyProtection="1">
      <alignment horizontal="right" vertical="center"/>
      <protection/>
    </xf>
    <xf numFmtId="179" fontId="4" fillId="0" borderId="0" xfId="0" applyNumberFormat="1" applyFont="1" applyFill="1" applyAlignment="1" applyProtection="1">
      <alignment horizontal="right" vertical="center"/>
      <protection/>
    </xf>
    <xf numFmtId="177" fontId="4" fillId="0" borderId="0" xfId="0" applyNumberFormat="1" applyFont="1" applyFill="1" applyAlignment="1" applyProtection="1" quotePrefix="1">
      <alignment horizontal="right" vertical="center"/>
      <protection/>
    </xf>
    <xf numFmtId="177" fontId="4" fillId="0" borderId="0" xfId="0" applyNumberFormat="1" applyFont="1" applyFill="1" applyBorder="1" applyAlignment="1" applyProtection="1" quotePrefix="1">
      <alignment horizontal="right" vertical="center"/>
      <protection/>
    </xf>
    <xf numFmtId="177" fontId="0" fillId="0" borderId="0" xfId="0" applyNumberFormat="1" applyFont="1" applyFill="1" applyBorder="1" applyAlignment="1" applyProtection="1" quotePrefix="1">
      <alignment horizontal="right" vertical="center"/>
      <protection/>
    </xf>
    <xf numFmtId="176" fontId="0" fillId="0" borderId="9" xfId="0" applyNumberFormat="1" applyFont="1" applyFill="1" applyBorder="1" applyAlignment="1" applyProtection="1">
      <alignment horizontal="right" vertical="center"/>
      <protection/>
    </xf>
    <xf numFmtId="177" fontId="0" fillId="0" borderId="6" xfId="0" applyNumberFormat="1" applyFont="1" applyFill="1" applyBorder="1" applyAlignment="1" applyProtection="1" quotePrefix="1">
      <alignment horizontal="right" vertical="center"/>
      <protection/>
    </xf>
    <xf numFmtId="177" fontId="0" fillId="0" borderId="6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 quotePrefix="1">
      <alignment horizontal="left"/>
      <protection/>
    </xf>
    <xf numFmtId="0" fontId="0" fillId="0" borderId="5" xfId="0" applyFont="1" applyFill="1" applyBorder="1" applyAlignment="1" applyProtection="1">
      <alignment/>
      <protection/>
    </xf>
    <xf numFmtId="0" fontId="0" fillId="0" borderId="4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" xfId="0" applyFont="1" applyFill="1" applyBorder="1" applyAlignment="1" applyProtection="1" quotePrefix="1">
      <alignment horizontal="distributed" vertical="center"/>
      <protection/>
    </xf>
    <xf numFmtId="0" fontId="0" fillId="0" borderId="1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distributed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48</xdr:row>
      <xdr:rowOff>28575</xdr:rowOff>
    </xdr:from>
    <xdr:to>
      <xdr:col>0</xdr:col>
      <xdr:colOff>333375</xdr:colOff>
      <xdr:row>63</xdr:row>
      <xdr:rowOff>9525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47625" y="9829800"/>
          <a:ext cx="285750" cy="2981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専門学科</a:t>
          </a:r>
        </a:p>
      </xdr:txBody>
    </xdr:sp>
    <xdr:clientData/>
  </xdr:twoCellAnchor>
  <xdr:twoCellAnchor>
    <xdr:from>
      <xdr:col>0</xdr:col>
      <xdr:colOff>371475</xdr:colOff>
      <xdr:row>45</xdr:row>
      <xdr:rowOff>19050</xdr:rowOff>
    </xdr:from>
    <xdr:to>
      <xdr:col>0</xdr:col>
      <xdr:colOff>438150</xdr:colOff>
      <xdr:row>65</xdr:row>
      <xdr:rowOff>142875</xdr:rowOff>
    </xdr:to>
    <xdr:sp>
      <xdr:nvSpPr>
        <xdr:cNvPr id="2" name="AutoShape 4"/>
        <xdr:cNvSpPr>
          <a:spLocks/>
        </xdr:cNvSpPr>
      </xdr:nvSpPr>
      <xdr:spPr>
        <a:xfrm>
          <a:off x="371475" y="9220200"/>
          <a:ext cx="76200" cy="412432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0"/>
  <sheetViews>
    <sheetView showGridLines="0" tabSelected="1" zoomScale="75" zoomScaleNormal="75" zoomScaleSheetLayoutView="25" workbookViewId="0" topLeftCell="A1">
      <selection activeCell="A1" sqref="A1"/>
    </sheetView>
  </sheetViews>
  <sheetFormatPr defaultColWidth="8.796875" defaultRowHeight="14.25"/>
  <cols>
    <col min="1" max="1" width="15.09765625" style="15" customWidth="1"/>
    <col min="2" max="2" width="11" style="15" customWidth="1"/>
    <col min="3" max="3" width="10.5" style="15" customWidth="1"/>
    <col min="4" max="4" width="11.5" style="15" customWidth="1"/>
    <col min="5" max="6" width="10.3984375" style="15" customWidth="1"/>
    <col min="7" max="9" width="10.09765625" style="15" customWidth="1"/>
    <col min="10" max="10" width="8.5" style="15" customWidth="1"/>
    <col min="11" max="13" width="6.8984375" style="15" customWidth="1"/>
    <col min="14" max="14" width="10.09765625" style="15" customWidth="1"/>
    <col min="15" max="15" width="8.3984375" style="15" customWidth="1"/>
    <col min="16" max="16384" width="9" style="15" customWidth="1"/>
  </cols>
  <sheetData>
    <row r="1" spans="1:4" s="20" customFormat="1" ht="21.75" customHeight="1">
      <c r="A1" s="44" t="s">
        <v>58</v>
      </c>
      <c r="B1" s="45"/>
      <c r="D1" s="45" t="s">
        <v>59</v>
      </c>
    </row>
    <row r="2" ht="24" customHeight="1"/>
    <row r="3" s="16" customFormat="1" ht="12" customHeight="1">
      <c r="A3" s="46" t="s">
        <v>38</v>
      </c>
    </row>
    <row r="4" spans="1:15" s="16" customFormat="1" ht="15" customHeight="1" thickBot="1">
      <c r="A4" s="46" t="s">
        <v>44</v>
      </c>
      <c r="O4" s="21" t="s">
        <v>52</v>
      </c>
    </row>
    <row r="5" spans="1:15" ht="18.75" customHeight="1">
      <c r="A5" s="47"/>
      <c r="B5" s="48" t="s">
        <v>0</v>
      </c>
      <c r="C5" s="49" t="s">
        <v>41</v>
      </c>
      <c r="D5" s="50"/>
      <c r="E5" s="51" t="s">
        <v>39</v>
      </c>
      <c r="F5" s="51" t="s">
        <v>40</v>
      </c>
      <c r="G5" s="22"/>
      <c r="H5" s="22"/>
      <c r="I5" s="22"/>
      <c r="J5" s="52"/>
      <c r="K5" s="53" t="s">
        <v>45</v>
      </c>
      <c r="L5" s="54"/>
      <c r="M5" s="54"/>
      <c r="N5" s="17"/>
      <c r="O5" s="22"/>
    </row>
    <row r="6" spans="1:15" ht="18.75" customHeight="1">
      <c r="A6" s="83" t="s">
        <v>1</v>
      </c>
      <c r="B6" s="82" t="s">
        <v>2</v>
      </c>
      <c r="C6" s="81" t="s">
        <v>3</v>
      </c>
      <c r="D6" s="84"/>
      <c r="E6" s="55" t="s">
        <v>19</v>
      </c>
      <c r="F6" s="56" t="s">
        <v>20</v>
      </c>
      <c r="G6" s="85" t="s">
        <v>4</v>
      </c>
      <c r="H6" s="57" t="s">
        <v>46</v>
      </c>
      <c r="I6" s="58" t="s">
        <v>21</v>
      </c>
      <c r="J6" s="55" t="s">
        <v>22</v>
      </c>
      <c r="K6" s="59" t="s">
        <v>23</v>
      </c>
      <c r="L6" s="60"/>
      <c r="M6" s="60"/>
      <c r="N6" s="82" t="s">
        <v>24</v>
      </c>
      <c r="O6" s="81" t="s">
        <v>5</v>
      </c>
    </row>
    <row r="7" spans="1:15" ht="18.75" customHeight="1">
      <c r="A7" s="83"/>
      <c r="B7" s="82"/>
      <c r="C7" s="81"/>
      <c r="D7" s="84"/>
      <c r="E7" s="55" t="s">
        <v>6</v>
      </c>
      <c r="F7" s="56" t="s">
        <v>25</v>
      </c>
      <c r="G7" s="85"/>
      <c r="H7" s="57" t="s">
        <v>47</v>
      </c>
      <c r="I7" s="23" t="s">
        <v>26</v>
      </c>
      <c r="J7" s="55" t="s">
        <v>43</v>
      </c>
      <c r="K7" s="61"/>
      <c r="L7" s="62"/>
      <c r="M7" s="63"/>
      <c r="N7" s="82"/>
      <c r="O7" s="81"/>
    </row>
    <row r="8" spans="1:15" ht="18.75" customHeight="1">
      <c r="A8" s="64"/>
      <c r="B8" s="64"/>
      <c r="C8" s="65"/>
      <c r="D8" s="66"/>
      <c r="E8" s="23"/>
      <c r="F8" s="56" t="s">
        <v>27</v>
      </c>
      <c r="G8" s="23"/>
      <c r="H8" s="57" t="s">
        <v>48</v>
      </c>
      <c r="I8" s="23"/>
      <c r="J8" s="55"/>
      <c r="K8" s="67" t="s">
        <v>28</v>
      </c>
      <c r="L8" s="67" t="s">
        <v>29</v>
      </c>
      <c r="M8" s="67" t="s">
        <v>30</v>
      </c>
      <c r="N8" s="18" t="s">
        <v>42</v>
      </c>
      <c r="O8" s="23"/>
    </row>
    <row r="9" spans="1:15" s="20" customFormat="1" ht="15.75" customHeight="1">
      <c r="A9" s="68"/>
      <c r="B9" s="69" t="s">
        <v>7</v>
      </c>
      <c r="C9" s="69"/>
      <c r="E9" s="69"/>
      <c r="F9" s="69"/>
      <c r="G9" s="69"/>
      <c r="H9" s="69"/>
      <c r="I9" s="69"/>
      <c r="J9" s="69"/>
      <c r="K9" s="69"/>
      <c r="L9" s="69"/>
      <c r="M9" s="69"/>
      <c r="N9" s="19" t="s">
        <v>8</v>
      </c>
      <c r="O9" s="19"/>
    </row>
    <row r="10" spans="1:15" s="20" customFormat="1" ht="15.75" customHeight="1">
      <c r="A10" s="27" t="s">
        <v>55</v>
      </c>
      <c r="B10" s="1">
        <v>74626</v>
      </c>
      <c r="C10" s="1">
        <v>38100</v>
      </c>
      <c r="D10" s="2">
        <v>37910</v>
      </c>
      <c r="E10" s="1">
        <v>18959</v>
      </c>
      <c r="F10" s="1">
        <v>146</v>
      </c>
      <c r="G10" s="1">
        <v>8672</v>
      </c>
      <c r="H10" s="1">
        <v>2935</v>
      </c>
      <c r="I10" s="1">
        <v>5791</v>
      </c>
      <c r="J10" s="1">
        <v>23</v>
      </c>
      <c r="K10" s="1">
        <v>19</v>
      </c>
      <c r="L10" s="1">
        <v>25</v>
      </c>
      <c r="M10" s="1">
        <v>17</v>
      </c>
      <c r="N10" s="3">
        <v>51.054</v>
      </c>
      <c r="O10" s="4">
        <v>11.702</v>
      </c>
    </row>
    <row r="11" spans="1:15" s="20" customFormat="1" ht="15.75" customHeight="1">
      <c r="A11" s="70" t="s">
        <v>56</v>
      </c>
      <c r="B11" s="1">
        <v>72060</v>
      </c>
      <c r="C11" s="1">
        <v>38950</v>
      </c>
      <c r="D11" s="2">
        <v>38914</v>
      </c>
      <c r="E11" s="1">
        <v>16945</v>
      </c>
      <c r="F11" s="1">
        <v>161</v>
      </c>
      <c r="G11" s="1">
        <v>8778</v>
      </c>
      <c r="H11" s="1">
        <v>2441</v>
      </c>
      <c r="I11" s="1">
        <v>4770</v>
      </c>
      <c r="J11" s="1">
        <v>15</v>
      </c>
      <c r="K11" s="1">
        <v>1</v>
      </c>
      <c r="L11" s="1">
        <v>30</v>
      </c>
      <c r="M11" s="1">
        <v>1</v>
      </c>
      <c r="N11" s="3">
        <v>54.05217873993894</v>
      </c>
      <c r="O11" s="4">
        <v>12.225922842076049</v>
      </c>
    </row>
    <row r="12" spans="1:15" s="20" customFormat="1" ht="15.75" customHeight="1">
      <c r="A12" s="70" t="s">
        <v>53</v>
      </c>
      <c r="B12" s="1">
        <v>71188</v>
      </c>
      <c r="C12" s="1">
        <v>39572</v>
      </c>
      <c r="D12" s="2">
        <v>39544</v>
      </c>
      <c r="E12" s="1">
        <v>15455</v>
      </c>
      <c r="F12" s="1">
        <v>211</v>
      </c>
      <c r="G12" s="1">
        <v>8893</v>
      </c>
      <c r="H12" s="1">
        <v>2093</v>
      </c>
      <c r="I12" s="1">
        <v>4797</v>
      </c>
      <c r="J12" s="1">
        <v>167</v>
      </c>
      <c r="K12" s="1">
        <v>5</v>
      </c>
      <c r="L12" s="1">
        <v>22</v>
      </c>
      <c r="M12" s="1">
        <v>0</v>
      </c>
      <c r="N12" s="3">
        <v>55.588020452885324</v>
      </c>
      <c r="O12" s="4">
        <v>12.53020171939091</v>
      </c>
    </row>
    <row r="13" spans="1:15" s="20" customFormat="1" ht="15.75" customHeight="1">
      <c r="A13" s="70" t="s">
        <v>57</v>
      </c>
      <c r="B13" s="1">
        <v>67575</v>
      </c>
      <c r="C13" s="1">
        <v>38571</v>
      </c>
      <c r="D13" s="2">
        <v>38538</v>
      </c>
      <c r="E13" s="1">
        <v>13981</v>
      </c>
      <c r="F13" s="1">
        <v>180</v>
      </c>
      <c r="G13" s="1">
        <v>8709</v>
      </c>
      <c r="H13" s="1">
        <v>1511</v>
      </c>
      <c r="I13" s="1">
        <v>4623</v>
      </c>
      <c r="J13" s="1">
        <v>0</v>
      </c>
      <c r="K13" s="1">
        <v>2</v>
      </c>
      <c r="L13" s="1">
        <v>19</v>
      </c>
      <c r="M13" s="1">
        <v>1</v>
      </c>
      <c r="N13" s="3">
        <v>57.0788013318535</v>
      </c>
      <c r="O13" s="4">
        <v>12.92045874953755</v>
      </c>
    </row>
    <row r="14" spans="1:15" s="20" customFormat="1" ht="12.75" customHeight="1">
      <c r="A14" s="11"/>
      <c r="B14" s="1"/>
      <c r="C14" s="1"/>
      <c r="D14" s="2"/>
      <c r="E14" s="1"/>
      <c r="F14" s="1"/>
      <c r="G14" s="1"/>
      <c r="H14" s="1"/>
      <c r="I14" s="1"/>
      <c r="J14" s="1"/>
      <c r="K14" s="1"/>
      <c r="L14" s="1"/>
      <c r="M14" s="1"/>
      <c r="N14" s="4"/>
      <c r="O14" s="4"/>
    </row>
    <row r="15" spans="1:15" s="25" customFormat="1" ht="15.75" customHeight="1">
      <c r="A15" s="26" t="s">
        <v>64</v>
      </c>
      <c r="B15" s="71">
        <f>SUM(B16:B17)</f>
        <v>66940</v>
      </c>
      <c r="C15" s="71">
        <f>SUM(C16:C17)</f>
        <v>38987</v>
      </c>
      <c r="D15" s="72">
        <f>SUM(D16:D17)</f>
        <v>38966</v>
      </c>
      <c r="E15" s="71">
        <f>SUM(E16:E17)</f>
        <v>13219</v>
      </c>
      <c r="F15" s="71">
        <f aca="true" t="shared" si="0" ref="F15:M15">SUM(F16:F17)</f>
        <v>174</v>
      </c>
      <c r="G15" s="71">
        <f t="shared" si="0"/>
        <v>8192</v>
      </c>
      <c r="H15" s="71">
        <f t="shared" si="0"/>
        <v>1637</v>
      </c>
      <c r="I15" s="71">
        <f t="shared" si="0"/>
        <v>4716</v>
      </c>
      <c r="J15" s="71">
        <f t="shared" si="0"/>
        <v>15</v>
      </c>
      <c r="K15" s="71">
        <f t="shared" si="0"/>
        <v>4</v>
      </c>
      <c r="L15" s="71">
        <f t="shared" si="0"/>
        <v>9</v>
      </c>
      <c r="M15" s="71">
        <f t="shared" si="0"/>
        <v>1</v>
      </c>
      <c r="N15" s="73">
        <f>IF(C15=0,"",C15/B15*100)</f>
        <v>58.24170899312817</v>
      </c>
      <c r="O15" s="24">
        <f>IF(G15=0,"",(G15+K15+L15+M15)/B15*100)</f>
        <v>12.258739169405438</v>
      </c>
    </row>
    <row r="16" spans="1:16" s="20" customFormat="1" ht="15.75" customHeight="1">
      <c r="A16" s="13" t="s">
        <v>9</v>
      </c>
      <c r="B16" s="1">
        <f>C16+E16+F16+G16+H16+I16+J16</f>
        <v>33628</v>
      </c>
      <c r="C16" s="1">
        <f aca="true" t="shared" si="1" ref="C16:E17">C20+C33</f>
        <v>18972</v>
      </c>
      <c r="D16" s="2">
        <f t="shared" si="1"/>
        <v>18964</v>
      </c>
      <c r="E16" s="1">
        <f t="shared" si="1"/>
        <v>6392</v>
      </c>
      <c r="F16" s="1">
        <f aca="true" t="shared" si="2" ref="F16:M16">F20+F33</f>
        <v>149</v>
      </c>
      <c r="G16" s="1">
        <f t="shared" si="2"/>
        <v>4887</v>
      </c>
      <c r="H16" s="1">
        <f t="shared" si="2"/>
        <v>560</v>
      </c>
      <c r="I16" s="1">
        <f t="shared" si="2"/>
        <v>2662</v>
      </c>
      <c r="J16" s="1">
        <f t="shared" si="2"/>
        <v>6</v>
      </c>
      <c r="K16" s="1">
        <f t="shared" si="2"/>
        <v>3</v>
      </c>
      <c r="L16" s="1">
        <f t="shared" si="2"/>
        <v>0</v>
      </c>
      <c r="M16" s="1">
        <f t="shared" si="2"/>
        <v>1</v>
      </c>
      <c r="N16" s="3">
        <f aca="true" t="shared" si="3" ref="N16:N37">IF(C16=0,"",C16/B16*100)</f>
        <v>56.41727132151778</v>
      </c>
      <c r="O16" s="31">
        <f aca="true" t="shared" si="4" ref="O16:O37">IF(G16=0,"",(G16+K16+L16+M16)/B16*100)</f>
        <v>14.544427262995125</v>
      </c>
      <c r="P16" s="25"/>
    </row>
    <row r="17" spans="1:16" s="20" customFormat="1" ht="15.75" customHeight="1">
      <c r="A17" s="13" t="s">
        <v>10</v>
      </c>
      <c r="B17" s="1">
        <f>C17+E17+F17+G17+H17+I17+J17</f>
        <v>33312</v>
      </c>
      <c r="C17" s="1">
        <f t="shared" si="1"/>
        <v>20015</v>
      </c>
      <c r="D17" s="2">
        <f t="shared" si="1"/>
        <v>20002</v>
      </c>
      <c r="E17" s="1">
        <f t="shared" si="1"/>
        <v>6827</v>
      </c>
      <c r="F17" s="1">
        <f aca="true" t="shared" si="5" ref="F17:M17">F21+F34</f>
        <v>25</v>
      </c>
      <c r="G17" s="1">
        <f t="shared" si="5"/>
        <v>3305</v>
      </c>
      <c r="H17" s="1">
        <f t="shared" si="5"/>
        <v>1077</v>
      </c>
      <c r="I17" s="1">
        <f t="shared" si="5"/>
        <v>2054</v>
      </c>
      <c r="J17" s="1">
        <f t="shared" si="5"/>
        <v>9</v>
      </c>
      <c r="K17" s="1">
        <f t="shared" si="5"/>
        <v>1</v>
      </c>
      <c r="L17" s="1">
        <f t="shared" si="5"/>
        <v>9</v>
      </c>
      <c r="M17" s="1">
        <f t="shared" si="5"/>
        <v>0</v>
      </c>
      <c r="N17" s="3">
        <f t="shared" si="3"/>
        <v>60.08345341018252</v>
      </c>
      <c r="O17" s="31">
        <f t="shared" si="4"/>
        <v>9.951368876080693</v>
      </c>
      <c r="P17" s="25"/>
    </row>
    <row r="18" spans="1:15" s="20" customFormat="1" ht="15.75" customHeight="1">
      <c r="A18" s="27"/>
      <c r="B18" s="1"/>
      <c r="C18" s="1"/>
      <c r="D18" s="2"/>
      <c r="E18" s="1"/>
      <c r="F18" s="1"/>
      <c r="G18" s="1"/>
      <c r="H18" s="1"/>
      <c r="I18" s="1"/>
      <c r="J18" s="1"/>
      <c r="K18" s="1"/>
      <c r="L18" s="1"/>
      <c r="M18" s="1"/>
      <c r="N18" s="3"/>
      <c r="O18" s="31"/>
    </row>
    <row r="19" spans="1:15" s="25" customFormat="1" ht="15.75" customHeight="1">
      <c r="A19" s="28" t="s">
        <v>11</v>
      </c>
      <c r="B19" s="71">
        <f>SUM(B20:B21)</f>
        <v>65268</v>
      </c>
      <c r="C19" s="71">
        <f>SUM(C20:C21)</f>
        <v>38745</v>
      </c>
      <c r="D19" s="72">
        <f>SUM(D20:D21)</f>
        <v>38731</v>
      </c>
      <c r="E19" s="71">
        <f>SUM(E20:E21)</f>
        <v>13003</v>
      </c>
      <c r="F19" s="71">
        <f aca="true" t="shared" si="6" ref="F19:M19">SUM(F20:F21)</f>
        <v>165</v>
      </c>
      <c r="G19" s="71">
        <f t="shared" si="6"/>
        <v>7699</v>
      </c>
      <c r="H19" s="71">
        <f t="shared" si="6"/>
        <v>1242</v>
      </c>
      <c r="I19" s="71">
        <f t="shared" si="6"/>
        <v>4399</v>
      </c>
      <c r="J19" s="71">
        <f t="shared" si="6"/>
        <v>15</v>
      </c>
      <c r="K19" s="71">
        <f t="shared" si="6"/>
        <v>4</v>
      </c>
      <c r="L19" s="71">
        <f t="shared" si="6"/>
        <v>8</v>
      </c>
      <c r="M19" s="71">
        <f t="shared" si="6"/>
        <v>1</v>
      </c>
      <c r="N19" s="73">
        <f t="shared" si="3"/>
        <v>59.36293436293436</v>
      </c>
      <c r="O19" s="24">
        <f t="shared" si="4"/>
        <v>11.815897530183245</v>
      </c>
    </row>
    <row r="20" spans="1:15" s="20" customFormat="1" ht="15.75" customHeight="1">
      <c r="A20" s="13" t="s">
        <v>9</v>
      </c>
      <c r="B20" s="1">
        <f aca="true" t="shared" si="7" ref="B20:B68">C20+E20+F20+G20+H20+I20+J20</f>
        <v>32627</v>
      </c>
      <c r="C20" s="1">
        <f aca="true" t="shared" si="8" ref="C20:E21">C23+C26+C29</f>
        <v>18839</v>
      </c>
      <c r="D20" s="2">
        <f t="shared" si="8"/>
        <v>18834</v>
      </c>
      <c r="E20" s="1">
        <f t="shared" si="8"/>
        <v>6270</v>
      </c>
      <c r="F20" s="1">
        <f aca="true" t="shared" si="9" ref="F20:M20">F23+F26+F29</f>
        <v>142</v>
      </c>
      <c r="G20" s="1">
        <f t="shared" si="9"/>
        <v>4534</v>
      </c>
      <c r="H20" s="1">
        <f t="shared" si="9"/>
        <v>350</v>
      </c>
      <c r="I20" s="1">
        <f t="shared" si="9"/>
        <v>2486</v>
      </c>
      <c r="J20" s="1">
        <f t="shared" si="9"/>
        <v>6</v>
      </c>
      <c r="K20" s="1">
        <f t="shared" si="9"/>
        <v>3</v>
      </c>
      <c r="L20" s="1">
        <f t="shared" si="9"/>
        <v>0</v>
      </c>
      <c r="M20" s="1">
        <f t="shared" si="9"/>
        <v>1</v>
      </c>
      <c r="N20" s="3">
        <f t="shared" si="3"/>
        <v>57.74052165384498</v>
      </c>
      <c r="O20" s="31">
        <f t="shared" si="4"/>
        <v>13.908725901860421</v>
      </c>
    </row>
    <row r="21" spans="1:15" s="20" customFormat="1" ht="15.75" customHeight="1">
      <c r="A21" s="13" t="s">
        <v>10</v>
      </c>
      <c r="B21" s="1">
        <f t="shared" si="7"/>
        <v>32641</v>
      </c>
      <c r="C21" s="1">
        <f t="shared" si="8"/>
        <v>19906</v>
      </c>
      <c r="D21" s="2">
        <f t="shared" si="8"/>
        <v>19897</v>
      </c>
      <c r="E21" s="1">
        <f t="shared" si="8"/>
        <v>6733</v>
      </c>
      <c r="F21" s="1">
        <f aca="true" t="shared" si="10" ref="F21:M21">F24+F27+F30</f>
        <v>23</v>
      </c>
      <c r="G21" s="1">
        <f t="shared" si="10"/>
        <v>3165</v>
      </c>
      <c r="H21" s="1">
        <f t="shared" si="10"/>
        <v>892</v>
      </c>
      <c r="I21" s="1">
        <f t="shared" si="10"/>
        <v>1913</v>
      </c>
      <c r="J21" s="1">
        <f t="shared" si="10"/>
        <v>9</v>
      </c>
      <c r="K21" s="1">
        <f t="shared" si="10"/>
        <v>1</v>
      </c>
      <c r="L21" s="1">
        <f t="shared" si="10"/>
        <v>8</v>
      </c>
      <c r="M21" s="1">
        <f t="shared" si="10"/>
        <v>0</v>
      </c>
      <c r="N21" s="3">
        <f t="shared" si="3"/>
        <v>60.984651205539045</v>
      </c>
      <c r="O21" s="31">
        <f t="shared" si="4"/>
        <v>9.723966790233142</v>
      </c>
    </row>
    <row r="22" spans="1:15" s="20" customFormat="1" ht="15.75" customHeight="1">
      <c r="A22" s="13" t="s">
        <v>12</v>
      </c>
      <c r="B22" s="1">
        <f>SUM(B23:B24)</f>
        <v>450</v>
      </c>
      <c r="C22" s="1">
        <f>SUM(C23:C24)</f>
        <v>260</v>
      </c>
      <c r="D22" s="2">
        <f>SUM(D23:D24)</f>
        <v>260</v>
      </c>
      <c r="E22" s="1">
        <f>SUM(E23:E24)</f>
        <v>188</v>
      </c>
      <c r="F22" s="1">
        <f aca="true" t="shared" si="11" ref="F22:M22">SUM(F23:F24)</f>
        <v>0</v>
      </c>
      <c r="G22" s="1">
        <f t="shared" si="11"/>
        <v>0</v>
      </c>
      <c r="H22" s="1">
        <f t="shared" si="11"/>
        <v>2</v>
      </c>
      <c r="I22" s="1">
        <f t="shared" si="11"/>
        <v>0</v>
      </c>
      <c r="J22" s="1">
        <f t="shared" si="11"/>
        <v>0</v>
      </c>
      <c r="K22" s="1">
        <f t="shared" si="11"/>
        <v>0</v>
      </c>
      <c r="L22" s="1">
        <f t="shared" si="11"/>
        <v>0</v>
      </c>
      <c r="M22" s="1">
        <f t="shared" si="11"/>
        <v>0</v>
      </c>
      <c r="N22" s="3">
        <f t="shared" si="3"/>
        <v>57.77777777777777</v>
      </c>
      <c r="O22" s="1">
        <v>0</v>
      </c>
    </row>
    <row r="23" spans="1:15" s="20" customFormat="1" ht="15.75" customHeight="1">
      <c r="A23" s="13" t="s">
        <v>9</v>
      </c>
      <c r="B23" s="1">
        <f t="shared" si="7"/>
        <v>200</v>
      </c>
      <c r="C23" s="1">
        <v>101</v>
      </c>
      <c r="D23" s="2">
        <v>101</v>
      </c>
      <c r="E23" s="1">
        <v>99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3">
        <f t="shared" si="3"/>
        <v>50.5</v>
      </c>
      <c r="O23" s="1">
        <v>0</v>
      </c>
    </row>
    <row r="24" spans="1:15" s="20" customFormat="1" ht="15.75" customHeight="1">
      <c r="A24" s="13" t="s">
        <v>10</v>
      </c>
      <c r="B24" s="1">
        <f t="shared" si="7"/>
        <v>250</v>
      </c>
      <c r="C24" s="1">
        <v>159</v>
      </c>
      <c r="D24" s="2">
        <v>159</v>
      </c>
      <c r="E24" s="1">
        <v>89</v>
      </c>
      <c r="F24" s="1">
        <v>0</v>
      </c>
      <c r="G24" s="1">
        <v>0</v>
      </c>
      <c r="H24" s="1">
        <v>2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3">
        <f t="shared" si="3"/>
        <v>63.6</v>
      </c>
      <c r="O24" s="1">
        <v>0</v>
      </c>
    </row>
    <row r="25" spans="1:15" s="20" customFormat="1" ht="15.75" customHeight="1">
      <c r="A25" s="13" t="s">
        <v>13</v>
      </c>
      <c r="B25" s="1">
        <f>SUM(B26:B27)</f>
        <v>39086</v>
      </c>
      <c r="C25" s="1">
        <f>SUM(C26:C27)</f>
        <v>19961</v>
      </c>
      <c r="D25" s="2">
        <f>SUM(D26:D27)</f>
        <v>19949</v>
      </c>
      <c r="E25" s="1">
        <f>SUM(E26:E27)</f>
        <v>8692</v>
      </c>
      <c r="F25" s="1">
        <f aca="true" t="shared" si="12" ref="F25:M25">SUM(F26:F27)</f>
        <v>143</v>
      </c>
      <c r="G25" s="1">
        <f t="shared" si="12"/>
        <v>6443</v>
      </c>
      <c r="H25" s="1">
        <f t="shared" si="12"/>
        <v>1172</v>
      </c>
      <c r="I25" s="1">
        <f t="shared" si="12"/>
        <v>2675</v>
      </c>
      <c r="J25" s="1">
        <f t="shared" si="12"/>
        <v>0</v>
      </c>
      <c r="K25" s="1">
        <f t="shared" si="12"/>
        <v>3</v>
      </c>
      <c r="L25" s="1">
        <f t="shared" si="12"/>
        <v>6</v>
      </c>
      <c r="M25" s="1">
        <f t="shared" si="12"/>
        <v>1</v>
      </c>
      <c r="N25" s="3">
        <f t="shared" si="3"/>
        <v>51.069436626925246</v>
      </c>
      <c r="O25" s="31">
        <f t="shared" si="4"/>
        <v>16.509747735762165</v>
      </c>
    </row>
    <row r="26" spans="1:15" s="20" customFormat="1" ht="15.75" customHeight="1">
      <c r="A26" s="13" t="s">
        <v>9</v>
      </c>
      <c r="B26" s="1">
        <f t="shared" si="7"/>
        <v>18514</v>
      </c>
      <c r="C26" s="1">
        <v>8950</v>
      </c>
      <c r="D26" s="2">
        <v>8947</v>
      </c>
      <c r="E26" s="1">
        <v>3879</v>
      </c>
      <c r="F26" s="1">
        <v>126</v>
      </c>
      <c r="G26" s="1">
        <v>3783</v>
      </c>
      <c r="H26" s="1">
        <v>322</v>
      </c>
      <c r="I26" s="1">
        <v>1454</v>
      </c>
      <c r="J26" s="1">
        <v>0</v>
      </c>
      <c r="K26" s="1">
        <v>2</v>
      </c>
      <c r="L26" s="5">
        <v>0</v>
      </c>
      <c r="M26" s="5">
        <v>1</v>
      </c>
      <c r="N26" s="3">
        <f t="shared" si="3"/>
        <v>48.34179539807713</v>
      </c>
      <c r="O26" s="31">
        <f t="shared" si="4"/>
        <v>20.449389651074863</v>
      </c>
    </row>
    <row r="27" spans="1:15" s="20" customFormat="1" ht="15.75" customHeight="1">
      <c r="A27" s="13" t="s">
        <v>10</v>
      </c>
      <c r="B27" s="1">
        <f t="shared" si="7"/>
        <v>20572</v>
      </c>
      <c r="C27" s="1">
        <v>11011</v>
      </c>
      <c r="D27" s="2">
        <v>11002</v>
      </c>
      <c r="E27" s="1">
        <v>4813</v>
      </c>
      <c r="F27" s="1">
        <v>17</v>
      </c>
      <c r="G27" s="1">
        <v>2660</v>
      </c>
      <c r="H27" s="1">
        <v>850</v>
      </c>
      <c r="I27" s="1">
        <v>1221</v>
      </c>
      <c r="J27" s="1">
        <v>0</v>
      </c>
      <c r="K27" s="1">
        <v>1</v>
      </c>
      <c r="L27" s="5">
        <v>6</v>
      </c>
      <c r="M27" s="5">
        <v>0</v>
      </c>
      <c r="N27" s="3">
        <f t="shared" si="3"/>
        <v>53.524207660898306</v>
      </c>
      <c r="O27" s="31">
        <f t="shared" si="4"/>
        <v>12.964223216021779</v>
      </c>
    </row>
    <row r="28" spans="1:15" s="20" customFormat="1" ht="15.75" customHeight="1">
      <c r="A28" s="13" t="s">
        <v>14</v>
      </c>
      <c r="B28" s="1">
        <f>SUM(B29:B30)</f>
        <v>25732</v>
      </c>
      <c r="C28" s="1">
        <f>SUM(C29:C30)</f>
        <v>18524</v>
      </c>
      <c r="D28" s="2">
        <f>SUM(D29:D30)</f>
        <v>18522</v>
      </c>
      <c r="E28" s="1">
        <f>SUM(E29:E30)</f>
        <v>4123</v>
      </c>
      <c r="F28" s="1">
        <f aca="true" t="shared" si="13" ref="F28:M28">SUM(F29:F30)</f>
        <v>22</v>
      </c>
      <c r="G28" s="1">
        <f t="shared" si="13"/>
        <v>1256</v>
      </c>
      <c r="H28" s="1">
        <f t="shared" si="13"/>
        <v>68</v>
      </c>
      <c r="I28" s="1">
        <f t="shared" si="13"/>
        <v>1724</v>
      </c>
      <c r="J28" s="1">
        <f t="shared" si="13"/>
        <v>15</v>
      </c>
      <c r="K28" s="1">
        <f t="shared" si="13"/>
        <v>1</v>
      </c>
      <c r="L28" s="1">
        <f t="shared" si="13"/>
        <v>2</v>
      </c>
      <c r="M28" s="1">
        <f t="shared" si="13"/>
        <v>0</v>
      </c>
      <c r="N28" s="3">
        <f t="shared" si="3"/>
        <v>71.98818591636872</v>
      </c>
      <c r="O28" s="31">
        <f t="shared" si="4"/>
        <v>4.892740556505518</v>
      </c>
    </row>
    <row r="29" spans="1:15" s="20" customFormat="1" ht="15.75" customHeight="1">
      <c r="A29" s="13" t="s">
        <v>9</v>
      </c>
      <c r="B29" s="1">
        <f t="shared" si="7"/>
        <v>13913</v>
      </c>
      <c r="C29" s="1">
        <v>9788</v>
      </c>
      <c r="D29" s="2">
        <v>9786</v>
      </c>
      <c r="E29" s="1">
        <v>2292</v>
      </c>
      <c r="F29" s="1">
        <v>16</v>
      </c>
      <c r="G29" s="1">
        <v>751</v>
      </c>
      <c r="H29" s="1">
        <v>28</v>
      </c>
      <c r="I29" s="1">
        <v>1032</v>
      </c>
      <c r="J29" s="32">
        <v>6</v>
      </c>
      <c r="K29" s="1">
        <v>1</v>
      </c>
      <c r="L29" s="1">
        <v>0</v>
      </c>
      <c r="M29" s="1">
        <v>0</v>
      </c>
      <c r="N29" s="3">
        <f t="shared" si="3"/>
        <v>70.35146984834327</v>
      </c>
      <c r="O29" s="31">
        <f t="shared" si="4"/>
        <v>5.405016890677784</v>
      </c>
    </row>
    <row r="30" spans="1:15" s="20" customFormat="1" ht="15.75" customHeight="1">
      <c r="A30" s="13" t="s">
        <v>10</v>
      </c>
      <c r="B30" s="1">
        <f t="shared" si="7"/>
        <v>11819</v>
      </c>
      <c r="C30" s="1">
        <v>8736</v>
      </c>
      <c r="D30" s="2">
        <v>8736</v>
      </c>
      <c r="E30" s="1">
        <v>1831</v>
      </c>
      <c r="F30" s="1">
        <v>6</v>
      </c>
      <c r="G30" s="1">
        <v>505</v>
      </c>
      <c r="H30" s="1">
        <v>40</v>
      </c>
      <c r="I30" s="1">
        <v>692</v>
      </c>
      <c r="J30" s="1">
        <v>9</v>
      </c>
      <c r="K30" s="1">
        <v>0</v>
      </c>
      <c r="L30" s="1">
        <v>2</v>
      </c>
      <c r="M30" s="1">
        <v>0</v>
      </c>
      <c r="N30" s="3">
        <f t="shared" si="3"/>
        <v>73.91488281580506</v>
      </c>
      <c r="O30" s="31">
        <f t="shared" si="4"/>
        <v>4.289703020560115</v>
      </c>
    </row>
    <row r="31" spans="1:15" s="20" customFormat="1" ht="15.75" customHeight="1">
      <c r="A31" s="27"/>
      <c r="B31" s="1"/>
      <c r="C31" s="1"/>
      <c r="D31" s="2"/>
      <c r="E31" s="1"/>
      <c r="F31" s="1"/>
      <c r="G31" s="1"/>
      <c r="H31" s="1"/>
      <c r="I31" s="1"/>
      <c r="J31" s="1"/>
      <c r="K31" s="1"/>
      <c r="L31" s="1"/>
      <c r="M31" s="1"/>
      <c r="N31" s="3"/>
      <c r="O31" s="31"/>
    </row>
    <row r="32" spans="1:15" s="25" customFormat="1" ht="15.75" customHeight="1">
      <c r="A32" s="29" t="s">
        <v>15</v>
      </c>
      <c r="B32" s="71">
        <f>SUM(B33:B34)</f>
        <v>1672</v>
      </c>
      <c r="C32" s="71">
        <f>SUM(C33:C34)</f>
        <v>242</v>
      </c>
      <c r="D32" s="72">
        <f>SUM(D33:D34)</f>
        <v>235</v>
      </c>
      <c r="E32" s="71">
        <f>SUM(E33:E34)</f>
        <v>216</v>
      </c>
      <c r="F32" s="71">
        <f aca="true" t="shared" si="14" ref="F32:M32">SUM(F33:F34)</f>
        <v>9</v>
      </c>
      <c r="G32" s="71">
        <f t="shared" si="14"/>
        <v>493</v>
      </c>
      <c r="H32" s="71">
        <f t="shared" si="14"/>
        <v>395</v>
      </c>
      <c r="I32" s="71">
        <f t="shared" si="14"/>
        <v>317</v>
      </c>
      <c r="J32" s="71">
        <f t="shared" si="14"/>
        <v>0</v>
      </c>
      <c r="K32" s="71">
        <f t="shared" si="14"/>
        <v>0</v>
      </c>
      <c r="L32" s="71">
        <f t="shared" si="14"/>
        <v>1</v>
      </c>
      <c r="M32" s="71">
        <f t="shared" si="14"/>
        <v>0</v>
      </c>
      <c r="N32" s="73">
        <f t="shared" si="3"/>
        <v>14.473684210526317</v>
      </c>
      <c r="O32" s="24">
        <f t="shared" si="4"/>
        <v>29.545454545454547</v>
      </c>
    </row>
    <row r="33" spans="1:15" s="20" customFormat="1" ht="15.75" customHeight="1">
      <c r="A33" s="13" t="s">
        <v>9</v>
      </c>
      <c r="B33" s="1">
        <f t="shared" si="7"/>
        <v>1001</v>
      </c>
      <c r="C33" s="1">
        <f aca="true" t="shared" si="15" ref="C33:E34">C36+C39</f>
        <v>133</v>
      </c>
      <c r="D33" s="2">
        <f t="shared" si="15"/>
        <v>130</v>
      </c>
      <c r="E33" s="1">
        <f t="shared" si="15"/>
        <v>122</v>
      </c>
      <c r="F33" s="1">
        <f aca="true" t="shared" si="16" ref="F33:M33">F36+F39</f>
        <v>7</v>
      </c>
      <c r="G33" s="1">
        <f t="shared" si="16"/>
        <v>353</v>
      </c>
      <c r="H33" s="1">
        <f t="shared" si="16"/>
        <v>210</v>
      </c>
      <c r="I33" s="1">
        <f t="shared" si="16"/>
        <v>176</v>
      </c>
      <c r="J33" s="1">
        <f t="shared" si="16"/>
        <v>0</v>
      </c>
      <c r="K33" s="1">
        <f t="shared" si="16"/>
        <v>0</v>
      </c>
      <c r="L33" s="1">
        <f t="shared" si="16"/>
        <v>0</v>
      </c>
      <c r="M33" s="1">
        <f t="shared" si="16"/>
        <v>0</v>
      </c>
      <c r="N33" s="3">
        <f t="shared" si="3"/>
        <v>13.286713286713287</v>
      </c>
      <c r="O33" s="31">
        <f t="shared" si="4"/>
        <v>35.264735264735265</v>
      </c>
    </row>
    <row r="34" spans="1:15" s="20" customFormat="1" ht="15.75" customHeight="1">
      <c r="A34" s="13" t="s">
        <v>10</v>
      </c>
      <c r="B34" s="1">
        <f t="shared" si="7"/>
        <v>671</v>
      </c>
      <c r="C34" s="1">
        <f t="shared" si="15"/>
        <v>109</v>
      </c>
      <c r="D34" s="2">
        <f t="shared" si="15"/>
        <v>105</v>
      </c>
      <c r="E34" s="1">
        <f t="shared" si="15"/>
        <v>94</v>
      </c>
      <c r="F34" s="1">
        <f aca="true" t="shared" si="17" ref="F34:M34">F37+F40</f>
        <v>2</v>
      </c>
      <c r="G34" s="1">
        <f t="shared" si="17"/>
        <v>140</v>
      </c>
      <c r="H34" s="1">
        <f t="shared" si="17"/>
        <v>185</v>
      </c>
      <c r="I34" s="1">
        <f t="shared" si="17"/>
        <v>141</v>
      </c>
      <c r="J34" s="1">
        <f t="shared" si="17"/>
        <v>0</v>
      </c>
      <c r="K34" s="1">
        <f t="shared" si="17"/>
        <v>0</v>
      </c>
      <c r="L34" s="1">
        <f t="shared" si="17"/>
        <v>1</v>
      </c>
      <c r="M34" s="1">
        <f t="shared" si="17"/>
        <v>0</v>
      </c>
      <c r="N34" s="3">
        <f t="shared" si="3"/>
        <v>16.24441132637854</v>
      </c>
      <c r="O34" s="31">
        <f t="shared" si="4"/>
        <v>21.013412816691503</v>
      </c>
    </row>
    <row r="35" spans="1:15" s="20" customFormat="1" ht="15.75" customHeight="1">
      <c r="A35" s="13" t="s">
        <v>13</v>
      </c>
      <c r="B35" s="1">
        <f>SUM(B36:B37)</f>
        <v>1672</v>
      </c>
      <c r="C35" s="1">
        <f>SUM(C36:C37)</f>
        <v>242</v>
      </c>
      <c r="D35" s="2">
        <f>SUM(D36:D37)</f>
        <v>235</v>
      </c>
      <c r="E35" s="1">
        <f>SUM(E36:E37)</f>
        <v>216</v>
      </c>
      <c r="F35" s="1">
        <f aca="true" t="shared" si="18" ref="F35:M35">SUM(F36:F37)</f>
        <v>9</v>
      </c>
      <c r="G35" s="1">
        <f t="shared" si="18"/>
        <v>493</v>
      </c>
      <c r="H35" s="1">
        <f t="shared" si="18"/>
        <v>395</v>
      </c>
      <c r="I35" s="1">
        <f t="shared" si="18"/>
        <v>317</v>
      </c>
      <c r="J35" s="1">
        <f t="shared" si="18"/>
        <v>0</v>
      </c>
      <c r="K35" s="1">
        <f t="shared" si="18"/>
        <v>0</v>
      </c>
      <c r="L35" s="1">
        <f t="shared" si="18"/>
        <v>1</v>
      </c>
      <c r="M35" s="1">
        <f t="shared" si="18"/>
        <v>0</v>
      </c>
      <c r="N35" s="3">
        <f t="shared" si="3"/>
        <v>14.473684210526317</v>
      </c>
      <c r="O35" s="31">
        <f t="shared" si="4"/>
        <v>29.545454545454547</v>
      </c>
    </row>
    <row r="36" spans="1:15" s="20" customFormat="1" ht="15.75" customHeight="1">
      <c r="A36" s="13" t="s">
        <v>9</v>
      </c>
      <c r="B36" s="1">
        <f t="shared" si="7"/>
        <v>1001</v>
      </c>
      <c r="C36" s="33">
        <v>133</v>
      </c>
      <c r="D36" s="34">
        <v>130</v>
      </c>
      <c r="E36" s="33">
        <v>122</v>
      </c>
      <c r="F36" s="33">
        <v>7</v>
      </c>
      <c r="G36" s="33">
        <v>353</v>
      </c>
      <c r="H36" s="33">
        <v>210</v>
      </c>
      <c r="I36" s="33">
        <v>176</v>
      </c>
      <c r="J36" s="33">
        <v>0</v>
      </c>
      <c r="K36" s="33">
        <v>0</v>
      </c>
      <c r="L36" s="33">
        <v>0</v>
      </c>
      <c r="M36" s="33">
        <v>0</v>
      </c>
      <c r="N36" s="3">
        <f t="shared" si="3"/>
        <v>13.286713286713287</v>
      </c>
      <c r="O36" s="31">
        <f t="shared" si="4"/>
        <v>35.264735264735265</v>
      </c>
    </row>
    <row r="37" spans="1:15" s="20" customFormat="1" ht="15.75" customHeight="1">
      <c r="A37" s="13" t="s">
        <v>10</v>
      </c>
      <c r="B37" s="1">
        <f t="shared" si="7"/>
        <v>671</v>
      </c>
      <c r="C37" s="33">
        <v>109</v>
      </c>
      <c r="D37" s="34">
        <v>105</v>
      </c>
      <c r="E37" s="33">
        <v>94</v>
      </c>
      <c r="F37" s="33">
        <v>2</v>
      </c>
      <c r="G37" s="33">
        <v>140</v>
      </c>
      <c r="H37" s="33">
        <v>185</v>
      </c>
      <c r="I37" s="33">
        <v>141</v>
      </c>
      <c r="J37" s="33">
        <v>0</v>
      </c>
      <c r="K37" s="33">
        <v>0</v>
      </c>
      <c r="L37" s="33">
        <v>1</v>
      </c>
      <c r="M37" s="33">
        <v>0</v>
      </c>
      <c r="N37" s="3">
        <f t="shared" si="3"/>
        <v>16.24441132637854</v>
      </c>
      <c r="O37" s="31">
        <f t="shared" si="4"/>
        <v>21.013412816691503</v>
      </c>
    </row>
    <row r="38" spans="1:15" s="20" customFormat="1" ht="15.75" customHeight="1">
      <c r="A38" s="13" t="s">
        <v>14</v>
      </c>
      <c r="B38" s="1">
        <f>SUM(B39:B40)</f>
        <v>0</v>
      </c>
      <c r="C38" s="1">
        <f>SUM(C39:C40)</f>
        <v>0</v>
      </c>
      <c r="D38" s="2">
        <f>SUM(D39:D40)</f>
        <v>0</v>
      </c>
      <c r="E38" s="1">
        <f>SUM(E39:E40)</f>
        <v>0</v>
      </c>
      <c r="F38" s="1">
        <f aca="true" t="shared" si="19" ref="F38:M38">SUM(F39:F40)</f>
        <v>0</v>
      </c>
      <c r="G38" s="1">
        <f t="shared" si="19"/>
        <v>0</v>
      </c>
      <c r="H38" s="1">
        <f t="shared" si="19"/>
        <v>0</v>
      </c>
      <c r="I38" s="1">
        <f t="shared" si="19"/>
        <v>0</v>
      </c>
      <c r="J38" s="1">
        <f t="shared" si="19"/>
        <v>0</v>
      </c>
      <c r="K38" s="1">
        <f t="shared" si="19"/>
        <v>0</v>
      </c>
      <c r="L38" s="1">
        <f t="shared" si="19"/>
        <v>0</v>
      </c>
      <c r="M38" s="1">
        <f t="shared" si="19"/>
        <v>0</v>
      </c>
      <c r="N38" s="1">
        <v>0</v>
      </c>
      <c r="O38" s="1">
        <v>0</v>
      </c>
    </row>
    <row r="39" spans="1:15" s="20" customFormat="1" ht="15.75" customHeight="1">
      <c r="A39" s="13" t="s">
        <v>9</v>
      </c>
      <c r="B39" s="1">
        <f t="shared" si="7"/>
        <v>0</v>
      </c>
      <c r="C39" s="1">
        <v>0</v>
      </c>
      <c r="D39" s="2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</row>
    <row r="40" spans="1:15" s="20" customFormat="1" ht="15.75" customHeight="1">
      <c r="A40" s="13" t="s">
        <v>10</v>
      </c>
      <c r="B40" s="1">
        <f t="shared" si="7"/>
        <v>0</v>
      </c>
      <c r="C40" s="1">
        <v>0</v>
      </c>
      <c r="D40" s="2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</row>
    <row r="41" spans="1:15" s="20" customFormat="1" ht="12.75" customHeight="1">
      <c r="A41" s="13"/>
      <c r="B41" s="1"/>
      <c r="C41" s="1"/>
      <c r="D41" s="2"/>
      <c r="E41" s="1"/>
      <c r="F41" s="1"/>
      <c r="G41" s="1"/>
      <c r="H41" s="1"/>
      <c r="I41" s="1"/>
      <c r="J41" s="1"/>
      <c r="K41" s="1"/>
      <c r="L41" s="1"/>
      <c r="M41" s="1"/>
      <c r="N41" s="3"/>
      <c r="O41" s="31"/>
    </row>
    <row r="42" spans="1:15" s="25" customFormat="1" ht="15.75" customHeight="1">
      <c r="A42" s="12" t="s">
        <v>16</v>
      </c>
      <c r="B42" s="1"/>
      <c r="C42" s="1"/>
      <c r="D42" s="2"/>
      <c r="E42" s="1"/>
      <c r="F42" s="1"/>
      <c r="G42" s="1"/>
      <c r="H42" s="1"/>
      <c r="I42" s="1"/>
      <c r="J42" s="1"/>
      <c r="K42" s="1"/>
      <c r="L42" s="1"/>
      <c r="M42" s="1"/>
      <c r="N42" s="3"/>
      <c r="O42" s="31"/>
    </row>
    <row r="43" spans="1:15" s="20" customFormat="1" ht="15.75" customHeight="1">
      <c r="A43" s="13" t="s">
        <v>17</v>
      </c>
      <c r="B43" s="1">
        <f>SUM(B44:B45)</f>
        <v>52927</v>
      </c>
      <c r="C43" s="1">
        <f>SUM(C44:C45)</f>
        <v>33247</v>
      </c>
      <c r="D43" s="2">
        <f>SUM(D44:D45)</f>
        <v>33231</v>
      </c>
      <c r="E43" s="1">
        <f>SUM(E44:E45)</f>
        <v>10611</v>
      </c>
      <c r="F43" s="1">
        <f aca="true" t="shared" si="20" ref="F43:M43">SUM(F44:F45)</f>
        <v>118</v>
      </c>
      <c r="G43" s="1">
        <f t="shared" si="20"/>
        <v>4013</v>
      </c>
      <c r="H43" s="1">
        <f t="shared" si="20"/>
        <v>1203</v>
      </c>
      <c r="I43" s="1">
        <f t="shared" si="20"/>
        <v>3729</v>
      </c>
      <c r="J43" s="1">
        <f t="shared" si="20"/>
        <v>6</v>
      </c>
      <c r="K43" s="1">
        <f t="shared" si="20"/>
        <v>2</v>
      </c>
      <c r="L43" s="1">
        <f t="shared" si="20"/>
        <v>6</v>
      </c>
      <c r="M43" s="1">
        <f t="shared" si="20"/>
        <v>1</v>
      </c>
      <c r="N43" s="3">
        <f aca="true" t="shared" si="21" ref="N43:N69">IF(C43=0,"",C43/B43*100)</f>
        <v>62.81670980784855</v>
      </c>
      <c r="O43" s="31">
        <f aca="true" t="shared" si="22" ref="O43:O69">IF(G43=0,"",(G43+K43+L43+M43)/B43*100)</f>
        <v>7.59914599353827</v>
      </c>
    </row>
    <row r="44" spans="1:15" s="20" customFormat="1" ht="15.75" customHeight="1">
      <c r="A44" s="13" t="s">
        <v>9</v>
      </c>
      <c r="B44" s="1">
        <f t="shared" si="7"/>
        <v>26305</v>
      </c>
      <c r="C44" s="1">
        <v>16416</v>
      </c>
      <c r="D44" s="2">
        <v>16411</v>
      </c>
      <c r="E44" s="1">
        <v>5162</v>
      </c>
      <c r="F44" s="1">
        <v>105</v>
      </c>
      <c r="G44" s="1">
        <v>2016</v>
      </c>
      <c r="H44" s="1">
        <v>365</v>
      </c>
      <c r="I44" s="1">
        <v>2238</v>
      </c>
      <c r="J44" s="1">
        <v>3</v>
      </c>
      <c r="K44" s="1">
        <v>1</v>
      </c>
      <c r="L44" s="5">
        <v>0</v>
      </c>
      <c r="M44" s="1">
        <v>1</v>
      </c>
      <c r="N44" s="3">
        <f t="shared" si="21"/>
        <v>62.40638661851359</v>
      </c>
      <c r="O44" s="31">
        <f t="shared" si="22"/>
        <v>7.671545333586771</v>
      </c>
    </row>
    <row r="45" spans="1:15" s="20" customFormat="1" ht="15.75" customHeight="1">
      <c r="A45" s="13" t="s">
        <v>10</v>
      </c>
      <c r="B45" s="1">
        <f t="shared" si="7"/>
        <v>26622</v>
      </c>
      <c r="C45" s="1">
        <v>16831</v>
      </c>
      <c r="D45" s="2">
        <v>16820</v>
      </c>
      <c r="E45" s="1">
        <v>5449</v>
      </c>
      <c r="F45" s="1">
        <v>13</v>
      </c>
      <c r="G45" s="1">
        <v>1997</v>
      </c>
      <c r="H45" s="1">
        <v>838</v>
      </c>
      <c r="I45" s="1">
        <v>1491</v>
      </c>
      <c r="J45" s="1">
        <v>3</v>
      </c>
      <c r="K45" s="1">
        <v>1</v>
      </c>
      <c r="L45" s="5">
        <v>6</v>
      </c>
      <c r="M45" s="5">
        <v>0</v>
      </c>
      <c r="N45" s="3">
        <f t="shared" si="21"/>
        <v>63.22214709638645</v>
      </c>
      <c r="O45" s="31">
        <f t="shared" si="22"/>
        <v>7.527608744647283</v>
      </c>
    </row>
    <row r="46" spans="1:15" s="20" customFormat="1" ht="15.75" customHeight="1">
      <c r="A46" s="13" t="s">
        <v>31</v>
      </c>
      <c r="B46" s="1">
        <f>SUM(B47:B48)</f>
        <v>335</v>
      </c>
      <c r="C46" s="1">
        <f>SUM(C47:C48)</f>
        <v>94</v>
      </c>
      <c r="D46" s="2">
        <f>SUM(D47:D48)</f>
        <v>94</v>
      </c>
      <c r="E46" s="1">
        <f>SUM(E47:E48)</f>
        <v>83</v>
      </c>
      <c r="F46" s="1">
        <f aca="true" t="shared" si="23" ref="F46:M46">SUM(F47:F48)</f>
        <v>8</v>
      </c>
      <c r="G46" s="1">
        <f t="shared" si="23"/>
        <v>119</v>
      </c>
      <c r="H46" s="1">
        <f t="shared" si="23"/>
        <v>7</v>
      </c>
      <c r="I46" s="1">
        <f t="shared" si="23"/>
        <v>24</v>
      </c>
      <c r="J46" s="1">
        <f t="shared" si="23"/>
        <v>0</v>
      </c>
      <c r="K46" s="1">
        <f t="shared" si="23"/>
        <v>0</v>
      </c>
      <c r="L46" s="1">
        <f t="shared" si="23"/>
        <v>0</v>
      </c>
      <c r="M46" s="1">
        <f t="shared" si="23"/>
        <v>0</v>
      </c>
      <c r="N46" s="3">
        <f t="shared" si="21"/>
        <v>28.059701492537314</v>
      </c>
      <c r="O46" s="31">
        <f t="shared" si="22"/>
        <v>35.52238805970149</v>
      </c>
    </row>
    <row r="47" spans="1:15" s="20" customFormat="1" ht="15.75" customHeight="1">
      <c r="A47" s="30" t="s">
        <v>9</v>
      </c>
      <c r="B47" s="1">
        <f t="shared" si="7"/>
        <v>147</v>
      </c>
      <c r="C47" s="1">
        <v>47</v>
      </c>
      <c r="D47" s="2">
        <v>47</v>
      </c>
      <c r="E47" s="1">
        <v>31</v>
      </c>
      <c r="F47" s="1">
        <v>5</v>
      </c>
      <c r="G47" s="1">
        <v>59</v>
      </c>
      <c r="H47" s="1">
        <v>1</v>
      </c>
      <c r="I47" s="1">
        <v>4</v>
      </c>
      <c r="J47" s="1">
        <v>0</v>
      </c>
      <c r="K47" s="1">
        <v>0</v>
      </c>
      <c r="L47" s="1">
        <v>0</v>
      </c>
      <c r="M47" s="1">
        <v>0</v>
      </c>
      <c r="N47" s="3">
        <f t="shared" si="21"/>
        <v>31.97278911564626</v>
      </c>
      <c r="O47" s="31">
        <f t="shared" si="22"/>
        <v>40.136054421768705</v>
      </c>
    </row>
    <row r="48" spans="1:15" s="20" customFormat="1" ht="15.75" customHeight="1">
      <c r="A48" s="30" t="s">
        <v>10</v>
      </c>
      <c r="B48" s="1">
        <f t="shared" si="7"/>
        <v>188</v>
      </c>
      <c r="C48" s="6">
        <v>47</v>
      </c>
      <c r="D48" s="7">
        <v>47</v>
      </c>
      <c r="E48" s="6">
        <v>52</v>
      </c>
      <c r="F48" s="6">
        <v>3</v>
      </c>
      <c r="G48" s="6">
        <v>60</v>
      </c>
      <c r="H48" s="6">
        <v>6</v>
      </c>
      <c r="I48" s="6">
        <v>20</v>
      </c>
      <c r="J48" s="6">
        <v>0</v>
      </c>
      <c r="K48" s="6">
        <v>0</v>
      </c>
      <c r="L48" s="6">
        <v>0</v>
      </c>
      <c r="M48" s="6">
        <v>0</v>
      </c>
      <c r="N48" s="3">
        <f t="shared" si="21"/>
        <v>25</v>
      </c>
      <c r="O48" s="31">
        <f t="shared" si="22"/>
        <v>31.914893617021278</v>
      </c>
    </row>
    <row r="49" spans="1:15" s="20" customFormat="1" ht="15.75" customHeight="1">
      <c r="A49" s="13" t="s">
        <v>32</v>
      </c>
      <c r="B49" s="1">
        <f>SUM(B50:B51)</f>
        <v>4238</v>
      </c>
      <c r="C49" s="1">
        <f>SUM(C50:C51)</f>
        <v>936</v>
      </c>
      <c r="D49" s="2">
        <f>SUM(D50:D51)</f>
        <v>934</v>
      </c>
      <c r="E49" s="1">
        <f>SUM(E50:E51)</f>
        <v>586</v>
      </c>
      <c r="F49" s="1">
        <f aca="true" t="shared" si="24" ref="F49:M49">SUM(F50:F51)</f>
        <v>23</v>
      </c>
      <c r="G49" s="1">
        <f t="shared" si="24"/>
        <v>2441</v>
      </c>
      <c r="H49" s="1">
        <f t="shared" si="24"/>
        <v>115</v>
      </c>
      <c r="I49" s="1">
        <f t="shared" si="24"/>
        <v>137</v>
      </c>
      <c r="J49" s="1">
        <f t="shared" si="24"/>
        <v>0</v>
      </c>
      <c r="K49" s="1">
        <f t="shared" si="24"/>
        <v>2</v>
      </c>
      <c r="L49" s="1">
        <f t="shared" si="24"/>
        <v>1</v>
      </c>
      <c r="M49" s="1">
        <f t="shared" si="24"/>
        <v>0</v>
      </c>
      <c r="N49" s="3">
        <f t="shared" si="21"/>
        <v>22.085889570552148</v>
      </c>
      <c r="O49" s="31">
        <f t="shared" si="22"/>
        <v>57.668711656441715</v>
      </c>
    </row>
    <row r="50" spans="1:15" s="20" customFormat="1" ht="15.75" customHeight="1">
      <c r="A50" s="30" t="s">
        <v>9</v>
      </c>
      <c r="B50" s="1">
        <f t="shared" si="7"/>
        <v>3588</v>
      </c>
      <c r="C50" s="1">
        <v>739</v>
      </c>
      <c r="D50" s="2">
        <v>738</v>
      </c>
      <c r="E50" s="1">
        <v>405</v>
      </c>
      <c r="F50" s="1">
        <v>21</v>
      </c>
      <c r="G50" s="1">
        <v>2268</v>
      </c>
      <c r="H50" s="1">
        <v>70</v>
      </c>
      <c r="I50" s="1">
        <v>85</v>
      </c>
      <c r="J50" s="1">
        <v>0</v>
      </c>
      <c r="K50" s="1">
        <v>2</v>
      </c>
      <c r="L50" s="1">
        <v>0</v>
      </c>
      <c r="M50" s="6">
        <v>0</v>
      </c>
      <c r="N50" s="3">
        <f t="shared" si="21"/>
        <v>20.59643255295429</v>
      </c>
      <c r="O50" s="31">
        <f t="shared" si="22"/>
        <v>63.26644370122631</v>
      </c>
    </row>
    <row r="51" spans="1:15" s="20" customFormat="1" ht="15.75" customHeight="1">
      <c r="A51" s="30" t="s">
        <v>10</v>
      </c>
      <c r="B51" s="1">
        <f t="shared" si="7"/>
        <v>650</v>
      </c>
      <c r="C51" s="1">
        <v>197</v>
      </c>
      <c r="D51" s="2">
        <v>196</v>
      </c>
      <c r="E51" s="1">
        <v>181</v>
      </c>
      <c r="F51" s="1">
        <v>2</v>
      </c>
      <c r="G51" s="1">
        <v>173</v>
      </c>
      <c r="H51" s="1">
        <v>45</v>
      </c>
      <c r="I51" s="1">
        <v>52</v>
      </c>
      <c r="J51" s="1">
        <v>0</v>
      </c>
      <c r="K51" s="1">
        <v>0</v>
      </c>
      <c r="L51" s="6">
        <v>1</v>
      </c>
      <c r="M51" s="1">
        <v>0</v>
      </c>
      <c r="N51" s="3">
        <f t="shared" si="21"/>
        <v>30.307692307692307</v>
      </c>
      <c r="O51" s="31">
        <f t="shared" si="22"/>
        <v>26.769230769230766</v>
      </c>
    </row>
    <row r="52" spans="1:15" s="20" customFormat="1" ht="15.75" customHeight="1">
      <c r="A52" s="13" t="s">
        <v>33</v>
      </c>
      <c r="B52" s="1">
        <f>SUM(B53:B54)</f>
        <v>2004</v>
      </c>
      <c r="C52" s="1">
        <f>SUM(C53:C54)</f>
        <v>554</v>
      </c>
      <c r="D52" s="2">
        <f>SUM(D53:D54)</f>
        <v>554</v>
      </c>
      <c r="E52" s="1">
        <f>SUM(E53:E54)</f>
        <v>372</v>
      </c>
      <c r="F52" s="1">
        <f aca="true" t="shared" si="25" ref="F52:M52">SUM(F53:F54)</f>
        <v>4</v>
      </c>
      <c r="G52" s="1">
        <f t="shared" si="25"/>
        <v>810</v>
      </c>
      <c r="H52" s="1">
        <f t="shared" si="25"/>
        <v>86</v>
      </c>
      <c r="I52" s="1">
        <f t="shared" si="25"/>
        <v>169</v>
      </c>
      <c r="J52" s="1">
        <f t="shared" si="25"/>
        <v>9</v>
      </c>
      <c r="K52" s="1">
        <f t="shared" si="25"/>
        <v>0</v>
      </c>
      <c r="L52" s="1">
        <f t="shared" si="25"/>
        <v>2</v>
      </c>
      <c r="M52" s="1">
        <f t="shared" si="25"/>
        <v>0</v>
      </c>
      <c r="N52" s="3">
        <f t="shared" si="21"/>
        <v>27.644710578842314</v>
      </c>
      <c r="O52" s="31">
        <f t="shared" si="22"/>
        <v>40.5189620758483</v>
      </c>
    </row>
    <row r="53" spans="1:15" s="20" customFormat="1" ht="15.75" customHeight="1">
      <c r="A53" s="30" t="s">
        <v>34</v>
      </c>
      <c r="B53" s="1">
        <f t="shared" si="7"/>
        <v>384</v>
      </c>
      <c r="C53" s="1">
        <v>144</v>
      </c>
      <c r="D53" s="2">
        <v>144</v>
      </c>
      <c r="E53" s="1">
        <v>80</v>
      </c>
      <c r="F53" s="1">
        <v>3</v>
      </c>
      <c r="G53" s="1">
        <v>106</v>
      </c>
      <c r="H53" s="1">
        <v>22</v>
      </c>
      <c r="I53" s="1">
        <v>26</v>
      </c>
      <c r="J53" s="1">
        <v>3</v>
      </c>
      <c r="K53" s="1">
        <v>0</v>
      </c>
      <c r="L53" s="1">
        <v>0</v>
      </c>
      <c r="M53" s="1">
        <v>0</v>
      </c>
      <c r="N53" s="3">
        <f t="shared" si="21"/>
        <v>37.5</v>
      </c>
      <c r="O53" s="31">
        <f t="shared" si="22"/>
        <v>27.604166666666668</v>
      </c>
    </row>
    <row r="54" spans="1:15" s="20" customFormat="1" ht="15.75" customHeight="1">
      <c r="A54" s="30" t="s">
        <v>10</v>
      </c>
      <c r="B54" s="1">
        <f t="shared" si="7"/>
        <v>1620</v>
      </c>
      <c r="C54" s="1">
        <v>410</v>
      </c>
      <c r="D54" s="2">
        <v>410</v>
      </c>
      <c r="E54" s="1">
        <v>292</v>
      </c>
      <c r="F54" s="1">
        <v>1</v>
      </c>
      <c r="G54" s="1">
        <v>704</v>
      </c>
      <c r="H54" s="1">
        <v>64</v>
      </c>
      <c r="I54" s="1">
        <v>143</v>
      </c>
      <c r="J54" s="1">
        <v>6</v>
      </c>
      <c r="K54" s="1">
        <v>0</v>
      </c>
      <c r="L54" s="1">
        <v>2</v>
      </c>
      <c r="M54" s="1">
        <v>0</v>
      </c>
      <c r="N54" s="3">
        <f t="shared" si="21"/>
        <v>25.308641975308642</v>
      </c>
      <c r="O54" s="31">
        <f t="shared" si="22"/>
        <v>43.58024691358025</v>
      </c>
    </row>
    <row r="55" spans="1:15" s="20" customFormat="1" ht="15.75" customHeight="1">
      <c r="A55" s="13" t="s">
        <v>35</v>
      </c>
      <c r="B55" s="1">
        <f>SUM(B56:B57)</f>
        <v>0</v>
      </c>
      <c r="C55" s="1">
        <f>SUM(C56:C57)</f>
        <v>0</v>
      </c>
      <c r="D55" s="2">
        <f>SUM(D56:D57)</f>
        <v>0</v>
      </c>
      <c r="E55" s="1">
        <f>SUM(E56:E57)</f>
        <v>0</v>
      </c>
      <c r="F55" s="1">
        <f aca="true" t="shared" si="26" ref="F55:M55">SUM(F56:F57)</f>
        <v>0</v>
      </c>
      <c r="G55" s="1">
        <f t="shared" si="26"/>
        <v>0</v>
      </c>
      <c r="H55" s="1">
        <f t="shared" si="26"/>
        <v>0</v>
      </c>
      <c r="I55" s="1">
        <f t="shared" si="26"/>
        <v>0</v>
      </c>
      <c r="J55" s="1">
        <f t="shared" si="26"/>
        <v>0</v>
      </c>
      <c r="K55" s="1">
        <f t="shared" si="26"/>
        <v>0</v>
      </c>
      <c r="L55" s="1">
        <f t="shared" si="26"/>
        <v>0</v>
      </c>
      <c r="M55" s="1">
        <f t="shared" si="26"/>
        <v>0</v>
      </c>
      <c r="N55" s="1">
        <v>0</v>
      </c>
      <c r="O55" s="1">
        <v>0</v>
      </c>
    </row>
    <row r="56" spans="1:15" s="20" customFormat="1" ht="15.75" customHeight="1">
      <c r="A56" s="30" t="s">
        <v>34</v>
      </c>
      <c r="B56" s="1">
        <f t="shared" si="7"/>
        <v>0</v>
      </c>
      <c r="C56" s="1">
        <v>0</v>
      </c>
      <c r="D56" s="2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</row>
    <row r="57" spans="1:15" s="20" customFormat="1" ht="15.75" customHeight="1">
      <c r="A57" s="30" t="s">
        <v>10</v>
      </c>
      <c r="B57" s="1">
        <f t="shared" si="7"/>
        <v>0</v>
      </c>
      <c r="C57" s="1">
        <v>0</v>
      </c>
      <c r="D57" s="2">
        <v>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</row>
    <row r="58" spans="1:16" s="20" customFormat="1" ht="15.75" customHeight="1">
      <c r="A58" s="13" t="s">
        <v>51</v>
      </c>
      <c r="B58" s="1">
        <f>SUM(B59:B60)</f>
        <v>21</v>
      </c>
      <c r="C58" s="1">
        <f>SUM(C59:C60)</f>
        <v>16</v>
      </c>
      <c r="D58" s="2">
        <f>SUM(D59:D60)</f>
        <v>16</v>
      </c>
      <c r="E58" s="1">
        <f>SUM(E59:E60)</f>
        <v>2</v>
      </c>
      <c r="F58" s="1">
        <f aca="true" t="shared" si="27" ref="F58:M58">SUM(F59:F60)</f>
        <v>0</v>
      </c>
      <c r="G58" s="1">
        <f t="shared" si="27"/>
        <v>0</v>
      </c>
      <c r="H58" s="1">
        <f t="shared" si="27"/>
        <v>1</v>
      </c>
      <c r="I58" s="1">
        <f t="shared" si="27"/>
        <v>2</v>
      </c>
      <c r="J58" s="1">
        <f t="shared" si="27"/>
        <v>0</v>
      </c>
      <c r="K58" s="1">
        <f t="shared" si="27"/>
        <v>0</v>
      </c>
      <c r="L58" s="1">
        <f t="shared" si="27"/>
        <v>0</v>
      </c>
      <c r="M58" s="1">
        <f t="shared" si="27"/>
        <v>0</v>
      </c>
      <c r="N58" s="3">
        <f t="shared" si="21"/>
        <v>76.19047619047619</v>
      </c>
      <c r="O58" s="1">
        <v>0</v>
      </c>
      <c r="P58" s="24"/>
    </row>
    <row r="59" spans="1:15" s="20" customFormat="1" ht="15.75" customHeight="1">
      <c r="A59" s="30" t="s">
        <v>9</v>
      </c>
      <c r="B59" s="1">
        <f>C59+E59+F59+G59+H59+I59+J59</f>
        <v>21</v>
      </c>
      <c r="C59" s="1">
        <v>16</v>
      </c>
      <c r="D59" s="2">
        <v>16</v>
      </c>
      <c r="E59" s="1">
        <v>2</v>
      </c>
      <c r="F59" s="1">
        <v>0</v>
      </c>
      <c r="G59" s="1">
        <v>0</v>
      </c>
      <c r="H59" s="1">
        <v>1</v>
      </c>
      <c r="I59" s="1">
        <v>2</v>
      </c>
      <c r="J59" s="1">
        <v>0</v>
      </c>
      <c r="K59" s="1">
        <v>0</v>
      </c>
      <c r="L59" s="1">
        <v>0</v>
      </c>
      <c r="M59" s="1">
        <v>0</v>
      </c>
      <c r="N59" s="3">
        <f t="shared" si="21"/>
        <v>76.19047619047619</v>
      </c>
      <c r="O59" s="1">
        <v>0</v>
      </c>
    </row>
    <row r="60" spans="1:15" s="20" customFormat="1" ht="15.75" customHeight="1">
      <c r="A60" s="30" t="s">
        <v>10</v>
      </c>
      <c r="B60" s="1">
        <f>C60+E60+F60+G60+H60+I60+J60</f>
        <v>0</v>
      </c>
      <c r="C60" s="1">
        <v>0</v>
      </c>
      <c r="D60" s="2">
        <v>0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</row>
    <row r="61" spans="1:15" s="20" customFormat="1" ht="15.75" customHeight="1">
      <c r="A61" s="13" t="s">
        <v>50</v>
      </c>
      <c r="B61" s="1">
        <f>SUM(B62:B63)</f>
        <v>166</v>
      </c>
      <c r="C61" s="1">
        <f>SUM(C62:C63)</f>
        <v>42</v>
      </c>
      <c r="D61" s="2">
        <f>SUM(D62:D63)</f>
        <v>42</v>
      </c>
      <c r="E61" s="1">
        <f>SUM(E62:E63)</f>
        <v>41</v>
      </c>
      <c r="F61" s="1">
        <f aca="true" t="shared" si="28" ref="F61:M61">SUM(F62:F63)</f>
        <v>0</v>
      </c>
      <c r="G61" s="1">
        <f t="shared" si="28"/>
        <v>55</v>
      </c>
      <c r="H61" s="1">
        <f t="shared" si="28"/>
        <v>4</v>
      </c>
      <c r="I61" s="1">
        <f t="shared" si="28"/>
        <v>24</v>
      </c>
      <c r="J61" s="1">
        <f t="shared" si="28"/>
        <v>0</v>
      </c>
      <c r="K61" s="1">
        <f t="shared" si="28"/>
        <v>0</v>
      </c>
      <c r="L61" s="1">
        <f t="shared" si="28"/>
        <v>0</v>
      </c>
      <c r="M61" s="1">
        <f t="shared" si="28"/>
        <v>0</v>
      </c>
      <c r="N61" s="3">
        <f t="shared" si="21"/>
        <v>25.301204819277107</v>
      </c>
      <c r="O61" s="31">
        <f t="shared" si="22"/>
        <v>33.13253012048193</v>
      </c>
    </row>
    <row r="62" spans="1:15" s="20" customFormat="1" ht="15.75" customHeight="1">
      <c r="A62" s="30" t="s">
        <v>34</v>
      </c>
      <c r="B62" s="1">
        <f>C62+E62+F62+G62+H62+I62+J62</f>
        <v>2</v>
      </c>
      <c r="C62" s="1">
        <v>1</v>
      </c>
      <c r="D62" s="2">
        <v>1</v>
      </c>
      <c r="E62" s="1">
        <v>1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3">
        <f t="shared" si="21"/>
        <v>50</v>
      </c>
      <c r="O62" s="1">
        <v>0</v>
      </c>
    </row>
    <row r="63" spans="1:15" s="20" customFormat="1" ht="15.75" customHeight="1">
      <c r="A63" s="30" t="s">
        <v>10</v>
      </c>
      <c r="B63" s="1">
        <f>C63+E63+F63+G63+H63+I63+J63</f>
        <v>164</v>
      </c>
      <c r="C63" s="1">
        <v>41</v>
      </c>
      <c r="D63" s="2">
        <v>41</v>
      </c>
      <c r="E63" s="1">
        <v>40</v>
      </c>
      <c r="F63" s="1">
        <v>0</v>
      </c>
      <c r="G63" s="1">
        <v>55</v>
      </c>
      <c r="H63" s="1">
        <v>4</v>
      </c>
      <c r="I63" s="1">
        <v>24</v>
      </c>
      <c r="J63" s="1">
        <v>0</v>
      </c>
      <c r="K63" s="1">
        <v>0</v>
      </c>
      <c r="L63" s="1">
        <v>0</v>
      </c>
      <c r="M63" s="1">
        <v>0</v>
      </c>
      <c r="N63" s="3">
        <f t="shared" si="21"/>
        <v>25</v>
      </c>
      <c r="O63" s="31">
        <f t="shared" si="22"/>
        <v>33.53658536585366</v>
      </c>
    </row>
    <row r="64" spans="1:15" s="20" customFormat="1" ht="15.75" customHeight="1">
      <c r="A64" s="13" t="s">
        <v>36</v>
      </c>
      <c r="B64" s="1">
        <f>SUM(B65:B66)</f>
        <v>4153</v>
      </c>
      <c r="C64" s="1">
        <f>SUM(C65:C66)</f>
        <v>2958</v>
      </c>
      <c r="D64" s="2">
        <f>SUM(D65:D66)</f>
        <v>2955</v>
      </c>
      <c r="E64" s="1">
        <f>SUM(E65:E66)</f>
        <v>784</v>
      </c>
      <c r="F64" s="1">
        <f aca="true" t="shared" si="29" ref="F64:M64">SUM(F65:F66)</f>
        <v>3</v>
      </c>
      <c r="G64" s="1">
        <f t="shared" si="29"/>
        <v>129</v>
      </c>
      <c r="H64" s="1">
        <f t="shared" si="29"/>
        <v>23</v>
      </c>
      <c r="I64" s="1">
        <f t="shared" si="29"/>
        <v>256</v>
      </c>
      <c r="J64" s="1">
        <f t="shared" si="29"/>
        <v>0</v>
      </c>
      <c r="K64" s="1">
        <f t="shared" si="29"/>
        <v>0</v>
      </c>
      <c r="L64" s="1">
        <f t="shared" si="29"/>
        <v>0</v>
      </c>
      <c r="M64" s="1">
        <f t="shared" si="29"/>
        <v>0</v>
      </c>
      <c r="N64" s="3">
        <f t="shared" si="21"/>
        <v>71.22562003371057</v>
      </c>
      <c r="O64" s="31">
        <f t="shared" si="22"/>
        <v>3.106188297616181</v>
      </c>
    </row>
    <row r="65" spans="1:15" s="20" customFormat="1" ht="15.75" customHeight="1">
      <c r="A65" s="30" t="s">
        <v>9</v>
      </c>
      <c r="B65" s="1">
        <f t="shared" si="7"/>
        <v>1925</v>
      </c>
      <c r="C65" s="1">
        <v>1250</v>
      </c>
      <c r="D65" s="2">
        <v>1248</v>
      </c>
      <c r="E65" s="1">
        <v>458</v>
      </c>
      <c r="F65" s="1">
        <v>3</v>
      </c>
      <c r="G65" s="1">
        <v>65</v>
      </c>
      <c r="H65" s="1">
        <v>10</v>
      </c>
      <c r="I65" s="1">
        <v>139</v>
      </c>
      <c r="J65" s="1">
        <v>0</v>
      </c>
      <c r="K65" s="1">
        <v>0</v>
      </c>
      <c r="L65" s="1">
        <v>0</v>
      </c>
      <c r="M65" s="1">
        <v>0</v>
      </c>
      <c r="N65" s="3">
        <f t="shared" si="21"/>
        <v>64.93506493506493</v>
      </c>
      <c r="O65" s="31">
        <f t="shared" si="22"/>
        <v>3.3766233766233764</v>
      </c>
    </row>
    <row r="66" spans="1:15" s="20" customFormat="1" ht="15.75" customHeight="1">
      <c r="A66" s="30" t="s">
        <v>10</v>
      </c>
      <c r="B66" s="1">
        <f t="shared" si="7"/>
        <v>2228</v>
      </c>
      <c r="C66" s="1">
        <v>1708</v>
      </c>
      <c r="D66" s="2">
        <v>1707</v>
      </c>
      <c r="E66" s="1">
        <v>326</v>
      </c>
      <c r="F66" s="1">
        <v>0</v>
      </c>
      <c r="G66" s="1">
        <v>64</v>
      </c>
      <c r="H66" s="1">
        <v>13</v>
      </c>
      <c r="I66" s="1">
        <v>117</v>
      </c>
      <c r="J66" s="1">
        <v>0</v>
      </c>
      <c r="K66" s="1">
        <v>0</v>
      </c>
      <c r="L66" s="1">
        <v>0</v>
      </c>
      <c r="M66" s="1">
        <v>0</v>
      </c>
      <c r="N66" s="3">
        <f t="shared" si="21"/>
        <v>76.66068222621185</v>
      </c>
      <c r="O66" s="31">
        <f t="shared" si="22"/>
        <v>2.872531418312388</v>
      </c>
    </row>
    <row r="67" spans="1:15" s="20" customFormat="1" ht="15.75" customHeight="1">
      <c r="A67" s="13" t="s">
        <v>37</v>
      </c>
      <c r="B67" s="1">
        <f>SUM(B68:B69)</f>
        <v>3096</v>
      </c>
      <c r="C67" s="1">
        <f>SUM(C68:C69)</f>
        <v>1140</v>
      </c>
      <c r="D67" s="2">
        <f>SUM(D68:D69)</f>
        <v>1140</v>
      </c>
      <c r="E67" s="1">
        <f>SUM(E68:E69)</f>
        <v>740</v>
      </c>
      <c r="F67" s="1">
        <f aca="true" t="shared" si="30" ref="F67:M67">SUM(F68:F69)</f>
        <v>18</v>
      </c>
      <c r="G67" s="1">
        <f t="shared" si="30"/>
        <v>625</v>
      </c>
      <c r="H67" s="1">
        <f t="shared" si="30"/>
        <v>198</v>
      </c>
      <c r="I67" s="1">
        <f t="shared" si="30"/>
        <v>375</v>
      </c>
      <c r="J67" s="1">
        <f t="shared" si="30"/>
        <v>0</v>
      </c>
      <c r="K67" s="1">
        <f t="shared" si="30"/>
        <v>0</v>
      </c>
      <c r="L67" s="1">
        <f t="shared" si="30"/>
        <v>0</v>
      </c>
      <c r="M67" s="1">
        <f t="shared" si="30"/>
        <v>0</v>
      </c>
      <c r="N67" s="3">
        <f t="shared" si="21"/>
        <v>36.82170542635659</v>
      </c>
      <c r="O67" s="31">
        <f t="shared" si="22"/>
        <v>20.18733850129199</v>
      </c>
    </row>
    <row r="68" spans="1:15" s="20" customFormat="1" ht="15.75" customHeight="1">
      <c r="A68" s="13" t="s">
        <v>9</v>
      </c>
      <c r="B68" s="1">
        <f t="shared" si="7"/>
        <v>1256</v>
      </c>
      <c r="C68" s="1">
        <v>359</v>
      </c>
      <c r="D68" s="2">
        <v>359</v>
      </c>
      <c r="E68" s="1">
        <v>253</v>
      </c>
      <c r="F68" s="1">
        <v>12</v>
      </c>
      <c r="G68" s="1">
        <v>373</v>
      </c>
      <c r="H68" s="1">
        <v>91</v>
      </c>
      <c r="I68" s="1">
        <v>168</v>
      </c>
      <c r="J68" s="1">
        <v>0</v>
      </c>
      <c r="K68" s="1">
        <v>0</v>
      </c>
      <c r="L68" s="1">
        <v>0</v>
      </c>
      <c r="M68" s="1">
        <v>0</v>
      </c>
      <c r="N68" s="3">
        <f t="shared" si="21"/>
        <v>28.582802547770704</v>
      </c>
      <c r="O68" s="31">
        <f t="shared" si="22"/>
        <v>29.697452229299365</v>
      </c>
    </row>
    <row r="69" spans="1:15" s="20" customFormat="1" ht="15.75" customHeight="1">
      <c r="A69" s="13" t="s">
        <v>10</v>
      </c>
      <c r="B69" s="1">
        <f>C69+E69+F69+G69+H69+I69+J69</f>
        <v>1840</v>
      </c>
      <c r="C69" s="1">
        <v>781</v>
      </c>
      <c r="D69" s="2">
        <v>781</v>
      </c>
      <c r="E69" s="1">
        <v>487</v>
      </c>
      <c r="F69" s="1">
        <v>6</v>
      </c>
      <c r="G69" s="1">
        <v>252</v>
      </c>
      <c r="H69" s="1">
        <v>107</v>
      </c>
      <c r="I69" s="1">
        <v>207</v>
      </c>
      <c r="J69" s="1">
        <v>0</v>
      </c>
      <c r="K69" s="1">
        <v>0</v>
      </c>
      <c r="L69" s="1">
        <v>0</v>
      </c>
      <c r="M69" s="1">
        <v>0</v>
      </c>
      <c r="N69" s="3">
        <f t="shared" si="21"/>
        <v>42.44565217391305</v>
      </c>
      <c r="O69" s="31">
        <f t="shared" si="22"/>
        <v>13.695652173913043</v>
      </c>
    </row>
    <row r="70" spans="1:15" s="20" customFormat="1" ht="12.75" customHeight="1">
      <c r="A70" s="27"/>
      <c r="B70" s="1"/>
      <c r="C70" s="1"/>
      <c r="D70" s="2"/>
      <c r="E70" s="1"/>
      <c r="F70" s="1"/>
      <c r="G70" s="1"/>
      <c r="H70" s="1"/>
      <c r="I70" s="1"/>
      <c r="J70" s="1"/>
      <c r="K70" s="1"/>
      <c r="L70" s="1"/>
      <c r="M70" s="1"/>
      <c r="N70" s="3"/>
      <c r="O70" s="31"/>
    </row>
    <row r="71" spans="1:15" s="25" customFormat="1" ht="15.75" customHeight="1">
      <c r="A71" s="8" t="s">
        <v>18</v>
      </c>
      <c r="B71" s="35"/>
      <c r="C71" s="1"/>
      <c r="D71" s="2"/>
      <c r="E71" s="1"/>
      <c r="F71" s="1"/>
      <c r="G71" s="1"/>
      <c r="H71" s="1"/>
      <c r="I71" s="1"/>
      <c r="J71" s="1"/>
      <c r="K71" s="1"/>
      <c r="L71" s="1"/>
      <c r="M71" s="1"/>
      <c r="N71" s="3"/>
      <c r="O71" s="31"/>
    </row>
    <row r="72" spans="1:15" s="20" customFormat="1" ht="15.75" customHeight="1">
      <c r="A72" s="9" t="s">
        <v>61</v>
      </c>
      <c r="B72" s="1">
        <v>8165</v>
      </c>
      <c r="C72" s="1">
        <v>1095</v>
      </c>
      <c r="D72" s="2">
        <v>1070</v>
      </c>
      <c r="E72" s="1">
        <v>1695</v>
      </c>
      <c r="F72" s="1">
        <v>24</v>
      </c>
      <c r="G72" s="1">
        <v>1146</v>
      </c>
      <c r="H72" s="36" t="s">
        <v>60</v>
      </c>
      <c r="I72" s="37">
        <v>2386</v>
      </c>
      <c r="J72" s="37">
        <v>1819</v>
      </c>
      <c r="K72" s="37">
        <v>1</v>
      </c>
      <c r="L72" s="37">
        <v>1</v>
      </c>
      <c r="M72" s="37">
        <v>1</v>
      </c>
      <c r="N72" s="38">
        <v>13.4</v>
      </c>
      <c r="O72" s="39">
        <v>14.1</v>
      </c>
    </row>
    <row r="73" spans="1:15" s="20" customFormat="1" ht="15.75" customHeight="1">
      <c r="A73" s="10" t="s">
        <v>54</v>
      </c>
      <c r="B73" s="37">
        <v>6742</v>
      </c>
      <c r="C73" s="37">
        <v>887</v>
      </c>
      <c r="D73" s="40">
        <v>862</v>
      </c>
      <c r="E73" s="37">
        <v>1303</v>
      </c>
      <c r="F73" s="37">
        <v>43</v>
      </c>
      <c r="G73" s="37">
        <v>1093</v>
      </c>
      <c r="H73" s="36" t="s">
        <v>60</v>
      </c>
      <c r="I73" s="37">
        <v>1940</v>
      </c>
      <c r="J73" s="37">
        <v>1476</v>
      </c>
      <c r="K73" s="37">
        <v>2</v>
      </c>
      <c r="L73" s="37">
        <v>3</v>
      </c>
      <c r="M73" s="37">
        <v>0</v>
      </c>
      <c r="N73" s="38">
        <v>13.2</v>
      </c>
      <c r="O73" s="39">
        <v>16.3</v>
      </c>
    </row>
    <row r="74" spans="1:15" s="20" customFormat="1" ht="15.75" customHeight="1">
      <c r="A74" s="10" t="s">
        <v>62</v>
      </c>
      <c r="B74" s="37">
        <v>6160</v>
      </c>
      <c r="C74" s="37">
        <v>938</v>
      </c>
      <c r="D74" s="40">
        <v>905</v>
      </c>
      <c r="E74" s="37">
        <v>1237</v>
      </c>
      <c r="F74" s="37">
        <v>26</v>
      </c>
      <c r="G74" s="37">
        <v>939</v>
      </c>
      <c r="H74" s="36" t="s">
        <v>60</v>
      </c>
      <c r="I74" s="37">
        <v>1653</v>
      </c>
      <c r="J74" s="37">
        <v>1367</v>
      </c>
      <c r="K74" s="37">
        <v>0</v>
      </c>
      <c r="L74" s="37">
        <v>3</v>
      </c>
      <c r="M74" s="37">
        <v>0</v>
      </c>
      <c r="N74" s="38">
        <v>15.2272727272727</v>
      </c>
      <c r="O74" s="39">
        <v>15.2922077922078</v>
      </c>
    </row>
    <row r="75" spans="1:15" s="20" customFormat="1" ht="15.75" customHeight="1">
      <c r="A75" s="10" t="s">
        <v>63</v>
      </c>
      <c r="B75" s="37">
        <v>5721</v>
      </c>
      <c r="C75" s="37">
        <v>933</v>
      </c>
      <c r="D75" s="40">
        <v>906</v>
      </c>
      <c r="E75" s="37">
        <v>1148</v>
      </c>
      <c r="F75" s="37">
        <v>19</v>
      </c>
      <c r="G75" s="37">
        <v>1041</v>
      </c>
      <c r="H75" s="36" t="s">
        <v>60</v>
      </c>
      <c r="I75" s="37">
        <v>1500</v>
      </c>
      <c r="J75" s="37">
        <v>1080</v>
      </c>
      <c r="K75" s="37">
        <v>0</v>
      </c>
      <c r="L75" s="37">
        <v>3</v>
      </c>
      <c r="M75" s="37">
        <v>0</v>
      </c>
      <c r="N75" s="38">
        <v>16.3083377031987</v>
      </c>
      <c r="O75" s="39">
        <v>18.2485579444153</v>
      </c>
    </row>
    <row r="76" spans="1:15" s="20" customFormat="1" ht="12.75" customHeight="1">
      <c r="A76" s="11"/>
      <c r="B76" s="37"/>
      <c r="C76" s="37"/>
      <c r="D76" s="40"/>
      <c r="E76" s="37"/>
      <c r="F76" s="37"/>
      <c r="G76" s="37"/>
      <c r="H76" s="36"/>
      <c r="I76" s="37"/>
      <c r="J76" s="37"/>
      <c r="K76" s="37"/>
      <c r="L76" s="37"/>
      <c r="M76" s="37"/>
      <c r="N76" s="38"/>
      <c r="O76" s="39"/>
    </row>
    <row r="77" spans="1:15" s="25" customFormat="1" ht="15.75" customHeight="1">
      <c r="A77" s="12" t="s">
        <v>65</v>
      </c>
      <c r="B77" s="71">
        <f aca="true" t="shared" si="31" ref="B77:M77">SUM(B78:B79)</f>
        <v>5351</v>
      </c>
      <c r="C77" s="71">
        <f t="shared" si="31"/>
        <v>935</v>
      </c>
      <c r="D77" s="72">
        <f t="shared" si="31"/>
        <v>912</v>
      </c>
      <c r="E77" s="71">
        <f t="shared" si="31"/>
        <v>1063</v>
      </c>
      <c r="F77" s="71">
        <f t="shared" si="31"/>
        <v>42</v>
      </c>
      <c r="G77" s="71">
        <f t="shared" si="31"/>
        <v>909</v>
      </c>
      <c r="H77" s="43" t="s">
        <v>60</v>
      </c>
      <c r="I77" s="71">
        <f t="shared" si="31"/>
        <v>2386</v>
      </c>
      <c r="J77" s="71">
        <f t="shared" si="31"/>
        <v>16</v>
      </c>
      <c r="K77" s="71">
        <f t="shared" si="31"/>
        <v>0</v>
      </c>
      <c r="L77" s="71">
        <f t="shared" si="31"/>
        <v>0</v>
      </c>
      <c r="M77" s="71">
        <f t="shared" si="31"/>
        <v>0</v>
      </c>
      <c r="N77" s="74">
        <f>IF(C77=0,"",C77/B77*100)</f>
        <v>17.473369463651654</v>
      </c>
      <c r="O77" s="24">
        <f>IF(G77=0,"",(G77+K77+L77+M77)/B77*100)</f>
        <v>16.987478975892355</v>
      </c>
    </row>
    <row r="78" spans="1:15" s="20" customFormat="1" ht="15.75" customHeight="1">
      <c r="A78" s="13" t="s">
        <v>9</v>
      </c>
      <c r="B78" s="37">
        <f>C78+E78+F78+G78+I78+J78</f>
        <v>2744</v>
      </c>
      <c r="C78" s="37">
        <v>519</v>
      </c>
      <c r="D78" s="40">
        <v>507</v>
      </c>
      <c r="E78" s="37">
        <v>554</v>
      </c>
      <c r="F78" s="37">
        <v>22</v>
      </c>
      <c r="G78" s="37">
        <v>523</v>
      </c>
      <c r="H78" s="36" t="s">
        <v>60</v>
      </c>
      <c r="I78" s="37">
        <v>1118</v>
      </c>
      <c r="J78" s="37">
        <v>8</v>
      </c>
      <c r="K78" s="37">
        <v>0</v>
      </c>
      <c r="L78" s="37">
        <v>0</v>
      </c>
      <c r="M78" s="37">
        <v>0</v>
      </c>
      <c r="N78" s="75">
        <f>IF(C78=0,"",C78/B78*100)</f>
        <v>18.91399416909621</v>
      </c>
      <c r="O78" s="39">
        <f>IF(G78=0,"",(G78+K78+L78+M78)/B78*100)</f>
        <v>19.059766763848394</v>
      </c>
    </row>
    <row r="79" spans="1:15" s="20" customFormat="1" ht="15.75" customHeight="1">
      <c r="A79" s="14" t="s">
        <v>10</v>
      </c>
      <c r="B79" s="76">
        <f>C79+E79+F79+G79+I79+J79</f>
        <v>2607</v>
      </c>
      <c r="C79" s="41">
        <v>416</v>
      </c>
      <c r="D79" s="42">
        <v>405</v>
      </c>
      <c r="E79" s="41">
        <v>509</v>
      </c>
      <c r="F79" s="41">
        <v>20</v>
      </c>
      <c r="G79" s="41">
        <v>386</v>
      </c>
      <c r="H79" s="36" t="s">
        <v>60</v>
      </c>
      <c r="I79" s="41">
        <v>1268</v>
      </c>
      <c r="J79" s="41">
        <v>8</v>
      </c>
      <c r="K79" s="41">
        <v>0</v>
      </c>
      <c r="L79" s="41">
        <v>0</v>
      </c>
      <c r="M79" s="41">
        <v>0</v>
      </c>
      <c r="N79" s="77">
        <f>IF(C79=0,"",C79/B79*100)</f>
        <v>15.95703874184887</v>
      </c>
      <c r="O79" s="78">
        <f>IF(G79=0,"",(G79+K79+L79+M79)/B79*100)</f>
        <v>14.806290755657844</v>
      </c>
    </row>
    <row r="80" spans="1:8" ht="18.75" customHeight="1">
      <c r="A80" s="79" t="s">
        <v>49</v>
      </c>
      <c r="H80" s="80"/>
    </row>
  </sheetData>
  <mergeCells count="6">
    <mergeCell ref="O6:O7"/>
    <mergeCell ref="N6:N7"/>
    <mergeCell ref="A6:A7"/>
    <mergeCell ref="B6:B7"/>
    <mergeCell ref="C6:D7"/>
    <mergeCell ref="G6:G7"/>
  </mergeCells>
  <printOptions/>
  <pageMargins left="0.5905511811023623" right="0.5511811023622047" top="0.5905511811023623" bottom="0.5905511811023623" header="0" footer="0"/>
  <pageSetup horizontalDpi="600" verticalDpi="600" orientation="portrait" paperSize="9" scale="62" r:id="rId2"/>
  <ignoredErrors>
    <ignoredError sqref="A11:A13" numberStoredAsText="1"/>
    <ignoredError sqref="B22:B38 B46:B64 B67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KijiS</cp:lastModifiedBy>
  <cp:lastPrinted>2010-03-03T02:33:54Z</cp:lastPrinted>
  <dcterms:created xsi:type="dcterms:W3CDTF">2002-03-27T15:00:00Z</dcterms:created>
  <dcterms:modified xsi:type="dcterms:W3CDTF">2010-03-04T06:32:39Z</dcterms:modified>
  <cp:category/>
  <cp:version/>
  <cp:contentType/>
  <cp:contentStatus/>
</cp:coreProperties>
</file>