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0605" windowHeight="8640" tabRatio="698" activeTab="0"/>
  </bookViews>
  <sheets>
    <sheet name="２表人口動態総覧、市町村別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<sst xmlns="http://schemas.openxmlformats.org/spreadsheetml/2006/main" count="353" uniqueCount="102">
  <si>
    <t>　　　　</t>
  </si>
  <si>
    <t>池田市　</t>
  </si>
  <si>
    <t>豊能町　</t>
  </si>
  <si>
    <t>箕面市　</t>
  </si>
  <si>
    <t>能勢町　</t>
  </si>
  <si>
    <t>吹田市　</t>
  </si>
  <si>
    <t>摂津市　</t>
  </si>
  <si>
    <t>茨木市　</t>
  </si>
  <si>
    <t>島本町　</t>
  </si>
  <si>
    <t>寝屋川市</t>
  </si>
  <si>
    <t>守口市　</t>
  </si>
  <si>
    <t>門真市　</t>
  </si>
  <si>
    <t>四條畷市</t>
  </si>
  <si>
    <t>交野市　</t>
  </si>
  <si>
    <t>大東市　</t>
  </si>
  <si>
    <t>柏原市　</t>
  </si>
  <si>
    <t>松原市　</t>
  </si>
  <si>
    <t>羽曳野市</t>
  </si>
  <si>
    <t>藤井寺市</t>
  </si>
  <si>
    <t>千早赤阪村</t>
  </si>
  <si>
    <t>和泉市　</t>
  </si>
  <si>
    <t>泉大津市</t>
  </si>
  <si>
    <t>高石市　</t>
  </si>
  <si>
    <t>忠岡町　</t>
  </si>
  <si>
    <t>岸和田市</t>
  </si>
  <si>
    <t>貝塚市　</t>
  </si>
  <si>
    <t>泉佐野市</t>
  </si>
  <si>
    <t>熊取町　</t>
  </si>
  <si>
    <t>田尻町　</t>
  </si>
  <si>
    <t>泉南市　</t>
  </si>
  <si>
    <t>阪南市　</t>
  </si>
  <si>
    <t>岬町　　</t>
  </si>
  <si>
    <t>河内長野市</t>
  </si>
  <si>
    <t>大阪狭山市</t>
  </si>
  <si>
    <t>保健所</t>
  </si>
  <si>
    <t>市町村</t>
  </si>
  <si>
    <t>府　保　健　所　計</t>
  </si>
  <si>
    <t>大 阪 市</t>
  </si>
  <si>
    <t>東大阪市　　</t>
  </si>
  <si>
    <t>出　　生</t>
  </si>
  <si>
    <t>死　　亡</t>
  </si>
  <si>
    <t>乳児死亡</t>
  </si>
  <si>
    <t>新生児死亡</t>
  </si>
  <si>
    <t>周産期死亡</t>
  </si>
  <si>
    <t>死　　産</t>
  </si>
  <si>
    <t>実数</t>
  </si>
  <si>
    <t>総　　数</t>
  </si>
  <si>
    <t>早期新生児死亡</t>
  </si>
  <si>
    <t>自然死産</t>
  </si>
  <si>
    <t>人工死産</t>
  </si>
  <si>
    <t>出生
千対率</t>
  </si>
  <si>
    <t>高 槻 市</t>
  </si>
  <si>
    <t>堺　　 市</t>
  </si>
  <si>
    <t>四條畷</t>
  </si>
  <si>
    <r>
      <t>面  積
（km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</si>
  <si>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世帯数
（世帯）</t>
  </si>
  <si>
    <r>
      <t>人口密度
（人/km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</si>
  <si>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婚　　姻</t>
  </si>
  <si>
    <t>離　　婚</t>
  </si>
  <si>
    <t>人口
千対率</t>
  </si>
  <si>
    <t>妊娠満22週以後の死産</t>
  </si>
  <si>
    <t>出産
千対率</t>
  </si>
  <si>
    <t>総         数</t>
  </si>
  <si>
    <t>池　田</t>
  </si>
  <si>
    <t>吹　田</t>
  </si>
  <si>
    <t>茨　木</t>
  </si>
  <si>
    <t>寝屋川</t>
  </si>
  <si>
    <t>守　口</t>
  </si>
  <si>
    <t>藤井寺</t>
  </si>
  <si>
    <t xml:space="preserve"> </t>
  </si>
  <si>
    <t>富田林</t>
  </si>
  <si>
    <t>富田林市</t>
  </si>
  <si>
    <t>河南町　</t>
  </si>
  <si>
    <t>太子町　</t>
  </si>
  <si>
    <t>和　泉</t>
  </si>
  <si>
    <t>岸和田</t>
  </si>
  <si>
    <t>泉佐野</t>
  </si>
  <si>
    <t>　（注）　１）</t>
  </si>
  <si>
    <t>諸率算出に用いた人口は、</t>
  </si>
  <si>
    <t>２）</t>
  </si>
  <si>
    <t>３）</t>
  </si>
  <si>
    <t>出生
千対率</t>
  </si>
  <si>
    <t>出産
千対率</t>
  </si>
  <si>
    <t>総人口
（人）</t>
  </si>
  <si>
    <t>豊 中 市</t>
  </si>
  <si>
    <t>実数</t>
  </si>
  <si>
    <t>実数</t>
  </si>
  <si>
    <t>-</t>
  </si>
  <si>
    <t>死産率は出産（出生＋死産）千対、周産期死亡率及び妊娠満２２週以後の死産率は出産（出生＋妊娠満２２週以後の死産）千対。</t>
  </si>
  <si>
    <t>４）</t>
  </si>
  <si>
    <t>枚 方 市</t>
  </si>
  <si>
    <t>乳児死亡は生後1年未満の死亡を、新生児死亡は乳児死亡のうち生後4週未満の死亡をいう。</t>
  </si>
  <si>
    <t>５）</t>
  </si>
  <si>
    <t>A-2　人口動態総覧、保健所・市町村別</t>
  </si>
  <si>
    <t>（平成29年）</t>
  </si>
  <si>
    <t>八尾</t>
  </si>
  <si>
    <t>八尾市</t>
  </si>
  <si>
    <t>世帯数、人口及び人口密度は「大阪府の推計人口（平成２９年１０月１日現在）」(大阪府総務部統計課）によるものである。</t>
  </si>
  <si>
    <t>面積は「全国都道府県市区町村別面積調」（平成２９年１０月１日現在の面積（国土地理院））によるものである。</t>
  </si>
  <si>
    <t xml:space="preserve">  大阪府については、「日本人人口（8,657,000人　総務省統計局推計）、</t>
  </si>
  <si>
    <t xml:space="preserve">  市町村については、総人口「大阪府の推計人口（平成２９年１０月１日現在）」（大阪府総務部統計課）によるものである。</t>
  </si>
  <si>
    <t>平成29年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</si>
</sst>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;&quot;-&quot;"/>
    <numFmt numFmtId="178" formatCode="#,##0_ "/>
    <numFmt numFmtId="179" formatCode="#,##0.0;;&quot;-&quot;"/>
    <numFmt numFmtId="180" formatCode="#,##0.00;;&quot;-&quot;"/>
    <numFmt numFmtId="181" formatCode="#,##0.0_ "/>
    <numFmt numFmtId="182" formatCode="#,##0.00_ "/>
    <numFmt numFmtId="183" formatCode="0.0"/>
    <numFmt numFmtId="184" formatCode="0_ "/>
    <numFmt numFmtId="185" formatCode="#,##0.0"/>
    <numFmt numFmtId="186" formatCode="#,##0.00_ ;[Red]\-#,##0.00\ "/>
    <numFmt numFmtId="187" formatCode="0_);[Red]\(0\)"/>
    <numFmt numFmtId="188" formatCode="&quot;¥&quot;#,##0_);[Red]\(&quot;¥&quot;#,##0\)"/>
    <numFmt numFmtId="189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8" fontId="3" fillId="0" borderId="17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0" xfId="48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40" fontId="3" fillId="0" borderId="10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38" fontId="3" fillId="0" borderId="1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9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38" fontId="3" fillId="0" borderId="0" xfId="48" applyFont="1" applyFill="1" applyAlignment="1">
      <alignment horizontal="lef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zoomScale="70" zoomScaleNormal="70" zoomScaleSheetLayoutView="50" zoomScalePageLayoutView="0" workbookViewId="0" topLeftCell="A1">
      <pane xSplit="3" ySplit="7" topLeftCell="L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53" sqref="AD53"/>
    </sheetView>
  </sheetViews>
  <sheetFormatPr defaultColWidth="9.00390625" defaultRowHeight="13.5"/>
  <cols>
    <col min="1" max="1" width="7.50390625" style="7" bestFit="1" customWidth="1"/>
    <col min="2" max="2" width="11.625" style="7" bestFit="1" customWidth="1"/>
    <col min="3" max="3" width="10.875" style="5" customWidth="1"/>
    <col min="4" max="4" width="9.375" style="5" customWidth="1"/>
    <col min="5" max="5" width="9.375" style="9" customWidth="1"/>
    <col min="6" max="6" width="9.375" style="5" customWidth="1"/>
    <col min="7" max="7" width="9.375" style="9" customWidth="1"/>
    <col min="8" max="8" width="9.375" style="7" customWidth="1"/>
    <col min="9" max="9" width="9.375" style="8" customWidth="1"/>
    <col min="10" max="10" width="9.375" style="7" customWidth="1"/>
    <col min="11" max="13" width="9.375" style="8" customWidth="1"/>
    <col min="14" max="14" width="9.375" style="7" customWidth="1"/>
    <col min="15" max="15" width="9.375" style="8" customWidth="1"/>
    <col min="16" max="16" width="9.375" style="7" customWidth="1"/>
    <col min="17" max="17" width="9.375" style="8" customWidth="1"/>
    <col min="18" max="18" width="9.375" style="7" customWidth="1"/>
    <col min="19" max="19" width="9.375" style="9" customWidth="1"/>
    <col min="20" max="20" width="9.375" style="7" customWidth="1"/>
    <col min="21" max="21" width="9.375" style="9" customWidth="1"/>
    <col min="22" max="22" width="9.375" style="7" customWidth="1"/>
    <col min="23" max="23" width="9.375" style="9" customWidth="1"/>
    <col min="24" max="24" width="9.375" style="5" customWidth="1"/>
    <col min="25" max="25" width="9.375" style="9" customWidth="1"/>
    <col min="26" max="26" width="9.375" style="5" customWidth="1"/>
    <col min="27" max="27" width="9.375" style="10" customWidth="1"/>
    <col min="28" max="30" width="10.875" style="7" customWidth="1"/>
    <col min="31" max="16384" width="9.00390625" style="7" customWidth="1"/>
  </cols>
  <sheetData>
    <row r="1" spans="1:7" ht="21" customHeight="1">
      <c r="A1" s="3" t="s">
        <v>93</v>
      </c>
      <c r="B1" s="4"/>
      <c r="C1" s="4"/>
      <c r="E1" s="6"/>
      <c r="G1" s="6"/>
    </row>
    <row r="2" spans="1:29" ht="21" customHeight="1">
      <c r="A2" s="7" t="s">
        <v>94</v>
      </c>
      <c r="C2" s="11"/>
      <c r="E2" s="6"/>
      <c r="H2" s="12"/>
      <c r="J2" s="12"/>
      <c r="N2" s="12"/>
      <c r="P2" s="12"/>
      <c r="R2" s="12"/>
      <c r="T2" s="12"/>
      <c r="V2" s="12"/>
      <c r="AC2" s="5" t="s">
        <v>101</v>
      </c>
    </row>
    <row r="3" spans="1:30" ht="21" customHeight="1">
      <c r="A3" s="51" t="s">
        <v>34</v>
      </c>
      <c r="B3" s="51" t="s">
        <v>35</v>
      </c>
      <c r="C3" s="54" t="s">
        <v>83</v>
      </c>
      <c r="D3" s="57" t="s">
        <v>39</v>
      </c>
      <c r="E3" s="58"/>
      <c r="F3" s="57" t="s">
        <v>40</v>
      </c>
      <c r="G3" s="58"/>
      <c r="H3" s="57" t="s">
        <v>41</v>
      </c>
      <c r="I3" s="58"/>
      <c r="J3" s="57" t="s">
        <v>42</v>
      </c>
      <c r="K3" s="58"/>
      <c r="L3" s="57" t="s">
        <v>43</v>
      </c>
      <c r="M3" s="68"/>
      <c r="N3" s="68"/>
      <c r="O3" s="68"/>
      <c r="P3" s="68"/>
      <c r="Q3" s="58"/>
      <c r="R3" s="57" t="s">
        <v>44</v>
      </c>
      <c r="S3" s="68"/>
      <c r="T3" s="68"/>
      <c r="U3" s="68"/>
      <c r="V3" s="68"/>
      <c r="W3" s="58"/>
      <c r="X3" s="57" t="s">
        <v>57</v>
      </c>
      <c r="Y3" s="58"/>
      <c r="Z3" s="57" t="s">
        <v>58</v>
      </c>
      <c r="AA3" s="58"/>
      <c r="AB3" s="59" t="s">
        <v>54</v>
      </c>
      <c r="AC3" s="54" t="s">
        <v>55</v>
      </c>
      <c r="AD3" s="59" t="s">
        <v>56</v>
      </c>
    </row>
    <row r="4" spans="1:30" ht="36" customHeight="1">
      <c r="A4" s="52"/>
      <c r="B4" s="52"/>
      <c r="C4" s="55"/>
      <c r="D4" s="62" t="s">
        <v>85</v>
      </c>
      <c r="E4" s="64" t="s">
        <v>59</v>
      </c>
      <c r="F4" s="62" t="s">
        <v>86</v>
      </c>
      <c r="G4" s="64" t="s">
        <v>59</v>
      </c>
      <c r="H4" s="51" t="s">
        <v>86</v>
      </c>
      <c r="I4" s="64" t="s">
        <v>50</v>
      </c>
      <c r="J4" s="51" t="s">
        <v>86</v>
      </c>
      <c r="K4" s="64" t="s">
        <v>50</v>
      </c>
      <c r="L4" s="57" t="s">
        <v>46</v>
      </c>
      <c r="M4" s="58"/>
      <c r="N4" s="69" t="s">
        <v>60</v>
      </c>
      <c r="O4" s="70"/>
      <c r="P4" s="57" t="s">
        <v>47</v>
      </c>
      <c r="Q4" s="58"/>
      <c r="R4" s="57" t="s">
        <v>46</v>
      </c>
      <c r="S4" s="58"/>
      <c r="T4" s="57" t="s">
        <v>48</v>
      </c>
      <c r="U4" s="58"/>
      <c r="V4" s="57" t="s">
        <v>49</v>
      </c>
      <c r="W4" s="58"/>
      <c r="X4" s="62" t="s">
        <v>86</v>
      </c>
      <c r="Y4" s="64" t="s">
        <v>59</v>
      </c>
      <c r="Z4" s="62" t="s">
        <v>86</v>
      </c>
      <c r="AA4" s="66" t="s">
        <v>59</v>
      </c>
      <c r="AB4" s="60"/>
      <c r="AC4" s="55"/>
      <c r="AD4" s="60"/>
    </row>
    <row r="5" spans="1:30" ht="36" customHeight="1">
      <c r="A5" s="53"/>
      <c r="B5" s="53"/>
      <c r="C5" s="56"/>
      <c r="D5" s="63"/>
      <c r="E5" s="65"/>
      <c r="F5" s="63"/>
      <c r="G5" s="65"/>
      <c r="H5" s="53"/>
      <c r="I5" s="65"/>
      <c r="J5" s="53"/>
      <c r="K5" s="65"/>
      <c r="L5" s="17" t="s">
        <v>86</v>
      </c>
      <c r="M5" s="16" t="s">
        <v>61</v>
      </c>
      <c r="N5" s="15" t="s">
        <v>86</v>
      </c>
      <c r="O5" s="16" t="s">
        <v>82</v>
      </c>
      <c r="P5" s="18" t="s">
        <v>86</v>
      </c>
      <c r="Q5" s="16" t="s">
        <v>81</v>
      </c>
      <c r="R5" s="18" t="s">
        <v>45</v>
      </c>
      <c r="S5" s="16" t="s">
        <v>82</v>
      </c>
      <c r="T5" s="18" t="s">
        <v>86</v>
      </c>
      <c r="U5" s="16" t="s">
        <v>82</v>
      </c>
      <c r="V5" s="18" t="s">
        <v>86</v>
      </c>
      <c r="W5" s="16" t="s">
        <v>61</v>
      </c>
      <c r="X5" s="63"/>
      <c r="Y5" s="65"/>
      <c r="Z5" s="63"/>
      <c r="AA5" s="67"/>
      <c r="AB5" s="61"/>
      <c r="AC5" s="56"/>
      <c r="AD5" s="61"/>
    </row>
    <row r="6" spans="1:30" ht="21" customHeight="1">
      <c r="A6" s="57" t="s">
        <v>62</v>
      </c>
      <c r="B6" s="58"/>
      <c r="C6" s="19">
        <f>C7+C45+C46+C47+C48+C49+C50</f>
        <v>8831642</v>
      </c>
      <c r="D6" s="20">
        <v>66602</v>
      </c>
      <c r="E6" s="21">
        <f>D6/8657000*1000</f>
        <v>7.693427284278618</v>
      </c>
      <c r="F6" s="20">
        <v>87082</v>
      </c>
      <c r="G6" s="21">
        <f>F6/8657000*1000</f>
        <v>10.0591428901467</v>
      </c>
      <c r="H6" s="20">
        <v>127</v>
      </c>
      <c r="I6" s="1">
        <f>H6/D6*1000</f>
        <v>1.9068496441548302</v>
      </c>
      <c r="J6" s="20">
        <v>55</v>
      </c>
      <c r="K6" s="1">
        <f>J6/D6*1000</f>
        <v>0.8258010269961864</v>
      </c>
      <c r="L6" s="20">
        <f>L7+L45+L46+L47+L48+L49+L50</f>
        <v>196</v>
      </c>
      <c r="M6" s="1">
        <f>L6/(D6+N6)*1000</f>
        <v>2.9359337317814824</v>
      </c>
      <c r="N6" s="20">
        <f>N7+N45+N46+N47+N48+N49+N50</f>
        <v>157</v>
      </c>
      <c r="O6" s="1">
        <f>N6/(D6+N6)*1000</f>
        <v>2.351742836171902</v>
      </c>
      <c r="P6" s="22">
        <f>P7+P45+P46+P49+P50</f>
        <v>39</v>
      </c>
      <c r="Q6" s="1">
        <f>P6/D6*1000</f>
        <v>0.5855680009609321</v>
      </c>
      <c r="R6" s="20">
        <v>1415</v>
      </c>
      <c r="S6" s="1">
        <f>R6/(D6+R6)*1000</f>
        <v>20.803622623755825</v>
      </c>
      <c r="T6" s="20">
        <v>597</v>
      </c>
      <c r="U6" s="1">
        <f>T6/(D6+R6)*1000</f>
        <v>8.777217460340797</v>
      </c>
      <c r="V6" s="20">
        <v>818</v>
      </c>
      <c r="W6" s="1">
        <f>V6/(D6+R6)*1000</f>
        <v>12.026405163415028</v>
      </c>
      <c r="X6" s="20">
        <v>45463</v>
      </c>
      <c r="Y6" s="1">
        <f>X6/8657000*1000</f>
        <v>5.251588310038119</v>
      </c>
      <c r="Z6" s="20">
        <v>16931</v>
      </c>
      <c r="AA6" s="23">
        <f>Z6/8657000*1000</f>
        <v>1.9557583458472911</v>
      </c>
      <c r="AB6" s="24">
        <v>1905.1399999999999</v>
      </c>
      <c r="AC6" s="20">
        <f>AC7+AC45+AC46+AC47+AC48+AC49+AC50</f>
        <v>4000180</v>
      </c>
      <c r="AD6" s="2">
        <f>C6/AB6</f>
        <v>4635.691865164765</v>
      </c>
    </row>
    <row r="7" spans="1:30" ht="21" customHeight="1">
      <c r="A7" s="74" t="s">
        <v>36</v>
      </c>
      <c r="B7" s="75"/>
      <c r="C7" s="25">
        <f>SUM(C8:C44)</f>
        <v>3636479</v>
      </c>
      <c r="D7" s="25">
        <f>SUM(D8:D44)</f>
        <v>26600</v>
      </c>
      <c r="E7" s="21">
        <f>D7/C7*1000</f>
        <v>7.314767938987135</v>
      </c>
      <c r="F7" s="26">
        <f>SUM(F8:F44)</f>
        <v>34808</v>
      </c>
      <c r="G7" s="21">
        <f aca="true" t="shared" si="0" ref="G7:G50">F7/C7*1000</f>
        <v>9.57189633158888</v>
      </c>
      <c r="H7" s="27">
        <f>SUM(H8:H44)</f>
        <v>51</v>
      </c>
      <c r="I7" s="1">
        <f>H7/D7*1000</f>
        <v>1.9172932330827068</v>
      </c>
      <c r="J7" s="27">
        <f>SUM(J8:J44)</f>
        <v>29</v>
      </c>
      <c r="K7" s="1">
        <f>J7/D7*1000</f>
        <v>1.0902255639097744</v>
      </c>
      <c r="L7" s="20">
        <f>SUM(L8:L44)</f>
        <v>82</v>
      </c>
      <c r="M7" s="1">
        <f>L7/(D7+N7)*1000</f>
        <v>3.075538219188358</v>
      </c>
      <c r="N7" s="20">
        <f>SUM(N8:N44)</f>
        <v>62</v>
      </c>
      <c r="O7" s="1">
        <f>N7/(D7+N7)*1000</f>
        <v>2.3254069462155877</v>
      </c>
      <c r="P7" s="20">
        <f>SUM(P8:P44)</f>
        <v>20</v>
      </c>
      <c r="Q7" s="1">
        <f>P7/D7*1000</f>
        <v>0.7518796992481204</v>
      </c>
      <c r="R7" s="27">
        <f>SUM(R8:R44)</f>
        <v>535</v>
      </c>
      <c r="S7" s="1">
        <f>R7/(D7+R7)*1000</f>
        <v>19.716233646581905</v>
      </c>
      <c r="T7" s="27">
        <f>SUM(T8:T44)</f>
        <v>219</v>
      </c>
      <c r="U7" s="1">
        <f>T7/(D7+R7)*1000</f>
        <v>8.070757324488667</v>
      </c>
      <c r="V7" s="27">
        <f>SUM(V8:V44)</f>
        <v>316</v>
      </c>
      <c r="W7" s="1">
        <f>V7/(D7+R7)*1000</f>
        <v>11.645476322093238</v>
      </c>
      <c r="X7" s="26">
        <f>SUM(X8:X44)</f>
        <v>16198</v>
      </c>
      <c r="Y7" s="1">
        <f>X7/C7*1000</f>
        <v>4.454308687056903</v>
      </c>
      <c r="Z7" s="26">
        <f>SUM(Z8:Z44)</f>
        <v>6693</v>
      </c>
      <c r="AA7" s="28">
        <f>Z7/C7*1000</f>
        <v>1.84051660961056</v>
      </c>
      <c r="AB7" s="29">
        <v>1261.53</v>
      </c>
      <c r="AC7" s="26">
        <f>SUM(AC8:AC44)</f>
        <v>1533825</v>
      </c>
      <c r="AD7" s="2">
        <f aca="true" t="shared" si="1" ref="AD7:AD50">C7/AB7</f>
        <v>2882.5941515461386</v>
      </c>
    </row>
    <row r="8" spans="1:30" ht="21" customHeight="1">
      <c r="A8" s="14" t="s">
        <v>63</v>
      </c>
      <c r="B8" s="30" t="s">
        <v>1</v>
      </c>
      <c r="C8" s="31">
        <v>103993</v>
      </c>
      <c r="D8" s="32">
        <v>785</v>
      </c>
      <c r="E8" s="21">
        <f aca="true" t="shared" si="2" ref="E8:E50">D8/C8*1000</f>
        <v>7.548585000913523</v>
      </c>
      <c r="F8" s="32">
        <v>941</v>
      </c>
      <c r="G8" s="21">
        <f t="shared" si="0"/>
        <v>9.04868596924793</v>
      </c>
      <c r="H8" s="32" t="s">
        <v>87</v>
      </c>
      <c r="I8" s="1" t="s">
        <v>87</v>
      </c>
      <c r="J8" s="32" t="s">
        <v>87</v>
      </c>
      <c r="K8" s="1" t="s">
        <v>87</v>
      </c>
      <c r="L8" s="20" t="s">
        <v>87</v>
      </c>
      <c r="M8" s="1" t="s">
        <v>87</v>
      </c>
      <c r="N8" s="32" t="s">
        <v>87</v>
      </c>
      <c r="O8" s="1" t="s">
        <v>87</v>
      </c>
      <c r="P8" s="33" t="s">
        <v>87</v>
      </c>
      <c r="Q8" s="1" t="s">
        <v>87</v>
      </c>
      <c r="R8" s="27">
        <v>14</v>
      </c>
      <c r="S8" s="1">
        <f>R8/(D8+R8)*1000</f>
        <v>17.521902377972467</v>
      </c>
      <c r="T8" s="32">
        <v>3</v>
      </c>
      <c r="U8" s="1">
        <f>T8/(D8+R8)*1000</f>
        <v>3.7546933667083855</v>
      </c>
      <c r="V8" s="32">
        <v>11</v>
      </c>
      <c r="W8" s="1">
        <f>V8/(D8+R8)*1000</f>
        <v>13.76720901126408</v>
      </c>
      <c r="X8" s="32">
        <v>479</v>
      </c>
      <c r="Y8" s="1">
        <f aca="true" t="shared" si="3" ref="Y8:Y49">X8/C8*1000</f>
        <v>4.606079255334494</v>
      </c>
      <c r="Z8" s="32">
        <v>165</v>
      </c>
      <c r="AA8" s="28">
        <f aca="true" t="shared" si="4" ref="AA8:AA50">Z8/C8*1000</f>
        <v>1.5866452549690846</v>
      </c>
      <c r="AB8" s="34">
        <v>22.14</v>
      </c>
      <c r="AC8" s="35">
        <v>47203</v>
      </c>
      <c r="AD8" s="2">
        <f t="shared" si="1"/>
        <v>4697.06413730804</v>
      </c>
    </row>
    <row r="9" spans="1:30" ht="21" customHeight="1">
      <c r="A9" s="14" t="s">
        <v>0</v>
      </c>
      <c r="B9" s="30" t="s">
        <v>2</v>
      </c>
      <c r="C9" s="31">
        <v>19135</v>
      </c>
      <c r="D9" s="32">
        <v>47</v>
      </c>
      <c r="E9" s="21">
        <f t="shared" si="2"/>
        <v>2.4562320355369742</v>
      </c>
      <c r="F9" s="32">
        <v>242</v>
      </c>
      <c r="G9" s="21">
        <f t="shared" si="0"/>
        <v>12.646981970211653</v>
      </c>
      <c r="H9" s="32" t="s">
        <v>87</v>
      </c>
      <c r="I9" s="1" t="s">
        <v>87</v>
      </c>
      <c r="J9" s="32" t="s">
        <v>87</v>
      </c>
      <c r="K9" s="1" t="s">
        <v>87</v>
      </c>
      <c r="L9" s="20" t="s">
        <v>87</v>
      </c>
      <c r="M9" s="1" t="s">
        <v>87</v>
      </c>
      <c r="N9" s="20" t="s">
        <v>87</v>
      </c>
      <c r="O9" s="1" t="s">
        <v>87</v>
      </c>
      <c r="P9" s="20" t="s">
        <v>87</v>
      </c>
      <c r="Q9" s="1" t="s">
        <v>87</v>
      </c>
      <c r="R9" s="33" t="s">
        <v>87</v>
      </c>
      <c r="S9" s="1" t="s">
        <v>87</v>
      </c>
      <c r="T9" s="32" t="s">
        <v>87</v>
      </c>
      <c r="U9" s="1" t="s">
        <v>87</v>
      </c>
      <c r="V9" s="32" t="s">
        <v>87</v>
      </c>
      <c r="W9" s="1" t="s">
        <v>87</v>
      </c>
      <c r="X9" s="32">
        <v>46</v>
      </c>
      <c r="Y9" s="1">
        <f t="shared" si="3"/>
        <v>2.4039717794617195</v>
      </c>
      <c r="Z9" s="32">
        <v>18</v>
      </c>
      <c r="AA9" s="28">
        <f t="shared" si="4"/>
        <v>0.9406846093545858</v>
      </c>
      <c r="AB9" s="34">
        <v>34.34</v>
      </c>
      <c r="AC9" s="35">
        <v>7736</v>
      </c>
      <c r="AD9" s="2">
        <f t="shared" si="1"/>
        <v>557.2218986604543</v>
      </c>
    </row>
    <row r="10" spans="1:30" ht="21" customHeight="1">
      <c r="A10" s="14" t="s">
        <v>0</v>
      </c>
      <c r="B10" s="30" t="s">
        <v>3</v>
      </c>
      <c r="C10" s="31">
        <v>135765</v>
      </c>
      <c r="D10" s="32">
        <v>1002</v>
      </c>
      <c r="E10" s="21">
        <f t="shared" si="2"/>
        <v>7.380399955805989</v>
      </c>
      <c r="F10" s="32">
        <v>1085</v>
      </c>
      <c r="G10" s="21">
        <f>F10/C10*1000</f>
        <v>7.991750451147204</v>
      </c>
      <c r="H10" s="32">
        <v>1</v>
      </c>
      <c r="I10" s="1">
        <f aca="true" t="shared" si="5" ref="I10:I49">H10/D10*1000</f>
        <v>0.998003992015968</v>
      </c>
      <c r="J10" s="32">
        <v>1</v>
      </c>
      <c r="K10" s="1">
        <f>J10/D10*1000</f>
        <v>0.998003992015968</v>
      </c>
      <c r="L10" s="20">
        <v>2</v>
      </c>
      <c r="M10" s="1">
        <f aca="true" t="shared" si="6" ref="M10:M50">L10/(D10+N10)*1000</f>
        <v>1.9940179461615153</v>
      </c>
      <c r="N10" s="32">
        <v>1</v>
      </c>
      <c r="O10" s="1">
        <f>N10/(D10+N10)*1000</f>
        <v>0.9970089730807576</v>
      </c>
      <c r="P10" s="32">
        <v>1</v>
      </c>
      <c r="Q10" s="1">
        <f>P10/D10*1000</f>
        <v>0.998003992015968</v>
      </c>
      <c r="R10" s="27">
        <v>22</v>
      </c>
      <c r="S10" s="1">
        <f aca="true" t="shared" si="7" ref="S10:S40">R10/(D10+R10)*1000</f>
        <v>21.484375</v>
      </c>
      <c r="T10" s="32">
        <v>8</v>
      </c>
      <c r="U10" s="1">
        <f>T10/(D10+R10)*1000</f>
        <v>7.8125</v>
      </c>
      <c r="V10" s="32">
        <v>14</v>
      </c>
      <c r="W10" s="1">
        <f aca="true" t="shared" si="8" ref="W10:W30">V10/(D10+R10)*1000</f>
        <v>13.671875</v>
      </c>
      <c r="X10" s="32">
        <v>528</v>
      </c>
      <c r="Y10" s="1">
        <f t="shared" si="3"/>
        <v>3.889073030604353</v>
      </c>
      <c r="Z10" s="32">
        <v>202</v>
      </c>
      <c r="AA10" s="28">
        <f t="shared" si="4"/>
        <v>1.4878650609509079</v>
      </c>
      <c r="AB10" s="36">
        <v>47.9</v>
      </c>
      <c r="AC10" s="35">
        <v>58419</v>
      </c>
      <c r="AD10" s="2">
        <f t="shared" si="1"/>
        <v>2834.3423799582465</v>
      </c>
    </row>
    <row r="11" spans="1:30" ht="21" customHeight="1">
      <c r="A11" s="15" t="s">
        <v>0</v>
      </c>
      <c r="B11" s="30" t="s">
        <v>4</v>
      </c>
      <c r="C11" s="31">
        <v>9689</v>
      </c>
      <c r="D11" s="32">
        <v>31</v>
      </c>
      <c r="E11" s="21">
        <f t="shared" si="2"/>
        <v>3.199504592837238</v>
      </c>
      <c r="F11" s="32">
        <v>144</v>
      </c>
      <c r="G11" s="21">
        <f t="shared" si="0"/>
        <v>14.862214882856849</v>
      </c>
      <c r="H11" s="32" t="s">
        <v>87</v>
      </c>
      <c r="I11" s="1" t="s">
        <v>87</v>
      </c>
      <c r="J11" s="32" t="s">
        <v>87</v>
      </c>
      <c r="K11" s="1" t="s">
        <v>87</v>
      </c>
      <c r="L11" s="20" t="s">
        <v>87</v>
      </c>
      <c r="M11" s="1" t="s">
        <v>87</v>
      </c>
      <c r="N11" s="20" t="s">
        <v>87</v>
      </c>
      <c r="O11" s="1" t="s">
        <v>87</v>
      </c>
      <c r="P11" s="20" t="s">
        <v>87</v>
      </c>
      <c r="Q11" s="1" t="s">
        <v>87</v>
      </c>
      <c r="R11" s="32">
        <v>1</v>
      </c>
      <c r="S11" s="1">
        <f t="shared" si="7"/>
        <v>31.25</v>
      </c>
      <c r="T11" s="32" t="s">
        <v>87</v>
      </c>
      <c r="U11" s="1" t="s">
        <v>87</v>
      </c>
      <c r="V11" s="32">
        <v>1</v>
      </c>
      <c r="W11" s="1">
        <f t="shared" si="8"/>
        <v>31.25</v>
      </c>
      <c r="X11" s="32">
        <v>29</v>
      </c>
      <c r="Y11" s="1">
        <f t="shared" si="3"/>
        <v>2.9930849416864485</v>
      </c>
      <c r="Z11" s="32">
        <v>13</v>
      </c>
      <c r="AA11" s="28">
        <f t="shared" si="4"/>
        <v>1.3417277324801322</v>
      </c>
      <c r="AB11" s="34">
        <v>98.75</v>
      </c>
      <c r="AC11" s="35">
        <v>3644</v>
      </c>
      <c r="AD11" s="2">
        <f t="shared" si="1"/>
        <v>98.11645569620254</v>
      </c>
    </row>
    <row r="12" spans="1:30" ht="21" customHeight="1">
      <c r="A12" s="37" t="s">
        <v>64</v>
      </c>
      <c r="B12" s="30" t="s">
        <v>5</v>
      </c>
      <c r="C12" s="31">
        <v>379246</v>
      </c>
      <c r="D12" s="32">
        <v>3181</v>
      </c>
      <c r="E12" s="21">
        <f t="shared" si="2"/>
        <v>8.387695585451132</v>
      </c>
      <c r="F12" s="32">
        <v>2851</v>
      </c>
      <c r="G12" s="21">
        <f t="shared" si="0"/>
        <v>7.51754797677497</v>
      </c>
      <c r="H12" s="32">
        <v>8</v>
      </c>
      <c r="I12" s="1">
        <f t="shared" si="5"/>
        <v>2.514932411191449</v>
      </c>
      <c r="J12" s="32">
        <v>5</v>
      </c>
      <c r="K12" s="1">
        <f>J12/D12*1000</f>
        <v>1.5718327569946557</v>
      </c>
      <c r="L12" s="20">
        <v>12</v>
      </c>
      <c r="M12" s="1">
        <f t="shared" si="6"/>
        <v>3.7629350893697087</v>
      </c>
      <c r="N12" s="32">
        <v>8</v>
      </c>
      <c r="O12" s="1">
        <f aca="true" t="shared" si="9" ref="O12:O50">N12/(D12+N12)*1000</f>
        <v>2.508623392913139</v>
      </c>
      <c r="P12" s="32">
        <v>4</v>
      </c>
      <c r="Q12" s="1">
        <f>P12/D12*1000</f>
        <v>1.2574662055957244</v>
      </c>
      <c r="R12" s="27">
        <v>45</v>
      </c>
      <c r="S12" s="1">
        <f t="shared" si="7"/>
        <v>13.949163050216987</v>
      </c>
      <c r="T12" s="32">
        <v>23</v>
      </c>
      <c r="U12" s="1">
        <f>T12/(D12+R12)*1000</f>
        <v>7.12957222566646</v>
      </c>
      <c r="V12" s="32">
        <v>22</v>
      </c>
      <c r="W12" s="1">
        <f t="shared" si="8"/>
        <v>6.819590824550527</v>
      </c>
      <c r="X12" s="32">
        <v>1735</v>
      </c>
      <c r="Y12" s="1">
        <f t="shared" si="3"/>
        <v>4.5748669728883105</v>
      </c>
      <c r="Z12" s="32">
        <v>516</v>
      </c>
      <c r="AA12" s="28">
        <f t="shared" si="4"/>
        <v>1.3605944426572725</v>
      </c>
      <c r="AB12" s="34">
        <v>36.09</v>
      </c>
      <c r="AC12" s="35">
        <v>172723</v>
      </c>
      <c r="AD12" s="2">
        <f t="shared" si="1"/>
        <v>10508.34026045996</v>
      </c>
    </row>
    <row r="13" spans="1:30" ht="21" customHeight="1">
      <c r="A13" s="76" t="s">
        <v>65</v>
      </c>
      <c r="B13" s="30" t="s">
        <v>6</v>
      </c>
      <c r="C13" s="31">
        <v>84727</v>
      </c>
      <c r="D13" s="32">
        <v>801</v>
      </c>
      <c r="E13" s="21">
        <f t="shared" si="2"/>
        <v>9.453893091930553</v>
      </c>
      <c r="F13" s="32">
        <v>750</v>
      </c>
      <c r="G13" s="21">
        <f t="shared" si="0"/>
        <v>8.851959823905013</v>
      </c>
      <c r="H13" s="32" t="s">
        <v>87</v>
      </c>
      <c r="I13" s="1" t="s">
        <v>87</v>
      </c>
      <c r="J13" s="32" t="s">
        <v>87</v>
      </c>
      <c r="K13" s="1" t="s">
        <v>87</v>
      </c>
      <c r="L13" s="20">
        <v>2</v>
      </c>
      <c r="M13" s="1">
        <f t="shared" si="6"/>
        <v>2.4906600249066004</v>
      </c>
      <c r="N13" s="33">
        <v>2</v>
      </c>
      <c r="O13" s="1">
        <f t="shared" si="9"/>
        <v>2.4906600249066004</v>
      </c>
      <c r="P13" s="20" t="s">
        <v>87</v>
      </c>
      <c r="Q13" s="1" t="s">
        <v>87</v>
      </c>
      <c r="R13" s="27">
        <v>16</v>
      </c>
      <c r="S13" s="1">
        <f t="shared" si="7"/>
        <v>19.583843329253366</v>
      </c>
      <c r="T13" s="32">
        <v>10</v>
      </c>
      <c r="U13" s="1">
        <f>T13/(D13+R13)*1000</f>
        <v>12.239902080783354</v>
      </c>
      <c r="V13" s="32">
        <v>6</v>
      </c>
      <c r="W13" s="1">
        <f t="shared" si="8"/>
        <v>7.343941248470013</v>
      </c>
      <c r="X13" s="32">
        <v>506</v>
      </c>
      <c r="Y13" s="1">
        <f t="shared" si="3"/>
        <v>5.972122227861249</v>
      </c>
      <c r="Z13" s="32">
        <v>196</v>
      </c>
      <c r="AA13" s="28">
        <f t="shared" si="4"/>
        <v>2.3133121673138435</v>
      </c>
      <c r="AB13" s="34">
        <v>14.87</v>
      </c>
      <c r="AC13" s="35">
        <v>37451</v>
      </c>
      <c r="AD13" s="2">
        <f t="shared" si="1"/>
        <v>5697.848016139879</v>
      </c>
    </row>
    <row r="14" spans="1:30" ht="21" customHeight="1">
      <c r="A14" s="77"/>
      <c r="B14" s="30" t="s">
        <v>7</v>
      </c>
      <c r="C14" s="31">
        <v>282012</v>
      </c>
      <c r="D14" s="32">
        <v>2485</v>
      </c>
      <c r="E14" s="21">
        <f t="shared" si="2"/>
        <v>8.811681772406848</v>
      </c>
      <c r="F14" s="32">
        <v>2195</v>
      </c>
      <c r="G14" s="21">
        <f t="shared" si="0"/>
        <v>7.783356736592769</v>
      </c>
      <c r="H14" s="32">
        <v>4</v>
      </c>
      <c r="I14" s="1">
        <f t="shared" si="5"/>
        <v>1.6096579476861166</v>
      </c>
      <c r="J14" s="32">
        <v>3</v>
      </c>
      <c r="K14" s="1">
        <f>J14/D14*1000</f>
        <v>1.2072434607645874</v>
      </c>
      <c r="L14" s="20">
        <v>11</v>
      </c>
      <c r="M14" s="1">
        <f t="shared" si="6"/>
        <v>4.412354592860008</v>
      </c>
      <c r="N14" s="32">
        <v>8</v>
      </c>
      <c r="O14" s="1">
        <f t="shared" si="9"/>
        <v>3.208985158443642</v>
      </c>
      <c r="P14" s="32">
        <v>3</v>
      </c>
      <c r="Q14" s="1">
        <f>P14/D14*1000</f>
        <v>1.2072434607645874</v>
      </c>
      <c r="R14" s="27">
        <v>50</v>
      </c>
      <c r="S14" s="1">
        <f t="shared" si="7"/>
        <v>19.723865877712033</v>
      </c>
      <c r="T14" s="32">
        <v>26</v>
      </c>
      <c r="U14" s="1">
        <f>T14/(D14+R14)*1000</f>
        <v>10.256410256410257</v>
      </c>
      <c r="V14" s="32">
        <v>24</v>
      </c>
      <c r="W14" s="1">
        <f t="shared" si="8"/>
        <v>9.467455621301776</v>
      </c>
      <c r="X14" s="32">
        <v>1415</v>
      </c>
      <c r="Y14" s="1">
        <f t="shared" si="3"/>
        <v>5.017516985092834</v>
      </c>
      <c r="Z14" s="32">
        <v>438</v>
      </c>
      <c r="AA14" s="28">
        <f t="shared" si="4"/>
        <v>1.553125398919195</v>
      </c>
      <c r="AB14" s="34">
        <v>76.49</v>
      </c>
      <c r="AC14" s="35">
        <v>119303</v>
      </c>
      <c r="AD14" s="2">
        <f t="shared" si="1"/>
        <v>3686.9133220028766</v>
      </c>
    </row>
    <row r="15" spans="1:30" ht="21" customHeight="1">
      <c r="A15" s="78"/>
      <c r="B15" s="30" t="s">
        <v>8</v>
      </c>
      <c r="C15" s="31">
        <v>29962</v>
      </c>
      <c r="D15" s="32">
        <v>269</v>
      </c>
      <c r="E15" s="21">
        <f t="shared" si="2"/>
        <v>8.978038849208998</v>
      </c>
      <c r="F15" s="32">
        <v>274</v>
      </c>
      <c r="G15" s="21">
        <f t="shared" si="0"/>
        <v>9.144916894733328</v>
      </c>
      <c r="H15" s="32" t="s">
        <v>87</v>
      </c>
      <c r="I15" s="1" t="s">
        <v>87</v>
      </c>
      <c r="J15" s="32" t="s">
        <v>87</v>
      </c>
      <c r="K15" s="1" t="s">
        <v>87</v>
      </c>
      <c r="L15" s="20" t="s">
        <v>87</v>
      </c>
      <c r="M15" s="1" t="s">
        <v>87</v>
      </c>
      <c r="N15" s="20" t="s">
        <v>87</v>
      </c>
      <c r="O15" s="1" t="s">
        <v>87</v>
      </c>
      <c r="P15" s="20" t="s">
        <v>87</v>
      </c>
      <c r="Q15" s="1" t="s">
        <v>87</v>
      </c>
      <c r="R15" s="27">
        <v>3</v>
      </c>
      <c r="S15" s="1">
        <f t="shared" si="7"/>
        <v>11.029411764705882</v>
      </c>
      <c r="T15" s="32" t="s">
        <v>87</v>
      </c>
      <c r="U15" s="1" t="s">
        <v>87</v>
      </c>
      <c r="V15" s="32">
        <v>3</v>
      </c>
      <c r="W15" s="1">
        <f t="shared" si="8"/>
        <v>11.029411764705882</v>
      </c>
      <c r="X15" s="32">
        <v>130</v>
      </c>
      <c r="Y15" s="1">
        <f t="shared" si="3"/>
        <v>4.338829183632601</v>
      </c>
      <c r="Z15" s="32">
        <v>43</v>
      </c>
      <c r="AA15" s="28">
        <f t="shared" si="4"/>
        <v>1.435151191509245</v>
      </c>
      <c r="AB15" s="34">
        <v>16.81</v>
      </c>
      <c r="AC15" s="35">
        <v>12135</v>
      </c>
      <c r="AD15" s="2">
        <f t="shared" si="1"/>
        <v>1782.3914336704345</v>
      </c>
    </row>
    <row r="16" spans="1:30" ht="21" customHeight="1">
      <c r="A16" s="37" t="s">
        <v>66</v>
      </c>
      <c r="B16" s="30" t="s">
        <v>9</v>
      </c>
      <c r="C16" s="31">
        <v>233883</v>
      </c>
      <c r="D16" s="32">
        <v>1640</v>
      </c>
      <c r="E16" s="21">
        <f t="shared" si="2"/>
        <v>7.0120530350645405</v>
      </c>
      <c r="F16" s="32">
        <v>2342</v>
      </c>
      <c r="G16" s="21">
        <f t="shared" si="0"/>
        <v>10.01355378543973</v>
      </c>
      <c r="H16" s="32">
        <v>4</v>
      </c>
      <c r="I16" s="1">
        <f t="shared" si="5"/>
        <v>2.4390243902439024</v>
      </c>
      <c r="J16" s="32">
        <v>2</v>
      </c>
      <c r="K16" s="1">
        <f>J16/D16*1000</f>
        <v>1.2195121951219512</v>
      </c>
      <c r="L16" s="20">
        <v>5</v>
      </c>
      <c r="M16" s="1">
        <f t="shared" si="6"/>
        <v>3.0432136335970785</v>
      </c>
      <c r="N16" s="32">
        <v>3</v>
      </c>
      <c r="O16" s="1">
        <f t="shared" si="9"/>
        <v>1.8259281801582472</v>
      </c>
      <c r="P16" s="32">
        <v>2</v>
      </c>
      <c r="Q16" s="1">
        <f>P16/D16*1000</f>
        <v>1.2195121951219512</v>
      </c>
      <c r="R16" s="27">
        <v>27</v>
      </c>
      <c r="S16" s="1">
        <f t="shared" si="7"/>
        <v>16.196760647870423</v>
      </c>
      <c r="T16" s="32">
        <v>11</v>
      </c>
      <c r="U16" s="1">
        <f aca="true" t="shared" si="10" ref="U16:U31">T16/(D16+R16)*1000</f>
        <v>6.598680263947211</v>
      </c>
      <c r="V16" s="32">
        <v>16</v>
      </c>
      <c r="W16" s="1">
        <f t="shared" si="8"/>
        <v>9.598080383923214</v>
      </c>
      <c r="X16" s="32">
        <v>1020</v>
      </c>
      <c r="Y16" s="1">
        <f t="shared" si="3"/>
        <v>4.36115493644258</v>
      </c>
      <c r="Z16" s="32">
        <v>476</v>
      </c>
      <c r="AA16" s="28">
        <f t="shared" si="4"/>
        <v>2.0352056370065372</v>
      </c>
      <c r="AB16" s="36">
        <v>24.7</v>
      </c>
      <c r="AC16" s="35">
        <v>102080</v>
      </c>
      <c r="AD16" s="2">
        <f t="shared" si="1"/>
        <v>9468.947368421053</v>
      </c>
    </row>
    <row r="17" spans="1:30" ht="21" customHeight="1">
      <c r="A17" s="14" t="s">
        <v>67</v>
      </c>
      <c r="B17" s="30" t="s">
        <v>10</v>
      </c>
      <c r="C17" s="31">
        <v>142487</v>
      </c>
      <c r="D17" s="32">
        <v>1063</v>
      </c>
      <c r="E17" s="21">
        <f t="shared" si="2"/>
        <v>7.460329714289725</v>
      </c>
      <c r="F17" s="32">
        <v>1516</v>
      </c>
      <c r="G17" s="21">
        <f t="shared" si="0"/>
        <v>10.639567118403784</v>
      </c>
      <c r="H17" s="32">
        <v>8</v>
      </c>
      <c r="I17" s="1">
        <f t="shared" si="5"/>
        <v>7.525870178739417</v>
      </c>
      <c r="J17" s="32">
        <v>4</v>
      </c>
      <c r="K17" s="1">
        <f>J17/D17*1000</f>
        <v>3.7629350893697087</v>
      </c>
      <c r="L17" s="20">
        <v>5</v>
      </c>
      <c r="M17" s="1">
        <f t="shared" si="6"/>
        <v>4.6992481203007515</v>
      </c>
      <c r="N17" s="32">
        <v>1</v>
      </c>
      <c r="O17" s="1">
        <f t="shared" si="9"/>
        <v>0.9398496240601504</v>
      </c>
      <c r="P17" s="32">
        <v>4</v>
      </c>
      <c r="Q17" s="1">
        <f>P17/D17*1000</f>
        <v>3.7629350893697087</v>
      </c>
      <c r="R17" s="27">
        <v>18</v>
      </c>
      <c r="S17" s="1">
        <f t="shared" si="7"/>
        <v>16.651248843663275</v>
      </c>
      <c r="T17" s="32">
        <v>5</v>
      </c>
      <c r="U17" s="1">
        <f t="shared" si="10"/>
        <v>4.6253469010175765</v>
      </c>
      <c r="V17" s="32">
        <v>13</v>
      </c>
      <c r="W17" s="1">
        <f t="shared" si="8"/>
        <v>12.025901942645698</v>
      </c>
      <c r="X17" s="32">
        <v>774</v>
      </c>
      <c r="Y17" s="1">
        <f>X17/C17*1000</f>
        <v>5.432074505042565</v>
      </c>
      <c r="Z17" s="32">
        <v>300</v>
      </c>
      <c r="AA17" s="28">
        <f t="shared" si="4"/>
        <v>2.105455234512622</v>
      </c>
      <c r="AB17" s="34">
        <v>12.71</v>
      </c>
      <c r="AC17" s="35">
        <v>65917</v>
      </c>
      <c r="AD17" s="2">
        <f t="shared" si="1"/>
        <v>11210.621557828481</v>
      </c>
    </row>
    <row r="18" spans="1:30" ht="21" customHeight="1">
      <c r="A18" s="15" t="s">
        <v>0</v>
      </c>
      <c r="B18" s="30" t="s">
        <v>11</v>
      </c>
      <c r="C18" s="31">
        <v>121936</v>
      </c>
      <c r="D18" s="32">
        <v>780</v>
      </c>
      <c r="E18" s="21">
        <f t="shared" si="2"/>
        <v>6.39679832043039</v>
      </c>
      <c r="F18" s="32">
        <v>1309</v>
      </c>
      <c r="G18" s="21">
        <f t="shared" si="0"/>
        <v>10.735139745440232</v>
      </c>
      <c r="H18" s="32">
        <v>1</v>
      </c>
      <c r="I18" s="1">
        <f t="shared" si="5"/>
        <v>1.2820512820512822</v>
      </c>
      <c r="J18" s="32">
        <v>1</v>
      </c>
      <c r="K18" s="1">
        <f>J18/D18*1000</f>
        <v>1.2820512820512822</v>
      </c>
      <c r="L18" s="20" t="s">
        <v>87</v>
      </c>
      <c r="M18" s="1" t="s">
        <v>87</v>
      </c>
      <c r="N18" s="20" t="s">
        <v>87</v>
      </c>
      <c r="O18" s="1" t="s">
        <v>87</v>
      </c>
      <c r="P18" s="20" t="s">
        <v>87</v>
      </c>
      <c r="Q18" s="1" t="s">
        <v>87</v>
      </c>
      <c r="R18" s="27">
        <v>17</v>
      </c>
      <c r="S18" s="1">
        <f t="shared" si="7"/>
        <v>21.329987452948558</v>
      </c>
      <c r="T18" s="32">
        <v>1</v>
      </c>
      <c r="U18" s="1">
        <f t="shared" si="10"/>
        <v>1.2547051442910915</v>
      </c>
      <c r="V18" s="32">
        <v>16</v>
      </c>
      <c r="W18" s="1">
        <f t="shared" si="8"/>
        <v>20.075282308657464</v>
      </c>
      <c r="X18" s="32">
        <v>605</v>
      </c>
      <c r="Y18" s="1">
        <f t="shared" si="3"/>
        <v>4.9616192100774175</v>
      </c>
      <c r="Z18" s="32">
        <v>294</v>
      </c>
      <c r="AA18" s="28">
        <f t="shared" si="4"/>
        <v>2.411100905392993</v>
      </c>
      <c r="AB18" s="36">
        <v>12.3</v>
      </c>
      <c r="AC18" s="35">
        <v>56624</v>
      </c>
      <c r="AD18" s="2">
        <f t="shared" si="1"/>
        <v>9913.495934959348</v>
      </c>
    </row>
    <row r="19" spans="1:30" ht="21" customHeight="1">
      <c r="A19" s="14" t="s">
        <v>53</v>
      </c>
      <c r="B19" s="30" t="s">
        <v>12</v>
      </c>
      <c r="C19" s="31">
        <v>55533</v>
      </c>
      <c r="D19" s="32">
        <v>395</v>
      </c>
      <c r="E19" s="21">
        <f t="shared" si="2"/>
        <v>7.112887832459979</v>
      </c>
      <c r="F19" s="32">
        <v>507</v>
      </c>
      <c r="G19" s="21">
        <f t="shared" si="0"/>
        <v>9.129706660904327</v>
      </c>
      <c r="H19" s="32">
        <v>1</v>
      </c>
      <c r="I19" s="1">
        <f t="shared" si="5"/>
        <v>2.5316455696202533</v>
      </c>
      <c r="J19" s="32">
        <v>1</v>
      </c>
      <c r="K19" s="1">
        <f>J19/D19*1000</f>
        <v>2.5316455696202533</v>
      </c>
      <c r="L19" s="20">
        <v>2</v>
      </c>
      <c r="M19" s="1">
        <f t="shared" si="6"/>
        <v>5.050505050505051</v>
      </c>
      <c r="N19" s="33">
        <v>1</v>
      </c>
      <c r="O19" s="1">
        <f t="shared" si="9"/>
        <v>2.5252525252525255</v>
      </c>
      <c r="P19" s="33">
        <v>1</v>
      </c>
      <c r="Q19" s="1">
        <f>P19/D19*1000</f>
        <v>2.5316455696202533</v>
      </c>
      <c r="R19" s="27">
        <v>11</v>
      </c>
      <c r="S19" s="1">
        <f t="shared" si="7"/>
        <v>27.093596059113302</v>
      </c>
      <c r="T19" s="32">
        <v>5</v>
      </c>
      <c r="U19" s="1">
        <f t="shared" si="10"/>
        <v>12.315270935960593</v>
      </c>
      <c r="V19" s="32">
        <v>6</v>
      </c>
      <c r="W19" s="1">
        <f t="shared" si="8"/>
        <v>14.778325123152708</v>
      </c>
      <c r="X19" s="32">
        <v>217</v>
      </c>
      <c r="Y19" s="1">
        <f t="shared" si="3"/>
        <v>3.907586480110925</v>
      </c>
      <c r="Z19" s="32">
        <v>108</v>
      </c>
      <c r="AA19" s="28">
        <f>Z19/C19*1000</f>
        <v>1.9447895845713359</v>
      </c>
      <c r="AB19" s="34">
        <v>18.69</v>
      </c>
      <c r="AC19" s="35">
        <v>22288</v>
      </c>
      <c r="AD19" s="2">
        <f t="shared" si="1"/>
        <v>2971.2680577849114</v>
      </c>
    </row>
    <row r="20" spans="1:30" ht="21" customHeight="1">
      <c r="A20" s="14" t="s">
        <v>0</v>
      </c>
      <c r="B20" s="30" t="s">
        <v>13</v>
      </c>
      <c r="C20" s="31">
        <v>76389</v>
      </c>
      <c r="D20" s="32">
        <v>551</v>
      </c>
      <c r="E20" s="21">
        <f t="shared" si="2"/>
        <v>7.213080417337574</v>
      </c>
      <c r="F20" s="32">
        <v>668</v>
      </c>
      <c r="G20" s="21">
        <f t="shared" si="0"/>
        <v>8.744714553142469</v>
      </c>
      <c r="H20" s="32">
        <v>1</v>
      </c>
      <c r="I20" s="1">
        <f t="shared" si="5"/>
        <v>1.8148820326678765</v>
      </c>
      <c r="J20" s="32" t="s">
        <v>87</v>
      </c>
      <c r="K20" s="1" t="s">
        <v>87</v>
      </c>
      <c r="L20" s="20">
        <v>2</v>
      </c>
      <c r="M20" s="1">
        <f t="shared" si="6"/>
        <v>3.6166365280289328</v>
      </c>
      <c r="N20" s="33">
        <v>2</v>
      </c>
      <c r="O20" s="1">
        <f t="shared" si="9"/>
        <v>3.6166365280289328</v>
      </c>
      <c r="P20" s="33" t="s">
        <v>87</v>
      </c>
      <c r="Q20" s="1" t="s">
        <v>87</v>
      </c>
      <c r="R20" s="27">
        <v>14</v>
      </c>
      <c r="S20" s="1">
        <f t="shared" si="7"/>
        <v>24.778761061946902</v>
      </c>
      <c r="T20" s="32">
        <v>7</v>
      </c>
      <c r="U20" s="1">
        <f t="shared" si="10"/>
        <v>12.389380530973451</v>
      </c>
      <c r="V20" s="32">
        <v>7</v>
      </c>
      <c r="W20" s="1">
        <f t="shared" si="8"/>
        <v>12.389380530973451</v>
      </c>
      <c r="X20" s="32">
        <v>266</v>
      </c>
      <c r="Y20" s="1">
        <f t="shared" si="3"/>
        <v>3.4821767531974497</v>
      </c>
      <c r="Z20" s="32">
        <v>126</v>
      </c>
      <c r="AA20" s="28">
        <f t="shared" si="4"/>
        <v>1.6494521462514236</v>
      </c>
      <c r="AB20" s="34">
        <v>25.55</v>
      </c>
      <c r="AC20" s="35">
        <v>29532</v>
      </c>
      <c r="AD20" s="2">
        <f t="shared" si="1"/>
        <v>2989.784735812133</v>
      </c>
    </row>
    <row r="21" spans="1:30" ht="21" customHeight="1">
      <c r="A21" s="14"/>
      <c r="B21" s="30" t="s">
        <v>14</v>
      </c>
      <c r="C21" s="31">
        <v>121609</v>
      </c>
      <c r="D21" s="32">
        <v>838</v>
      </c>
      <c r="E21" s="21">
        <f t="shared" si="2"/>
        <v>6.890937348387044</v>
      </c>
      <c r="F21" s="32">
        <v>1100</v>
      </c>
      <c r="G21" s="21">
        <f t="shared" si="0"/>
        <v>9.045383154207336</v>
      </c>
      <c r="H21" s="32">
        <v>2</v>
      </c>
      <c r="I21" s="1">
        <f t="shared" si="5"/>
        <v>2.3866348448687353</v>
      </c>
      <c r="J21" s="32">
        <v>1</v>
      </c>
      <c r="K21" s="1">
        <f>J21/D21*1000</f>
        <v>1.1933174224343677</v>
      </c>
      <c r="L21" s="20">
        <v>1</v>
      </c>
      <c r="M21" s="1">
        <f t="shared" si="6"/>
        <v>1.1918951132300357</v>
      </c>
      <c r="N21" s="32">
        <v>1</v>
      </c>
      <c r="O21" s="1">
        <f t="shared" si="9"/>
        <v>1.1918951132300357</v>
      </c>
      <c r="P21" s="33" t="s">
        <v>87</v>
      </c>
      <c r="Q21" s="1" t="s">
        <v>87</v>
      </c>
      <c r="R21" s="27">
        <v>20</v>
      </c>
      <c r="S21" s="1">
        <f t="shared" si="7"/>
        <v>23.31002331002331</v>
      </c>
      <c r="T21" s="32">
        <v>6</v>
      </c>
      <c r="U21" s="1">
        <f t="shared" si="10"/>
        <v>6.993006993006993</v>
      </c>
      <c r="V21" s="32">
        <v>14</v>
      </c>
      <c r="W21" s="1">
        <f t="shared" si="8"/>
        <v>16.317016317016318</v>
      </c>
      <c r="X21" s="32">
        <v>577</v>
      </c>
      <c r="Y21" s="1">
        <f t="shared" si="3"/>
        <v>4.744714618161485</v>
      </c>
      <c r="Z21" s="32">
        <v>246</v>
      </c>
      <c r="AA21" s="28">
        <f t="shared" si="4"/>
        <v>2.02287659630455</v>
      </c>
      <c r="AB21" s="34">
        <v>18.27</v>
      </c>
      <c r="AC21" s="35">
        <v>52456</v>
      </c>
      <c r="AD21" s="2">
        <f t="shared" si="1"/>
        <v>6656.2123700054735</v>
      </c>
    </row>
    <row r="22" spans="1:30" ht="21" customHeight="1">
      <c r="A22" s="13" t="s">
        <v>95</v>
      </c>
      <c r="B22" s="30" t="s">
        <v>96</v>
      </c>
      <c r="C22" s="38">
        <v>267581</v>
      </c>
      <c r="D22" s="32">
        <v>1946</v>
      </c>
      <c r="E22" s="21">
        <f>D22/C22*1000</f>
        <v>7.272564195514629</v>
      </c>
      <c r="F22" s="79">
        <v>2752</v>
      </c>
      <c r="G22" s="21">
        <f>F22/C22*1000</f>
        <v>10.2847362107175</v>
      </c>
      <c r="H22" s="32">
        <v>3</v>
      </c>
      <c r="I22" s="1">
        <f>H22/D22*1000</f>
        <v>1.541623843782117</v>
      </c>
      <c r="J22" s="32">
        <v>2</v>
      </c>
      <c r="K22" s="1">
        <f>J22/D22*1000</f>
        <v>1.027749229188078</v>
      </c>
      <c r="L22" s="20">
        <v>7</v>
      </c>
      <c r="M22" s="1">
        <f t="shared" si="6"/>
        <v>3.5842293906810037</v>
      </c>
      <c r="N22" s="32">
        <v>7</v>
      </c>
      <c r="O22" s="1">
        <f t="shared" si="9"/>
        <v>3.5842293906810037</v>
      </c>
      <c r="P22" s="32" t="s">
        <v>87</v>
      </c>
      <c r="Q22" s="1" t="s">
        <v>87</v>
      </c>
      <c r="R22" s="27">
        <v>39</v>
      </c>
      <c r="S22" s="1">
        <f t="shared" si="7"/>
        <v>19.64735516372796</v>
      </c>
      <c r="T22" s="32">
        <v>14</v>
      </c>
      <c r="U22" s="1">
        <f t="shared" si="10"/>
        <v>7.052896725440806</v>
      </c>
      <c r="V22" s="32">
        <v>25</v>
      </c>
      <c r="W22" s="1">
        <f t="shared" si="8"/>
        <v>12.594458438287154</v>
      </c>
      <c r="X22" s="32">
        <v>1234</v>
      </c>
      <c r="Y22" s="1">
        <f t="shared" si="3"/>
        <v>4.611687675881322</v>
      </c>
      <c r="Z22" s="32">
        <v>493</v>
      </c>
      <c r="AA22" s="28">
        <f t="shared" si="4"/>
        <v>1.8424327586786804</v>
      </c>
      <c r="AB22" s="34">
        <v>41.72</v>
      </c>
      <c r="AC22" s="35">
        <v>112281</v>
      </c>
      <c r="AD22" s="2">
        <f t="shared" si="1"/>
        <v>6413.734419942474</v>
      </c>
    </row>
    <row r="23" spans="1:30" ht="21" customHeight="1">
      <c r="A23" s="39"/>
      <c r="B23" s="30" t="s">
        <v>15</v>
      </c>
      <c r="C23" s="31">
        <v>69799</v>
      </c>
      <c r="D23" s="32">
        <v>469</v>
      </c>
      <c r="E23" s="21">
        <f t="shared" si="2"/>
        <v>6.719293972693018</v>
      </c>
      <c r="F23" s="32">
        <v>701</v>
      </c>
      <c r="G23" s="21">
        <f t="shared" si="0"/>
        <v>10.043123826988925</v>
      </c>
      <c r="H23" s="32">
        <v>1</v>
      </c>
      <c r="I23" s="1">
        <f t="shared" si="5"/>
        <v>2.1321961620469083</v>
      </c>
      <c r="J23" s="32" t="s">
        <v>87</v>
      </c>
      <c r="K23" s="1" t="s">
        <v>87</v>
      </c>
      <c r="L23" s="20">
        <v>1</v>
      </c>
      <c r="M23" s="1">
        <f t="shared" si="6"/>
        <v>2.127659574468085</v>
      </c>
      <c r="N23" s="32">
        <v>1</v>
      </c>
      <c r="O23" s="1">
        <f t="shared" si="9"/>
        <v>2.127659574468085</v>
      </c>
      <c r="P23" s="33" t="s">
        <v>87</v>
      </c>
      <c r="Q23" s="1" t="s">
        <v>87</v>
      </c>
      <c r="R23" s="27">
        <v>4</v>
      </c>
      <c r="S23" s="1">
        <f t="shared" si="7"/>
        <v>8.456659619450317</v>
      </c>
      <c r="T23" s="32">
        <v>3</v>
      </c>
      <c r="U23" s="1">
        <f t="shared" si="10"/>
        <v>6.342494714587738</v>
      </c>
      <c r="V23" s="32">
        <v>1</v>
      </c>
      <c r="W23" s="1">
        <f t="shared" si="8"/>
        <v>2.1141649048625792</v>
      </c>
      <c r="X23" s="32">
        <v>301</v>
      </c>
      <c r="Y23" s="1">
        <f t="shared" si="3"/>
        <v>4.3123826988925344</v>
      </c>
      <c r="Z23" s="32">
        <v>129</v>
      </c>
      <c r="AA23" s="28">
        <f t="shared" si="4"/>
        <v>1.8481640138110862</v>
      </c>
      <c r="AB23" s="34">
        <v>25.33</v>
      </c>
      <c r="AC23" s="35">
        <v>29159</v>
      </c>
      <c r="AD23" s="2">
        <f t="shared" si="1"/>
        <v>2755.5862613501777</v>
      </c>
    </row>
    <row r="24" spans="1:30" ht="21" customHeight="1">
      <c r="A24" s="13" t="s">
        <v>68</v>
      </c>
      <c r="B24" s="30" t="s">
        <v>16</v>
      </c>
      <c r="C24" s="31">
        <v>119543</v>
      </c>
      <c r="D24" s="32">
        <v>733</v>
      </c>
      <c r="E24" s="21">
        <f t="shared" si="2"/>
        <v>6.131684833072618</v>
      </c>
      <c r="F24" s="32">
        <v>1343</v>
      </c>
      <c r="G24" s="21">
        <f t="shared" si="0"/>
        <v>11.234451201659654</v>
      </c>
      <c r="H24" s="32" t="s">
        <v>87</v>
      </c>
      <c r="I24" s="1" t="s">
        <v>87</v>
      </c>
      <c r="J24" s="32" t="s">
        <v>87</v>
      </c>
      <c r="K24" s="1" t="s">
        <v>87</v>
      </c>
      <c r="L24" s="20">
        <v>1</v>
      </c>
      <c r="M24" s="1">
        <f t="shared" si="6"/>
        <v>1.3623978201634876</v>
      </c>
      <c r="N24" s="32">
        <v>1</v>
      </c>
      <c r="O24" s="1">
        <f t="shared" si="9"/>
        <v>1.3623978201634876</v>
      </c>
      <c r="P24" s="33" t="s">
        <v>87</v>
      </c>
      <c r="Q24" s="1" t="s">
        <v>87</v>
      </c>
      <c r="R24" s="27">
        <v>14</v>
      </c>
      <c r="S24" s="1">
        <f t="shared" si="7"/>
        <v>18.741633199464527</v>
      </c>
      <c r="T24" s="32">
        <v>5</v>
      </c>
      <c r="U24" s="1">
        <f t="shared" si="10"/>
        <v>6.693440428380187</v>
      </c>
      <c r="V24" s="32">
        <v>9</v>
      </c>
      <c r="W24" s="1">
        <f t="shared" si="8"/>
        <v>12.048192771084338</v>
      </c>
      <c r="X24" s="32">
        <v>526</v>
      </c>
      <c r="Y24" s="1">
        <f t="shared" si="3"/>
        <v>4.400090344060296</v>
      </c>
      <c r="Z24" s="32">
        <v>228</v>
      </c>
      <c r="AA24" s="28">
        <f t="shared" si="4"/>
        <v>1.9072634951440066</v>
      </c>
      <c r="AB24" s="34">
        <v>16.66</v>
      </c>
      <c r="AC24" s="35">
        <v>50757</v>
      </c>
      <c r="AD24" s="2">
        <f t="shared" si="1"/>
        <v>7175.450180072029</v>
      </c>
    </row>
    <row r="25" spans="1:30" ht="21" customHeight="1">
      <c r="A25" s="14"/>
      <c r="B25" s="30" t="s">
        <v>17</v>
      </c>
      <c r="C25" s="31">
        <v>111221</v>
      </c>
      <c r="D25" s="32">
        <v>715</v>
      </c>
      <c r="E25" s="21">
        <f t="shared" si="2"/>
        <v>6.428642072989813</v>
      </c>
      <c r="F25" s="32">
        <v>1202</v>
      </c>
      <c r="G25" s="21">
        <f t="shared" si="0"/>
        <v>10.807311568858399</v>
      </c>
      <c r="H25" s="32" t="s">
        <v>87</v>
      </c>
      <c r="I25" s="1" t="s">
        <v>87</v>
      </c>
      <c r="J25" s="32" t="s">
        <v>87</v>
      </c>
      <c r="K25" s="1" t="s">
        <v>87</v>
      </c>
      <c r="L25" s="20">
        <v>1</v>
      </c>
      <c r="M25" s="1">
        <f t="shared" si="6"/>
        <v>1.3966480446927374</v>
      </c>
      <c r="N25" s="32">
        <v>1</v>
      </c>
      <c r="O25" s="1">
        <f t="shared" si="9"/>
        <v>1.3966480446927374</v>
      </c>
      <c r="P25" s="33" t="s">
        <v>87</v>
      </c>
      <c r="Q25" s="1" t="s">
        <v>87</v>
      </c>
      <c r="R25" s="27">
        <v>22</v>
      </c>
      <c r="S25" s="1">
        <f t="shared" si="7"/>
        <v>29.850746268656717</v>
      </c>
      <c r="T25" s="32">
        <v>5</v>
      </c>
      <c r="U25" s="1">
        <f t="shared" si="10"/>
        <v>6.784260515603799</v>
      </c>
      <c r="V25" s="32">
        <v>17</v>
      </c>
      <c r="W25" s="1">
        <f t="shared" si="8"/>
        <v>23.066485753052916</v>
      </c>
      <c r="X25" s="32">
        <v>446</v>
      </c>
      <c r="Y25" s="1">
        <f>X25/C25*1000</f>
        <v>4.01003407629854</v>
      </c>
      <c r="Z25" s="32">
        <v>227</v>
      </c>
      <c r="AA25" s="28">
        <f t="shared" si="4"/>
        <v>2.040981469326836</v>
      </c>
      <c r="AB25" s="34">
        <v>26.45</v>
      </c>
      <c r="AC25" s="35">
        <v>44676</v>
      </c>
      <c r="AD25" s="2">
        <f t="shared" si="1"/>
        <v>4204.952741020794</v>
      </c>
    </row>
    <row r="26" spans="1:30" ht="21" customHeight="1">
      <c r="A26" s="39"/>
      <c r="B26" s="30" t="s">
        <v>18</v>
      </c>
      <c r="C26" s="31">
        <v>64692</v>
      </c>
      <c r="D26" s="32">
        <v>429</v>
      </c>
      <c r="E26" s="21">
        <f t="shared" si="2"/>
        <v>6.631422741606381</v>
      </c>
      <c r="F26" s="32">
        <v>644</v>
      </c>
      <c r="G26" s="21">
        <f t="shared" si="0"/>
        <v>9.954863043343845</v>
      </c>
      <c r="H26" s="32" t="s">
        <v>87</v>
      </c>
      <c r="I26" s="1" t="s">
        <v>87</v>
      </c>
      <c r="J26" s="32" t="s">
        <v>87</v>
      </c>
      <c r="K26" s="1" t="s">
        <v>87</v>
      </c>
      <c r="L26" s="20" t="s">
        <v>87</v>
      </c>
      <c r="M26" s="1" t="s">
        <v>87</v>
      </c>
      <c r="N26" s="20" t="s">
        <v>87</v>
      </c>
      <c r="O26" s="1" t="s">
        <v>87</v>
      </c>
      <c r="P26" s="20" t="s">
        <v>87</v>
      </c>
      <c r="Q26" s="1" t="s">
        <v>87</v>
      </c>
      <c r="R26" s="27">
        <v>10</v>
      </c>
      <c r="S26" s="1">
        <f t="shared" si="7"/>
        <v>22.779043280182233</v>
      </c>
      <c r="T26" s="32">
        <v>4</v>
      </c>
      <c r="U26" s="1">
        <f t="shared" si="10"/>
        <v>9.111617312072893</v>
      </c>
      <c r="V26" s="32">
        <v>6</v>
      </c>
      <c r="W26" s="1">
        <f t="shared" si="8"/>
        <v>13.66742596810934</v>
      </c>
      <c r="X26" s="32">
        <v>300</v>
      </c>
      <c r="Y26" s="1">
        <f t="shared" si="3"/>
        <v>4.637358560563903</v>
      </c>
      <c r="Z26" s="32">
        <v>112</v>
      </c>
      <c r="AA26" s="28">
        <f t="shared" si="4"/>
        <v>1.7312805292771904</v>
      </c>
      <c r="AB26" s="34">
        <v>8.89</v>
      </c>
      <c r="AC26" s="35">
        <v>27310</v>
      </c>
      <c r="AD26" s="2">
        <f t="shared" si="1"/>
        <v>7276.940382452193</v>
      </c>
    </row>
    <row r="27" spans="1:30" ht="21" customHeight="1">
      <c r="A27" s="14" t="s">
        <v>70</v>
      </c>
      <c r="B27" s="30" t="s">
        <v>33</v>
      </c>
      <c r="C27" s="31">
        <v>58138</v>
      </c>
      <c r="D27" s="32">
        <v>445</v>
      </c>
      <c r="E27" s="21">
        <f t="shared" si="2"/>
        <v>7.654202070934673</v>
      </c>
      <c r="F27" s="32">
        <v>503</v>
      </c>
      <c r="G27" s="21">
        <f>F27/C27*1000</f>
        <v>8.65182840826998</v>
      </c>
      <c r="H27" s="32">
        <v>1</v>
      </c>
      <c r="I27" s="1">
        <f t="shared" si="5"/>
        <v>2.247191011235955</v>
      </c>
      <c r="J27" s="32">
        <v>1</v>
      </c>
      <c r="K27" s="1">
        <f>J27/D27*1000</f>
        <v>2.247191011235955</v>
      </c>
      <c r="L27" s="20" t="s">
        <v>87</v>
      </c>
      <c r="M27" s="1" t="s">
        <v>87</v>
      </c>
      <c r="N27" s="20" t="s">
        <v>87</v>
      </c>
      <c r="O27" s="1" t="s">
        <v>87</v>
      </c>
      <c r="P27" s="20" t="s">
        <v>87</v>
      </c>
      <c r="Q27" s="1" t="s">
        <v>87</v>
      </c>
      <c r="R27" s="27">
        <v>9</v>
      </c>
      <c r="S27" s="1">
        <f t="shared" si="7"/>
        <v>19.823788546255507</v>
      </c>
      <c r="T27" s="32">
        <v>1</v>
      </c>
      <c r="U27" s="1">
        <f t="shared" si="10"/>
        <v>2.2026431718061676</v>
      </c>
      <c r="V27" s="32">
        <v>8</v>
      </c>
      <c r="W27" s="1">
        <f t="shared" si="8"/>
        <v>17.62114537444934</v>
      </c>
      <c r="X27" s="32">
        <v>230</v>
      </c>
      <c r="Y27" s="1">
        <f t="shared" si="3"/>
        <v>3.9561044411572466</v>
      </c>
      <c r="Z27" s="32">
        <v>98</v>
      </c>
      <c r="AA27" s="28">
        <f t="shared" si="4"/>
        <v>1.6856445010148269</v>
      </c>
      <c r="AB27" s="34">
        <v>11.92</v>
      </c>
      <c r="AC27" s="35">
        <v>23472</v>
      </c>
      <c r="AD27" s="2">
        <f t="shared" si="1"/>
        <v>4877.3489932885905</v>
      </c>
    </row>
    <row r="28" spans="1:30" ht="21" customHeight="1">
      <c r="A28" s="14" t="s">
        <v>0</v>
      </c>
      <c r="B28" s="30" t="s">
        <v>71</v>
      </c>
      <c r="C28" s="31">
        <v>112035</v>
      </c>
      <c r="D28" s="32">
        <v>700</v>
      </c>
      <c r="E28" s="21">
        <f t="shared" si="2"/>
        <v>6.248047485160888</v>
      </c>
      <c r="F28" s="32">
        <v>1162</v>
      </c>
      <c r="G28" s="21">
        <f t="shared" si="0"/>
        <v>10.371758825367074</v>
      </c>
      <c r="H28" s="32">
        <v>1</v>
      </c>
      <c r="I28" s="1">
        <f t="shared" si="5"/>
        <v>1.4285714285714286</v>
      </c>
      <c r="J28" s="32" t="s">
        <v>87</v>
      </c>
      <c r="K28" s="1" t="s">
        <v>87</v>
      </c>
      <c r="L28" s="20">
        <v>3</v>
      </c>
      <c r="M28" s="1">
        <f t="shared" si="6"/>
        <v>4.2674253200568995</v>
      </c>
      <c r="N28" s="32">
        <v>3</v>
      </c>
      <c r="O28" s="1">
        <f t="shared" si="9"/>
        <v>4.2674253200568995</v>
      </c>
      <c r="P28" s="20" t="s">
        <v>87</v>
      </c>
      <c r="Q28" s="1" t="s">
        <v>87</v>
      </c>
      <c r="R28" s="27">
        <v>17</v>
      </c>
      <c r="S28" s="1">
        <f t="shared" si="7"/>
        <v>23.709902370990235</v>
      </c>
      <c r="T28" s="32">
        <v>9</v>
      </c>
      <c r="U28" s="1">
        <f t="shared" si="10"/>
        <v>12.552301255230125</v>
      </c>
      <c r="V28" s="32">
        <v>8</v>
      </c>
      <c r="W28" s="1">
        <f t="shared" si="8"/>
        <v>11.15760111576011</v>
      </c>
      <c r="X28" s="32">
        <v>430</v>
      </c>
      <c r="Y28" s="1">
        <f t="shared" si="3"/>
        <v>3.8380863123131164</v>
      </c>
      <c r="Z28" s="32">
        <v>211</v>
      </c>
      <c r="AA28" s="28">
        <f t="shared" si="4"/>
        <v>1.8833400276699246</v>
      </c>
      <c r="AB28" s="34">
        <v>39.72</v>
      </c>
      <c r="AC28" s="35">
        <v>46126</v>
      </c>
      <c r="AD28" s="2">
        <f t="shared" si="1"/>
        <v>2820.6193353474323</v>
      </c>
    </row>
    <row r="29" spans="1:30" ht="21" customHeight="1">
      <c r="A29" s="14" t="s">
        <v>69</v>
      </c>
      <c r="B29" s="30" t="s">
        <v>32</v>
      </c>
      <c r="C29" s="31">
        <v>104713</v>
      </c>
      <c r="D29" s="32">
        <v>589</v>
      </c>
      <c r="E29" s="21">
        <f t="shared" si="2"/>
        <v>5.62489853217843</v>
      </c>
      <c r="F29" s="32">
        <v>1155</v>
      </c>
      <c r="G29" s="21">
        <f t="shared" si="0"/>
        <v>11.030149074135972</v>
      </c>
      <c r="H29" s="32">
        <v>1</v>
      </c>
      <c r="I29" s="1">
        <f t="shared" si="5"/>
        <v>1.697792869269949</v>
      </c>
      <c r="J29" s="32">
        <v>1</v>
      </c>
      <c r="K29" s="1">
        <f>J29/D29*1000</f>
        <v>1.697792869269949</v>
      </c>
      <c r="L29" s="20">
        <v>3</v>
      </c>
      <c r="M29" s="1">
        <f t="shared" si="6"/>
        <v>5.076142131979695</v>
      </c>
      <c r="N29" s="32">
        <v>2</v>
      </c>
      <c r="O29" s="1">
        <f t="shared" si="9"/>
        <v>3.3840947546531304</v>
      </c>
      <c r="P29" s="33">
        <v>1</v>
      </c>
      <c r="Q29" s="1">
        <f>P29/D29*1000</f>
        <v>1.697792869269949</v>
      </c>
      <c r="R29" s="27">
        <v>12</v>
      </c>
      <c r="S29" s="1">
        <f t="shared" si="7"/>
        <v>19.966722129783694</v>
      </c>
      <c r="T29" s="32">
        <v>6</v>
      </c>
      <c r="U29" s="1">
        <f t="shared" si="10"/>
        <v>9.983361064891847</v>
      </c>
      <c r="V29" s="32">
        <v>6</v>
      </c>
      <c r="W29" s="1">
        <f t="shared" si="8"/>
        <v>9.983361064891847</v>
      </c>
      <c r="X29" s="32">
        <v>357</v>
      </c>
      <c r="Y29" s="1">
        <f t="shared" si="3"/>
        <v>3.4093188047329366</v>
      </c>
      <c r="Z29" s="32">
        <v>186</v>
      </c>
      <c r="AA29" s="28">
        <f>Z29/C29*1000</f>
        <v>1.776283747003715</v>
      </c>
      <c r="AB29" s="34">
        <v>109.63</v>
      </c>
      <c r="AC29" s="35">
        <v>42277</v>
      </c>
      <c r="AD29" s="2">
        <f t="shared" si="1"/>
        <v>955.149138009669</v>
      </c>
    </row>
    <row r="30" spans="1:30" ht="21" customHeight="1">
      <c r="A30" s="14" t="s">
        <v>0</v>
      </c>
      <c r="B30" s="30" t="s">
        <v>72</v>
      </c>
      <c r="C30" s="31">
        <v>15953</v>
      </c>
      <c r="D30" s="32">
        <v>65</v>
      </c>
      <c r="E30" s="21">
        <f t="shared" si="2"/>
        <v>4.07446875195888</v>
      </c>
      <c r="F30" s="32">
        <v>175</v>
      </c>
      <c r="G30" s="21">
        <f t="shared" si="0"/>
        <v>10.969723562966212</v>
      </c>
      <c r="H30" s="32" t="s">
        <v>87</v>
      </c>
      <c r="I30" s="1" t="s">
        <v>87</v>
      </c>
      <c r="J30" s="32" t="s">
        <v>87</v>
      </c>
      <c r="K30" s="1" t="s">
        <v>87</v>
      </c>
      <c r="L30" s="20">
        <v>1</v>
      </c>
      <c r="M30" s="1">
        <f t="shared" si="6"/>
        <v>15.151515151515152</v>
      </c>
      <c r="N30" s="20">
        <v>1</v>
      </c>
      <c r="O30" s="1">
        <f t="shared" si="9"/>
        <v>15.151515151515152</v>
      </c>
      <c r="P30" s="20" t="s">
        <v>87</v>
      </c>
      <c r="Q30" s="1" t="s">
        <v>87</v>
      </c>
      <c r="R30" s="32">
        <v>3</v>
      </c>
      <c r="S30" s="1">
        <f t="shared" si="7"/>
        <v>44.11764705882353</v>
      </c>
      <c r="T30" s="32">
        <v>2</v>
      </c>
      <c r="U30" s="1">
        <f t="shared" si="10"/>
        <v>29.41176470588235</v>
      </c>
      <c r="V30" s="32">
        <v>1</v>
      </c>
      <c r="W30" s="1">
        <f t="shared" si="8"/>
        <v>14.705882352941176</v>
      </c>
      <c r="X30" s="32">
        <v>44</v>
      </c>
      <c r="Y30" s="1">
        <f t="shared" si="3"/>
        <v>2.7581019244029337</v>
      </c>
      <c r="Z30" s="32">
        <v>32</v>
      </c>
      <c r="AA30" s="28">
        <f t="shared" si="4"/>
        <v>2.0058923086566787</v>
      </c>
      <c r="AB30" s="34">
        <v>25.26</v>
      </c>
      <c r="AC30" s="35">
        <v>6210</v>
      </c>
      <c r="AD30" s="2">
        <f t="shared" si="1"/>
        <v>631.5518606492478</v>
      </c>
    </row>
    <row r="31" spans="1:30" ht="21" customHeight="1">
      <c r="A31" s="14" t="s">
        <v>0</v>
      </c>
      <c r="B31" s="30" t="s">
        <v>73</v>
      </c>
      <c r="C31" s="31">
        <v>13478</v>
      </c>
      <c r="D31" s="32">
        <v>75</v>
      </c>
      <c r="E31" s="21">
        <f t="shared" si="2"/>
        <v>5.564623831428995</v>
      </c>
      <c r="F31" s="32">
        <v>116</v>
      </c>
      <c r="G31" s="21">
        <f t="shared" si="0"/>
        <v>8.60661819261018</v>
      </c>
      <c r="H31" s="32" t="s">
        <v>87</v>
      </c>
      <c r="I31" s="1" t="s">
        <v>87</v>
      </c>
      <c r="J31" s="32" t="s">
        <v>87</v>
      </c>
      <c r="K31" s="1" t="s">
        <v>87</v>
      </c>
      <c r="L31" s="20" t="s">
        <v>87</v>
      </c>
      <c r="M31" s="1" t="s">
        <v>87</v>
      </c>
      <c r="N31" s="33" t="s">
        <v>87</v>
      </c>
      <c r="O31" s="1" t="s">
        <v>87</v>
      </c>
      <c r="P31" s="33" t="s">
        <v>87</v>
      </c>
      <c r="Q31" s="1" t="s">
        <v>87</v>
      </c>
      <c r="R31" s="27">
        <v>1</v>
      </c>
      <c r="S31" s="1">
        <f t="shared" si="7"/>
        <v>13.157894736842104</v>
      </c>
      <c r="T31" s="32">
        <v>1</v>
      </c>
      <c r="U31" s="1">
        <f t="shared" si="10"/>
        <v>13.157894736842104</v>
      </c>
      <c r="V31" s="32" t="s">
        <v>87</v>
      </c>
      <c r="W31" s="1" t="s">
        <v>87</v>
      </c>
      <c r="X31" s="32">
        <v>52</v>
      </c>
      <c r="Y31" s="1">
        <f t="shared" si="3"/>
        <v>3.85813918979077</v>
      </c>
      <c r="Z31" s="32">
        <v>26</v>
      </c>
      <c r="AA31" s="28">
        <f t="shared" si="4"/>
        <v>1.929069594895385</v>
      </c>
      <c r="AB31" s="34">
        <v>14.17</v>
      </c>
      <c r="AC31" s="35">
        <v>5126</v>
      </c>
      <c r="AD31" s="2">
        <f t="shared" si="1"/>
        <v>951.1644318983768</v>
      </c>
    </row>
    <row r="32" spans="1:30" ht="21" customHeight="1">
      <c r="A32" s="15" t="s">
        <v>69</v>
      </c>
      <c r="B32" s="30" t="s">
        <v>19</v>
      </c>
      <c r="C32" s="31">
        <v>5130</v>
      </c>
      <c r="D32" s="32">
        <v>17</v>
      </c>
      <c r="E32" s="21">
        <f t="shared" si="2"/>
        <v>3.313840155945419</v>
      </c>
      <c r="F32" s="32">
        <v>81</v>
      </c>
      <c r="G32" s="21">
        <f t="shared" si="0"/>
        <v>15.789473684210527</v>
      </c>
      <c r="H32" s="32" t="s">
        <v>87</v>
      </c>
      <c r="I32" s="1" t="s">
        <v>87</v>
      </c>
      <c r="J32" s="32" t="s">
        <v>87</v>
      </c>
      <c r="K32" s="1" t="s">
        <v>87</v>
      </c>
      <c r="L32" s="20" t="s">
        <v>87</v>
      </c>
      <c r="M32" s="1" t="s">
        <v>87</v>
      </c>
      <c r="N32" s="33" t="s">
        <v>87</v>
      </c>
      <c r="O32" s="1" t="s">
        <v>87</v>
      </c>
      <c r="P32" s="33" t="s">
        <v>87</v>
      </c>
      <c r="Q32" s="1" t="s">
        <v>87</v>
      </c>
      <c r="R32" s="33">
        <v>1</v>
      </c>
      <c r="S32" s="1">
        <f t="shared" si="7"/>
        <v>55.55555555555555</v>
      </c>
      <c r="T32" s="32" t="s">
        <v>87</v>
      </c>
      <c r="U32" s="1" t="s">
        <v>87</v>
      </c>
      <c r="V32" s="32">
        <v>1</v>
      </c>
      <c r="W32" s="1">
        <f aca="true" t="shared" si="11" ref="W32:W40">V32/(D32+R32)*1000</f>
        <v>55.55555555555555</v>
      </c>
      <c r="X32" s="32">
        <v>10</v>
      </c>
      <c r="Y32" s="1">
        <f>X32/C32*1000</f>
        <v>1.949317738791423</v>
      </c>
      <c r="Z32" s="32">
        <v>12</v>
      </c>
      <c r="AA32" s="28">
        <f t="shared" si="4"/>
        <v>2.3391812865497075</v>
      </c>
      <c r="AB32" s="36">
        <v>37.3</v>
      </c>
      <c r="AC32" s="35">
        <v>2024</v>
      </c>
      <c r="AD32" s="2">
        <f t="shared" si="1"/>
        <v>137.53351206434317</v>
      </c>
    </row>
    <row r="33" spans="1:30" ht="21" customHeight="1">
      <c r="A33" s="14" t="s">
        <v>74</v>
      </c>
      <c r="B33" s="30" t="s">
        <v>20</v>
      </c>
      <c r="C33" s="31">
        <v>185440</v>
      </c>
      <c r="D33" s="32">
        <v>1293</v>
      </c>
      <c r="E33" s="21">
        <f t="shared" si="2"/>
        <v>6.972605694564279</v>
      </c>
      <c r="F33" s="32">
        <v>1590</v>
      </c>
      <c r="G33" s="21">
        <f t="shared" si="0"/>
        <v>8.574201898188093</v>
      </c>
      <c r="H33" s="32">
        <v>3</v>
      </c>
      <c r="I33" s="1">
        <f t="shared" si="5"/>
        <v>2.320185614849188</v>
      </c>
      <c r="J33" s="32">
        <v>2</v>
      </c>
      <c r="K33" s="1">
        <f>J33/D33*1000</f>
        <v>1.5467904098994587</v>
      </c>
      <c r="L33" s="20">
        <v>6</v>
      </c>
      <c r="M33" s="1">
        <f t="shared" si="6"/>
        <v>4.622496147919877</v>
      </c>
      <c r="N33" s="33">
        <v>5</v>
      </c>
      <c r="O33" s="1">
        <f t="shared" si="9"/>
        <v>3.852080123266564</v>
      </c>
      <c r="P33" s="33">
        <v>1</v>
      </c>
      <c r="Q33" s="1">
        <f>P33/D33*1000</f>
        <v>0.7733952049497294</v>
      </c>
      <c r="R33" s="27">
        <v>23</v>
      </c>
      <c r="S33" s="1">
        <f t="shared" si="7"/>
        <v>17.477203647416413</v>
      </c>
      <c r="T33" s="32">
        <v>11</v>
      </c>
      <c r="U33" s="1">
        <f>T33/(D33+R33)*1000</f>
        <v>8.358662613981762</v>
      </c>
      <c r="V33" s="32">
        <v>12</v>
      </c>
      <c r="W33" s="1">
        <f t="shared" si="11"/>
        <v>9.11854103343465</v>
      </c>
      <c r="X33" s="32">
        <v>775</v>
      </c>
      <c r="Y33" s="1">
        <f t="shared" si="3"/>
        <v>4.179249352890423</v>
      </c>
      <c r="Z33" s="32">
        <v>358</v>
      </c>
      <c r="AA33" s="28">
        <f t="shared" si="4"/>
        <v>1.9305435720448663</v>
      </c>
      <c r="AB33" s="34">
        <v>84.98</v>
      </c>
      <c r="AC33" s="35">
        <v>72391</v>
      </c>
      <c r="AD33" s="2">
        <f t="shared" si="1"/>
        <v>2182.160508354907</v>
      </c>
    </row>
    <row r="34" spans="1:30" ht="21" customHeight="1">
      <c r="A34" s="14" t="s">
        <v>0</v>
      </c>
      <c r="B34" s="30" t="s">
        <v>21</v>
      </c>
      <c r="C34" s="31">
        <v>75200</v>
      </c>
      <c r="D34" s="32">
        <v>616</v>
      </c>
      <c r="E34" s="21">
        <f t="shared" si="2"/>
        <v>8.191489361702128</v>
      </c>
      <c r="F34" s="32">
        <v>683</v>
      </c>
      <c r="G34" s="21">
        <f t="shared" si="0"/>
        <v>9.082446808510637</v>
      </c>
      <c r="H34" s="32">
        <v>2</v>
      </c>
      <c r="I34" s="1">
        <f t="shared" si="5"/>
        <v>3.246753246753247</v>
      </c>
      <c r="J34" s="32">
        <v>2</v>
      </c>
      <c r="K34" s="1">
        <f>J34/D34*1000</f>
        <v>3.246753246753247</v>
      </c>
      <c r="L34" s="20">
        <v>2</v>
      </c>
      <c r="M34" s="1">
        <f t="shared" si="6"/>
        <v>3.2414910858995136</v>
      </c>
      <c r="N34" s="20">
        <v>1</v>
      </c>
      <c r="O34" s="1">
        <f t="shared" si="9"/>
        <v>1.6207455429497568</v>
      </c>
      <c r="P34" s="20">
        <v>1</v>
      </c>
      <c r="Q34" s="1">
        <f>P34/D34*1000</f>
        <v>1.6233766233766236</v>
      </c>
      <c r="R34" s="27">
        <v>14</v>
      </c>
      <c r="S34" s="1">
        <f t="shared" si="7"/>
        <v>22.22222222222222</v>
      </c>
      <c r="T34" s="32">
        <v>5</v>
      </c>
      <c r="U34" s="1">
        <f>T34/(D34+R34)*1000</f>
        <v>7.936507936507936</v>
      </c>
      <c r="V34" s="32">
        <v>9</v>
      </c>
      <c r="W34" s="1">
        <f t="shared" si="11"/>
        <v>14.285714285714285</v>
      </c>
      <c r="X34" s="32">
        <v>392</v>
      </c>
      <c r="Y34" s="1">
        <f t="shared" si="3"/>
        <v>5.212765957446809</v>
      </c>
      <c r="Z34" s="32">
        <v>159</v>
      </c>
      <c r="AA34" s="28">
        <f t="shared" si="4"/>
        <v>2.1143617021276597</v>
      </c>
      <c r="AB34" s="34">
        <v>14.31</v>
      </c>
      <c r="AC34" s="35">
        <v>31364</v>
      </c>
      <c r="AD34" s="2">
        <f t="shared" si="1"/>
        <v>5255.066387141858</v>
      </c>
    </row>
    <row r="35" spans="1:30" ht="21" customHeight="1">
      <c r="A35" s="14" t="s">
        <v>0</v>
      </c>
      <c r="B35" s="30" t="s">
        <v>22</v>
      </c>
      <c r="C35" s="31">
        <v>56452</v>
      </c>
      <c r="D35" s="32">
        <v>482</v>
      </c>
      <c r="E35" s="21">
        <f t="shared" si="2"/>
        <v>8.538227166442288</v>
      </c>
      <c r="F35" s="32">
        <v>645</v>
      </c>
      <c r="G35" s="21">
        <f t="shared" si="0"/>
        <v>11.425635938496422</v>
      </c>
      <c r="H35" s="32" t="s">
        <v>87</v>
      </c>
      <c r="I35" s="1" t="s">
        <v>87</v>
      </c>
      <c r="J35" s="32" t="s">
        <v>87</v>
      </c>
      <c r="K35" s="1" t="s">
        <v>87</v>
      </c>
      <c r="L35" s="20" t="s">
        <v>87</v>
      </c>
      <c r="M35" s="1" t="s">
        <v>87</v>
      </c>
      <c r="N35" s="33" t="s">
        <v>87</v>
      </c>
      <c r="O35" s="1" t="s">
        <v>87</v>
      </c>
      <c r="P35" s="33" t="s">
        <v>87</v>
      </c>
      <c r="Q35" s="1" t="s">
        <v>87</v>
      </c>
      <c r="R35" s="27">
        <v>6</v>
      </c>
      <c r="S35" s="1">
        <f t="shared" si="7"/>
        <v>12.295081967213115</v>
      </c>
      <c r="T35" s="32">
        <v>3</v>
      </c>
      <c r="U35" s="1">
        <f>T35/(D35+R35)*1000</f>
        <v>6.147540983606557</v>
      </c>
      <c r="V35" s="32">
        <v>3</v>
      </c>
      <c r="W35" s="1">
        <f t="shared" si="11"/>
        <v>6.147540983606557</v>
      </c>
      <c r="X35" s="32">
        <v>255</v>
      </c>
      <c r="Y35" s="1">
        <f t="shared" si="3"/>
        <v>4.517111882661376</v>
      </c>
      <c r="Z35" s="32">
        <v>113</v>
      </c>
      <c r="AA35" s="28">
        <f t="shared" si="4"/>
        <v>2.00170055976759</v>
      </c>
      <c r="AB35" s="36">
        <v>11.3</v>
      </c>
      <c r="AC35" s="35">
        <v>22813</v>
      </c>
      <c r="AD35" s="2">
        <f t="shared" si="1"/>
        <v>4995.7522123893805</v>
      </c>
    </row>
    <row r="36" spans="1:30" ht="21" customHeight="1">
      <c r="A36" s="15" t="s">
        <v>0</v>
      </c>
      <c r="B36" s="30" t="s">
        <v>23</v>
      </c>
      <c r="C36" s="31">
        <v>17011</v>
      </c>
      <c r="D36" s="32">
        <v>94</v>
      </c>
      <c r="E36" s="21">
        <f t="shared" si="2"/>
        <v>5.5258362236200105</v>
      </c>
      <c r="F36" s="32">
        <v>184</v>
      </c>
      <c r="G36" s="21">
        <f t="shared" si="0"/>
        <v>10.816530480277468</v>
      </c>
      <c r="H36" s="32" t="s">
        <v>87</v>
      </c>
      <c r="I36" s="1" t="s">
        <v>87</v>
      </c>
      <c r="J36" s="32" t="s">
        <v>87</v>
      </c>
      <c r="K36" s="1" t="s">
        <v>87</v>
      </c>
      <c r="L36" s="20" t="s">
        <v>87</v>
      </c>
      <c r="M36" s="1" t="s">
        <v>87</v>
      </c>
      <c r="N36" s="33" t="s">
        <v>87</v>
      </c>
      <c r="O36" s="1" t="s">
        <v>87</v>
      </c>
      <c r="P36" s="33" t="s">
        <v>87</v>
      </c>
      <c r="Q36" s="1" t="s">
        <v>87</v>
      </c>
      <c r="R36" s="33">
        <v>1</v>
      </c>
      <c r="S36" s="1">
        <f t="shared" si="7"/>
        <v>10.526315789473683</v>
      </c>
      <c r="T36" s="32" t="s">
        <v>87</v>
      </c>
      <c r="U36" s="1" t="s">
        <v>87</v>
      </c>
      <c r="V36" s="32">
        <v>1</v>
      </c>
      <c r="W36" s="1">
        <f t="shared" si="11"/>
        <v>10.526315789473683</v>
      </c>
      <c r="X36" s="32">
        <v>61</v>
      </c>
      <c r="Y36" s="1">
        <f t="shared" si="3"/>
        <v>3.585914996178943</v>
      </c>
      <c r="Z36" s="32">
        <v>37</v>
      </c>
      <c r="AA36" s="28">
        <f t="shared" si="4"/>
        <v>2.1750631944036214</v>
      </c>
      <c r="AB36" s="34">
        <v>3.97</v>
      </c>
      <c r="AC36" s="35">
        <v>6819</v>
      </c>
      <c r="AD36" s="2">
        <f t="shared" si="1"/>
        <v>4284.886649874055</v>
      </c>
    </row>
    <row r="37" spans="1:30" ht="21" customHeight="1">
      <c r="A37" s="14" t="s">
        <v>75</v>
      </c>
      <c r="B37" s="30" t="s">
        <v>24</v>
      </c>
      <c r="C37" s="31">
        <v>192637</v>
      </c>
      <c r="D37" s="32">
        <v>1562</v>
      </c>
      <c r="E37" s="21">
        <f t="shared" si="2"/>
        <v>8.108514978950046</v>
      </c>
      <c r="F37" s="32">
        <v>2017</v>
      </c>
      <c r="G37" s="21">
        <f t="shared" si="0"/>
        <v>10.470470366544328</v>
      </c>
      <c r="H37" s="32">
        <v>5</v>
      </c>
      <c r="I37" s="1">
        <f t="shared" si="5"/>
        <v>3.201024327784891</v>
      </c>
      <c r="J37" s="32">
        <v>1</v>
      </c>
      <c r="K37" s="1">
        <f>J37/D37*1000</f>
        <v>0.6402048655569782</v>
      </c>
      <c r="L37" s="20">
        <v>5</v>
      </c>
      <c r="M37" s="1">
        <f t="shared" si="6"/>
        <v>3.1928480204342273</v>
      </c>
      <c r="N37" s="32">
        <v>4</v>
      </c>
      <c r="O37" s="1">
        <f t="shared" si="9"/>
        <v>2.554278416347382</v>
      </c>
      <c r="P37" s="32">
        <v>1</v>
      </c>
      <c r="Q37" s="1">
        <f>P37/D37*1000</f>
        <v>0.6402048655569782</v>
      </c>
      <c r="R37" s="27">
        <v>37</v>
      </c>
      <c r="S37" s="1">
        <f t="shared" si="7"/>
        <v>23.139462163852407</v>
      </c>
      <c r="T37" s="32">
        <v>16</v>
      </c>
      <c r="U37" s="1">
        <f>T37/(D37+R37)*1000</f>
        <v>10.006253908692933</v>
      </c>
      <c r="V37" s="32">
        <v>21</v>
      </c>
      <c r="W37" s="1">
        <f t="shared" si="11"/>
        <v>13.133208255159476</v>
      </c>
      <c r="X37" s="32">
        <v>923</v>
      </c>
      <c r="Y37" s="1">
        <f t="shared" si="3"/>
        <v>4.791395214834118</v>
      </c>
      <c r="Z37" s="32">
        <v>425</v>
      </c>
      <c r="AA37" s="28">
        <f>Z37/C37*1000</f>
        <v>2.2062220653353197</v>
      </c>
      <c r="AB37" s="34">
        <v>72.68</v>
      </c>
      <c r="AC37" s="35">
        <v>76101</v>
      </c>
      <c r="AD37" s="2">
        <f t="shared" si="1"/>
        <v>2650.48156301596</v>
      </c>
    </row>
    <row r="38" spans="1:30" ht="21" customHeight="1">
      <c r="A38" s="15" t="s">
        <v>69</v>
      </c>
      <c r="B38" s="30" t="s">
        <v>25</v>
      </c>
      <c r="C38" s="31">
        <v>87493</v>
      </c>
      <c r="D38" s="32">
        <v>624</v>
      </c>
      <c r="E38" s="21">
        <f t="shared" si="2"/>
        <v>7.13199913135908</v>
      </c>
      <c r="F38" s="32">
        <v>918</v>
      </c>
      <c r="G38" s="21">
        <f t="shared" si="0"/>
        <v>10.4922679528648</v>
      </c>
      <c r="H38" s="32">
        <v>1</v>
      </c>
      <c r="I38" s="1">
        <f>H38/D38*1000</f>
        <v>1.6025641025641024</v>
      </c>
      <c r="J38" s="32">
        <v>1</v>
      </c>
      <c r="K38" s="1">
        <f>J38/D38*1000</f>
        <v>1.6025641025641024</v>
      </c>
      <c r="L38" s="20">
        <v>4</v>
      </c>
      <c r="M38" s="1">
        <f t="shared" si="6"/>
        <v>6.379585326953748</v>
      </c>
      <c r="N38" s="20">
        <v>3</v>
      </c>
      <c r="O38" s="1">
        <f t="shared" si="9"/>
        <v>4.784688995215311</v>
      </c>
      <c r="P38" s="20">
        <v>1</v>
      </c>
      <c r="Q38" s="1">
        <f>P38/D38*1000</f>
        <v>1.6025641025641024</v>
      </c>
      <c r="R38" s="27">
        <v>23</v>
      </c>
      <c r="S38" s="1">
        <f t="shared" si="7"/>
        <v>35.54868624420402</v>
      </c>
      <c r="T38" s="32">
        <v>10</v>
      </c>
      <c r="U38" s="1">
        <f>T38/(D38+R38)*1000</f>
        <v>15.45595054095827</v>
      </c>
      <c r="V38" s="32">
        <v>13</v>
      </c>
      <c r="W38" s="1">
        <f t="shared" si="11"/>
        <v>20.09273570324575</v>
      </c>
      <c r="X38" s="32">
        <v>350</v>
      </c>
      <c r="Y38" s="1">
        <f t="shared" si="3"/>
        <v>4.000320025602048</v>
      </c>
      <c r="Z38" s="32">
        <v>185</v>
      </c>
      <c r="AA38" s="28">
        <f t="shared" si="4"/>
        <v>2.114454870675368</v>
      </c>
      <c r="AB38" s="34">
        <v>43.93</v>
      </c>
      <c r="AC38" s="35">
        <v>33700</v>
      </c>
      <c r="AD38" s="2">
        <f t="shared" si="1"/>
        <v>1991.6458001365809</v>
      </c>
    </row>
    <row r="39" spans="1:30" ht="21" customHeight="1">
      <c r="A39" s="14" t="s">
        <v>76</v>
      </c>
      <c r="B39" s="30" t="s">
        <v>26</v>
      </c>
      <c r="C39" s="31">
        <v>100567</v>
      </c>
      <c r="D39" s="32">
        <v>696</v>
      </c>
      <c r="E39" s="21">
        <f t="shared" si="2"/>
        <v>6.920759294798493</v>
      </c>
      <c r="F39" s="32">
        <v>1063</v>
      </c>
      <c r="G39" s="21">
        <f>F39/C39*1000</f>
        <v>10.570067716049996</v>
      </c>
      <c r="H39" s="32">
        <v>2</v>
      </c>
      <c r="I39" s="1">
        <f t="shared" si="5"/>
        <v>2.8735632183908044</v>
      </c>
      <c r="J39" s="32">
        <v>1</v>
      </c>
      <c r="K39" s="1">
        <f>J39/D39*1000</f>
        <v>1.4367816091954022</v>
      </c>
      <c r="L39" s="20">
        <v>4</v>
      </c>
      <c r="M39" s="1">
        <f t="shared" si="6"/>
        <v>5.714285714285714</v>
      </c>
      <c r="N39" s="32">
        <v>4</v>
      </c>
      <c r="O39" s="1">
        <f t="shared" si="9"/>
        <v>5.714285714285714</v>
      </c>
      <c r="P39" s="33" t="s">
        <v>87</v>
      </c>
      <c r="Q39" s="1" t="s">
        <v>87</v>
      </c>
      <c r="R39" s="27">
        <v>14</v>
      </c>
      <c r="S39" s="1">
        <f t="shared" si="7"/>
        <v>19.71830985915493</v>
      </c>
      <c r="T39" s="32">
        <v>8</v>
      </c>
      <c r="U39" s="1">
        <f>T39/(D39+R39)*1000</f>
        <v>11.267605633802818</v>
      </c>
      <c r="V39" s="32">
        <v>6</v>
      </c>
      <c r="W39" s="1">
        <f t="shared" si="11"/>
        <v>8.450704225352112</v>
      </c>
      <c r="X39" s="32">
        <v>458</v>
      </c>
      <c r="Y39" s="1">
        <f t="shared" si="3"/>
        <v>4.554177811807055</v>
      </c>
      <c r="Z39" s="32">
        <v>209</v>
      </c>
      <c r="AA39" s="28">
        <f t="shared" si="4"/>
        <v>2.078216512374835</v>
      </c>
      <c r="AB39" s="34">
        <v>56.51</v>
      </c>
      <c r="AC39" s="35">
        <v>42619</v>
      </c>
      <c r="AD39" s="2">
        <f t="shared" si="1"/>
        <v>1779.6319235533535</v>
      </c>
    </row>
    <row r="40" spans="1:30" ht="21" customHeight="1">
      <c r="A40" s="14" t="s">
        <v>0</v>
      </c>
      <c r="B40" s="30" t="s">
        <v>27</v>
      </c>
      <c r="C40" s="31">
        <v>44168</v>
      </c>
      <c r="D40" s="32">
        <v>287</v>
      </c>
      <c r="E40" s="21">
        <f t="shared" si="2"/>
        <v>6.497917044013765</v>
      </c>
      <c r="F40" s="32">
        <v>359</v>
      </c>
      <c r="G40" s="21">
        <f t="shared" si="0"/>
        <v>8.128056511501539</v>
      </c>
      <c r="H40" s="32" t="s">
        <v>87</v>
      </c>
      <c r="I40" s="1" t="s">
        <v>87</v>
      </c>
      <c r="J40" s="32" t="s">
        <v>87</v>
      </c>
      <c r="K40" s="1" t="s">
        <v>87</v>
      </c>
      <c r="L40" s="20" t="s">
        <v>87</v>
      </c>
      <c r="M40" s="1" t="s">
        <v>87</v>
      </c>
      <c r="N40" s="33" t="s">
        <v>87</v>
      </c>
      <c r="O40" s="1" t="s">
        <v>87</v>
      </c>
      <c r="P40" s="33" t="s">
        <v>87</v>
      </c>
      <c r="Q40" s="1" t="s">
        <v>87</v>
      </c>
      <c r="R40" s="27">
        <v>5</v>
      </c>
      <c r="S40" s="1">
        <f t="shared" si="7"/>
        <v>17.123287671232877</v>
      </c>
      <c r="T40" s="32">
        <v>2</v>
      </c>
      <c r="U40" s="1">
        <f>T40/(D40+R40)*1000</f>
        <v>6.8493150684931505</v>
      </c>
      <c r="V40" s="32">
        <v>3</v>
      </c>
      <c r="W40" s="1">
        <f t="shared" si="11"/>
        <v>10.273972602739725</v>
      </c>
      <c r="X40" s="32">
        <v>158</v>
      </c>
      <c r="Y40" s="1">
        <f>X40/C40*1000</f>
        <v>3.5772504980981705</v>
      </c>
      <c r="Z40" s="32">
        <v>66</v>
      </c>
      <c r="AA40" s="28">
        <f t="shared" si="4"/>
        <v>1.494294511863793</v>
      </c>
      <c r="AB40" s="34">
        <v>17.24</v>
      </c>
      <c r="AC40" s="35">
        <v>16718</v>
      </c>
      <c r="AD40" s="2">
        <f t="shared" si="1"/>
        <v>2561.9489559164736</v>
      </c>
    </row>
    <row r="41" spans="1:30" ht="21" customHeight="1">
      <c r="A41" s="14" t="s">
        <v>0</v>
      </c>
      <c r="B41" s="30" t="s">
        <v>28</v>
      </c>
      <c r="C41" s="31">
        <v>8539</v>
      </c>
      <c r="D41" s="32">
        <v>70</v>
      </c>
      <c r="E41" s="21">
        <f t="shared" si="2"/>
        <v>8.197681227309989</v>
      </c>
      <c r="F41" s="32">
        <v>74</v>
      </c>
      <c r="G41" s="21">
        <f t="shared" si="0"/>
        <v>8.666120154584846</v>
      </c>
      <c r="H41" s="32" t="s">
        <v>87</v>
      </c>
      <c r="I41" s="1" t="s">
        <v>87</v>
      </c>
      <c r="J41" s="32" t="s">
        <v>87</v>
      </c>
      <c r="K41" s="1" t="s">
        <v>87</v>
      </c>
      <c r="L41" s="20" t="s">
        <v>87</v>
      </c>
      <c r="M41" s="1" t="s">
        <v>87</v>
      </c>
      <c r="N41" s="33" t="s">
        <v>87</v>
      </c>
      <c r="O41" s="1" t="s">
        <v>87</v>
      </c>
      <c r="P41" s="33" t="s">
        <v>87</v>
      </c>
      <c r="Q41" s="1" t="s">
        <v>87</v>
      </c>
      <c r="R41" s="32" t="s">
        <v>87</v>
      </c>
      <c r="S41" s="1" t="s">
        <v>87</v>
      </c>
      <c r="T41" s="32" t="s">
        <v>87</v>
      </c>
      <c r="U41" s="1" t="s">
        <v>87</v>
      </c>
      <c r="V41" s="32" t="s">
        <v>87</v>
      </c>
      <c r="W41" s="1" t="s">
        <v>87</v>
      </c>
      <c r="X41" s="32">
        <v>33</v>
      </c>
      <c r="Y41" s="1">
        <f t="shared" si="3"/>
        <v>3.8646211500175665</v>
      </c>
      <c r="Z41" s="32">
        <v>9</v>
      </c>
      <c r="AA41" s="28">
        <f t="shared" si="4"/>
        <v>1.0539875863684274</v>
      </c>
      <c r="AB41" s="36">
        <v>5.62</v>
      </c>
      <c r="AC41" s="35">
        <v>3880</v>
      </c>
      <c r="AD41" s="2">
        <f t="shared" si="1"/>
        <v>1519.3950177935942</v>
      </c>
    </row>
    <row r="42" spans="1:30" ht="21" customHeight="1">
      <c r="A42" s="14" t="s">
        <v>0</v>
      </c>
      <c r="B42" s="30" t="s">
        <v>29</v>
      </c>
      <c r="C42" s="31">
        <v>61566</v>
      </c>
      <c r="D42" s="32">
        <v>455</v>
      </c>
      <c r="E42" s="21">
        <f t="shared" si="2"/>
        <v>7.390442776857356</v>
      </c>
      <c r="F42" s="32">
        <v>698</v>
      </c>
      <c r="G42" s="21">
        <f t="shared" si="0"/>
        <v>11.337426501640516</v>
      </c>
      <c r="H42" s="32" t="s">
        <v>87</v>
      </c>
      <c r="I42" s="1" t="s">
        <v>87</v>
      </c>
      <c r="J42" s="32" t="s">
        <v>87</v>
      </c>
      <c r="K42" s="1" t="s">
        <v>87</v>
      </c>
      <c r="L42" s="20">
        <v>2</v>
      </c>
      <c r="M42" s="1">
        <f t="shared" si="6"/>
        <v>4.3763676148796495</v>
      </c>
      <c r="N42" s="32">
        <v>2</v>
      </c>
      <c r="O42" s="1">
        <f t="shared" si="9"/>
        <v>4.3763676148796495</v>
      </c>
      <c r="P42" s="33" t="s">
        <v>87</v>
      </c>
      <c r="Q42" s="1" t="s">
        <v>87</v>
      </c>
      <c r="R42" s="27">
        <v>16</v>
      </c>
      <c r="S42" s="1">
        <f aca="true" t="shared" si="12" ref="S42:S50">R42/(D42+R42)*1000</f>
        <v>33.97027600849257</v>
      </c>
      <c r="T42" s="32">
        <v>7</v>
      </c>
      <c r="U42" s="1">
        <f>T42/(D42+R42)*1000</f>
        <v>14.8619957537155</v>
      </c>
      <c r="V42" s="32">
        <v>9</v>
      </c>
      <c r="W42" s="1">
        <f aca="true" t="shared" si="13" ref="W42:W50">V42/(D42+R42)*1000</f>
        <v>19.108280254777068</v>
      </c>
      <c r="X42" s="32">
        <v>299</v>
      </c>
      <c r="Y42" s="1">
        <f t="shared" si="3"/>
        <v>4.856576681934834</v>
      </c>
      <c r="Z42" s="32">
        <v>108</v>
      </c>
      <c r="AA42" s="28">
        <f t="shared" si="4"/>
        <v>1.7542149887925154</v>
      </c>
      <c r="AB42" s="34">
        <v>48.98</v>
      </c>
      <c r="AC42" s="35">
        <v>23078</v>
      </c>
      <c r="AD42" s="2">
        <f t="shared" si="1"/>
        <v>1256.9620253164558</v>
      </c>
    </row>
    <row r="43" spans="1:30" ht="21" customHeight="1">
      <c r="A43" s="14" t="s">
        <v>69</v>
      </c>
      <c r="B43" s="30" t="s">
        <v>30</v>
      </c>
      <c r="C43" s="31">
        <v>53172</v>
      </c>
      <c r="D43" s="32">
        <v>304</v>
      </c>
      <c r="E43" s="21">
        <f t="shared" si="2"/>
        <v>5.717294816820883</v>
      </c>
      <c r="F43" s="32">
        <v>586</v>
      </c>
      <c r="G43" s="21">
        <f t="shared" si="0"/>
        <v>11.020838035056045</v>
      </c>
      <c r="H43" s="32">
        <v>1</v>
      </c>
      <c r="I43" s="1">
        <f t="shared" si="5"/>
        <v>3.289473684210526</v>
      </c>
      <c r="J43" s="32" t="s">
        <v>87</v>
      </c>
      <c r="K43" s="1" t="s">
        <v>87</v>
      </c>
      <c r="L43" s="20" t="s">
        <v>87</v>
      </c>
      <c r="M43" s="1" t="s">
        <v>87</v>
      </c>
      <c r="N43" s="33" t="s">
        <v>87</v>
      </c>
      <c r="O43" s="1" t="s">
        <v>87</v>
      </c>
      <c r="P43" s="33" t="s">
        <v>87</v>
      </c>
      <c r="Q43" s="1" t="s">
        <v>87</v>
      </c>
      <c r="R43" s="27">
        <v>3</v>
      </c>
      <c r="S43" s="1">
        <f t="shared" si="12"/>
        <v>9.771986970684038</v>
      </c>
      <c r="T43" s="32">
        <v>2</v>
      </c>
      <c r="U43" s="1">
        <f>T43/(D43+R43)*1000</f>
        <v>6.514657980456026</v>
      </c>
      <c r="V43" s="32">
        <v>1</v>
      </c>
      <c r="W43" s="1">
        <f t="shared" si="13"/>
        <v>3.257328990228013</v>
      </c>
      <c r="X43" s="32">
        <v>191</v>
      </c>
      <c r="Y43" s="1">
        <f t="shared" si="3"/>
        <v>3.5921161513578577</v>
      </c>
      <c r="Z43" s="32">
        <v>103</v>
      </c>
      <c r="AA43" s="28">
        <f t="shared" si="4"/>
        <v>1.9371097570149702</v>
      </c>
      <c r="AB43" s="36">
        <v>36.17</v>
      </c>
      <c r="AC43" s="35">
        <v>20986</v>
      </c>
      <c r="AD43" s="2">
        <f t="shared" si="1"/>
        <v>1470.058059165054</v>
      </c>
    </row>
    <row r="44" spans="1:30" ht="21" customHeight="1">
      <c r="A44" s="40" t="s">
        <v>0</v>
      </c>
      <c r="B44" s="30" t="s">
        <v>31</v>
      </c>
      <c r="C44" s="31">
        <v>15585</v>
      </c>
      <c r="D44" s="32">
        <v>66</v>
      </c>
      <c r="E44" s="21">
        <f t="shared" si="2"/>
        <v>4.234841193455245</v>
      </c>
      <c r="F44" s="32">
        <v>233</v>
      </c>
      <c r="G44" s="21">
        <f t="shared" si="0"/>
        <v>14.950272698107154</v>
      </c>
      <c r="H44" s="32" t="s">
        <v>87</v>
      </c>
      <c r="I44" s="1" t="s">
        <v>87</v>
      </c>
      <c r="J44" s="32" t="s">
        <v>87</v>
      </c>
      <c r="K44" s="1" t="s">
        <v>87</v>
      </c>
      <c r="L44" s="20" t="s">
        <v>87</v>
      </c>
      <c r="M44" s="1" t="s">
        <v>87</v>
      </c>
      <c r="N44" s="33" t="s">
        <v>87</v>
      </c>
      <c r="O44" s="1" t="s">
        <v>87</v>
      </c>
      <c r="P44" s="33" t="s">
        <v>87</v>
      </c>
      <c r="Q44" s="1" t="s">
        <v>87</v>
      </c>
      <c r="R44" s="27">
        <v>3</v>
      </c>
      <c r="S44" s="1">
        <f t="shared" si="12"/>
        <v>43.47826086956522</v>
      </c>
      <c r="T44" s="32" t="s">
        <v>87</v>
      </c>
      <c r="U44" s="1" t="s">
        <v>87</v>
      </c>
      <c r="V44" s="32">
        <v>3</v>
      </c>
      <c r="W44" s="1">
        <f t="shared" si="13"/>
        <v>43.47826086956522</v>
      </c>
      <c r="X44" s="32">
        <v>46</v>
      </c>
      <c r="Y44" s="1">
        <f t="shared" si="3"/>
        <v>2.9515559833172924</v>
      </c>
      <c r="Z44" s="32">
        <v>26</v>
      </c>
      <c r="AA44" s="28">
        <f>Z44/C44*1000</f>
        <v>1.6682707731793391</v>
      </c>
      <c r="AB44" s="36">
        <v>49.18</v>
      </c>
      <c r="AC44" s="35">
        <v>6427</v>
      </c>
      <c r="AD44" s="2">
        <f t="shared" si="1"/>
        <v>316.89711264741766</v>
      </c>
    </row>
    <row r="45" spans="1:30" ht="21" customHeight="1">
      <c r="A45" s="71" t="s">
        <v>37</v>
      </c>
      <c r="B45" s="73"/>
      <c r="C45" s="41">
        <v>2713157</v>
      </c>
      <c r="D45" s="42">
        <v>21457</v>
      </c>
      <c r="E45" s="21">
        <f t="shared" si="2"/>
        <v>7.908499213278112</v>
      </c>
      <c r="F45" s="42">
        <v>28411</v>
      </c>
      <c r="G45" s="21">
        <f t="shared" si="0"/>
        <v>10.471565043969074</v>
      </c>
      <c r="H45" s="42">
        <v>46</v>
      </c>
      <c r="I45" s="1">
        <f t="shared" si="5"/>
        <v>2.1438225287784873</v>
      </c>
      <c r="J45" s="42">
        <v>17</v>
      </c>
      <c r="K45" s="1">
        <f>J45/D45*1000</f>
        <v>0.7922822388963974</v>
      </c>
      <c r="L45" s="20">
        <v>61</v>
      </c>
      <c r="M45" s="1">
        <f t="shared" si="6"/>
        <v>2.8362858604175383</v>
      </c>
      <c r="N45" s="32">
        <v>50</v>
      </c>
      <c r="O45" s="1">
        <f t="shared" si="9"/>
        <v>2.3248244757520804</v>
      </c>
      <c r="P45" s="32">
        <v>11</v>
      </c>
      <c r="Q45" s="1">
        <f>P45/D45*1000</f>
        <v>0.5126532134035513</v>
      </c>
      <c r="R45" s="27">
        <v>509</v>
      </c>
      <c r="S45" s="1">
        <f t="shared" si="12"/>
        <v>23.172175179823363</v>
      </c>
      <c r="T45" s="42">
        <v>207</v>
      </c>
      <c r="U45" s="1">
        <f aca="true" t="shared" si="14" ref="U45:U50">T45/(D45+R45)*1000</f>
        <v>9.42365473914231</v>
      </c>
      <c r="V45" s="42">
        <v>302</v>
      </c>
      <c r="W45" s="1">
        <f t="shared" si="13"/>
        <v>13.748520440681052</v>
      </c>
      <c r="X45" s="42">
        <v>17771</v>
      </c>
      <c r="Y45" s="1">
        <f t="shared" si="3"/>
        <v>6.549934264769786</v>
      </c>
      <c r="Z45" s="42">
        <v>5887</v>
      </c>
      <c r="AA45" s="28">
        <f t="shared" si="4"/>
        <v>2.1697970298069738</v>
      </c>
      <c r="AB45" s="36">
        <v>225.21</v>
      </c>
      <c r="AC45" s="42">
        <v>1392900</v>
      </c>
      <c r="AD45" s="2">
        <f t="shared" si="1"/>
        <v>12047.231472847565</v>
      </c>
    </row>
    <row r="46" spans="1:30" ht="21" customHeight="1">
      <c r="A46" s="71" t="s">
        <v>52</v>
      </c>
      <c r="B46" s="73"/>
      <c r="C46" s="41">
        <v>834267</v>
      </c>
      <c r="D46" s="42">
        <v>6366</v>
      </c>
      <c r="E46" s="21">
        <f t="shared" si="2"/>
        <v>7.6306506190464205</v>
      </c>
      <c r="F46" s="42">
        <v>8325</v>
      </c>
      <c r="G46" s="21">
        <f t="shared" si="0"/>
        <v>9.97881973037409</v>
      </c>
      <c r="H46" s="42">
        <v>10</v>
      </c>
      <c r="I46" s="1">
        <f t="shared" si="5"/>
        <v>1.5708451146716933</v>
      </c>
      <c r="J46" s="42">
        <v>4</v>
      </c>
      <c r="K46" s="1">
        <f>J46/D46*1000</f>
        <v>0.6283380458686774</v>
      </c>
      <c r="L46" s="20">
        <v>14</v>
      </c>
      <c r="M46" s="1">
        <f t="shared" si="6"/>
        <v>2.1957340025094103</v>
      </c>
      <c r="N46" s="32">
        <v>10</v>
      </c>
      <c r="O46" s="1">
        <f t="shared" si="9"/>
        <v>1.5683814303638646</v>
      </c>
      <c r="P46" s="32">
        <v>4</v>
      </c>
      <c r="Q46" s="1">
        <f>P46/D46*1000</f>
        <v>0.6283380458686774</v>
      </c>
      <c r="R46" s="27">
        <v>107</v>
      </c>
      <c r="S46" s="1">
        <f t="shared" si="12"/>
        <v>16.530202379113238</v>
      </c>
      <c r="T46" s="42">
        <v>51</v>
      </c>
      <c r="U46" s="1">
        <f t="shared" si="14"/>
        <v>7.878881507801639</v>
      </c>
      <c r="V46" s="42">
        <v>56</v>
      </c>
      <c r="W46" s="1">
        <f t="shared" si="13"/>
        <v>8.6513208713116</v>
      </c>
      <c r="X46" s="42">
        <v>3997</v>
      </c>
      <c r="Y46" s="1">
        <f>X46/C46*1000</f>
        <v>4.7910321276042325</v>
      </c>
      <c r="Z46" s="42">
        <v>1603</v>
      </c>
      <c r="AA46" s="28">
        <f t="shared" si="4"/>
        <v>1.921447210545305</v>
      </c>
      <c r="AB46" s="34">
        <v>149.82</v>
      </c>
      <c r="AC46" s="42">
        <v>354720</v>
      </c>
      <c r="AD46" s="2">
        <f t="shared" si="1"/>
        <v>5568.4621545855025</v>
      </c>
    </row>
    <row r="47" spans="1:30" ht="21" customHeight="1">
      <c r="A47" s="71" t="s">
        <v>51</v>
      </c>
      <c r="B47" s="73"/>
      <c r="C47" s="43">
        <v>350145</v>
      </c>
      <c r="D47" s="32">
        <v>2616</v>
      </c>
      <c r="E47" s="21">
        <f t="shared" si="2"/>
        <v>7.471190506790044</v>
      </c>
      <c r="F47" s="32">
        <v>3353</v>
      </c>
      <c r="G47" s="21">
        <f t="shared" si="0"/>
        <v>9.576032786417056</v>
      </c>
      <c r="H47" s="32">
        <v>3</v>
      </c>
      <c r="I47" s="1">
        <f t="shared" si="5"/>
        <v>1.146788990825688</v>
      </c>
      <c r="J47" s="32" t="s">
        <v>87</v>
      </c>
      <c r="K47" s="1" t="s">
        <v>87</v>
      </c>
      <c r="L47" s="20">
        <v>9</v>
      </c>
      <c r="M47" s="1">
        <f t="shared" si="6"/>
        <v>3.4285714285714284</v>
      </c>
      <c r="N47" s="32">
        <v>9</v>
      </c>
      <c r="O47" s="1">
        <f t="shared" si="9"/>
        <v>3.4285714285714284</v>
      </c>
      <c r="P47" s="32" t="s">
        <v>87</v>
      </c>
      <c r="Q47" s="1" t="s">
        <v>87</v>
      </c>
      <c r="R47" s="27">
        <v>48</v>
      </c>
      <c r="S47" s="1">
        <f t="shared" si="12"/>
        <v>18.01801801801802</v>
      </c>
      <c r="T47" s="32">
        <v>24</v>
      </c>
      <c r="U47" s="1">
        <f t="shared" si="14"/>
        <v>9.00900900900901</v>
      </c>
      <c r="V47" s="32">
        <v>24</v>
      </c>
      <c r="W47" s="1">
        <f t="shared" si="13"/>
        <v>9.00900900900901</v>
      </c>
      <c r="X47" s="32">
        <v>1551</v>
      </c>
      <c r="Y47" s="1">
        <f t="shared" si="3"/>
        <v>4.429593454140427</v>
      </c>
      <c r="Z47" s="32">
        <v>550</v>
      </c>
      <c r="AA47" s="28">
        <f t="shared" si="4"/>
        <v>1.570777820617173</v>
      </c>
      <c r="AB47" s="34">
        <v>105.29</v>
      </c>
      <c r="AC47" s="32">
        <v>149637</v>
      </c>
      <c r="AD47" s="2">
        <f t="shared" si="1"/>
        <v>3325.5294899800547</v>
      </c>
    </row>
    <row r="48" spans="1:30" ht="21" customHeight="1">
      <c r="A48" s="71" t="s">
        <v>38</v>
      </c>
      <c r="B48" s="73"/>
      <c r="C48" s="43">
        <v>498099</v>
      </c>
      <c r="D48" s="32">
        <v>3278</v>
      </c>
      <c r="E48" s="21">
        <f t="shared" si="2"/>
        <v>6.581021042001691</v>
      </c>
      <c r="F48" s="32">
        <v>5012</v>
      </c>
      <c r="G48" s="21">
        <f t="shared" si="0"/>
        <v>10.062256699973299</v>
      </c>
      <c r="H48" s="32">
        <v>5</v>
      </c>
      <c r="I48" s="1">
        <f t="shared" si="5"/>
        <v>1.525320317266626</v>
      </c>
      <c r="J48" s="32">
        <v>1</v>
      </c>
      <c r="K48" s="1">
        <f>J48/D48*1000</f>
        <v>0.3050640634533252</v>
      </c>
      <c r="L48" s="20">
        <v>6</v>
      </c>
      <c r="M48" s="1">
        <f t="shared" si="6"/>
        <v>1.8270401948842874</v>
      </c>
      <c r="N48" s="32">
        <v>6</v>
      </c>
      <c r="O48" s="1">
        <f t="shared" si="9"/>
        <v>1.8270401948842874</v>
      </c>
      <c r="P48" s="32" t="s">
        <v>87</v>
      </c>
      <c r="Q48" s="1" t="s">
        <v>87</v>
      </c>
      <c r="R48" s="27">
        <v>81</v>
      </c>
      <c r="S48" s="1">
        <f t="shared" si="12"/>
        <v>24.11431973801727</v>
      </c>
      <c r="T48" s="32">
        <v>25</v>
      </c>
      <c r="U48" s="1">
        <f t="shared" si="14"/>
        <v>7.442691277165823</v>
      </c>
      <c r="V48" s="32">
        <v>56</v>
      </c>
      <c r="W48" s="1">
        <f t="shared" si="13"/>
        <v>16.671628460851444</v>
      </c>
      <c r="X48" s="32">
        <v>2379</v>
      </c>
      <c r="Y48" s="1">
        <f t="shared" si="3"/>
        <v>4.776158956352051</v>
      </c>
      <c r="Z48" s="32">
        <v>978</v>
      </c>
      <c r="AA48" s="28">
        <f t="shared" si="4"/>
        <v>1.9634650942884848</v>
      </c>
      <c r="AB48" s="34">
        <v>61.78</v>
      </c>
      <c r="AC48" s="32">
        <v>225989</v>
      </c>
      <c r="AD48" s="2">
        <f t="shared" si="1"/>
        <v>8062.463580446746</v>
      </c>
    </row>
    <row r="49" spans="1:30" ht="21" customHeight="1">
      <c r="A49" s="71" t="s">
        <v>84</v>
      </c>
      <c r="B49" s="73"/>
      <c r="C49" s="43">
        <v>397490</v>
      </c>
      <c r="D49" s="32">
        <v>3514</v>
      </c>
      <c r="E49" s="21">
        <f t="shared" si="2"/>
        <v>8.840473974188031</v>
      </c>
      <c r="F49" s="32">
        <v>3623</v>
      </c>
      <c r="G49" s="21">
        <f>F49/C49*1000</f>
        <v>9.114694709300862</v>
      </c>
      <c r="H49" s="32">
        <v>7</v>
      </c>
      <c r="I49" s="1">
        <f t="shared" si="5"/>
        <v>1.9920318725099602</v>
      </c>
      <c r="J49" s="32">
        <v>3</v>
      </c>
      <c r="K49" s="1">
        <f>J49/D49*1000</f>
        <v>0.8537279453614115</v>
      </c>
      <c r="L49" s="20">
        <v>14</v>
      </c>
      <c r="M49" s="1">
        <f t="shared" si="6"/>
        <v>3.9716312056737593</v>
      </c>
      <c r="N49" s="32">
        <v>11</v>
      </c>
      <c r="O49" s="1">
        <f t="shared" si="9"/>
        <v>3.120567375886525</v>
      </c>
      <c r="P49" s="32">
        <v>3</v>
      </c>
      <c r="Q49" s="1">
        <f>P49/D49*1000</f>
        <v>0.8537279453614115</v>
      </c>
      <c r="R49" s="27">
        <v>83</v>
      </c>
      <c r="S49" s="1">
        <f t="shared" si="12"/>
        <v>23.07478454267445</v>
      </c>
      <c r="T49" s="32">
        <v>44</v>
      </c>
      <c r="U49" s="1">
        <f t="shared" si="14"/>
        <v>12.232415902140673</v>
      </c>
      <c r="V49" s="32">
        <v>39</v>
      </c>
      <c r="W49" s="1">
        <f t="shared" si="13"/>
        <v>10.84236864053378</v>
      </c>
      <c r="X49" s="32">
        <v>1980</v>
      </c>
      <c r="Y49" s="1">
        <f t="shared" si="3"/>
        <v>4.981257390123022</v>
      </c>
      <c r="Z49" s="32">
        <v>644</v>
      </c>
      <c r="AA49" s="28">
        <f t="shared" si="4"/>
        <v>1.6201665450703162</v>
      </c>
      <c r="AB49" s="34">
        <v>36.39</v>
      </c>
      <c r="AC49" s="32">
        <v>173442</v>
      </c>
      <c r="AD49" s="2">
        <f t="shared" si="1"/>
        <v>10923.055784556196</v>
      </c>
    </row>
    <row r="50" spans="1:30" ht="21" customHeight="1">
      <c r="A50" s="71" t="s">
        <v>90</v>
      </c>
      <c r="B50" s="72"/>
      <c r="C50" s="31">
        <v>402005</v>
      </c>
      <c r="D50" s="32">
        <v>2771</v>
      </c>
      <c r="E50" s="21">
        <f t="shared" si="2"/>
        <v>6.892949092672977</v>
      </c>
      <c r="F50" s="32">
        <v>3550</v>
      </c>
      <c r="G50" s="21">
        <f t="shared" si="0"/>
        <v>8.830735936120197</v>
      </c>
      <c r="H50" s="32">
        <v>5</v>
      </c>
      <c r="I50" s="1">
        <f>H50/D50*1000</f>
        <v>1.804402742692169</v>
      </c>
      <c r="J50" s="32">
        <v>1</v>
      </c>
      <c r="K50" s="1">
        <f>J50/D50*1000</f>
        <v>0.36088054853843377</v>
      </c>
      <c r="L50" s="20">
        <v>10</v>
      </c>
      <c r="M50" s="1">
        <f t="shared" si="6"/>
        <v>3.5971223021582737</v>
      </c>
      <c r="N50" s="32">
        <v>9</v>
      </c>
      <c r="O50" s="1">
        <f t="shared" si="9"/>
        <v>3.237410071942446</v>
      </c>
      <c r="P50" s="32">
        <v>1</v>
      </c>
      <c r="Q50" s="1">
        <f>P50/D50*1000</f>
        <v>0.36088054853843377</v>
      </c>
      <c r="R50" s="27">
        <v>52</v>
      </c>
      <c r="S50" s="1">
        <f t="shared" si="12"/>
        <v>18.420120439249025</v>
      </c>
      <c r="T50" s="32">
        <v>27</v>
      </c>
      <c r="U50" s="1">
        <f t="shared" si="14"/>
        <v>9.564293304994687</v>
      </c>
      <c r="V50" s="32">
        <v>25</v>
      </c>
      <c r="W50" s="1">
        <f t="shared" si="13"/>
        <v>8.855827134254339</v>
      </c>
      <c r="X50" s="32">
        <v>1587</v>
      </c>
      <c r="Y50" s="1">
        <f>X50/C50*1000</f>
        <v>3.94771209313317</v>
      </c>
      <c r="Z50" s="32">
        <v>576</v>
      </c>
      <c r="AA50" s="28">
        <f t="shared" si="4"/>
        <v>1.4328179997761221</v>
      </c>
      <c r="AB50" s="34">
        <v>65.12</v>
      </c>
      <c r="AC50" s="35">
        <v>169667</v>
      </c>
      <c r="AD50" s="2">
        <f t="shared" si="1"/>
        <v>6173.295454545454</v>
      </c>
    </row>
    <row r="51" spans="1:26" ht="14.25">
      <c r="A51" s="44" t="s">
        <v>77</v>
      </c>
      <c r="B51" s="4" t="s">
        <v>98</v>
      </c>
      <c r="C51" s="4"/>
      <c r="D51" s="4"/>
      <c r="E51" s="4"/>
      <c r="F51" s="4"/>
      <c r="G51" s="4"/>
      <c r="H51" s="4"/>
      <c r="I51" s="7"/>
      <c r="J51" s="8"/>
      <c r="M51" s="7"/>
      <c r="N51" s="8"/>
      <c r="O51" s="7"/>
      <c r="P51" s="8"/>
      <c r="Q51" s="7"/>
      <c r="R51" s="9"/>
      <c r="S51" s="7"/>
      <c r="T51" s="9"/>
      <c r="U51" s="7"/>
      <c r="V51" s="9"/>
      <c r="W51" s="5"/>
      <c r="X51" s="9"/>
      <c r="Y51" s="5"/>
      <c r="Z51" s="10"/>
    </row>
    <row r="52" spans="1:26" ht="16.5" customHeight="1">
      <c r="A52" s="44" t="s">
        <v>79</v>
      </c>
      <c r="B52" s="4" t="s">
        <v>97</v>
      </c>
      <c r="C52" s="45"/>
      <c r="D52" s="45"/>
      <c r="E52" s="46"/>
      <c r="F52" s="45"/>
      <c r="G52" s="45"/>
      <c r="H52" s="45"/>
      <c r="I52" s="7"/>
      <c r="J52" s="8"/>
      <c r="M52" s="7"/>
      <c r="N52" s="8"/>
      <c r="O52" s="7"/>
      <c r="P52" s="8"/>
      <c r="Q52" s="7"/>
      <c r="R52" s="9"/>
      <c r="S52" s="7"/>
      <c r="T52" s="9"/>
      <c r="U52" s="7"/>
      <c r="V52" s="9"/>
      <c r="W52" s="5"/>
      <c r="X52" s="9"/>
      <c r="Y52" s="5"/>
      <c r="Z52" s="10"/>
    </row>
    <row r="53" spans="1:26" ht="16.5" customHeight="1">
      <c r="A53" s="47" t="s">
        <v>80</v>
      </c>
      <c r="B53" s="4" t="s">
        <v>78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6.5" customHeight="1">
      <c r="A54" s="47"/>
      <c r="B54" s="49" t="s">
        <v>99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7" ht="16.5" customHeight="1">
      <c r="A55" s="47"/>
      <c r="B55" s="45" t="s">
        <v>100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7"/>
    </row>
    <row r="56" spans="1:2" ht="14.25">
      <c r="A56" s="47" t="s">
        <v>89</v>
      </c>
      <c r="B56" s="7" t="s">
        <v>88</v>
      </c>
    </row>
    <row r="57" spans="1:2" ht="14.25">
      <c r="A57" s="44" t="s">
        <v>92</v>
      </c>
      <c r="B57" s="7" t="s">
        <v>91</v>
      </c>
    </row>
  </sheetData>
  <sheetProtection/>
  <mergeCells count="41">
    <mergeCell ref="A50:B50"/>
    <mergeCell ref="A49:B49"/>
    <mergeCell ref="A6:B6"/>
    <mergeCell ref="A7:B7"/>
    <mergeCell ref="A13:A15"/>
    <mergeCell ref="A45:B45"/>
    <mergeCell ref="A46:B46"/>
    <mergeCell ref="A47:B47"/>
    <mergeCell ref="A48:B48"/>
    <mergeCell ref="T4:U4"/>
    <mergeCell ref="L3:Q3"/>
    <mergeCell ref="R3:W3"/>
    <mergeCell ref="X3:Y3"/>
    <mergeCell ref="Z3:AA3"/>
    <mergeCell ref="L4:M4"/>
    <mergeCell ref="N4:O4"/>
    <mergeCell ref="P4:Q4"/>
    <mergeCell ref="R4:S4"/>
    <mergeCell ref="AC3:AC5"/>
    <mergeCell ref="AB3:AB5"/>
    <mergeCell ref="V4:W4"/>
    <mergeCell ref="X4:X5"/>
    <mergeCell ref="Y4:Y5"/>
    <mergeCell ref="Z4:Z5"/>
    <mergeCell ref="AA4:AA5"/>
    <mergeCell ref="AD3:AD5"/>
    <mergeCell ref="D4:D5"/>
    <mergeCell ref="E4:E5"/>
    <mergeCell ref="F4:F5"/>
    <mergeCell ref="G4:G5"/>
    <mergeCell ref="H4:H5"/>
    <mergeCell ref="I4:I5"/>
    <mergeCell ref="J4:J5"/>
    <mergeCell ref="K4:K5"/>
    <mergeCell ref="J3:K3"/>
    <mergeCell ref="A3:A5"/>
    <mergeCell ref="B3:B5"/>
    <mergeCell ref="C3:C5"/>
    <mergeCell ref="D3:E3"/>
    <mergeCell ref="F3:G3"/>
    <mergeCell ref="H3:I3"/>
  </mergeCells>
  <printOptions horizontalCentered="1" verticalCentered="1"/>
  <pageMargins left="0.15748031496062992" right="0.15748031496062992" top="0.7086614173228347" bottom="0.7086614173228347" header="0.5118110236220472" footer="0.275590551181102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2018-11-19T00:45:32Z</cp:lastPrinted>
  <dcterms:created xsi:type="dcterms:W3CDTF">2000-12-27T08:16:26Z</dcterms:created>
  <dcterms:modified xsi:type="dcterms:W3CDTF">2018-12-10T11:51:53Z</dcterms:modified>
  <cp:category/>
  <cp:version/>
  <cp:contentType/>
  <cp:contentStatus/>
</cp:coreProperties>
</file>