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0" yWindow="300" windowWidth="19320" windowHeight="10410" tabRatio="876" activeTab="0"/>
  </bookViews>
  <sheets>
    <sheet name="表紙" sheetId="1" r:id="rId1"/>
    <sheet name="目次" sheetId="2" r:id="rId2"/>
    <sheet name="中表紙(1)" sheetId="3" r:id="rId3"/>
    <sheet name="建物被害_揺れ" sheetId="4" r:id="rId4"/>
    <sheet name="建物被害_液状化" sheetId="5" r:id="rId5"/>
    <sheet name="建物被害_津波" sheetId="6" r:id="rId6"/>
    <sheet name="建物被害_急傾斜" sheetId="7" r:id="rId7"/>
    <sheet name="建物被害_火災" sheetId="8" r:id="rId8"/>
    <sheet name="中表紙(2)" sheetId="9" r:id="rId9"/>
    <sheet name="屋外転倒_塀" sheetId="10" r:id="rId10"/>
    <sheet name="屋外転倒_自販機" sheetId="11" r:id="rId11"/>
    <sheet name="屋外落下物" sheetId="12" r:id="rId12"/>
    <sheet name="中表紙(3)" sheetId="13" r:id="rId13"/>
    <sheet name="人的被害_建物倒壊" sheetId="14" r:id="rId14"/>
    <sheet name="人的被害_建物倒壊内訳（揺れ）" sheetId="15" r:id="rId15"/>
    <sheet name="人的被害_津波（合計）" sheetId="16" r:id="rId16"/>
    <sheet name="人的被害_津波内訳(津波)" sheetId="17" r:id="rId17"/>
    <sheet name="人的被害_津波内訳(堤防沈下等）" sheetId="18" r:id="rId18"/>
    <sheet name="人的被害_急傾斜" sheetId="19" r:id="rId19"/>
    <sheet name="人的被害_火災" sheetId="20" r:id="rId20"/>
    <sheet name="人的被害_ブロック・自販機・屋外落下物合計" sheetId="21" r:id="rId21"/>
    <sheet name="人的被害_ブロック塀" sheetId="22" r:id="rId22"/>
    <sheet name="人的被害_自販機" sheetId="23" r:id="rId23"/>
    <sheet name="人的被害_屋外落下物" sheetId="24" r:id="rId24"/>
    <sheet name="人的被害建物倒壊内訳_（屋内収容物・屋内落下物）" sheetId="25" r:id="rId25"/>
    <sheet name="人的被害_屋内収容物" sheetId="26" r:id="rId26"/>
    <sheet name="人的被害_屋内落下物" sheetId="27" r:id="rId27"/>
    <sheet name="人的被害_揺れ要救助者" sheetId="28" r:id="rId28"/>
    <sheet name="人的被害_津波要救助者" sheetId="29" r:id="rId29"/>
    <sheet name="中表紙(4)" sheetId="30" r:id="rId30"/>
    <sheet name="参考1" sheetId="31" r:id="rId31"/>
    <sheet name="参考2" sheetId="32" r:id="rId32"/>
    <sheet name="参考3" sheetId="33" r:id="rId33"/>
    <sheet name="参考4" sheetId="34" r:id="rId34"/>
  </sheets>
  <definedNames>
    <definedName name="_xlnm.Print_Area" localSheetId="10">'屋外転倒_自販機'!$B$1:$I$85</definedName>
    <definedName name="_xlnm.Print_Area" localSheetId="9">'屋外転倒_塀'!$B$1:$Q$85</definedName>
    <definedName name="_xlnm.Print_Area" localSheetId="11">'屋外落下物'!$B$1:$I$85</definedName>
    <definedName name="_xlnm.Print_Area" localSheetId="4">'建物被害_液状化'!$B$1:$L$85</definedName>
    <definedName name="_xlnm.Print_Area" localSheetId="7">'建物被害_火災'!$B$1:$I$85</definedName>
    <definedName name="_xlnm.Print_Area" localSheetId="6">'建物被害_急傾斜'!$B$1:$L$85</definedName>
    <definedName name="_xlnm.Print_Area" localSheetId="5">'建物被害_津波'!$B$1:$L$85</definedName>
    <definedName name="_xlnm.Print_Area" localSheetId="3">'建物被害_揺れ'!$B$1:$L$85</definedName>
    <definedName name="_xlnm.Print_Area" localSheetId="30">'参考1'!$B$1:$O$87</definedName>
    <definedName name="_xlnm.Print_Area" localSheetId="31">'参考2'!$B$2:$R$86</definedName>
    <definedName name="_xlnm.Print_Area" localSheetId="32">'参考3'!$B$1:$K$85</definedName>
    <definedName name="_xlnm.Print_Area" localSheetId="33">'参考4'!$B$1:$F$36</definedName>
    <definedName name="_xlnm.Print_Area" localSheetId="20">'人的被害_ブロック・自販機・屋外落下物合計'!$H$1:$S$85</definedName>
    <definedName name="_xlnm.Print_Area" localSheetId="21">'人的被害_ブロック塀'!$P$1:$AQ$87</definedName>
    <definedName name="_xlnm.Print_Area" localSheetId="23">'人的被害_屋外落下物'!$H$1:$S$84</definedName>
    <definedName name="_xlnm.Print_Area" localSheetId="25">'人的被害_屋内収容物'!$H$1:$S$84</definedName>
    <definedName name="_xlnm.Print_Area" localSheetId="26">'人的被害_屋内落下物'!$M$1:$AH$85</definedName>
    <definedName name="_xlnm.Print_Area" localSheetId="19">'人的被害_火災'!$B$1:$Y$85</definedName>
    <definedName name="_xlnm.Print_Area" localSheetId="18">'人的被害_急傾斜'!$H$1:$S$84</definedName>
    <definedName name="_xlnm.Print_Area" localSheetId="13">'人的被害_建物倒壊'!$I$1:$S$87</definedName>
    <definedName name="_xlnm.Print_Area" localSheetId="14">'人的被害_建物倒壊内訳（揺れ）'!$M$1:$AH$85</definedName>
    <definedName name="_xlnm.Print_Area" localSheetId="22">'人的被害_自販機'!$H$1:$S$84</definedName>
    <definedName name="_xlnm.Print_Area" localSheetId="15">'人的被害_津波（合計）'!$C$1:$AQ$85</definedName>
    <definedName name="_xlnm.Print_Area" localSheetId="16">'人的被害_津波内訳(津波)'!$X$1:$AQ$85</definedName>
    <definedName name="_xlnm.Print_Area" localSheetId="17">'人的被害_津波内訳(堤防沈下等）'!$L$1:$AE$85</definedName>
    <definedName name="_xlnm.Print_Area" localSheetId="28">'人的被害_津波要救助者'!$B$1:$F$85</definedName>
    <definedName name="_xlnm.Print_Area" localSheetId="27">'人的被害_揺れ要救助者'!$B$1:$F$85</definedName>
    <definedName name="_xlnm.Print_Area" localSheetId="24">'人的被害建物倒壊内訳_（屋内収容物・屋内落下物）'!$H$1:$S$84</definedName>
    <definedName name="_xlnm.Print_Area" localSheetId="2">'中表紙(1)'!$A$1:$H$43</definedName>
    <definedName name="_xlnm.Print_Area" localSheetId="8">'中表紙(2)'!$A$1:$H$43</definedName>
    <definedName name="_xlnm.Print_Area" localSheetId="12">'中表紙(3)'!$A$1:$H$43</definedName>
    <definedName name="_xlnm.Print_Area" localSheetId="29">'中表紙(4)'!$A$1:$H$43</definedName>
  </definedNames>
  <calcPr fullCalcOnLoad="1"/>
</workbook>
</file>

<file path=xl/sharedStrings.xml><?xml version="1.0" encoding="utf-8"?>
<sst xmlns="http://schemas.openxmlformats.org/spreadsheetml/2006/main" count="10354" uniqueCount="431">
  <si>
    <t>01-1</t>
  </si>
  <si>
    <t>大阪市</t>
  </si>
  <si>
    <t>01-2</t>
  </si>
  <si>
    <t>01-3</t>
  </si>
  <si>
    <t>01-4</t>
  </si>
  <si>
    <t>01-5</t>
  </si>
  <si>
    <t>01-6</t>
  </si>
  <si>
    <t>01-7</t>
  </si>
  <si>
    <t>01-8</t>
  </si>
  <si>
    <t>01-9</t>
  </si>
  <si>
    <t>01-10</t>
  </si>
  <si>
    <t>01-11</t>
  </si>
  <si>
    <t>01-12</t>
  </si>
  <si>
    <t>01-13</t>
  </si>
  <si>
    <t>01-14</t>
  </si>
  <si>
    <t>01-15</t>
  </si>
  <si>
    <t>01-16</t>
  </si>
  <si>
    <t>01-17</t>
  </si>
  <si>
    <t>01-18</t>
  </si>
  <si>
    <t>01-19</t>
  </si>
  <si>
    <t>01-20</t>
  </si>
  <si>
    <t>01-21</t>
  </si>
  <si>
    <t>01-22</t>
  </si>
  <si>
    <t>01-23</t>
  </si>
  <si>
    <t>01-24</t>
  </si>
  <si>
    <t>02-1</t>
  </si>
  <si>
    <t>02-2</t>
  </si>
  <si>
    <t>02-3</t>
  </si>
  <si>
    <t>02-4</t>
  </si>
  <si>
    <t>02-5</t>
  </si>
  <si>
    <t>02-6</t>
  </si>
  <si>
    <t>02-7</t>
  </si>
  <si>
    <t>03</t>
  </si>
  <si>
    <t>岸和田市</t>
  </si>
  <si>
    <t>04</t>
  </si>
  <si>
    <t>豊中市</t>
  </si>
  <si>
    <t>05</t>
  </si>
  <si>
    <t>池田市</t>
  </si>
  <si>
    <t>06</t>
  </si>
  <si>
    <t>吹田市</t>
  </si>
  <si>
    <t>07</t>
  </si>
  <si>
    <t>泉大津市</t>
  </si>
  <si>
    <t>08</t>
  </si>
  <si>
    <t>高槻市</t>
  </si>
  <si>
    <t>09</t>
  </si>
  <si>
    <t>貝塚市</t>
  </si>
  <si>
    <t>10</t>
  </si>
  <si>
    <t>守口市</t>
  </si>
  <si>
    <t>11</t>
  </si>
  <si>
    <t>枚方市</t>
  </si>
  <si>
    <t>12</t>
  </si>
  <si>
    <t>茨木市</t>
  </si>
  <si>
    <t>13</t>
  </si>
  <si>
    <t>八尾市</t>
  </si>
  <si>
    <t>14</t>
  </si>
  <si>
    <t>泉佐野市</t>
  </si>
  <si>
    <t>15</t>
  </si>
  <si>
    <t>富田林市</t>
  </si>
  <si>
    <t>16</t>
  </si>
  <si>
    <t>寝屋川市</t>
  </si>
  <si>
    <t>17</t>
  </si>
  <si>
    <t>河内長野市</t>
  </si>
  <si>
    <t>18</t>
  </si>
  <si>
    <t>松原市</t>
  </si>
  <si>
    <t>19</t>
  </si>
  <si>
    <t>大東市</t>
  </si>
  <si>
    <t>20</t>
  </si>
  <si>
    <t>和泉市</t>
  </si>
  <si>
    <t>21</t>
  </si>
  <si>
    <t>箕面市</t>
  </si>
  <si>
    <t>22</t>
  </si>
  <si>
    <t>柏原市</t>
  </si>
  <si>
    <t>23</t>
  </si>
  <si>
    <t>羽曳野市</t>
  </si>
  <si>
    <t>24</t>
  </si>
  <si>
    <t>門真市</t>
  </si>
  <si>
    <t>25</t>
  </si>
  <si>
    <t>摂津市</t>
  </si>
  <si>
    <t>26</t>
  </si>
  <si>
    <t>高石市</t>
  </si>
  <si>
    <t>27</t>
  </si>
  <si>
    <t>藤井寺市</t>
  </si>
  <si>
    <t>28</t>
  </si>
  <si>
    <t>東大阪市</t>
  </si>
  <si>
    <t>29</t>
  </si>
  <si>
    <t>泉南市</t>
  </si>
  <si>
    <t>30</t>
  </si>
  <si>
    <t>四條畷市</t>
  </si>
  <si>
    <t>31</t>
  </si>
  <si>
    <t>交野市</t>
  </si>
  <si>
    <t>32</t>
  </si>
  <si>
    <t>大阪狭山市</t>
  </si>
  <si>
    <t>33</t>
  </si>
  <si>
    <t>阪南市</t>
  </si>
  <si>
    <t>34</t>
  </si>
  <si>
    <t>三島郡</t>
  </si>
  <si>
    <t>35</t>
  </si>
  <si>
    <t>豊能郡</t>
  </si>
  <si>
    <t>36</t>
  </si>
  <si>
    <t>37</t>
  </si>
  <si>
    <t>泉北郡</t>
  </si>
  <si>
    <t>38</t>
  </si>
  <si>
    <t>泉南郡</t>
  </si>
  <si>
    <t>39</t>
  </si>
  <si>
    <t>40</t>
  </si>
  <si>
    <t>41</t>
  </si>
  <si>
    <t>南河内郡</t>
  </si>
  <si>
    <t>42</t>
  </si>
  <si>
    <t>43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</si>
  <si>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</si>
  <si>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</si>
  <si>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</si>
  <si>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</si>
  <si>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</si>
  <si>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</si>
  <si>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</si>
  <si>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</si>
  <si>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</si>
  <si>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</si>
  <si>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</si>
  <si>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</si>
  <si>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</si>
  <si>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</si>
  <si>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</si>
  <si>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</si>
  <si>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</si>
  <si>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</si>
  <si>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</si>
  <si>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</si>
  <si>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</si>
  <si>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</si>
  <si>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</si>
  <si>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堺区</t>
  </si>
  <si>
    <t>中区</t>
  </si>
  <si>
    <t>東区</t>
  </si>
  <si>
    <t>南区</t>
  </si>
  <si>
    <t>北区</t>
  </si>
  <si>
    <t>美原区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</si>
  <si>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</si>
  <si>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</si>
  <si>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</si>
  <si>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</si>
  <si>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</si>
  <si>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</si>
  <si>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</si>
  <si>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</si>
  <si>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</si>
  <si>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</si>
  <si>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死者数</t>
  </si>
  <si>
    <t>負傷者数</t>
  </si>
  <si>
    <t>重傷者数</t>
  </si>
  <si>
    <t>大阪市</t>
  </si>
  <si>
    <t>堺市</t>
  </si>
  <si>
    <t>合計</t>
  </si>
  <si>
    <t>大阪市</t>
  </si>
  <si>
    <t>堺市</t>
  </si>
  <si>
    <t>その他</t>
  </si>
  <si>
    <t>合計</t>
  </si>
  <si>
    <t>建物棟数</t>
  </si>
  <si>
    <t>揺れによる全壊棟数</t>
  </si>
  <si>
    <t>揺れによる半壊棟数</t>
  </si>
  <si>
    <t>液状化による全壊棟数</t>
  </si>
  <si>
    <t>液状化による半壊棟数</t>
  </si>
  <si>
    <t>北区</t>
  </si>
  <si>
    <t>堺市</t>
  </si>
  <si>
    <t>その他市町村</t>
  </si>
  <si>
    <t>全壊棟数</t>
  </si>
  <si>
    <t>半壊棟数</t>
  </si>
  <si>
    <t>半壊棟数</t>
  </si>
  <si>
    <t>全建物</t>
  </si>
  <si>
    <t>木造</t>
  </si>
  <si>
    <t>非木造</t>
  </si>
  <si>
    <t>北区</t>
  </si>
  <si>
    <t>堺市</t>
  </si>
  <si>
    <t>全建物</t>
  </si>
  <si>
    <t>木造</t>
  </si>
  <si>
    <t>非木造</t>
  </si>
  <si>
    <t>北区</t>
  </si>
  <si>
    <t>堺市</t>
  </si>
  <si>
    <t>北区</t>
  </si>
  <si>
    <t>堺市</t>
  </si>
  <si>
    <t>北区</t>
  </si>
  <si>
    <t>堺市</t>
  </si>
  <si>
    <t>ブロック塀</t>
  </si>
  <si>
    <t>石塀</t>
  </si>
  <si>
    <t>コンクリート塀</t>
  </si>
  <si>
    <t>転倒件数</t>
  </si>
  <si>
    <t>北区</t>
  </si>
  <si>
    <t>堺市</t>
  </si>
  <si>
    <t>自動販売機
転倒件数</t>
  </si>
  <si>
    <t>北区</t>
  </si>
  <si>
    <t>堺市</t>
  </si>
  <si>
    <t>その他市町村</t>
  </si>
  <si>
    <t>北区</t>
  </si>
  <si>
    <t>堺市</t>
  </si>
  <si>
    <t>屋外落下物が生じる
建物棟数</t>
  </si>
  <si>
    <t>北区</t>
  </si>
  <si>
    <t>堺市</t>
  </si>
  <si>
    <t>北区</t>
  </si>
  <si>
    <t>堺市</t>
  </si>
  <si>
    <t>北区</t>
  </si>
  <si>
    <t>堺市</t>
  </si>
  <si>
    <t>北区</t>
  </si>
  <si>
    <t>堺市</t>
  </si>
  <si>
    <t>屋内落下物</t>
  </si>
  <si>
    <t>屋内ガラス被害</t>
  </si>
  <si>
    <t>総数</t>
  </si>
  <si>
    <t>総数</t>
  </si>
  <si>
    <t>自動販売機
台数</t>
  </si>
  <si>
    <t>転倒率</t>
  </si>
  <si>
    <t>死者数</t>
  </si>
  <si>
    <t>負傷者数</t>
  </si>
  <si>
    <t>重症者数</t>
  </si>
  <si>
    <t>ブロック塀</t>
  </si>
  <si>
    <t>石塀</t>
  </si>
  <si>
    <t>コンクリート塀</t>
  </si>
  <si>
    <t>建物棟数</t>
  </si>
  <si>
    <t>木造棟数</t>
  </si>
  <si>
    <t>夏12時</t>
  </si>
  <si>
    <t>冬18時</t>
  </si>
  <si>
    <t>冬18時</t>
  </si>
  <si>
    <t>夏12時</t>
  </si>
  <si>
    <t>建物棟数</t>
  </si>
  <si>
    <t>1.1 揺れによる建物被害</t>
  </si>
  <si>
    <t>1.2 液状化による建物被害</t>
  </si>
  <si>
    <t>1.3 津波による建物被害</t>
  </si>
  <si>
    <t>1.4 急傾斜地崩壊による建物被害</t>
  </si>
  <si>
    <t>1.5 地震火災による建物被害（ケース：冬18時および夏12時　1％超過確率風速）</t>
  </si>
  <si>
    <t>2.1 ブロック塀・自動販売機等の転倒（ブロック塀）</t>
  </si>
  <si>
    <t>2.1 ブロック塀・自動販売機等の転倒（自動販売機）</t>
  </si>
  <si>
    <t>2.2 屋外落下物の発生</t>
  </si>
  <si>
    <t>3.3 急傾斜地崩壊による人的被害（ケース：冬深夜）</t>
  </si>
  <si>
    <t>3.3 急傾斜地崩壊による人的被害（ケース：夏12時）</t>
  </si>
  <si>
    <t>3.3 急傾斜地崩壊による人的被害（ケース：冬18時）</t>
  </si>
  <si>
    <t>3.5 ブロック塀・自動販売機等の転倒、屋外落下物による被害（ブロック塀、ケース：冬深夜）</t>
  </si>
  <si>
    <t>3.5 ブロック塀・自動販売機等の転倒、屋外落下物による被害（ブロック塀、ケース：夏12時）</t>
  </si>
  <si>
    <t>3.5 ブロック塀・自動販売機等の転倒、屋外落下物による被害（ブロック塀、ケース：冬18時）</t>
  </si>
  <si>
    <t>3.5 ブロック塀・自動販売機等の転倒、屋外落下物による被害（自動販売機、ケース：冬深夜）</t>
  </si>
  <si>
    <t>3.5 ブロック塀・自動販売機等の転倒、屋外落下物による被害（自動販売機、ケース：夏12時）</t>
  </si>
  <si>
    <t>3.5 ブロック塀・自動販売機等の転倒、屋外落下物による被害（自動販売機、ケース：冬18時）</t>
  </si>
  <si>
    <t>3.5 ブロック塀・自動販売機等の転倒、屋外落下物による被害（屋外落下物、ケース：冬深夜）</t>
  </si>
  <si>
    <t>3.5 ブロック塀・自動販売機等の転倒、屋外落下物による被害（屋外落下物、ケース：夏12時）</t>
  </si>
  <si>
    <t>3.5 ブロック塀・自動販売機等の転倒、屋外落下物による被害（屋外落下物、ケース：冬18時）</t>
  </si>
  <si>
    <t>3.6 屋内収容物移動・転倒、屋内落下物による被害（屋内収容物、ケース：冬深夜）</t>
  </si>
  <si>
    <t>3.6 屋内収容物移動・転倒、屋内落下物による被害（屋内収容物、ケース：夏12時）</t>
  </si>
  <si>
    <t>3.6 屋内収容物移動・転倒、屋内落下物による被害（屋内収容物、ケース：冬18時）</t>
  </si>
  <si>
    <t>3.6 屋内収容物移動・転倒、屋内落下物による被害（屋内落下物、ケース：冬深夜）</t>
  </si>
  <si>
    <t>3.6 屋内収容物移動・転倒、屋内落下物による被害（屋内落下物、ケース：夏12時）</t>
  </si>
  <si>
    <t>3.6 屋内収容物移動・転倒、屋内落下物による被害（屋内落下物、ケース：冬18時）</t>
  </si>
  <si>
    <t>死者数
（滞留者）</t>
  </si>
  <si>
    <t>死者数
（合計）</t>
  </si>
  <si>
    <t>負傷者数
（滞留者）</t>
  </si>
  <si>
    <t>負傷者数
（合計）</t>
  </si>
  <si>
    <t>重傷者数
（滞留者）</t>
  </si>
  <si>
    <t>重傷者数
（合計）</t>
  </si>
  <si>
    <t>北区</t>
  </si>
  <si>
    <t>堺市</t>
  </si>
  <si>
    <t>北区</t>
  </si>
  <si>
    <t>堺市</t>
  </si>
  <si>
    <t>北区</t>
  </si>
  <si>
    <t>堺市</t>
  </si>
  <si>
    <t>北区</t>
  </si>
  <si>
    <t>堺市</t>
  </si>
  <si>
    <t>死者数</t>
  </si>
  <si>
    <t>負傷者数</t>
  </si>
  <si>
    <t>重傷者数</t>
  </si>
  <si>
    <t>3.4 火災による人的被害（ケース：夏12時　1％超過確率風速）</t>
  </si>
  <si>
    <t>3.4 火災による人的被害（ケース：冬 18時　1％超過確率風速）</t>
  </si>
  <si>
    <t>北区</t>
  </si>
  <si>
    <t>堺市</t>
  </si>
  <si>
    <t>自力脱出困難者</t>
  </si>
  <si>
    <t>3.7 揺れによる建物被害に伴う要救助者（ケース：夏12時および冬18時）</t>
  </si>
  <si>
    <t>北区</t>
  </si>
  <si>
    <t>堺市</t>
  </si>
  <si>
    <t>要救助者</t>
  </si>
  <si>
    <t>3.8 津波被害に伴う要救助者（ケース：夏12時および冬18時）</t>
  </si>
  <si>
    <t>死者数
（その他）</t>
  </si>
  <si>
    <t>負傷者数
（その他）</t>
  </si>
  <si>
    <t>重傷者数
（その他）</t>
  </si>
  <si>
    <t>3.2 津波による人的被害　(ケース：4-1 避難迅速化　時間：冬深夜)</t>
  </si>
  <si>
    <t>3.2 津波による人的被害　(ケース：4-1 早期避難率低　時間：冬深夜)</t>
  </si>
  <si>
    <t>北区</t>
  </si>
  <si>
    <t>堺市</t>
  </si>
  <si>
    <t>北区</t>
  </si>
  <si>
    <t>堺市</t>
  </si>
  <si>
    <t>津波による人的被害</t>
  </si>
  <si>
    <t>津波による人的被害（合計）</t>
  </si>
  <si>
    <t>堤防破堤による人的被害</t>
  </si>
  <si>
    <t>塀件数</t>
  </si>
  <si>
    <t>落下危険物を有する
建物棟数</t>
  </si>
  <si>
    <t>落下率</t>
  </si>
  <si>
    <t>北区</t>
  </si>
  <si>
    <t>堺市</t>
  </si>
  <si>
    <t>3.5 ブロック塀・自動販売機等の転倒、屋外落下物による被害（合計、ケース：冬深夜）</t>
  </si>
  <si>
    <t>3.5 ブロック塀・自動販売機等の転倒、屋外落下物による被害（合計、ケース：夏12時）</t>
  </si>
  <si>
    <t>3.5 ブロック塀・自動販売機等の転倒、屋外落下物による被害（合計、ケース：冬18時）</t>
  </si>
  <si>
    <t>北区</t>
  </si>
  <si>
    <t>堺市</t>
  </si>
  <si>
    <t>3.1 建物倒壊による被害（ケース：冬深夜）</t>
  </si>
  <si>
    <t>死者数</t>
  </si>
  <si>
    <t>負傷者数</t>
  </si>
  <si>
    <t>重傷者数</t>
  </si>
  <si>
    <t>全建物内</t>
  </si>
  <si>
    <t>木造内</t>
  </si>
  <si>
    <t>非木造内</t>
  </si>
  <si>
    <t>3.1 建物倒壊による被害（揺れによる被害、ケース：冬深夜）</t>
  </si>
  <si>
    <t>3.1 建物倒壊による被害（揺れによる被害、ケース：夏12時）</t>
  </si>
  <si>
    <t>3.1 建物倒壊による被害（揺れによる被害、ケース：冬18時）</t>
  </si>
  <si>
    <t>北区</t>
  </si>
  <si>
    <t>堺市</t>
  </si>
  <si>
    <t>北区</t>
  </si>
  <si>
    <t>世帯数</t>
  </si>
  <si>
    <t>大阪府全域</t>
  </si>
  <si>
    <t>人口データ</t>
  </si>
  <si>
    <t>建物データ(全建物)</t>
  </si>
  <si>
    <t>建物データ(住宅)</t>
  </si>
  <si>
    <t>夜間人口</t>
  </si>
  <si>
    <t>昼間人口</t>
  </si>
  <si>
    <t>木造建物棟数</t>
  </si>
  <si>
    <t>非木造建物棟数</t>
  </si>
  <si>
    <t>北区</t>
  </si>
  <si>
    <t>堺市</t>
  </si>
  <si>
    <t>夕方人口</t>
  </si>
  <si>
    <t>死者数</t>
  </si>
  <si>
    <t>津波による人的被害</t>
  </si>
  <si>
    <t>北区</t>
  </si>
  <si>
    <t>堺市</t>
  </si>
  <si>
    <t>全出火</t>
  </si>
  <si>
    <t>炎上出火</t>
  </si>
  <si>
    <t>残出火</t>
  </si>
  <si>
    <t>出火件数（冬18時）</t>
  </si>
  <si>
    <t>出火件数（夏12時）</t>
  </si>
  <si>
    <t>木造
～1962</t>
  </si>
  <si>
    <t>木造
～1971</t>
  </si>
  <si>
    <t>木造
～1980</t>
  </si>
  <si>
    <t>木造
～1989</t>
  </si>
  <si>
    <t>木造
～2001</t>
  </si>
  <si>
    <t>木造
2002～</t>
  </si>
  <si>
    <t>非木造
～1971</t>
  </si>
  <si>
    <t>非木造
～1980</t>
  </si>
  <si>
    <t>非木造
1981～</t>
  </si>
  <si>
    <t>箇所数</t>
  </si>
  <si>
    <t>収容人数（合計）</t>
  </si>
  <si>
    <t>備考</t>
  </si>
  <si>
    <t>H25.4.30　時点</t>
  </si>
  <si>
    <t>堺市</t>
  </si>
  <si>
    <t>52452(※)</t>
  </si>
  <si>
    <t>H25.1末　時点</t>
  </si>
  <si>
    <t>堺市</t>
  </si>
  <si>
    <t>14508(※)</t>
  </si>
  <si>
    <t>H25.7.1　時点</t>
  </si>
  <si>
    <t>H25.7.11　時点</t>
  </si>
  <si>
    <t>H25.7.10　時点</t>
  </si>
  <si>
    <t>5580(※)</t>
  </si>
  <si>
    <t>1．建物被害</t>
  </si>
  <si>
    <t>目　　次</t>
  </si>
  <si>
    <t>3．人的被害</t>
  </si>
  <si>
    <t>頁</t>
  </si>
  <si>
    <t>1．建物被害・・・・・・・・・・・・・・・・・・・・・・・・・</t>
  </si>
  <si>
    <t>　1.1　揺れによる建物被害　・・・・・・・・・・・・・・・・・</t>
  </si>
  <si>
    <t>　1.2　液状化による建物被害　・・・・・・・・・・・・・・・・</t>
  </si>
  <si>
    <t>　1.3　津波による建物被害　・・・・・・・・・・・・・・・・・　</t>
  </si>
  <si>
    <t>　1.4　急傾斜地崩壊による建物被害　・・・・・・・・・・・・・</t>
  </si>
  <si>
    <t>　1.5　地震火災による建物被害　・・・・・・・・・・・・・・・</t>
  </si>
  <si>
    <t>2．屋外転倒、落下物の発生　・・・・・・・・・・・・・・・・・</t>
  </si>
  <si>
    <t>　2.1　ブロック塀・自動販売機等の転倒　・・・・・・・・・・・</t>
  </si>
  <si>
    <t>　2.2　屋外落下物の発生　・・・・・・・・・・・・・・・・・・</t>
  </si>
  <si>
    <t>3．人的被害　・・・・・・・・・・・・・・・・・・・・・・・・</t>
  </si>
  <si>
    <t>　3.1　建物倒壊による被害　・・・・・・・・・・・・・・・・・</t>
  </si>
  <si>
    <t>　3.5　ブロック塀・自動販売機等の転倒、屋外落下物による被害・</t>
  </si>
  <si>
    <t>　3.6　屋内収容物移動・転倒、屋内落下物による被害　・・・・・</t>
  </si>
  <si>
    <t>2．屋外転倒、落下物の発生</t>
  </si>
  <si>
    <t>　3.2　津波による人的被害　・・・・・・・・・・・・・・・・・</t>
  </si>
  <si>
    <t>　3.3　急傾斜地崩壊による人的被害　・・・・・・・・・・・・・</t>
  </si>
  <si>
    <t>参考資料</t>
  </si>
  <si>
    <t>　3.4　火災による人的被害　・・・・・・・・・・・・・・・・・</t>
  </si>
  <si>
    <t>　3.7　揺れによる建物被害に伴う要救助者　・・・・・・・・・・</t>
  </si>
  <si>
    <t>参考資料 　・・・・・・・・・・・・・・・・・・・・・・・・・</t>
  </si>
  <si>
    <t>延焼面積
（冬18時）</t>
  </si>
  <si>
    <t>延焼面積(km2)
（冬18時）</t>
  </si>
  <si>
    <t>延焼面積(km2)
（夏12時）</t>
  </si>
  <si>
    <t>3.6 屋内収容物移動・転倒、屋内落下物による被害（ケース：夏12時）</t>
  </si>
  <si>
    <t>　屋内収容物移動・転倒、屋内落下物による被害は3.6を参照。</t>
  </si>
  <si>
    <t>※建物倒壊による被害の内訳は揺れによる被害と屋内収容物移動・転倒、屋内落下物による被害である。</t>
  </si>
  <si>
    <t>※四捨五入により合計が合致しないところがあります。</t>
  </si>
  <si>
    <r>
      <t>3.6 屋内収容物移動・転倒、屋内落下物による被害（ケース：冬1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時）</t>
    </r>
  </si>
  <si>
    <t>炎上出火家屋からの逃げ遅れ</t>
  </si>
  <si>
    <t>延焼拡大時の逃げまどい</t>
  </si>
  <si>
    <t>炎上出火家屋からの逃げ遅れ</t>
  </si>
  <si>
    <t>延焼拡大時の逃げまどい</t>
  </si>
  <si>
    <t>倒壊による家屋内の救出困難者の閉じ込め</t>
  </si>
  <si>
    <t>大阪府域の被害想定について</t>
  </si>
  <si>
    <t>（人的被害・建物被害）</t>
  </si>
  <si>
    <t>市区町村別表</t>
  </si>
  <si>
    <t>（参考1）人口（大阪府・浸水域）　・・・・・・・・・・・・・・</t>
  </si>
  <si>
    <t>（参考2）建物棟数　・・・・・・・・・・・・・・・・・・・・・</t>
  </si>
  <si>
    <t>（参考3）出火件数　・・・・・・・・・・・・・・・・・・・・・</t>
  </si>
  <si>
    <t>（参考4）津波避難ビル等件数　・・・・・・・・・・・・・・・・</t>
  </si>
  <si>
    <t>3.1 建物倒壊による被害（合計、ケース：夏12時）</t>
  </si>
  <si>
    <t>3.1 建物倒壊による被害（合計、ケース：冬18時）</t>
  </si>
  <si>
    <t>（参考1）人口（大阪府・浸水域）</t>
  </si>
  <si>
    <t>（参考2）建物棟数</t>
  </si>
  <si>
    <t>浸水域</t>
  </si>
  <si>
    <t>大阪府全域</t>
  </si>
  <si>
    <t>木造棟数</t>
  </si>
  <si>
    <t>非木造棟数</t>
  </si>
  <si>
    <t>非木造棟数</t>
  </si>
  <si>
    <t>（参考3）出火件数</t>
  </si>
  <si>
    <t xml:space="preserve">※収容人数が不明のため内閣府公表の一棟あたりの収容人数558人として算出 </t>
  </si>
  <si>
    <t>市区町村名</t>
  </si>
  <si>
    <t>市名</t>
  </si>
  <si>
    <t>市区町村名</t>
  </si>
  <si>
    <t>市名</t>
  </si>
  <si>
    <t>市名</t>
  </si>
  <si>
    <t>3.2 津波（合計）による人的被害　(ケース：4-1 避難迅速化　時間：夏12時)</t>
  </si>
  <si>
    <t>3.2 津波（合計）による人的被害　(ケース：4-1 早期避難率低　時間：夏12時)</t>
  </si>
  <si>
    <t>3.2 津波（合計）による人的被害　(ケース：4-1 避難迅速化　時間：冬18時)</t>
  </si>
  <si>
    <t>3.2 津波（合計）による人的被害　(ケース：4-1 早期避難率低　時間：冬18時)</t>
  </si>
  <si>
    <t>3.2 津波（津波）による人的被害　(ケース：4-1 避難迅速化　時間：夏12時)</t>
  </si>
  <si>
    <t>3.2 津波（津波）による人的被害　(ケース：4-1 早期避難率低　時間：夏12時)</t>
  </si>
  <si>
    <t>3.2 津波（津波）による人的被害　(ケース：4-1 避難迅速化　時間：冬18時)</t>
  </si>
  <si>
    <t>3.2 津波（津波）による人的被害　(ケース：4-1 早期避難率低　時間：冬18時)</t>
  </si>
  <si>
    <t>3.2 津波（堤防沈下等）による人的被害　(ケース：4-1 避難迅速化　時間：夏12時)</t>
  </si>
  <si>
    <t>3.2 津波（堤防沈下等）による人的被害　(ケース：4-1 早期避難率低　時間：夏12時)</t>
  </si>
  <si>
    <t>3.2 津波（堤防沈下等）による人的被害　(ケース：4-1 避難迅速化　時間：冬18時)</t>
  </si>
  <si>
    <t>3.2 津波（堤防沈下等）による人的被害　(ケース：4-1 早期避難率低　時間：冬18時)</t>
  </si>
  <si>
    <t>津波による人的被害（津波）</t>
  </si>
  <si>
    <t>堤防沈下等による人的被害（堤防沈下等）</t>
  </si>
  <si>
    <t>（参考4）津波避難ビル件数（平成25年4月時点）</t>
  </si>
  <si>
    <t>政令市</t>
  </si>
  <si>
    <t>　3.8　津波被害に伴う要救助者・・・・・・・・・・・・・・・・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</si>
</sst>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%"/>
    <numFmt numFmtId="179" formatCode="0.0_);[Red]\(0.0\)"/>
    <numFmt numFmtId="180" formatCode="0.000000_ "/>
    <numFmt numFmtId="181" formatCode="0.00000_ "/>
    <numFmt numFmtId="182" formatCode="0.0000_ "/>
    <numFmt numFmtId="183" formatCode="0.000_ "/>
    <numFmt numFmtId="184" formatCode="0.0_ "/>
    <numFmt numFmtId="185" formatCode="0_ "/>
    <numFmt numFmtId="186" formatCode="0.0000000_ "/>
    <numFmt numFmtId="187" formatCode="0.00000000_ "/>
    <numFmt numFmtId="188" formatCode="#,##0.0;[Red]\-#,##0.0"/>
    <numFmt numFmtId="189" formatCode="#,##0_ ;[Red]\-#,##0\ "/>
    <numFmt numFmtId="190" formatCode="0.00_);[Red]\(0.00\)"/>
    <numFmt numFmtId="191" formatCode="#,##0_);[Red]\(#,##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color indexed="56"/>
      <name val="ＭＳ Ｐ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8"/>
      <name val="ＭＳ ゴシック"/>
      <family val="3"/>
    </font>
    <font>
      <sz val="2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/>
      <right>
        <color indexed="63"/>
      </right>
      <top style="medium"/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4" fillId="31" borderId="0" applyNumberFormat="0" applyBorder="0" applyAlignment="0" applyProtection="0"/>
  </cellStyleXfs>
  <cellXfs count="56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2" fillId="32" borderId="12" xfId="0" applyFont="1" applyFill="1" applyBorder="1" applyAlignment="1">
      <alignment vertical="center"/>
    </xf>
    <xf numFmtId="0" fontId="2" fillId="32" borderId="13" xfId="0" applyFont="1" applyFill="1" applyBorder="1" applyAlignment="1">
      <alignment vertical="center"/>
    </xf>
    <xf numFmtId="0" fontId="2" fillId="32" borderId="14" xfId="0" applyFont="1" applyFill="1" applyBorder="1" applyAlignment="1">
      <alignment vertical="center"/>
    </xf>
    <xf numFmtId="0" fontId="2" fillId="32" borderId="15" xfId="0" applyFont="1" applyFill="1" applyBorder="1" applyAlignment="1">
      <alignment vertical="center"/>
    </xf>
    <xf numFmtId="0" fontId="2" fillId="32" borderId="16" xfId="0" applyFont="1" applyFill="1" applyBorder="1" applyAlignment="1">
      <alignment vertical="center"/>
    </xf>
    <xf numFmtId="0" fontId="2" fillId="32" borderId="17" xfId="0" applyFont="1" applyFill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2" fillId="32" borderId="21" xfId="0" applyFont="1" applyFill="1" applyBorder="1" applyAlignment="1">
      <alignment vertical="center"/>
    </xf>
    <xf numFmtId="0" fontId="2" fillId="32" borderId="2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32" borderId="23" xfId="0" applyFont="1" applyFill="1" applyBorder="1" applyAlignment="1">
      <alignment vertical="center"/>
    </xf>
    <xf numFmtId="0" fontId="2" fillId="32" borderId="24" xfId="0" applyFont="1" applyFill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0" fontId="2" fillId="32" borderId="32" xfId="0" applyFont="1" applyFill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5" fillId="32" borderId="17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2" fillId="32" borderId="41" xfId="0" applyFont="1" applyFill="1" applyBorder="1" applyAlignment="1">
      <alignment horizontal="center" vertical="center"/>
    </xf>
    <xf numFmtId="0" fontId="2" fillId="32" borderId="42" xfId="0" applyFont="1" applyFill="1" applyBorder="1" applyAlignment="1">
      <alignment horizontal="center" vertical="center"/>
    </xf>
    <xf numFmtId="177" fontId="0" fillId="32" borderId="0" xfId="0" applyNumberFormat="1" applyFill="1" applyBorder="1" applyAlignment="1">
      <alignment vertical="center"/>
    </xf>
    <xf numFmtId="177" fontId="0" fillId="32" borderId="0" xfId="0" applyNumberFormat="1" applyFill="1" applyBorder="1" applyAlignment="1">
      <alignment horizontal="center" vertical="center"/>
    </xf>
    <xf numFmtId="9" fontId="2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27" xfId="0" applyNumberFormat="1" applyBorder="1" applyAlignment="1">
      <alignment vertical="center"/>
    </xf>
    <xf numFmtId="38" fontId="0" fillId="0" borderId="19" xfId="0" applyNumberFormat="1" applyBorder="1" applyAlignment="1">
      <alignment vertical="center"/>
    </xf>
    <xf numFmtId="38" fontId="0" fillId="0" borderId="28" xfId="0" applyNumberFormat="1" applyBorder="1" applyAlignment="1">
      <alignment vertical="center"/>
    </xf>
    <xf numFmtId="38" fontId="0" fillId="0" borderId="31" xfId="0" applyNumberFormat="1" applyBorder="1" applyAlignment="1">
      <alignment vertical="center"/>
    </xf>
    <xf numFmtId="38" fontId="0" fillId="0" borderId="23" xfId="0" applyNumberFormat="1" applyBorder="1" applyAlignment="1">
      <alignment vertical="center"/>
    </xf>
    <xf numFmtId="38" fontId="0" fillId="0" borderId="32" xfId="0" applyNumberForma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28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78" fontId="2" fillId="0" borderId="32" xfId="0" applyNumberFormat="1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0" fontId="2" fillId="32" borderId="43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vertical="center"/>
    </xf>
    <xf numFmtId="176" fontId="2" fillId="0" borderId="44" xfId="0" applyNumberFormat="1" applyFont="1" applyBorder="1" applyAlignment="1">
      <alignment vertical="center"/>
    </xf>
    <xf numFmtId="0" fontId="2" fillId="32" borderId="31" xfId="0" applyFont="1" applyFill="1" applyBorder="1" applyAlignment="1">
      <alignment vertical="center"/>
    </xf>
    <xf numFmtId="178" fontId="2" fillId="0" borderId="40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32" borderId="12" xfId="0" applyFont="1" applyFill="1" applyBorder="1" applyAlignment="1">
      <alignment vertical="center"/>
    </xf>
    <xf numFmtId="0" fontId="6" fillId="32" borderId="13" xfId="0" applyFont="1" applyFill="1" applyBorder="1" applyAlignment="1">
      <alignment vertical="center"/>
    </xf>
    <xf numFmtId="176" fontId="6" fillId="0" borderId="4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0" fontId="6" fillId="32" borderId="14" xfId="0" applyFont="1" applyFill="1" applyBorder="1" applyAlignment="1">
      <alignment vertical="center"/>
    </xf>
    <xf numFmtId="0" fontId="6" fillId="32" borderId="15" xfId="0" applyFont="1" applyFill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0" fontId="6" fillId="32" borderId="46" xfId="0" applyFont="1" applyFill="1" applyBorder="1" applyAlignment="1">
      <alignment vertical="center"/>
    </xf>
    <xf numFmtId="0" fontId="6" fillId="32" borderId="47" xfId="0" applyFont="1" applyFill="1" applyBorder="1" applyAlignment="1">
      <alignment vertical="center"/>
    </xf>
    <xf numFmtId="176" fontId="6" fillId="0" borderId="48" xfId="0" applyNumberFormat="1" applyFont="1" applyBorder="1" applyAlignment="1">
      <alignment vertical="center"/>
    </xf>
    <xf numFmtId="176" fontId="6" fillId="0" borderId="49" xfId="0" applyNumberFormat="1" applyFont="1" applyBorder="1" applyAlignment="1">
      <alignment vertical="center"/>
    </xf>
    <xf numFmtId="176" fontId="6" fillId="0" borderId="50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0" fontId="6" fillId="32" borderId="16" xfId="0" applyFont="1" applyFill="1" applyBorder="1" applyAlignment="1">
      <alignment vertical="center"/>
    </xf>
    <xf numFmtId="0" fontId="6" fillId="32" borderId="17" xfId="0" applyFont="1" applyFill="1" applyBorder="1" applyAlignment="1">
      <alignment vertical="center"/>
    </xf>
    <xf numFmtId="176" fontId="6" fillId="0" borderId="51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0" fontId="6" fillId="32" borderId="21" xfId="0" applyFont="1" applyFill="1" applyBorder="1" applyAlignment="1">
      <alignment vertical="center"/>
    </xf>
    <xf numFmtId="0" fontId="6" fillId="32" borderId="22" xfId="0" applyFont="1" applyFill="1" applyBorder="1" applyAlignment="1">
      <alignment vertical="center"/>
    </xf>
    <xf numFmtId="0" fontId="7" fillId="32" borderId="17" xfId="0" applyFont="1" applyFill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52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66">
      <alignment/>
      <protection/>
    </xf>
    <xf numFmtId="176" fontId="2" fillId="0" borderId="28" xfId="66" applyNumberFormat="1" applyFont="1" applyBorder="1" applyAlignment="1">
      <alignment/>
      <protection/>
    </xf>
    <xf numFmtId="0" fontId="2" fillId="32" borderId="14" xfId="66" applyFont="1" applyFill="1" applyBorder="1">
      <alignment/>
      <protection/>
    </xf>
    <xf numFmtId="0" fontId="2" fillId="32" borderId="53" xfId="66" applyFont="1" applyFill="1" applyBorder="1">
      <alignment/>
      <protection/>
    </xf>
    <xf numFmtId="176" fontId="2" fillId="0" borderId="20" xfId="66" applyNumberFormat="1" applyFont="1" applyBorder="1" applyAlignment="1">
      <alignment/>
      <protection/>
    </xf>
    <xf numFmtId="0" fontId="2" fillId="32" borderId="16" xfId="66" applyFont="1" applyFill="1" applyBorder="1">
      <alignment/>
      <protection/>
    </xf>
    <xf numFmtId="0" fontId="2" fillId="32" borderId="54" xfId="66" applyFont="1" applyFill="1" applyBorder="1">
      <alignment/>
      <protection/>
    </xf>
    <xf numFmtId="176" fontId="2" fillId="0" borderId="32" xfId="66" applyNumberFormat="1" applyFont="1" applyBorder="1">
      <alignment/>
      <protection/>
    </xf>
    <xf numFmtId="176" fontId="2" fillId="0" borderId="32" xfId="66" applyNumberFormat="1" applyFont="1" applyBorder="1" applyAlignment="1">
      <alignment/>
      <protection/>
    </xf>
    <xf numFmtId="0" fontId="2" fillId="32" borderId="12" xfId="66" applyFont="1" applyFill="1" applyBorder="1">
      <alignment/>
      <protection/>
    </xf>
    <xf numFmtId="0" fontId="2" fillId="32" borderId="55" xfId="66" applyFont="1" applyFill="1" applyBorder="1">
      <alignment/>
      <protection/>
    </xf>
    <xf numFmtId="176" fontId="2" fillId="0" borderId="28" xfId="66" applyNumberFormat="1" applyFont="1" applyBorder="1">
      <alignment/>
      <protection/>
    </xf>
    <xf numFmtId="0" fontId="5" fillId="32" borderId="54" xfId="66" applyFont="1" applyFill="1" applyBorder="1">
      <alignment/>
      <protection/>
    </xf>
    <xf numFmtId="0" fontId="2" fillId="0" borderId="0" xfId="66" applyFont="1" applyBorder="1">
      <alignment/>
      <protection/>
    </xf>
    <xf numFmtId="176" fontId="2" fillId="0" borderId="0" xfId="66" applyNumberFormat="1" applyFont="1" applyBorder="1">
      <alignment/>
      <protection/>
    </xf>
    <xf numFmtId="0" fontId="2" fillId="0" borderId="0" xfId="66" applyFont="1">
      <alignment/>
      <protection/>
    </xf>
    <xf numFmtId="0" fontId="4" fillId="0" borderId="0" xfId="66" applyBorder="1">
      <alignment/>
      <protection/>
    </xf>
    <xf numFmtId="0" fontId="2" fillId="32" borderId="15" xfId="66" applyFont="1" applyFill="1" applyBorder="1">
      <alignment/>
      <protection/>
    </xf>
    <xf numFmtId="0" fontId="2" fillId="32" borderId="17" xfId="66" applyFont="1" applyFill="1" applyBorder="1">
      <alignment/>
      <protection/>
    </xf>
    <xf numFmtId="0" fontId="2" fillId="32" borderId="13" xfId="66" applyFont="1" applyFill="1" applyBorder="1">
      <alignment/>
      <protection/>
    </xf>
    <xf numFmtId="0" fontId="5" fillId="32" borderId="17" xfId="66" applyFont="1" applyFill="1" applyBorder="1">
      <alignment/>
      <protection/>
    </xf>
    <xf numFmtId="176" fontId="2" fillId="0" borderId="40" xfId="66" applyNumberFormat="1" applyFont="1" applyBorder="1" applyAlignment="1">
      <alignment/>
      <protection/>
    </xf>
    <xf numFmtId="0" fontId="2" fillId="32" borderId="21" xfId="66" applyFont="1" applyFill="1" applyBorder="1">
      <alignment/>
      <protection/>
    </xf>
    <xf numFmtId="0" fontId="2" fillId="32" borderId="56" xfId="66" applyFont="1" applyFill="1" applyBorder="1">
      <alignment/>
      <protection/>
    </xf>
    <xf numFmtId="0" fontId="2" fillId="32" borderId="22" xfId="66" applyFont="1" applyFill="1" applyBorder="1">
      <alignment/>
      <protection/>
    </xf>
    <xf numFmtId="176" fontId="0" fillId="0" borderId="0" xfId="0" applyNumberFormat="1" applyBorder="1" applyAlignment="1">
      <alignment vertical="center"/>
    </xf>
    <xf numFmtId="0" fontId="0" fillId="0" borderId="57" xfId="0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4" fillId="0" borderId="0" xfId="66" applyNumberFormat="1">
      <alignment/>
      <protection/>
    </xf>
    <xf numFmtId="0" fontId="2" fillId="32" borderId="31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176" fontId="2" fillId="0" borderId="58" xfId="0" applyNumberFormat="1" applyFont="1" applyBorder="1" applyAlignment="1">
      <alignment vertical="center"/>
    </xf>
    <xf numFmtId="176" fontId="2" fillId="0" borderId="59" xfId="0" applyNumberFormat="1" applyFont="1" applyBorder="1" applyAlignment="1">
      <alignment vertical="center"/>
    </xf>
    <xf numFmtId="176" fontId="2" fillId="0" borderId="45" xfId="0" applyNumberFormat="1" applyFont="1" applyBorder="1" applyAlignment="1">
      <alignment vertical="center"/>
    </xf>
    <xf numFmtId="0" fontId="2" fillId="32" borderId="30" xfId="0" applyFont="1" applyFill="1" applyBorder="1" applyAlignment="1">
      <alignment horizontal="center" vertical="center"/>
    </xf>
    <xf numFmtId="176" fontId="0" fillId="0" borderId="27" xfId="0" applyNumberFormat="1" applyBorder="1" applyAlignment="1">
      <alignment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60" xfId="0" applyFont="1" applyFill="1" applyBorder="1" applyAlignment="1">
      <alignment horizontal="center" vertical="center"/>
    </xf>
    <xf numFmtId="0" fontId="2" fillId="32" borderId="49" xfId="0" applyFont="1" applyFill="1" applyBorder="1" applyAlignment="1">
      <alignment horizontal="center" vertical="center"/>
    </xf>
    <xf numFmtId="0" fontId="4" fillId="0" borderId="0" xfId="65">
      <alignment vertical="center"/>
      <protection/>
    </xf>
    <xf numFmtId="0" fontId="2" fillId="32" borderId="21" xfId="65" applyFont="1" applyFill="1" applyBorder="1">
      <alignment vertical="center"/>
      <protection/>
    </xf>
    <xf numFmtId="0" fontId="2" fillId="32" borderId="22" xfId="65" applyFont="1" applyFill="1" applyBorder="1">
      <alignment vertical="center"/>
      <protection/>
    </xf>
    <xf numFmtId="38" fontId="6" fillId="0" borderId="61" xfId="49" applyFont="1" applyBorder="1" applyAlignment="1">
      <alignment vertical="center"/>
    </xf>
    <xf numFmtId="38" fontId="6" fillId="0" borderId="27" xfId="49" applyFont="1" applyBorder="1" applyAlignment="1">
      <alignment vertical="center"/>
    </xf>
    <xf numFmtId="38" fontId="6" fillId="0" borderId="28" xfId="49" applyFont="1" applyBorder="1" applyAlignment="1">
      <alignment vertical="center"/>
    </xf>
    <xf numFmtId="38" fontId="6" fillId="0" borderId="19" xfId="49" applyFont="1" applyBorder="1" applyAlignment="1">
      <alignment vertical="center"/>
    </xf>
    <xf numFmtId="0" fontId="2" fillId="32" borderId="14" xfId="65" applyFont="1" applyFill="1" applyBorder="1">
      <alignment vertical="center"/>
      <protection/>
    </xf>
    <xf numFmtId="0" fontId="2" fillId="32" borderId="15" xfId="65" applyFont="1" applyFill="1" applyBorder="1">
      <alignment vertical="center"/>
      <protection/>
    </xf>
    <xf numFmtId="38" fontId="6" fillId="0" borderId="62" xfId="49" applyFont="1" applyBorder="1" applyAlignment="1">
      <alignment vertical="center"/>
    </xf>
    <xf numFmtId="38" fontId="6" fillId="0" borderId="29" xfId="49" applyFont="1" applyBorder="1" applyAlignment="1">
      <alignment vertical="center"/>
    </xf>
    <xf numFmtId="38" fontId="6" fillId="0" borderId="20" xfId="49" applyFont="1" applyBorder="1" applyAlignment="1">
      <alignment vertical="center"/>
    </xf>
    <xf numFmtId="38" fontId="6" fillId="0" borderId="10" xfId="49" applyFont="1" applyBorder="1" applyAlignment="1">
      <alignment vertical="center"/>
    </xf>
    <xf numFmtId="0" fontId="2" fillId="32" borderId="16" xfId="65" applyFont="1" applyFill="1" applyBorder="1">
      <alignment vertical="center"/>
      <protection/>
    </xf>
    <xf numFmtId="0" fontId="2" fillId="32" borderId="17" xfId="65" applyFont="1" applyFill="1" applyBorder="1">
      <alignment vertical="center"/>
      <protection/>
    </xf>
    <xf numFmtId="38" fontId="6" fillId="0" borderId="63" xfId="49" applyFont="1" applyBorder="1" applyAlignment="1">
      <alignment vertical="center"/>
    </xf>
    <xf numFmtId="38" fontId="6" fillId="0" borderId="31" xfId="49" applyFont="1" applyBorder="1" applyAlignment="1">
      <alignment vertical="center"/>
    </xf>
    <xf numFmtId="38" fontId="6" fillId="0" borderId="32" xfId="49" applyFont="1" applyBorder="1" applyAlignment="1">
      <alignment vertical="center"/>
    </xf>
    <xf numFmtId="38" fontId="6" fillId="0" borderId="23" xfId="49" applyFont="1" applyBorder="1" applyAlignment="1">
      <alignment vertical="center"/>
    </xf>
    <xf numFmtId="0" fontId="2" fillId="32" borderId="12" xfId="65" applyFont="1" applyFill="1" applyBorder="1">
      <alignment vertical="center"/>
      <protection/>
    </xf>
    <xf numFmtId="0" fontId="2" fillId="32" borderId="13" xfId="65" applyFont="1" applyFill="1" applyBorder="1">
      <alignment vertical="center"/>
      <protection/>
    </xf>
    <xf numFmtId="0" fontId="2" fillId="0" borderId="0" xfId="65" applyFont="1" applyBorder="1">
      <alignment vertical="center"/>
      <protection/>
    </xf>
    <xf numFmtId="0" fontId="6" fillId="0" borderId="0" xfId="65" applyFont="1">
      <alignment vertical="center"/>
      <protection/>
    </xf>
    <xf numFmtId="38" fontId="6" fillId="0" borderId="61" xfId="65" applyNumberFormat="1" applyFont="1" applyBorder="1">
      <alignment vertical="center"/>
      <protection/>
    </xf>
    <xf numFmtId="38" fontId="6" fillId="0" borderId="27" xfId="65" applyNumberFormat="1" applyFont="1" applyBorder="1">
      <alignment vertical="center"/>
      <protection/>
    </xf>
    <xf numFmtId="38" fontId="6" fillId="0" borderId="28" xfId="65" applyNumberFormat="1" applyFont="1" applyBorder="1">
      <alignment vertical="center"/>
      <protection/>
    </xf>
    <xf numFmtId="38" fontId="6" fillId="0" borderId="19" xfId="65" applyNumberFormat="1" applyFont="1" applyBorder="1">
      <alignment vertical="center"/>
      <protection/>
    </xf>
    <xf numFmtId="38" fontId="6" fillId="0" borderId="63" xfId="65" applyNumberFormat="1" applyFont="1" applyBorder="1">
      <alignment vertical="center"/>
      <protection/>
    </xf>
    <xf numFmtId="38" fontId="6" fillId="0" borderId="31" xfId="65" applyNumberFormat="1" applyFont="1" applyBorder="1">
      <alignment vertical="center"/>
      <protection/>
    </xf>
    <xf numFmtId="38" fontId="6" fillId="0" borderId="32" xfId="65" applyNumberFormat="1" applyFont="1" applyBorder="1">
      <alignment vertical="center"/>
      <protection/>
    </xf>
    <xf numFmtId="38" fontId="6" fillId="0" borderId="23" xfId="65" applyNumberFormat="1" applyFont="1" applyBorder="1">
      <alignment vertical="center"/>
      <protection/>
    </xf>
    <xf numFmtId="176" fontId="2" fillId="0" borderId="42" xfId="0" applyNumberFormat="1" applyFont="1" applyBorder="1" applyAlignment="1">
      <alignment vertical="center"/>
    </xf>
    <xf numFmtId="0" fontId="0" fillId="32" borderId="0" xfId="0" applyFill="1" applyAlignment="1">
      <alignment vertical="center"/>
    </xf>
    <xf numFmtId="0" fontId="6" fillId="32" borderId="64" xfId="0" applyFont="1" applyFill="1" applyBorder="1" applyAlignment="1">
      <alignment horizontal="center" vertical="center" wrapText="1"/>
    </xf>
    <xf numFmtId="0" fontId="6" fillId="32" borderId="38" xfId="0" applyFont="1" applyFill="1" applyBorder="1" applyAlignment="1">
      <alignment horizontal="center" vertical="center" wrapText="1"/>
    </xf>
    <xf numFmtId="0" fontId="6" fillId="32" borderId="39" xfId="0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vertical="center"/>
    </xf>
    <xf numFmtId="0" fontId="2" fillId="32" borderId="47" xfId="0" applyFont="1" applyFill="1" applyBorder="1" applyAlignment="1">
      <alignment vertical="center"/>
    </xf>
    <xf numFmtId="176" fontId="2" fillId="0" borderId="65" xfId="0" applyNumberFormat="1" applyFont="1" applyBorder="1" applyAlignment="1">
      <alignment vertical="center"/>
    </xf>
    <xf numFmtId="176" fontId="2" fillId="0" borderId="66" xfId="0" applyNumberFormat="1" applyFon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0" fontId="2" fillId="32" borderId="50" xfId="0" applyFont="1" applyFill="1" applyBorder="1" applyAlignment="1">
      <alignment horizontal="center"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0" fontId="2" fillId="32" borderId="34" xfId="0" applyFont="1" applyFill="1" applyBorder="1" applyAlignment="1">
      <alignment vertical="center"/>
    </xf>
    <xf numFmtId="0" fontId="2" fillId="32" borderId="35" xfId="0" applyFont="1" applyFill="1" applyBorder="1" applyAlignment="1">
      <alignment vertical="center"/>
    </xf>
    <xf numFmtId="0" fontId="2" fillId="32" borderId="66" xfId="0" applyFont="1" applyFill="1" applyBorder="1" applyAlignment="1">
      <alignment vertical="center"/>
    </xf>
    <xf numFmtId="0" fontId="2" fillId="32" borderId="36" xfId="0" applyFont="1" applyFill="1" applyBorder="1" applyAlignment="1">
      <alignment vertical="center"/>
    </xf>
    <xf numFmtId="0" fontId="2" fillId="32" borderId="65" xfId="0" applyFont="1" applyFill="1" applyBorder="1" applyAlignment="1">
      <alignment vertical="center"/>
    </xf>
    <xf numFmtId="0" fontId="6" fillId="32" borderId="67" xfId="0" applyFont="1" applyFill="1" applyBorder="1" applyAlignment="1">
      <alignment horizontal="center" vertical="center" wrapText="1"/>
    </xf>
    <xf numFmtId="0" fontId="6" fillId="32" borderId="68" xfId="0" applyFont="1" applyFill="1" applyBorder="1" applyAlignment="1">
      <alignment horizontal="center" vertical="center" wrapText="1"/>
    </xf>
    <xf numFmtId="176" fontId="4" fillId="0" borderId="27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2" fillId="0" borderId="10" xfId="66" applyNumberFormat="1" applyFont="1" applyBorder="1">
      <alignment/>
      <protection/>
    </xf>
    <xf numFmtId="176" fontId="2" fillId="0" borderId="27" xfId="66" applyNumberFormat="1" applyFont="1" applyBorder="1">
      <alignment/>
      <protection/>
    </xf>
    <xf numFmtId="176" fontId="2" fillId="0" borderId="19" xfId="66" applyNumberFormat="1" applyFont="1" applyBorder="1">
      <alignment/>
      <protection/>
    </xf>
    <xf numFmtId="176" fontId="2" fillId="0" borderId="29" xfId="66" applyNumberFormat="1" applyFont="1" applyBorder="1">
      <alignment/>
      <protection/>
    </xf>
    <xf numFmtId="176" fontId="2" fillId="0" borderId="31" xfId="66" applyNumberFormat="1" applyFont="1" applyBorder="1">
      <alignment/>
      <protection/>
    </xf>
    <xf numFmtId="176" fontId="2" fillId="0" borderId="23" xfId="66" applyNumberFormat="1" applyFont="1" applyBorder="1">
      <alignment/>
      <protection/>
    </xf>
    <xf numFmtId="176" fontId="2" fillId="0" borderId="3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32" borderId="64" xfId="0" applyFill="1" applyBorder="1" applyAlignment="1">
      <alignment horizontal="center" vertical="center"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>
      <alignment vertical="center"/>
    </xf>
    <xf numFmtId="176" fontId="2" fillId="0" borderId="62" xfId="0" applyNumberFormat="1" applyFont="1" applyFill="1" applyBorder="1" applyAlignment="1">
      <alignment horizontal="left" vertical="center"/>
    </xf>
    <xf numFmtId="176" fontId="2" fillId="0" borderId="31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61" xfId="0" applyNumberFormat="1" applyFont="1" applyFill="1" applyBorder="1" applyAlignment="1">
      <alignment horizontal="left" vertical="center"/>
    </xf>
    <xf numFmtId="176" fontId="2" fillId="0" borderId="62" xfId="0" applyNumberFormat="1" applyFont="1" applyFill="1" applyBorder="1" applyAlignment="1" quotePrefix="1">
      <alignment horizontal="left" vertical="center"/>
    </xf>
    <xf numFmtId="176" fontId="2" fillId="0" borderId="63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6" fontId="2" fillId="0" borderId="35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0" fontId="4" fillId="0" borderId="0" xfId="65" applyFont="1">
      <alignment vertical="center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32" borderId="14" xfId="0" applyFont="1" applyFill="1" applyBorder="1" applyAlignment="1">
      <alignment vertical="center" shrinkToFit="1"/>
    </xf>
    <xf numFmtId="0" fontId="2" fillId="32" borderId="16" xfId="0" applyFont="1" applyFill="1" applyBorder="1" applyAlignment="1">
      <alignment vertical="center" shrinkToFit="1"/>
    </xf>
    <xf numFmtId="176" fontId="0" fillId="0" borderId="0" xfId="0" applyNumberFormat="1" applyBorder="1" applyAlignment="1">
      <alignment vertical="center"/>
    </xf>
    <xf numFmtId="0" fontId="6" fillId="32" borderId="14" xfId="0" applyFont="1" applyFill="1" applyBorder="1" applyAlignment="1">
      <alignment vertical="center" shrinkToFit="1"/>
    </xf>
    <xf numFmtId="0" fontId="6" fillId="32" borderId="16" xfId="0" applyFont="1" applyFill="1" applyBorder="1" applyAlignment="1">
      <alignment vertical="center" shrinkToFit="1"/>
    </xf>
    <xf numFmtId="176" fontId="4" fillId="0" borderId="13" xfId="0" applyNumberFormat="1" applyFont="1" applyBorder="1" applyAlignment="1">
      <alignment vertical="center"/>
    </xf>
    <xf numFmtId="0" fontId="2" fillId="32" borderId="14" xfId="66" applyFont="1" applyFill="1" applyBorder="1" applyAlignment="1">
      <alignment shrinkToFit="1"/>
      <protection/>
    </xf>
    <xf numFmtId="0" fontId="2" fillId="32" borderId="16" xfId="66" applyFont="1" applyFill="1" applyBorder="1" applyAlignment="1">
      <alignment shrinkToFit="1"/>
      <protection/>
    </xf>
    <xf numFmtId="0" fontId="2" fillId="32" borderId="14" xfId="65" applyFont="1" applyFill="1" applyBorder="1" applyAlignment="1">
      <alignment vertical="center" shrinkToFit="1"/>
      <protection/>
    </xf>
    <xf numFmtId="0" fontId="2" fillId="32" borderId="16" xfId="65" applyFont="1" applyFill="1" applyBorder="1" applyAlignment="1">
      <alignment vertical="center" shrinkToFit="1"/>
      <protection/>
    </xf>
    <xf numFmtId="190" fontId="0" fillId="0" borderId="0" xfId="0" applyNumberFormat="1" applyAlignment="1">
      <alignment vertical="center"/>
    </xf>
    <xf numFmtId="190" fontId="2" fillId="0" borderId="56" xfId="0" applyNumberFormat="1" applyFont="1" applyBorder="1" applyAlignment="1">
      <alignment vertical="center"/>
    </xf>
    <xf numFmtId="190" fontId="2" fillId="0" borderId="53" xfId="0" applyNumberFormat="1" applyFont="1" applyBorder="1" applyAlignment="1">
      <alignment vertical="center"/>
    </xf>
    <xf numFmtId="190" fontId="2" fillId="0" borderId="69" xfId="0" applyNumberFormat="1" applyFont="1" applyBorder="1" applyAlignment="1">
      <alignment vertical="center"/>
    </xf>
    <xf numFmtId="190" fontId="2" fillId="0" borderId="55" xfId="0" applyNumberFormat="1" applyFont="1" applyBorder="1" applyAlignment="1">
      <alignment vertical="center"/>
    </xf>
    <xf numFmtId="190" fontId="2" fillId="0" borderId="54" xfId="0" applyNumberFormat="1" applyFont="1" applyBorder="1" applyAlignment="1">
      <alignment vertical="center"/>
    </xf>
    <xf numFmtId="190" fontId="0" fillId="0" borderId="55" xfId="0" applyNumberFormat="1" applyBorder="1" applyAlignment="1">
      <alignment vertical="center"/>
    </xf>
    <xf numFmtId="190" fontId="0" fillId="0" borderId="54" xfId="0" applyNumberFormat="1" applyBorder="1" applyAlignment="1">
      <alignment vertical="center"/>
    </xf>
    <xf numFmtId="190" fontId="0" fillId="0" borderId="61" xfId="0" applyNumberFormat="1" applyBorder="1" applyAlignment="1">
      <alignment vertical="center"/>
    </xf>
    <xf numFmtId="190" fontId="0" fillId="0" borderId="62" xfId="0" applyNumberFormat="1" applyBorder="1" applyAlignment="1">
      <alignment vertical="center"/>
    </xf>
    <xf numFmtId="190" fontId="0" fillId="0" borderId="63" xfId="0" applyNumberFormat="1" applyBorder="1" applyAlignment="1">
      <alignment vertical="center"/>
    </xf>
    <xf numFmtId="190" fontId="2" fillId="0" borderId="22" xfId="0" applyNumberFormat="1" applyFont="1" applyBorder="1" applyAlignment="1">
      <alignment vertical="center"/>
    </xf>
    <xf numFmtId="190" fontId="2" fillId="0" borderId="15" xfId="0" applyNumberFormat="1" applyFont="1" applyBorder="1" applyAlignment="1">
      <alignment vertical="center"/>
    </xf>
    <xf numFmtId="190" fontId="2" fillId="0" borderId="47" xfId="0" applyNumberFormat="1" applyFont="1" applyBorder="1" applyAlignment="1">
      <alignment vertical="center"/>
    </xf>
    <xf numFmtId="190" fontId="2" fillId="0" borderId="13" xfId="0" applyNumberFormat="1" applyFont="1" applyBorder="1" applyAlignment="1">
      <alignment vertical="center"/>
    </xf>
    <xf numFmtId="190" fontId="2" fillId="0" borderId="17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9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66" applyFont="1">
      <alignment/>
      <protection/>
    </xf>
    <xf numFmtId="177" fontId="1" fillId="0" borderId="0" xfId="0" applyNumberFormat="1" applyFont="1" applyAlignment="1">
      <alignment vertical="center"/>
    </xf>
    <xf numFmtId="0" fontId="2" fillId="32" borderId="30" xfId="0" applyFont="1" applyFill="1" applyBorder="1" applyAlignment="1">
      <alignment vertical="center" shrinkToFit="1"/>
    </xf>
    <xf numFmtId="0" fontId="2" fillId="32" borderId="23" xfId="0" applyFont="1" applyFill="1" applyBorder="1" applyAlignment="1">
      <alignment vertical="center" shrinkToFit="1"/>
    </xf>
    <xf numFmtId="0" fontId="2" fillId="32" borderId="32" xfId="0" applyFont="1" applyFill="1" applyBorder="1" applyAlignment="1">
      <alignment vertical="center" shrinkToFit="1"/>
    </xf>
    <xf numFmtId="178" fontId="2" fillId="0" borderId="22" xfId="0" applyNumberFormat="1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0" fontId="2" fillId="32" borderId="30" xfId="0" applyFont="1" applyFill="1" applyBorder="1" applyAlignment="1">
      <alignment horizontal="center" vertical="center" shrinkToFit="1"/>
    </xf>
    <xf numFmtId="0" fontId="2" fillId="32" borderId="23" xfId="0" applyFont="1" applyFill="1" applyBorder="1" applyAlignment="1">
      <alignment horizontal="center" vertical="center" shrinkToFit="1"/>
    </xf>
    <xf numFmtId="0" fontId="2" fillId="32" borderId="32" xfId="0" applyFont="1" applyFill="1" applyBorder="1" applyAlignment="1">
      <alignment horizontal="center" vertical="center" shrinkToFit="1"/>
    </xf>
    <xf numFmtId="0" fontId="6" fillId="4" borderId="70" xfId="65" applyFont="1" applyFill="1" applyBorder="1" applyAlignment="1">
      <alignment vertical="center" shrinkToFit="1"/>
      <protection/>
    </xf>
    <xf numFmtId="0" fontId="6" fillId="4" borderId="38" xfId="65" applyFont="1" applyFill="1" applyBorder="1" applyAlignment="1">
      <alignment vertical="center" shrinkToFit="1"/>
      <protection/>
    </xf>
    <xf numFmtId="0" fontId="6" fillId="4" borderId="39" xfId="65" applyFont="1" applyFill="1" applyBorder="1" applyAlignment="1">
      <alignment vertical="center" shrinkToFit="1"/>
      <protection/>
    </xf>
    <xf numFmtId="0" fontId="2" fillId="32" borderId="48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38" fontId="6" fillId="0" borderId="33" xfId="65" applyNumberFormat="1" applyFont="1" applyBorder="1">
      <alignment vertical="center"/>
      <protection/>
    </xf>
    <xf numFmtId="38" fontId="6" fillId="0" borderId="24" xfId="65" applyNumberFormat="1" applyFont="1" applyBorder="1">
      <alignment vertical="center"/>
      <protection/>
    </xf>
    <xf numFmtId="38" fontId="6" fillId="0" borderId="33" xfId="49" applyFont="1" applyBorder="1" applyAlignment="1">
      <alignment vertical="center"/>
    </xf>
    <xf numFmtId="38" fontId="6" fillId="0" borderId="59" xfId="49" applyFont="1" applyBorder="1" applyAlignment="1">
      <alignment vertical="center"/>
    </xf>
    <xf numFmtId="38" fontId="6" fillId="0" borderId="24" xfId="49" applyFont="1" applyBorder="1" applyAlignment="1">
      <alignment vertical="center"/>
    </xf>
    <xf numFmtId="0" fontId="4" fillId="0" borderId="52" xfId="65" applyBorder="1">
      <alignment vertical="center"/>
      <protection/>
    </xf>
    <xf numFmtId="191" fontId="6" fillId="4" borderId="68" xfId="65" applyNumberFormat="1" applyFont="1" applyFill="1" applyBorder="1" applyAlignment="1">
      <alignment horizontal="center" vertical="center"/>
      <protection/>
    </xf>
    <xf numFmtId="191" fontId="6" fillId="0" borderId="28" xfId="65" applyNumberFormat="1" applyFont="1" applyBorder="1">
      <alignment vertical="center"/>
      <protection/>
    </xf>
    <xf numFmtId="191" fontId="6" fillId="0" borderId="20" xfId="65" applyNumberFormat="1" applyFont="1" applyBorder="1">
      <alignment vertical="center"/>
      <protection/>
    </xf>
    <xf numFmtId="191" fontId="6" fillId="0" borderId="32" xfId="65" applyNumberFormat="1" applyFont="1" applyBorder="1">
      <alignment vertical="center"/>
      <protection/>
    </xf>
    <xf numFmtId="191" fontId="6" fillId="0" borderId="40" xfId="65" applyNumberFormat="1" applyFont="1" applyBorder="1">
      <alignment vertical="center"/>
      <protection/>
    </xf>
    <xf numFmtId="0" fontId="6" fillId="4" borderId="70" xfId="65" applyFont="1" applyFill="1" applyBorder="1" applyAlignment="1">
      <alignment horizontal="center" vertical="center" shrinkToFit="1"/>
      <protection/>
    </xf>
    <xf numFmtId="0" fontId="6" fillId="4" borderId="38" xfId="65" applyFont="1" applyFill="1" applyBorder="1" applyAlignment="1">
      <alignment horizontal="center" vertical="center" shrinkToFit="1"/>
      <protection/>
    </xf>
    <xf numFmtId="0" fontId="6" fillId="4" borderId="39" xfId="65" applyFont="1" applyFill="1" applyBorder="1" applyAlignment="1">
      <alignment horizontal="center" vertical="center" shrinkToFit="1"/>
      <protection/>
    </xf>
    <xf numFmtId="0" fontId="0" fillId="32" borderId="37" xfId="0" applyFill="1" applyBorder="1" applyAlignment="1">
      <alignment horizontal="center" vertical="center" wrapText="1"/>
    </xf>
    <xf numFmtId="38" fontId="0" fillId="0" borderId="18" xfId="0" applyNumberFormat="1" applyBorder="1" applyAlignment="1">
      <alignment vertical="center"/>
    </xf>
    <xf numFmtId="38" fontId="0" fillId="0" borderId="30" xfId="0" applyNumberFormat="1" applyBorder="1" applyAlignment="1">
      <alignment vertical="center"/>
    </xf>
    <xf numFmtId="0" fontId="0" fillId="32" borderId="38" xfId="0" applyFill="1" applyBorder="1" applyAlignment="1">
      <alignment horizontal="center" vertical="center"/>
    </xf>
    <xf numFmtId="0" fontId="0" fillId="32" borderId="39" xfId="0" applyFill="1" applyBorder="1" applyAlignment="1">
      <alignment horizontal="center" vertical="center"/>
    </xf>
    <xf numFmtId="38" fontId="0" fillId="0" borderId="18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0" fontId="6" fillId="4" borderId="37" xfId="65" applyFont="1" applyFill="1" applyBorder="1" applyAlignment="1">
      <alignment horizontal="center" vertical="center" shrinkToFit="1"/>
      <protection/>
    </xf>
    <xf numFmtId="0" fontId="6" fillId="4" borderId="71" xfId="65" applyFont="1" applyFill="1" applyBorder="1" applyAlignment="1">
      <alignment horizontal="center" vertical="center" shrinkToFit="1"/>
      <protection/>
    </xf>
    <xf numFmtId="0" fontId="6" fillId="32" borderId="37" xfId="65" applyFont="1" applyFill="1" applyBorder="1" applyAlignment="1">
      <alignment horizontal="center" vertical="center" shrinkToFit="1"/>
      <protection/>
    </xf>
    <xf numFmtId="0" fontId="6" fillId="32" borderId="39" xfId="65" applyFont="1" applyFill="1" applyBorder="1" applyAlignment="1">
      <alignment horizontal="center" vertical="center" shrinkToFit="1"/>
      <protection/>
    </xf>
    <xf numFmtId="176" fontId="2" fillId="0" borderId="20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horizontal="right" vertical="center"/>
    </xf>
    <xf numFmtId="0" fontId="2" fillId="0" borderId="72" xfId="0" applyFont="1" applyFill="1" applyBorder="1" applyAlignment="1">
      <alignment vertical="center" wrapText="1"/>
    </xf>
    <xf numFmtId="176" fontId="0" fillId="0" borderId="4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90" fontId="0" fillId="0" borderId="56" xfId="0" applyNumberFormat="1" applyBorder="1" applyAlignment="1">
      <alignment vertical="center"/>
    </xf>
    <xf numFmtId="38" fontId="0" fillId="0" borderId="45" xfId="0" applyNumberFormat="1" applyBorder="1" applyAlignment="1">
      <alignment vertical="center"/>
    </xf>
    <xf numFmtId="38" fontId="0" fillId="0" borderId="26" xfId="0" applyNumberFormat="1" applyBorder="1" applyAlignment="1">
      <alignment vertical="center"/>
    </xf>
    <xf numFmtId="38" fontId="0" fillId="0" borderId="40" xfId="0" applyNumberFormat="1" applyBorder="1" applyAlignment="1">
      <alignment vertical="center"/>
    </xf>
    <xf numFmtId="38" fontId="0" fillId="0" borderId="25" xfId="0" applyNumberFormat="1" applyBorder="1" applyAlignment="1">
      <alignment vertical="center"/>
    </xf>
    <xf numFmtId="38" fontId="6" fillId="0" borderId="45" xfId="65" applyNumberFormat="1" applyFont="1" applyBorder="1">
      <alignment vertical="center"/>
      <protection/>
    </xf>
    <xf numFmtId="38" fontId="6" fillId="0" borderId="26" xfId="65" applyNumberFormat="1" applyFont="1" applyBorder="1">
      <alignment vertical="center"/>
      <protection/>
    </xf>
    <xf numFmtId="38" fontId="6" fillId="0" borderId="40" xfId="65" applyNumberFormat="1" applyFont="1" applyBorder="1">
      <alignment vertical="center"/>
      <protection/>
    </xf>
    <xf numFmtId="38" fontId="6" fillId="0" borderId="73" xfId="65" applyNumberFormat="1" applyFont="1" applyBorder="1">
      <alignment vertical="center"/>
      <protection/>
    </xf>
    <xf numFmtId="38" fontId="6" fillId="0" borderId="58" xfId="65" applyNumberFormat="1" applyFont="1" applyBorder="1">
      <alignment vertical="center"/>
      <protection/>
    </xf>
    <xf numFmtId="0" fontId="4" fillId="0" borderId="50" xfId="65" applyBorder="1">
      <alignment vertical="center"/>
      <protection/>
    </xf>
    <xf numFmtId="176" fontId="0" fillId="0" borderId="40" xfId="0" applyNumberFormat="1" applyBorder="1" applyAlignment="1">
      <alignment vertical="center"/>
    </xf>
    <xf numFmtId="176" fontId="0" fillId="0" borderId="51" xfId="0" applyNumberFormat="1" applyBorder="1" applyAlignment="1">
      <alignment vertical="center"/>
    </xf>
    <xf numFmtId="0" fontId="2" fillId="0" borderId="72" xfId="66" applyFont="1" applyBorder="1">
      <alignment/>
      <protection/>
    </xf>
    <xf numFmtId="176" fontId="2" fillId="0" borderId="73" xfId="66" applyNumberFormat="1" applyFont="1" applyBorder="1">
      <alignment/>
      <protection/>
    </xf>
    <xf numFmtId="176" fontId="2" fillId="0" borderId="40" xfId="66" applyNumberFormat="1" applyFont="1" applyBorder="1">
      <alignment/>
      <protection/>
    </xf>
    <xf numFmtId="0" fontId="2" fillId="32" borderId="64" xfId="66" applyFont="1" applyFill="1" applyBorder="1" applyAlignment="1">
      <alignment horizontal="center" vertical="center" wrapText="1"/>
      <protection/>
    </xf>
    <xf numFmtId="0" fontId="5" fillId="32" borderId="38" xfId="66" applyFont="1" applyFill="1" applyBorder="1" applyAlignment="1">
      <alignment vertical="center" wrapText="1"/>
      <protection/>
    </xf>
    <xf numFmtId="0" fontId="5" fillId="32" borderId="39" xfId="66" applyFont="1" applyFill="1" applyBorder="1" applyAlignment="1">
      <alignment vertical="center" wrapText="1"/>
      <protection/>
    </xf>
    <xf numFmtId="176" fontId="2" fillId="0" borderId="39" xfId="66" applyNumberFormat="1" applyFont="1" applyBorder="1">
      <alignment/>
      <protection/>
    </xf>
    <xf numFmtId="176" fontId="2" fillId="0" borderId="64" xfId="66" applyNumberFormat="1" applyFont="1" applyBorder="1">
      <alignment/>
      <protection/>
    </xf>
    <xf numFmtId="176" fontId="2" fillId="0" borderId="38" xfId="66" applyNumberFormat="1" applyFont="1" applyBorder="1">
      <alignment/>
      <protection/>
    </xf>
    <xf numFmtId="176" fontId="2" fillId="0" borderId="45" xfId="66" applyNumberFormat="1" applyFont="1" applyBorder="1">
      <alignment/>
      <protection/>
    </xf>
    <xf numFmtId="176" fontId="2" fillId="0" borderId="26" xfId="66" applyNumberFormat="1" applyFont="1" applyBorder="1">
      <alignment/>
      <protection/>
    </xf>
    <xf numFmtId="176" fontId="2" fillId="0" borderId="37" xfId="66" applyNumberFormat="1" applyFont="1" applyBorder="1">
      <alignment/>
      <protection/>
    </xf>
    <xf numFmtId="176" fontId="2" fillId="0" borderId="26" xfId="66" applyNumberFormat="1" applyFont="1" applyBorder="1" applyAlignment="1">
      <alignment/>
      <protection/>
    </xf>
    <xf numFmtId="176" fontId="2" fillId="0" borderId="10" xfId="66" applyNumberFormat="1" applyFont="1" applyBorder="1" applyAlignment="1">
      <alignment/>
      <protection/>
    </xf>
    <xf numFmtId="176" fontId="2" fillId="0" borderId="23" xfId="66" applyNumberFormat="1" applyFont="1" applyBorder="1" applyAlignment="1">
      <alignment/>
      <protection/>
    </xf>
    <xf numFmtId="176" fontId="2" fillId="0" borderId="19" xfId="66" applyNumberFormat="1" applyFont="1" applyBorder="1" applyAlignment="1">
      <alignment/>
      <protection/>
    </xf>
    <xf numFmtId="176" fontId="4" fillId="0" borderId="0" xfId="0" applyNumberFormat="1" applyFont="1" applyBorder="1" applyAlignment="1">
      <alignment vertical="center"/>
    </xf>
    <xf numFmtId="176" fontId="4" fillId="0" borderId="45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74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64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0" fillId="0" borderId="57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72" xfId="0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0" fontId="2" fillId="0" borderId="72" xfId="0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6" fontId="2" fillId="0" borderId="71" xfId="0" applyNumberFormat="1" applyFont="1" applyBorder="1" applyAlignment="1">
      <alignment vertical="center"/>
    </xf>
    <xf numFmtId="178" fontId="2" fillId="0" borderId="74" xfId="0" applyNumberFormat="1" applyFont="1" applyBorder="1" applyAlignment="1">
      <alignment vertical="center"/>
    </xf>
    <xf numFmtId="178" fontId="2" fillId="0" borderId="39" xfId="0" applyNumberFormat="1" applyFont="1" applyBorder="1" applyAlignment="1">
      <alignment vertical="center"/>
    </xf>
    <xf numFmtId="176" fontId="2" fillId="0" borderId="64" xfId="0" applyNumberFormat="1" applyFont="1" applyBorder="1" applyAlignment="1">
      <alignment vertical="center"/>
    </xf>
    <xf numFmtId="178" fontId="2" fillId="0" borderId="38" xfId="0" applyNumberFormat="1" applyFont="1" applyBorder="1" applyAlignment="1">
      <alignment vertical="center"/>
    </xf>
    <xf numFmtId="176" fontId="2" fillId="0" borderId="51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178" fontId="2" fillId="0" borderId="41" xfId="0" applyNumberFormat="1" applyFont="1" applyBorder="1" applyAlignment="1">
      <alignment vertical="center"/>
    </xf>
    <xf numFmtId="178" fontId="2" fillId="0" borderId="42" xfId="0" applyNumberFormat="1" applyFont="1" applyBorder="1" applyAlignment="1">
      <alignment vertical="center"/>
    </xf>
    <xf numFmtId="38" fontId="0" fillId="0" borderId="64" xfId="0" applyNumberFormat="1" applyBorder="1" applyAlignment="1">
      <alignment vertical="center"/>
    </xf>
    <xf numFmtId="38" fontId="0" fillId="0" borderId="38" xfId="0" applyNumberFormat="1" applyBorder="1" applyAlignment="1">
      <alignment vertical="center"/>
    </xf>
    <xf numFmtId="38" fontId="0" fillId="0" borderId="39" xfId="0" applyNumberFormat="1" applyBorder="1" applyAlignment="1">
      <alignment vertical="center"/>
    </xf>
    <xf numFmtId="38" fontId="0" fillId="0" borderId="37" xfId="0" applyNumberFormat="1" applyBorder="1" applyAlignment="1">
      <alignment vertical="center"/>
    </xf>
    <xf numFmtId="38" fontId="6" fillId="0" borderId="64" xfId="65" applyNumberFormat="1" applyFont="1" applyBorder="1">
      <alignment vertical="center"/>
      <protection/>
    </xf>
    <xf numFmtId="38" fontId="6" fillId="0" borderId="38" xfId="65" applyNumberFormat="1" applyFont="1" applyBorder="1">
      <alignment vertical="center"/>
      <protection/>
    </xf>
    <xf numFmtId="38" fontId="6" fillId="0" borderId="39" xfId="65" applyNumberFormat="1" applyFont="1" applyBorder="1">
      <alignment vertical="center"/>
      <protection/>
    </xf>
    <xf numFmtId="38" fontId="6" fillId="0" borderId="75" xfId="65" applyNumberFormat="1" applyFont="1" applyBorder="1">
      <alignment vertical="center"/>
      <protection/>
    </xf>
    <xf numFmtId="38" fontId="6" fillId="0" borderId="71" xfId="65" applyNumberFormat="1" applyFont="1" applyBorder="1">
      <alignment vertical="center"/>
      <protection/>
    </xf>
    <xf numFmtId="190" fontId="0" fillId="0" borderId="76" xfId="0" applyNumberForma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55" xfId="0" applyFont="1" applyFill="1" applyBorder="1" applyAlignment="1">
      <alignment horizontal="center" vertical="center"/>
    </xf>
    <xf numFmtId="0" fontId="2" fillId="32" borderId="64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51" xfId="0" applyFont="1" applyFill="1" applyBorder="1" applyAlignment="1">
      <alignment horizontal="center" vertical="center"/>
    </xf>
    <xf numFmtId="0" fontId="2" fillId="32" borderId="42" xfId="0" applyFont="1" applyFill="1" applyBorder="1" applyAlignment="1">
      <alignment horizontal="center" vertical="center"/>
    </xf>
    <xf numFmtId="0" fontId="2" fillId="32" borderId="72" xfId="0" applyFont="1" applyFill="1" applyBorder="1" applyAlignment="1">
      <alignment horizontal="center" vertical="center"/>
    </xf>
    <xf numFmtId="0" fontId="2" fillId="32" borderId="77" xfId="0" applyFont="1" applyFill="1" applyBorder="1" applyAlignment="1">
      <alignment horizontal="center" vertical="center"/>
    </xf>
    <xf numFmtId="0" fontId="2" fillId="32" borderId="78" xfId="0" applyFont="1" applyFill="1" applyBorder="1" applyAlignment="1">
      <alignment horizontal="center" vertical="center"/>
    </xf>
    <xf numFmtId="0" fontId="0" fillId="32" borderId="78" xfId="0" applyFill="1" applyBorder="1" applyAlignment="1">
      <alignment horizontal="center" vertical="center"/>
    </xf>
    <xf numFmtId="0" fontId="0" fillId="32" borderId="72" xfId="0" applyFill="1" applyBorder="1" applyAlignment="1">
      <alignment horizontal="center" vertical="center"/>
    </xf>
    <xf numFmtId="0" fontId="0" fillId="32" borderId="79" xfId="0" applyFill="1" applyBorder="1" applyAlignment="1">
      <alignment horizontal="center" vertical="center"/>
    </xf>
    <xf numFmtId="0" fontId="2" fillId="32" borderId="67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/>
    </xf>
    <xf numFmtId="0" fontId="0" fillId="32" borderId="42" xfId="0" applyFill="1" applyBorder="1" applyAlignment="1">
      <alignment horizontal="center" vertical="center"/>
    </xf>
    <xf numFmtId="178" fontId="0" fillId="32" borderId="68" xfId="0" applyNumberFormat="1" applyFill="1" applyBorder="1" applyAlignment="1">
      <alignment horizontal="center" vertical="center"/>
    </xf>
    <xf numFmtId="178" fontId="0" fillId="32" borderId="42" xfId="0" applyNumberFormat="1" applyFill="1" applyBorder="1" applyAlignment="1">
      <alignment horizontal="center" vertical="center"/>
    </xf>
    <xf numFmtId="0" fontId="0" fillId="32" borderId="80" xfId="0" applyFill="1" applyBorder="1" applyAlignment="1">
      <alignment horizontal="center" vertical="center"/>
    </xf>
    <xf numFmtId="178" fontId="0" fillId="32" borderId="79" xfId="0" applyNumberFormat="1" applyFill="1" applyBorder="1" applyAlignment="1">
      <alignment horizontal="center" vertical="center"/>
    </xf>
    <xf numFmtId="178" fontId="0" fillId="32" borderId="80" xfId="0" applyNumberForma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/>
    </xf>
    <xf numFmtId="0" fontId="2" fillId="32" borderId="68" xfId="0" applyFont="1" applyFill="1" applyBorder="1" applyAlignment="1">
      <alignment horizontal="center" vertical="center"/>
    </xf>
    <xf numFmtId="0" fontId="2" fillId="32" borderId="50" xfId="0" applyFont="1" applyFill="1" applyBorder="1" applyAlignment="1">
      <alignment horizontal="center" vertical="center"/>
    </xf>
    <xf numFmtId="0" fontId="2" fillId="32" borderId="67" xfId="0" applyFont="1" applyFill="1" applyBorder="1" applyAlignment="1">
      <alignment horizontal="center" vertical="center"/>
    </xf>
    <xf numFmtId="0" fontId="2" fillId="32" borderId="81" xfId="0" applyFont="1" applyFill="1" applyBorder="1" applyAlignment="1">
      <alignment horizontal="center" vertical="center"/>
    </xf>
    <xf numFmtId="0" fontId="2" fillId="32" borderId="58" xfId="0" applyFont="1" applyFill="1" applyBorder="1" applyAlignment="1">
      <alignment horizontal="center" vertical="center"/>
    </xf>
    <xf numFmtId="0" fontId="2" fillId="32" borderId="71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60" xfId="0" applyFont="1" applyFill="1" applyBorder="1" applyAlignment="1">
      <alignment horizontal="center" vertical="center"/>
    </xf>
    <xf numFmtId="0" fontId="2" fillId="32" borderId="49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2" fillId="32" borderId="82" xfId="0" applyFont="1" applyFill="1" applyBorder="1" applyAlignment="1">
      <alignment horizontal="center" vertical="center"/>
    </xf>
    <xf numFmtId="0" fontId="2" fillId="32" borderId="79" xfId="0" applyFont="1" applyFill="1" applyBorder="1" applyAlignment="1">
      <alignment horizontal="center" vertical="center"/>
    </xf>
    <xf numFmtId="0" fontId="2" fillId="32" borderId="83" xfId="0" applyFont="1" applyFill="1" applyBorder="1" applyAlignment="1">
      <alignment horizontal="center" vertical="center"/>
    </xf>
    <xf numFmtId="0" fontId="2" fillId="32" borderId="80" xfId="0" applyFont="1" applyFill="1" applyBorder="1" applyAlignment="1">
      <alignment horizontal="center" vertical="center"/>
    </xf>
    <xf numFmtId="0" fontId="0" fillId="32" borderId="70" xfId="0" applyFill="1" applyBorder="1" applyAlignment="1">
      <alignment horizontal="center" vertical="center"/>
    </xf>
    <xf numFmtId="0" fontId="0" fillId="32" borderId="74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4" fillId="32" borderId="82" xfId="0" applyFont="1" applyFill="1" applyBorder="1" applyAlignment="1">
      <alignment horizontal="center" vertical="center"/>
    </xf>
    <xf numFmtId="0" fontId="4" fillId="32" borderId="79" xfId="0" applyFont="1" applyFill="1" applyBorder="1" applyAlignment="1">
      <alignment horizontal="center" vertical="center"/>
    </xf>
    <xf numFmtId="0" fontId="4" fillId="32" borderId="46" xfId="0" applyFont="1" applyFill="1" applyBorder="1" applyAlignment="1">
      <alignment horizontal="center" vertical="center"/>
    </xf>
    <xf numFmtId="0" fontId="4" fillId="32" borderId="47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55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70" xfId="0" applyFont="1" applyFill="1" applyBorder="1" applyAlignment="1">
      <alignment horizontal="center" vertical="center"/>
    </xf>
    <xf numFmtId="0" fontId="6" fillId="32" borderId="76" xfId="0" applyFont="1" applyFill="1" applyBorder="1" applyAlignment="1">
      <alignment horizontal="center" vertical="center"/>
    </xf>
    <xf numFmtId="0" fontId="6" fillId="32" borderId="74" xfId="0" applyFont="1" applyFill="1" applyBorder="1" applyAlignment="1">
      <alignment horizontal="center" vertical="center"/>
    </xf>
    <xf numFmtId="0" fontId="4" fillId="32" borderId="83" xfId="0" applyFont="1" applyFill="1" applyBorder="1" applyAlignment="1">
      <alignment horizontal="center" vertical="center"/>
    </xf>
    <xf numFmtId="0" fontId="4" fillId="32" borderId="80" xfId="0" applyFont="1" applyFill="1" applyBorder="1" applyAlignment="1">
      <alignment horizontal="center" vertical="center"/>
    </xf>
    <xf numFmtId="0" fontId="4" fillId="32" borderId="70" xfId="0" applyFont="1" applyFill="1" applyBorder="1" applyAlignment="1">
      <alignment horizontal="center" vertical="center"/>
    </xf>
    <xf numFmtId="0" fontId="4" fillId="32" borderId="74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0" fillId="32" borderId="82" xfId="0" applyFill="1" applyBorder="1" applyAlignment="1">
      <alignment horizontal="center" vertical="center"/>
    </xf>
    <xf numFmtId="0" fontId="0" fillId="32" borderId="46" xfId="0" applyFill="1" applyBorder="1" applyAlignment="1">
      <alignment horizontal="center" vertical="center"/>
    </xf>
    <xf numFmtId="0" fontId="0" fillId="32" borderId="47" xfId="0" applyFill="1" applyBorder="1" applyAlignment="1">
      <alignment horizontal="center" vertical="center"/>
    </xf>
    <xf numFmtId="0" fontId="2" fillId="32" borderId="70" xfId="66" applyFont="1" applyFill="1" applyBorder="1" applyAlignment="1">
      <alignment horizontal="center" vertical="center" wrapText="1"/>
      <protection/>
    </xf>
    <xf numFmtId="0" fontId="2" fillId="32" borderId="76" xfId="66" applyFont="1" applyFill="1" applyBorder="1" applyAlignment="1">
      <alignment horizontal="center" vertical="center" wrapText="1"/>
      <protection/>
    </xf>
    <xf numFmtId="0" fontId="2" fillId="32" borderId="74" xfId="66" applyFont="1" applyFill="1" applyBorder="1" applyAlignment="1">
      <alignment horizontal="center" vertical="center" wrapText="1"/>
      <protection/>
    </xf>
    <xf numFmtId="0" fontId="2" fillId="32" borderId="48" xfId="0" applyFont="1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0" fontId="2" fillId="32" borderId="57" xfId="0" applyFont="1" applyFill="1" applyBorder="1" applyAlignment="1">
      <alignment horizontal="center" vertical="center"/>
    </xf>
    <xf numFmtId="0" fontId="2" fillId="32" borderId="44" xfId="0" applyFont="1" applyFill="1" applyBorder="1" applyAlignment="1">
      <alignment horizontal="center" vertical="center"/>
    </xf>
    <xf numFmtId="0" fontId="0" fillId="32" borderId="57" xfId="0" applyFill="1" applyBorder="1" applyAlignment="1">
      <alignment horizontal="center" vertical="center"/>
    </xf>
    <xf numFmtId="0" fontId="0" fillId="32" borderId="44" xfId="0" applyFill="1" applyBorder="1" applyAlignment="1">
      <alignment horizontal="center" vertical="center"/>
    </xf>
    <xf numFmtId="0" fontId="0" fillId="32" borderId="83" xfId="0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2" fillId="32" borderId="65" xfId="0" applyFont="1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 shrinkToFit="1"/>
    </xf>
    <xf numFmtId="0" fontId="2" fillId="32" borderId="41" xfId="0" applyFont="1" applyFill="1" applyBorder="1" applyAlignment="1">
      <alignment horizontal="center" vertical="center" shrinkToFit="1"/>
    </xf>
    <xf numFmtId="0" fontId="2" fillId="32" borderId="36" xfId="0" applyFont="1" applyFill="1" applyBorder="1" applyAlignment="1">
      <alignment horizontal="center" vertical="center" shrinkToFit="1"/>
    </xf>
    <xf numFmtId="0" fontId="2" fillId="32" borderId="42" xfId="0" applyFont="1" applyFill="1" applyBorder="1" applyAlignment="1">
      <alignment horizontal="center" vertical="center" shrinkToFit="1"/>
    </xf>
    <xf numFmtId="0" fontId="2" fillId="32" borderId="65" xfId="0" applyFont="1" applyFill="1" applyBorder="1" applyAlignment="1">
      <alignment horizontal="center" vertical="center" shrinkToFit="1"/>
    </xf>
    <xf numFmtId="0" fontId="2" fillId="32" borderId="51" xfId="0" applyFont="1" applyFill="1" applyBorder="1" applyAlignment="1">
      <alignment horizontal="center" vertical="center" shrinkToFit="1"/>
    </xf>
    <xf numFmtId="0" fontId="2" fillId="32" borderId="34" xfId="0" applyFont="1" applyFill="1" applyBorder="1" applyAlignment="1">
      <alignment horizontal="center" vertical="center" shrinkToFit="1"/>
    </xf>
    <xf numFmtId="0" fontId="2" fillId="32" borderId="43" xfId="0" applyFont="1" applyFill="1" applyBorder="1" applyAlignment="1">
      <alignment horizontal="center" vertical="center" shrinkToFit="1"/>
    </xf>
    <xf numFmtId="0" fontId="2" fillId="32" borderId="8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4" borderId="70" xfId="65" applyFont="1" applyFill="1" applyBorder="1" applyAlignment="1">
      <alignment horizontal="center" vertical="center"/>
      <protection/>
    </xf>
    <xf numFmtId="0" fontId="6" fillId="4" borderId="76" xfId="65" applyFont="1" applyFill="1" applyBorder="1" applyAlignment="1">
      <alignment horizontal="center" vertical="center"/>
      <protection/>
    </xf>
    <xf numFmtId="0" fontId="6" fillId="4" borderId="74" xfId="65" applyFont="1" applyFill="1" applyBorder="1" applyAlignment="1">
      <alignment horizontal="center" vertical="center"/>
      <protection/>
    </xf>
    <xf numFmtId="0" fontId="4" fillId="4" borderId="82" xfId="65" applyFont="1" applyFill="1" applyBorder="1" applyAlignment="1">
      <alignment horizontal="center" vertical="center"/>
      <protection/>
    </xf>
    <xf numFmtId="0" fontId="4" fillId="4" borderId="72" xfId="65" applyFill="1" applyBorder="1" applyAlignment="1">
      <alignment horizontal="center" vertical="center"/>
      <protection/>
    </xf>
    <xf numFmtId="0" fontId="4" fillId="4" borderId="79" xfId="65" applyFill="1" applyBorder="1" applyAlignment="1">
      <alignment horizontal="center" vertical="center"/>
      <protection/>
    </xf>
    <xf numFmtId="0" fontId="6" fillId="32" borderId="85" xfId="65" applyFont="1" applyFill="1" applyBorder="1" applyAlignment="1">
      <alignment horizontal="center" vertical="center"/>
      <protection/>
    </xf>
    <xf numFmtId="0" fontId="6" fillId="32" borderId="86" xfId="65" applyFont="1" applyFill="1" applyBorder="1" applyAlignment="1">
      <alignment horizontal="center" vertical="center"/>
      <protection/>
    </xf>
    <xf numFmtId="0" fontId="6" fillId="32" borderId="87" xfId="65" applyFont="1" applyFill="1" applyBorder="1" applyAlignment="1">
      <alignment horizontal="center" vertical="center"/>
      <protection/>
    </xf>
    <xf numFmtId="0" fontId="4" fillId="32" borderId="70" xfId="65" applyFont="1" applyFill="1" applyBorder="1" applyAlignment="1">
      <alignment horizontal="center" vertical="center"/>
      <protection/>
    </xf>
    <xf numFmtId="0" fontId="4" fillId="32" borderId="74" xfId="65" applyFill="1" applyBorder="1" applyAlignment="1">
      <alignment horizontal="center" vertical="center"/>
      <protection/>
    </xf>
    <xf numFmtId="0" fontId="6" fillId="32" borderId="76" xfId="65" applyFont="1" applyFill="1" applyBorder="1" applyAlignment="1">
      <alignment horizontal="center" vertical="center"/>
      <protection/>
    </xf>
    <xf numFmtId="0" fontId="6" fillId="32" borderId="74" xfId="65" applyFont="1" applyFill="1" applyBorder="1" applyAlignment="1">
      <alignment horizontal="center" vertical="center"/>
      <protection/>
    </xf>
    <xf numFmtId="0" fontId="4" fillId="32" borderId="70" xfId="65" applyFill="1" applyBorder="1" applyAlignment="1">
      <alignment horizontal="center" vertical="center"/>
      <protection/>
    </xf>
    <xf numFmtId="0" fontId="4" fillId="32" borderId="82" xfId="65" applyFont="1" applyFill="1" applyBorder="1" applyAlignment="1">
      <alignment horizontal="center" vertical="center"/>
      <protection/>
    </xf>
    <xf numFmtId="0" fontId="4" fillId="32" borderId="79" xfId="65" applyFill="1" applyBorder="1" applyAlignment="1">
      <alignment horizontal="center" vertical="center"/>
      <protection/>
    </xf>
    <xf numFmtId="0" fontId="4" fillId="32" borderId="57" xfId="65" applyFill="1" applyBorder="1" applyAlignment="1">
      <alignment horizontal="center" vertical="center"/>
      <protection/>
    </xf>
    <xf numFmtId="0" fontId="4" fillId="32" borderId="44" xfId="65" applyFill="1" applyBorder="1" applyAlignment="1">
      <alignment horizontal="center" vertical="center"/>
      <protection/>
    </xf>
    <xf numFmtId="0" fontId="4" fillId="32" borderId="83" xfId="65" applyFill="1" applyBorder="1" applyAlignment="1">
      <alignment horizontal="center" vertical="center"/>
      <protection/>
    </xf>
    <xf numFmtId="0" fontId="4" fillId="32" borderId="80" xfId="65" applyFill="1" applyBorder="1" applyAlignment="1">
      <alignment horizontal="center" vertical="center"/>
      <protection/>
    </xf>
    <xf numFmtId="0" fontId="0" fillId="32" borderId="81" xfId="0" applyFill="1" applyBorder="1" applyAlignment="1">
      <alignment horizontal="center" vertical="center"/>
    </xf>
    <xf numFmtId="0" fontId="0" fillId="32" borderId="67" xfId="0" applyFill="1" applyBorder="1" applyAlignment="1">
      <alignment horizontal="center" vertical="center"/>
    </xf>
    <xf numFmtId="190" fontId="2" fillId="32" borderId="85" xfId="0" applyNumberFormat="1" applyFont="1" applyFill="1" applyBorder="1" applyAlignment="1">
      <alignment horizontal="center" vertical="center" wrapText="1"/>
    </xf>
    <xf numFmtId="190" fontId="2" fillId="32" borderId="87" xfId="0" applyNumberFormat="1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32" borderId="46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/>
    </xf>
    <xf numFmtId="0" fontId="2" fillId="32" borderId="70" xfId="0" applyFont="1" applyFill="1" applyBorder="1" applyAlignment="1">
      <alignment horizontal="center" vertical="center"/>
    </xf>
    <xf numFmtId="0" fontId="2" fillId="32" borderId="74" xfId="0" applyFont="1" applyFill="1" applyBorder="1" applyAlignment="1">
      <alignment horizontal="center" vertical="center"/>
    </xf>
    <xf numFmtId="176" fontId="2" fillId="0" borderId="61" xfId="0" applyNumberFormat="1" applyFont="1" applyFill="1" applyBorder="1" applyAlignment="1" quotePrefix="1">
      <alignment horizontal="left" vertical="center"/>
    </xf>
    <xf numFmtId="176" fontId="2" fillId="0" borderId="62" xfId="0" applyNumberFormat="1" applyFont="1" applyFill="1" applyBorder="1" applyAlignment="1">
      <alignment horizontal="left" vertical="center"/>
    </xf>
    <xf numFmtId="176" fontId="2" fillId="0" borderId="88" xfId="0" applyNumberFormat="1" applyFont="1" applyFill="1" applyBorder="1" applyAlignment="1">
      <alignment horizontal="left" vertical="center"/>
    </xf>
    <xf numFmtId="176" fontId="2" fillId="0" borderId="85" xfId="0" applyNumberFormat="1" applyFont="1" applyFill="1" applyBorder="1" applyAlignment="1" quotePrefix="1">
      <alignment horizontal="left" vertical="center"/>
    </xf>
    <xf numFmtId="176" fontId="2" fillId="0" borderId="87" xfId="0" applyNumberFormat="1" applyFont="1" applyFill="1" applyBorder="1" applyAlignment="1" quotePrefix="1">
      <alignment horizontal="left" vertical="center"/>
    </xf>
    <xf numFmtId="0" fontId="1" fillId="0" borderId="0" xfId="0" applyFont="1" applyAlignment="1">
      <alignment horizontal="center" vertical="center"/>
    </xf>
    <xf numFmtId="0" fontId="2" fillId="32" borderId="85" xfId="0" applyFont="1" applyFill="1" applyBorder="1" applyAlignment="1">
      <alignment horizontal="center" vertical="center"/>
    </xf>
    <xf numFmtId="0" fontId="2" fillId="32" borderId="86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（参考-1-1）被害想定基礎データ" xfId="65"/>
    <cellStyle name="標準_残出火件数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0</xdr:row>
      <xdr:rowOff>28575</xdr:rowOff>
    </xdr:from>
    <xdr:to>
      <xdr:col>9</xdr:col>
      <xdr:colOff>552450</xdr:colOff>
      <xdr:row>2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200525" y="28575"/>
          <a:ext cx="13716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参考資料－２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J12"/>
  <sheetViews>
    <sheetView tabSelected="1" view="pageBreakPreview" zoomScale="60" zoomScalePageLayoutView="0" workbookViewId="0" topLeftCell="A1">
      <selection activeCell="G20" sqref="G20"/>
    </sheetView>
  </sheetViews>
  <sheetFormatPr defaultColWidth="9.140625" defaultRowHeight="15"/>
  <cols>
    <col min="1" max="1" width="2.140625" style="0" customWidth="1"/>
  </cols>
  <sheetData>
    <row r="9" spans="2:10" ht="32.25">
      <c r="B9" s="420" t="s">
        <v>391</v>
      </c>
      <c r="C9" s="420"/>
      <c r="D9" s="420"/>
      <c r="E9" s="420"/>
      <c r="F9" s="420"/>
      <c r="G9" s="420"/>
      <c r="H9" s="420"/>
      <c r="I9" s="420"/>
      <c r="J9" s="420"/>
    </row>
    <row r="10" spans="2:10" ht="32.25">
      <c r="B10" s="420" t="s">
        <v>392</v>
      </c>
      <c r="C10" s="420"/>
      <c r="D10" s="420"/>
      <c r="E10" s="420"/>
      <c r="F10" s="420"/>
      <c r="G10" s="420"/>
      <c r="H10" s="420"/>
      <c r="I10" s="420"/>
      <c r="J10" s="420"/>
    </row>
    <row r="11" ht="32.25">
      <c r="B11" s="310"/>
    </row>
    <row r="12" spans="2:10" ht="32.25">
      <c r="B12" s="420" t="s">
        <v>393</v>
      </c>
      <c r="C12" s="420"/>
      <c r="D12" s="420"/>
      <c r="E12" s="420"/>
      <c r="F12" s="420"/>
      <c r="G12" s="420"/>
      <c r="H12" s="420"/>
      <c r="I12" s="420"/>
      <c r="J12" s="420"/>
    </row>
  </sheetData>
  <sheetProtection/>
  <mergeCells count="3">
    <mergeCell ref="B9:J9"/>
    <mergeCell ref="B10:J10"/>
    <mergeCell ref="B12:J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W87"/>
  <sheetViews>
    <sheetView view="pageBreakPreview" zoomScale="75" zoomScaleNormal="75" zoomScaleSheetLayoutView="75" zoomScalePageLayoutView="0" workbookViewId="0" topLeftCell="A1">
      <selection activeCell="R19" sqref="R19"/>
    </sheetView>
  </sheetViews>
  <sheetFormatPr defaultColWidth="9.140625" defaultRowHeight="15"/>
  <cols>
    <col min="2" max="2" width="7.140625" style="0" customWidth="1"/>
    <col min="3" max="3" width="7.57421875" style="0" customWidth="1"/>
    <col min="4" max="6" width="8.57421875" style="0" customWidth="1"/>
    <col min="7" max="14" width="7.8515625" style="0" customWidth="1"/>
    <col min="15" max="17" width="7.140625" style="0" customWidth="1"/>
    <col min="23" max="23" width="16.57421875" style="0" customWidth="1"/>
  </cols>
  <sheetData>
    <row r="1" s="293" customFormat="1" ht="14.25" thickBot="1">
      <c r="B1" s="293" t="s">
        <v>228</v>
      </c>
    </row>
    <row r="2" spans="2:17" ht="13.5">
      <c r="B2" s="429" t="s">
        <v>409</v>
      </c>
      <c r="C2" s="430"/>
      <c r="D2" s="436" t="s">
        <v>158</v>
      </c>
      <c r="E2" s="436"/>
      <c r="F2" s="437"/>
      <c r="G2" s="438" t="s">
        <v>288</v>
      </c>
      <c r="H2" s="436"/>
      <c r="I2" s="436"/>
      <c r="J2" s="437"/>
      <c r="K2" s="438" t="s">
        <v>186</v>
      </c>
      <c r="L2" s="436"/>
      <c r="M2" s="436"/>
      <c r="N2" s="437"/>
      <c r="O2" s="439" t="s">
        <v>209</v>
      </c>
      <c r="P2" s="440"/>
      <c r="Q2" s="441"/>
    </row>
    <row r="3" spans="2:17" ht="14.25" thickBot="1">
      <c r="B3" s="423"/>
      <c r="C3" s="424"/>
      <c r="D3" s="296" t="s">
        <v>174</v>
      </c>
      <c r="E3" s="297" t="s">
        <v>175</v>
      </c>
      <c r="F3" s="297" t="s">
        <v>176</v>
      </c>
      <c r="G3" s="297" t="s">
        <v>206</v>
      </c>
      <c r="H3" s="297" t="s">
        <v>183</v>
      </c>
      <c r="I3" s="297" t="s">
        <v>184</v>
      </c>
      <c r="J3" s="297" t="s">
        <v>185</v>
      </c>
      <c r="K3" s="297" t="s">
        <v>206</v>
      </c>
      <c r="L3" s="297" t="s">
        <v>183</v>
      </c>
      <c r="M3" s="297" t="s">
        <v>184</v>
      </c>
      <c r="N3" s="297" t="s">
        <v>185</v>
      </c>
      <c r="O3" s="297" t="s">
        <v>183</v>
      </c>
      <c r="P3" s="297" t="s">
        <v>184</v>
      </c>
      <c r="Q3" s="298" t="s">
        <v>185</v>
      </c>
    </row>
    <row r="4" spans="1:23" ht="13.5">
      <c r="A4" s="1" t="s">
        <v>0</v>
      </c>
      <c r="B4" s="6" t="s">
        <v>1</v>
      </c>
      <c r="C4" s="7" t="s">
        <v>181</v>
      </c>
      <c r="D4" s="36">
        <v>17861.237739665918</v>
      </c>
      <c r="E4" s="37">
        <v>7419.286815003113</v>
      </c>
      <c r="F4" s="37">
        <v>10441.950924662806</v>
      </c>
      <c r="G4" s="37">
        <f>SUM(H4:J4)</f>
        <v>1397.49198151279</v>
      </c>
      <c r="H4" s="37">
        <v>967.959814034833</v>
      </c>
      <c r="I4" s="37">
        <v>211.74120932011962</v>
      </c>
      <c r="J4" s="37">
        <v>217.79095815783748</v>
      </c>
      <c r="K4" s="37">
        <f>SUM(L4:N4)</f>
        <v>310.37469590127296</v>
      </c>
      <c r="L4" s="37">
        <v>170.1619294115537</v>
      </c>
      <c r="M4" s="37">
        <v>103.86617836741137</v>
      </c>
      <c r="N4" s="37">
        <v>36.34658812230787</v>
      </c>
      <c r="O4" s="79">
        <f>L4/H4</f>
        <v>0.17579441516508065</v>
      </c>
      <c r="P4" s="79">
        <f aca="true" t="shared" si="0" ref="P4:P67">M4/I4</f>
        <v>0.49053360326464335</v>
      </c>
      <c r="Q4" s="80">
        <f aca="true" t="shared" si="1" ref="Q4:Q67">N4/J4</f>
        <v>0.16688749813004986</v>
      </c>
      <c r="S4" s="85"/>
      <c r="T4" s="85"/>
      <c r="U4" s="85"/>
      <c r="W4" s="2"/>
    </row>
    <row r="5" spans="1:23" ht="13.5">
      <c r="A5" s="1" t="s">
        <v>2</v>
      </c>
      <c r="B5" s="8" t="s">
        <v>1</v>
      </c>
      <c r="C5" s="9" t="s">
        <v>109</v>
      </c>
      <c r="D5" s="25">
        <v>16347.106536222493</v>
      </c>
      <c r="E5" s="26">
        <v>10235.351938565243</v>
      </c>
      <c r="F5" s="26">
        <v>6111.754597657251</v>
      </c>
      <c r="G5" s="26">
        <f aca="true" t="shared" si="2" ref="G5:G68">SUM(H5:J5)</f>
        <v>2255.1045535001895</v>
      </c>
      <c r="H5" s="26">
        <v>1561.9771799135513</v>
      </c>
      <c r="I5" s="26">
        <v>341.6825081060893</v>
      </c>
      <c r="J5" s="26">
        <v>351.4448654805489</v>
      </c>
      <c r="K5" s="26">
        <f aca="true" t="shared" si="3" ref="K5:K68">SUM(L5:N5)</f>
        <v>608.1664924319793</v>
      </c>
      <c r="L5" s="26">
        <v>334.64681301322065</v>
      </c>
      <c r="M5" s="26">
        <v>202.03912015913485</v>
      </c>
      <c r="N5" s="26">
        <v>71.48055925962389</v>
      </c>
      <c r="O5" s="81">
        <f aca="true" t="shared" si="4" ref="O5:O68">L5/H5</f>
        <v>0.2142456479625022</v>
      </c>
      <c r="P5" s="81">
        <f t="shared" si="0"/>
        <v>0.5913065941801257</v>
      </c>
      <c r="Q5" s="82">
        <f t="shared" si="1"/>
        <v>0.20339053513240202</v>
      </c>
      <c r="S5" s="85"/>
      <c r="T5" s="85"/>
      <c r="U5" s="85"/>
      <c r="W5" s="2"/>
    </row>
    <row r="6" spans="1:23" ht="13.5">
      <c r="A6" s="1" t="s">
        <v>3</v>
      </c>
      <c r="B6" s="8" t="s">
        <v>1</v>
      </c>
      <c r="C6" s="9" t="s">
        <v>110</v>
      </c>
      <c r="D6" s="25">
        <v>13392.47405584709</v>
      </c>
      <c r="E6" s="26">
        <v>8215.616041391562</v>
      </c>
      <c r="F6" s="26">
        <v>5176.858014455532</v>
      </c>
      <c r="G6" s="26">
        <f t="shared" si="2"/>
        <v>1805.6821145674871</v>
      </c>
      <c r="H6" s="26">
        <v>1250.6889105229347</v>
      </c>
      <c r="I6" s="26">
        <v>273.58819917689203</v>
      </c>
      <c r="J6" s="26">
        <v>281.4050048676603</v>
      </c>
      <c r="K6" s="26">
        <f t="shared" si="3"/>
        <v>422.6987852032563</v>
      </c>
      <c r="L6" s="26">
        <v>231.98986134908196</v>
      </c>
      <c r="M6" s="26">
        <v>141.1558894700105</v>
      </c>
      <c r="N6" s="26">
        <v>49.5530343841639</v>
      </c>
      <c r="O6" s="81">
        <f t="shared" si="4"/>
        <v>0.18548966045607854</v>
      </c>
      <c r="P6" s="81">
        <f t="shared" si="0"/>
        <v>0.5159429021232904</v>
      </c>
      <c r="Q6" s="82">
        <f t="shared" si="1"/>
        <v>0.1760915176596372</v>
      </c>
      <c r="S6" s="85"/>
      <c r="T6" s="85"/>
      <c r="U6" s="85"/>
      <c r="W6" s="2"/>
    </row>
    <row r="7" spans="1:23" ht="13.5">
      <c r="A7" s="1" t="s">
        <v>4</v>
      </c>
      <c r="B7" s="8" t="s">
        <v>1</v>
      </c>
      <c r="C7" s="9" t="s">
        <v>111</v>
      </c>
      <c r="D7" s="25">
        <v>13109.300802372825</v>
      </c>
      <c r="E7" s="26">
        <v>8008.5845299656585</v>
      </c>
      <c r="F7" s="26">
        <v>5100.716272407161</v>
      </c>
      <c r="G7" s="26">
        <f t="shared" si="2"/>
        <v>1757.8561568238604</v>
      </c>
      <c r="H7" s="26">
        <v>1217.5627060251848</v>
      </c>
      <c r="I7" s="26">
        <v>266.34184194300923</v>
      </c>
      <c r="J7" s="26">
        <v>273.95160885566634</v>
      </c>
      <c r="K7" s="26">
        <f t="shared" si="3"/>
        <v>391.3376223668447</v>
      </c>
      <c r="L7" s="26">
        <v>214.5601577657264</v>
      </c>
      <c r="M7" s="26">
        <v>130.94741490235918</v>
      </c>
      <c r="N7" s="26">
        <v>45.83004969875913</v>
      </c>
      <c r="O7" s="81">
        <f t="shared" si="4"/>
        <v>0.17622103297346584</v>
      </c>
      <c r="P7" s="81">
        <f t="shared" si="0"/>
        <v>0.4916516832168593</v>
      </c>
      <c r="Q7" s="82">
        <f t="shared" si="1"/>
        <v>0.16729250063614365</v>
      </c>
      <c r="S7" s="85"/>
      <c r="T7" s="85"/>
      <c r="U7" s="85"/>
      <c r="W7" s="2"/>
    </row>
    <row r="8" spans="1:23" ht="13.5">
      <c r="A8" s="1" t="s">
        <v>5</v>
      </c>
      <c r="B8" s="8" t="s">
        <v>1</v>
      </c>
      <c r="C8" s="9" t="s">
        <v>112</v>
      </c>
      <c r="D8" s="25">
        <v>17496.55695879928</v>
      </c>
      <c r="E8" s="26">
        <v>5306.12307458075</v>
      </c>
      <c r="F8" s="26">
        <v>12190.433884218528</v>
      </c>
      <c r="G8" s="26">
        <f t="shared" si="2"/>
        <v>905.1927690065486</v>
      </c>
      <c r="H8" s="26">
        <v>626.9733464980424</v>
      </c>
      <c r="I8" s="26">
        <v>137.15041954644673</v>
      </c>
      <c r="J8" s="26">
        <v>141.06900296205947</v>
      </c>
      <c r="K8" s="26">
        <f t="shared" si="3"/>
        <v>172.2401795596329</v>
      </c>
      <c r="L8" s="26">
        <v>94.10235945619901</v>
      </c>
      <c r="M8" s="26">
        <v>58.03755612358976</v>
      </c>
      <c r="N8" s="26">
        <v>20.100263979844115</v>
      </c>
      <c r="O8" s="81">
        <f t="shared" si="4"/>
        <v>0.15008988816160598</v>
      </c>
      <c r="P8" s="81">
        <f t="shared" si="0"/>
        <v>0.4231671788939372</v>
      </c>
      <c r="Q8" s="82">
        <f t="shared" si="1"/>
        <v>0.1424853338280847</v>
      </c>
      <c r="S8" s="85"/>
      <c r="T8" s="85"/>
      <c r="U8" s="85"/>
      <c r="W8" s="2"/>
    </row>
    <row r="9" spans="1:23" ht="13.5">
      <c r="A9" s="1" t="s">
        <v>6</v>
      </c>
      <c r="B9" s="8" t="s">
        <v>1</v>
      </c>
      <c r="C9" s="9" t="s">
        <v>113</v>
      </c>
      <c r="D9" s="25">
        <v>10912.537138952726</v>
      </c>
      <c r="E9" s="26">
        <v>3530.2946374475555</v>
      </c>
      <c r="F9" s="26">
        <v>7382.242501505174</v>
      </c>
      <c r="G9" s="26">
        <f t="shared" si="2"/>
        <v>683.4577909649149</v>
      </c>
      <c r="H9" s="26">
        <v>473.3906777246164</v>
      </c>
      <c r="I9" s="26">
        <v>103.55421075225985</v>
      </c>
      <c r="J9" s="26">
        <v>106.5129024880387</v>
      </c>
      <c r="K9" s="26">
        <f t="shared" si="3"/>
        <v>152.76785675396405</v>
      </c>
      <c r="L9" s="26">
        <v>83.76559407057026</v>
      </c>
      <c r="M9" s="26">
        <v>51.10993178991998</v>
      </c>
      <c r="N9" s="26">
        <v>17.89233089347381</v>
      </c>
      <c r="O9" s="81">
        <f t="shared" si="4"/>
        <v>0.17694812765049606</v>
      </c>
      <c r="P9" s="81">
        <f t="shared" si="0"/>
        <v>0.49355725294641983</v>
      </c>
      <c r="Q9" s="82">
        <f t="shared" si="1"/>
        <v>0.1679827558495376</v>
      </c>
      <c r="S9" s="85"/>
      <c r="T9" s="85"/>
      <c r="U9" s="85"/>
      <c r="W9" s="2"/>
    </row>
    <row r="10" spans="1:23" ht="13.5">
      <c r="A10" s="1" t="s">
        <v>7</v>
      </c>
      <c r="B10" s="8" t="s">
        <v>1</v>
      </c>
      <c r="C10" s="9" t="s">
        <v>114</v>
      </c>
      <c r="D10" s="25">
        <v>16354.404186851636</v>
      </c>
      <c r="E10" s="26">
        <v>9078.462401494591</v>
      </c>
      <c r="F10" s="26">
        <v>7275.941785357051</v>
      </c>
      <c r="G10" s="26">
        <f t="shared" si="2"/>
        <v>2034.1300643496577</v>
      </c>
      <c r="H10" s="26">
        <v>1408.9212566924036</v>
      </c>
      <c r="I10" s="26">
        <v>308.2015249014633</v>
      </c>
      <c r="J10" s="26">
        <v>317.00728275579075</v>
      </c>
      <c r="K10" s="26">
        <f t="shared" si="3"/>
        <v>383.7388899227768</v>
      </c>
      <c r="L10" s="26">
        <v>209.60932863787815</v>
      </c>
      <c r="M10" s="26">
        <v>129.35700868784792</v>
      </c>
      <c r="N10" s="26">
        <v>44.77255259705077</v>
      </c>
      <c r="O10" s="81">
        <f t="shared" si="4"/>
        <v>0.14877291945325527</v>
      </c>
      <c r="P10" s="81">
        <f t="shared" si="0"/>
        <v>0.4197156673030911</v>
      </c>
      <c r="Q10" s="82">
        <f t="shared" si="1"/>
        <v>0.14123509153429034</v>
      </c>
      <c r="S10" s="85"/>
      <c r="T10" s="85"/>
      <c r="U10" s="85"/>
      <c r="W10" s="2"/>
    </row>
    <row r="11" spans="1:23" ht="13.5">
      <c r="A11" s="1" t="s">
        <v>8</v>
      </c>
      <c r="B11" s="8" t="s">
        <v>1</v>
      </c>
      <c r="C11" s="9" t="s">
        <v>115</v>
      </c>
      <c r="D11" s="25">
        <v>16222.411697438007</v>
      </c>
      <c r="E11" s="26">
        <v>9606.331571695247</v>
      </c>
      <c r="F11" s="26">
        <v>6616.080125742758</v>
      </c>
      <c r="G11" s="26">
        <f t="shared" si="2"/>
        <v>2136.001789408457</v>
      </c>
      <c r="H11" s="26">
        <v>1479.4817588976327</v>
      </c>
      <c r="I11" s="26">
        <v>323.6366347588572</v>
      </c>
      <c r="J11" s="26">
        <v>332.8833957519674</v>
      </c>
      <c r="K11" s="26">
        <f t="shared" si="3"/>
        <v>402.185519866296</v>
      </c>
      <c r="L11" s="26">
        <v>219.6750763699809</v>
      </c>
      <c r="M11" s="26">
        <v>135.58784718368722</v>
      </c>
      <c r="N11" s="26">
        <v>46.92259631262788</v>
      </c>
      <c r="O11" s="81">
        <f t="shared" si="4"/>
        <v>0.14848109822838343</v>
      </c>
      <c r="P11" s="81">
        <f t="shared" si="0"/>
        <v>0.4189508622369473</v>
      </c>
      <c r="Q11" s="82">
        <f t="shared" si="1"/>
        <v>0.14095805591814523</v>
      </c>
      <c r="S11" s="85"/>
      <c r="T11" s="85"/>
      <c r="U11" s="85"/>
      <c r="W11" s="2"/>
    </row>
    <row r="12" spans="1:23" ht="13.5">
      <c r="A12" s="1" t="s">
        <v>9</v>
      </c>
      <c r="B12" s="8" t="s">
        <v>1</v>
      </c>
      <c r="C12" s="9" t="s">
        <v>116</v>
      </c>
      <c r="D12" s="25">
        <v>11834.348475664287</v>
      </c>
      <c r="E12" s="26">
        <v>5222.307160756983</v>
      </c>
      <c r="F12" s="26">
        <v>6612.04131490731</v>
      </c>
      <c r="G12" s="26">
        <f t="shared" si="2"/>
        <v>1106.9337171089921</v>
      </c>
      <c r="H12" s="26">
        <v>766.7073365257088</v>
      </c>
      <c r="I12" s="26">
        <v>167.7172298649989</v>
      </c>
      <c r="J12" s="26">
        <v>172.50915071828453</v>
      </c>
      <c r="K12" s="26">
        <f t="shared" si="3"/>
        <v>200.26896784229828</v>
      </c>
      <c r="L12" s="26">
        <v>109.27810670572214</v>
      </c>
      <c r="M12" s="26">
        <v>67.6490575442339</v>
      </c>
      <c r="N12" s="26">
        <v>23.341803592342252</v>
      </c>
      <c r="O12" s="81">
        <f t="shared" si="4"/>
        <v>0.14252910008779848</v>
      </c>
      <c r="P12" s="81">
        <f t="shared" si="0"/>
        <v>0.403351865510102</v>
      </c>
      <c r="Q12" s="82">
        <f t="shared" si="1"/>
        <v>0.13530762568335</v>
      </c>
      <c r="S12" s="85"/>
      <c r="T12" s="85"/>
      <c r="U12" s="85"/>
      <c r="W12" s="2"/>
    </row>
    <row r="13" spans="1:23" ht="13.5">
      <c r="A13" s="1" t="s">
        <v>10</v>
      </c>
      <c r="B13" s="8" t="s">
        <v>1</v>
      </c>
      <c r="C13" s="9" t="s">
        <v>117</v>
      </c>
      <c r="D13" s="25">
        <v>7471.200749057904</v>
      </c>
      <c r="E13" s="26">
        <v>2387.5443038549456</v>
      </c>
      <c r="F13" s="26">
        <v>5083.656445202961</v>
      </c>
      <c r="G13" s="26">
        <f t="shared" si="2"/>
        <v>490.66815266962647</v>
      </c>
      <c r="H13" s="26">
        <v>339.85672912181917</v>
      </c>
      <c r="I13" s="26">
        <v>74.34365949539796</v>
      </c>
      <c r="J13" s="26">
        <v>76.46776405240934</v>
      </c>
      <c r="K13" s="26">
        <f t="shared" si="3"/>
        <v>88.46926975408235</v>
      </c>
      <c r="L13" s="26">
        <v>48.2696101150984</v>
      </c>
      <c r="M13" s="26">
        <v>29.88927091839892</v>
      </c>
      <c r="N13" s="26">
        <v>10.31038872058502</v>
      </c>
      <c r="O13" s="81">
        <f t="shared" si="4"/>
        <v>0.14202929051846583</v>
      </c>
      <c r="P13" s="81">
        <f t="shared" si="0"/>
        <v>0.4020419645907952</v>
      </c>
      <c r="Q13" s="82">
        <f t="shared" si="1"/>
        <v>0.13483313979886355</v>
      </c>
      <c r="S13" s="85"/>
      <c r="T13" s="85"/>
      <c r="U13" s="85"/>
      <c r="W13" s="2"/>
    </row>
    <row r="14" spans="1:23" ht="13.5">
      <c r="A14" s="1" t="s">
        <v>11</v>
      </c>
      <c r="B14" s="8" t="s">
        <v>1</v>
      </c>
      <c r="C14" s="9" t="s">
        <v>118</v>
      </c>
      <c r="D14" s="25">
        <v>21431.33880854827</v>
      </c>
      <c r="E14" s="26">
        <v>14378.420594620908</v>
      </c>
      <c r="F14" s="26">
        <v>7052.918213927344</v>
      </c>
      <c r="G14" s="26">
        <f t="shared" si="2"/>
        <v>3188.6144262179955</v>
      </c>
      <c r="H14" s="26">
        <v>2208.5641047397376</v>
      </c>
      <c r="I14" s="26">
        <v>483.1233979118175</v>
      </c>
      <c r="J14" s="26">
        <v>496.9269235664407</v>
      </c>
      <c r="K14" s="26">
        <f t="shared" si="3"/>
        <v>587.8852803596061</v>
      </c>
      <c r="L14" s="26">
        <v>320.9371530977773</v>
      </c>
      <c r="M14" s="26">
        <v>198.3959513601436</v>
      </c>
      <c r="N14" s="26">
        <v>68.55217590168522</v>
      </c>
      <c r="O14" s="81">
        <f t="shared" si="4"/>
        <v>0.14531484615231366</v>
      </c>
      <c r="P14" s="81">
        <f t="shared" si="0"/>
        <v>0.41065274879598357</v>
      </c>
      <c r="Q14" s="82">
        <f t="shared" si="1"/>
        <v>0.13795222728059647</v>
      </c>
      <c r="S14" s="85"/>
      <c r="T14" s="85"/>
      <c r="U14" s="85"/>
      <c r="W14" s="2"/>
    </row>
    <row r="15" spans="1:23" ht="13.5">
      <c r="A15" s="1" t="s">
        <v>12</v>
      </c>
      <c r="B15" s="8" t="s">
        <v>1</v>
      </c>
      <c r="C15" s="9" t="s">
        <v>119</v>
      </c>
      <c r="D15" s="25">
        <v>31146.980163374985</v>
      </c>
      <c r="E15" s="26">
        <v>19127.691923865623</v>
      </c>
      <c r="F15" s="26">
        <v>12019.28823950938</v>
      </c>
      <c r="G15" s="26">
        <f t="shared" si="2"/>
        <v>4202.0156264604875</v>
      </c>
      <c r="H15" s="26">
        <v>2910.4870139986065</v>
      </c>
      <c r="I15" s="26">
        <v>636.669034312195</v>
      </c>
      <c r="J15" s="26">
        <v>654.8595781496862</v>
      </c>
      <c r="K15" s="26">
        <f t="shared" si="3"/>
        <v>799.4919172286204</v>
      </c>
      <c r="L15" s="26">
        <v>436.7965720775191</v>
      </c>
      <c r="M15" s="26">
        <v>269.39559735534317</v>
      </c>
      <c r="N15" s="26">
        <v>93.29974779575808</v>
      </c>
      <c r="O15" s="81">
        <f t="shared" si="4"/>
        <v>0.150076798136069</v>
      </c>
      <c r="P15" s="81">
        <f t="shared" si="0"/>
        <v>0.4231328725550098</v>
      </c>
      <c r="Q15" s="82">
        <f t="shared" si="1"/>
        <v>0.14247290703050824</v>
      </c>
      <c r="S15" s="85"/>
      <c r="T15" s="85"/>
      <c r="U15" s="85"/>
      <c r="W15" s="2"/>
    </row>
    <row r="16" spans="1:23" ht="13.5">
      <c r="A16" s="1" t="s">
        <v>13</v>
      </c>
      <c r="B16" s="8" t="s">
        <v>1</v>
      </c>
      <c r="C16" s="9" t="s">
        <v>120</v>
      </c>
      <c r="D16" s="25">
        <v>28628.869047842563</v>
      </c>
      <c r="E16" s="26">
        <v>18076.83188276326</v>
      </c>
      <c r="F16" s="26">
        <v>10552.0371650793</v>
      </c>
      <c r="G16" s="26">
        <f t="shared" si="2"/>
        <v>4080.2577785367366</v>
      </c>
      <c r="H16" s="26">
        <v>2826.1525738782593</v>
      </c>
      <c r="I16" s="26">
        <v>618.2208755358694</v>
      </c>
      <c r="J16" s="26">
        <v>635.8843291226082</v>
      </c>
      <c r="K16" s="26">
        <f t="shared" si="3"/>
        <v>929.6998500161368</v>
      </c>
      <c r="L16" s="26">
        <v>509.9724083961114</v>
      </c>
      <c r="M16" s="26">
        <v>310.797335186616</v>
      </c>
      <c r="N16" s="26">
        <v>108.9301064334094</v>
      </c>
      <c r="O16" s="81">
        <f t="shared" si="4"/>
        <v>0.18044758556551987</v>
      </c>
      <c r="P16" s="81">
        <f t="shared" si="0"/>
        <v>0.5027286322501147</v>
      </c>
      <c r="Q16" s="82">
        <f t="shared" si="1"/>
        <v>0.17130490789686692</v>
      </c>
      <c r="S16" s="85"/>
      <c r="T16" s="85"/>
      <c r="U16" s="85"/>
      <c r="W16" s="2"/>
    </row>
    <row r="17" spans="1:23" ht="13.5">
      <c r="A17" s="1" t="s">
        <v>14</v>
      </c>
      <c r="B17" s="8" t="s">
        <v>1</v>
      </c>
      <c r="C17" s="9" t="s">
        <v>121</v>
      </c>
      <c r="D17" s="25">
        <v>22879.176035414905</v>
      </c>
      <c r="E17" s="26">
        <v>15002.796709456583</v>
      </c>
      <c r="F17" s="26">
        <v>7876.379325958314</v>
      </c>
      <c r="G17" s="26">
        <f t="shared" si="2"/>
        <v>3268.3842917861125</v>
      </c>
      <c r="H17" s="26">
        <v>2263.8159596786927</v>
      </c>
      <c r="I17" s="26">
        <v>495.209741179714</v>
      </c>
      <c r="J17" s="26">
        <v>509.35859092770585</v>
      </c>
      <c r="K17" s="26">
        <f t="shared" si="3"/>
        <v>744.36490280365</v>
      </c>
      <c r="L17" s="26">
        <v>408.305953373718</v>
      </c>
      <c r="M17" s="26">
        <v>248.8447977893058</v>
      </c>
      <c r="N17" s="26">
        <v>87.21415164062617</v>
      </c>
      <c r="O17" s="81">
        <f t="shared" si="4"/>
        <v>0.18036181414308503</v>
      </c>
      <c r="P17" s="81">
        <f t="shared" si="0"/>
        <v>0.5025038425061974</v>
      </c>
      <c r="Q17" s="82">
        <f t="shared" si="1"/>
        <v>0.17122348222650205</v>
      </c>
      <c r="S17" s="85"/>
      <c r="T17" s="85"/>
      <c r="U17" s="85"/>
      <c r="W17" s="2"/>
    </row>
    <row r="18" spans="1:23" ht="13.5">
      <c r="A18" s="1" t="s">
        <v>15</v>
      </c>
      <c r="B18" s="8" t="s">
        <v>1</v>
      </c>
      <c r="C18" s="9" t="s">
        <v>122</v>
      </c>
      <c r="D18" s="25">
        <v>41997.34445987544</v>
      </c>
      <c r="E18" s="26">
        <v>28934.61003698097</v>
      </c>
      <c r="F18" s="26">
        <v>13062.73442289448</v>
      </c>
      <c r="G18" s="26">
        <f t="shared" si="2"/>
        <v>6318.103065992447</v>
      </c>
      <c r="H18" s="26">
        <v>4376.175283804293</v>
      </c>
      <c r="I18" s="26">
        <v>957.2883433321883</v>
      </c>
      <c r="J18" s="26">
        <v>984.6394388559658</v>
      </c>
      <c r="K18" s="26">
        <f t="shared" si="3"/>
        <v>1293.9613727698509</v>
      </c>
      <c r="L18" s="26">
        <v>708.1666996439468</v>
      </c>
      <c r="M18" s="26">
        <v>434.53026608195705</v>
      </c>
      <c r="N18" s="26">
        <v>151.26440704394713</v>
      </c>
      <c r="O18" s="81">
        <f t="shared" si="4"/>
        <v>0.16182320261822875</v>
      </c>
      <c r="P18" s="81">
        <f t="shared" si="0"/>
        <v>0.45391784942185476</v>
      </c>
      <c r="Q18" s="82">
        <f t="shared" si="1"/>
        <v>0.1536241603522386</v>
      </c>
      <c r="S18" s="85"/>
      <c r="T18" s="85"/>
      <c r="U18" s="85"/>
      <c r="W18" s="2"/>
    </row>
    <row r="19" spans="1:23" ht="13.5">
      <c r="A19" s="1" t="s">
        <v>16</v>
      </c>
      <c r="B19" s="8" t="s">
        <v>1</v>
      </c>
      <c r="C19" s="9" t="s">
        <v>123</v>
      </c>
      <c r="D19" s="25">
        <v>25035.010838620743</v>
      </c>
      <c r="E19" s="26">
        <v>17996.741338015123</v>
      </c>
      <c r="F19" s="26">
        <v>7038.269500605619</v>
      </c>
      <c r="G19" s="26">
        <f t="shared" si="2"/>
        <v>4016.7324179968878</v>
      </c>
      <c r="H19" s="26">
        <v>2782.152324153689</v>
      </c>
      <c r="I19" s="26">
        <v>608.5958209086191</v>
      </c>
      <c r="J19" s="26">
        <v>625.9842729345797</v>
      </c>
      <c r="K19" s="26">
        <f t="shared" si="3"/>
        <v>905.3830682646924</v>
      </c>
      <c r="L19" s="26">
        <v>496.52462537920013</v>
      </c>
      <c r="M19" s="26">
        <v>302.80078290449507</v>
      </c>
      <c r="N19" s="26">
        <v>106.05765998099719</v>
      </c>
      <c r="O19" s="81">
        <f t="shared" si="4"/>
        <v>0.17846780748435095</v>
      </c>
      <c r="P19" s="81">
        <f t="shared" si="0"/>
        <v>0.4975400298549877</v>
      </c>
      <c r="Q19" s="82">
        <f t="shared" si="1"/>
        <v>0.16942543857181064</v>
      </c>
      <c r="S19" s="85"/>
      <c r="T19" s="85"/>
      <c r="U19" s="85"/>
      <c r="W19" s="2"/>
    </row>
    <row r="20" spans="1:23" ht="13.5">
      <c r="A20" s="1" t="s">
        <v>17</v>
      </c>
      <c r="B20" s="8" t="s">
        <v>1</v>
      </c>
      <c r="C20" s="9" t="s">
        <v>124</v>
      </c>
      <c r="D20" s="25">
        <v>28783.926238219537</v>
      </c>
      <c r="E20" s="26">
        <v>19100.460103272395</v>
      </c>
      <c r="F20" s="26">
        <v>9683.466134947153</v>
      </c>
      <c r="G20" s="26">
        <f t="shared" si="2"/>
        <v>4236.460778051828</v>
      </c>
      <c r="H20" s="26">
        <v>2934.3451276549463</v>
      </c>
      <c r="I20" s="26">
        <v>641.8879966745191</v>
      </c>
      <c r="J20" s="26">
        <v>660.2276537223626</v>
      </c>
      <c r="K20" s="26">
        <f t="shared" si="3"/>
        <v>1048.0965318629217</v>
      </c>
      <c r="L20" s="26">
        <v>575.8357063412947</v>
      </c>
      <c r="M20" s="26">
        <v>349.2623186471265</v>
      </c>
      <c r="N20" s="26">
        <v>122.9985068745005</v>
      </c>
      <c r="O20" s="81">
        <f t="shared" si="4"/>
        <v>0.1962399381430254</v>
      </c>
      <c r="P20" s="81">
        <f t="shared" si="0"/>
        <v>0.5441172298852416</v>
      </c>
      <c r="Q20" s="82">
        <f t="shared" si="1"/>
        <v>0.1862971146104455</v>
      </c>
      <c r="S20" s="85"/>
      <c r="T20" s="85"/>
      <c r="U20" s="85"/>
      <c r="W20" s="2"/>
    </row>
    <row r="21" spans="1:23" ht="13.5">
      <c r="A21" s="1" t="s">
        <v>18</v>
      </c>
      <c r="B21" s="8" t="s">
        <v>1</v>
      </c>
      <c r="C21" s="9" t="s">
        <v>125</v>
      </c>
      <c r="D21" s="25">
        <v>19819.81336193841</v>
      </c>
      <c r="E21" s="26">
        <v>13768.812973934733</v>
      </c>
      <c r="F21" s="26">
        <v>6051.000388003664</v>
      </c>
      <c r="G21" s="26">
        <f t="shared" si="2"/>
        <v>3088.398389467467</v>
      </c>
      <c r="H21" s="26">
        <v>2139.1503996311462</v>
      </c>
      <c r="I21" s="26">
        <v>467.9391499193132</v>
      </c>
      <c r="J21" s="26">
        <v>481.30883991700784</v>
      </c>
      <c r="K21" s="26">
        <f t="shared" si="3"/>
        <v>627.3587067093563</v>
      </c>
      <c r="L21" s="26">
        <v>343.28092895384276</v>
      </c>
      <c r="M21" s="26">
        <v>210.75297133097266</v>
      </c>
      <c r="N21" s="26">
        <v>73.32480642454082</v>
      </c>
      <c r="O21" s="81">
        <f t="shared" si="4"/>
        <v>0.16047535928891896</v>
      </c>
      <c r="P21" s="81">
        <f t="shared" si="0"/>
        <v>0.4503854216243989</v>
      </c>
      <c r="Q21" s="82">
        <f t="shared" si="1"/>
        <v>0.15234460775161376</v>
      </c>
      <c r="S21" s="85"/>
      <c r="T21" s="85"/>
      <c r="U21" s="85"/>
      <c r="W21" s="2"/>
    </row>
    <row r="22" spans="1:23" ht="13.5">
      <c r="A22" s="1" t="s">
        <v>19</v>
      </c>
      <c r="B22" s="8" t="s">
        <v>1</v>
      </c>
      <c r="C22" s="9" t="s">
        <v>126</v>
      </c>
      <c r="D22" s="25">
        <v>26737.476678125953</v>
      </c>
      <c r="E22" s="26">
        <v>17423.875798291807</v>
      </c>
      <c r="F22" s="26">
        <v>9313.600879834143</v>
      </c>
      <c r="G22" s="26">
        <f t="shared" si="2"/>
        <v>3932.4313851269185</v>
      </c>
      <c r="H22" s="26">
        <v>2723.761998356307</v>
      </c>
      <c r="I22" s="26">
        <v>595.8229371404425</v>
      </c>
      <c r="J22" s="26">
        <v>612.8464496301691</v>
      </c>
      <c r="K22" s="26">
        <f t="shared" si="3"/>
        <v>627.0669604947727</v>
      </c>
      <c r="L22" s="26">
        <v>340.9841207800754</v>
      </c>
      <c r="M22" s="26">
        <v>213.2486315160732</v>
      </c>
      <c r="N22" s="26">
        <v>72.8342081986241</v>
      </c>
      <c r="O22" s="81">
        <f t="shared" si="4"/>
        <v>0.12518866222006444</v>
      </c>
      <c r="P22" s="81">
        <f t="shared" si="0"/>
        <v>0.3579060459463446</v>
      </c>
      <c r="Q22" s="82">
        <f t="shared" si="1"/>
        <v>0.11884577000091448</v>
      </c>
      <c r="S22" s="85"/>
      <c r="T22" s="85"/>
      <c r="U22" s="85"/>
      <c r="W22" s="2"/>
    </row>
    <row r="23" spans="1:23" ht="13.5">
      <c r="A23" s="1" t="s">
        <v>20</v>
      </c>
      <c r="B23" s="8" t="s">
        <v>1</v>
      </c>
      <c r="C23" s="9" t="s">
        <v>127</v>
      </c>
      <c r="D23" s="25">
        <v>19790.817674611917</v>
      </c>
      <c r="E23" s="26">
        <v>12520.2668272967</v>
      </c>
      <c r="F23" s="26">
        <v>7270.550847315225</v>
      </c>
      <c r="G23" s="26">
        <f t="shared" si="2"/>
        <v>2776.0243063394555</v>
      </c>
      <c r="H23" s="26">
        <v>1922.787398330359</v>
      </c>
      <c r="I23" s="26">
        <v>420.60974338476615</v>
      </c>
      <c r="J23" s="26">
        <v>432.6271646243306</v>
      </c>
      <c r="K23" s="26">
        <f t="shared" si="3"/>
        <v>479.0463299695057</v>
      </c>
      <c r="L23" s="26">
        <v>261.0707261422667</v>
      </c>
      <c r="M23" s="26">
        <v>162.21089672325084</v>
      </c>
      <c r="N23" s="26">
        <v>55.76470710398814</v>
      </c>
      <c r="O23" s="81">
        <f t="shared" si="4"/>
        <v>0.13577721924377387</v>
      </c>
      <c r="P23" s="81">
        <f t="shared" si="0"/>
        <v>0.3856565361940826</v>
      </c>
      <c r="Q23" s="82">
        <f t="shared" si="1"/>
        <v>0.12889784013542263</v>
      </c>
      <c r="S23" s="85"/>
      <c r="T23" s="85"/>
      <c r="U23" s="85"/>
      <c r="W23" s="2"/>
    </row>
    <row r="24" spans="1:23" ht="13.5">
      <c r="A24" s="1" t="s">
        <v>21</v>
      </c>
      <c r="B24" s="8" t="s">
        <v>1</v>
      </c>
      <c r="C24" s="9" t="s">
        <v>128</v>
      </c>
      <c r="D24" s="25">
        <v>32394.71289223203</v>
      </c>
      <c r="E24" s="26">
        <v>20740.312838455815</v>
      </c>
      <c r="F24" s="26">
        <v>11654.400053776222</v>
      </c>
      <c r="G24" s="26">
        <f t="shared" si="2"/>
        <v>4676.811932857549</v>
      </c>
      <c r="H24" s="26">
        <v>3239.350256524709</v>
      </c>
      <c r="I24" s="26">
        <v>708.6078686147805</v>
      </c>
      <c r="J24" s="26">
        <v>728.8538077180598</v>
      </c>
      <c r="K24" s="26">
        <f t="shared" si="3"/>
        <v>754.7949801883179</v>
      </c>
      <c r="L24" s="26">
        <v>410.58271075735723</v>
      </c>
      <c r="M24" s="26">
        <v>256.5118024131893</v>
      </c>
      <c r="N24" s="26">
        <v>87.70046701777144</v>
      </c>
      <c r="O24" s="81">
        <f t="shared" si="4"/>
        <v>0.12674847677566212</v>
      </c>
      <c r="P24" s="81">
        <f t="shared" si="0"/>
        <v>0.3619940079336551</v>
      </c>
      <c r="Q24" s="82">
        <f t="shared" si="1"/>
        <v>0.12032655395236179</v>
      </c>
      <c r="S24" s="85"/>
      <c r="T24" s="85"/>
      <c r="U24" s="85"/>
      <c r="W24" s="2"/>
    </row>
    <row r="25" spans="1:23" ht="13.5">
      <c r="A25" s="1" t="s">
        <v>22</v>
      </c>
      <c r="B25" s="8" t="s">
        <v>1</v>
      </c>
      <c r="C25" s="9" t="s">
        <v>129</v>
      </c>
      <c r="D25" s="25">
        <v>37579.32678797178</v>
      </c>
      <c r="E25" s="26">
        <v>25578.57768483212</v>
      </c>
      <c r="F25" s="26">
        <v>12000.74910313963</v>
      </c>
      <c r="G25" s="26">
        <f t="shared" si="2"/>
        <v>5775.764452917683</v>
      </c>
      <c r="H25" s="26">
        <v>4000.529491198395</v>
      </c>
      <c r="I25" s="26">
        <v>875.1158261996488</v>
      </c>
      <c r="J25" s="26">
        <v>900.1191355196385</v>
      </c>
      <c r="K25" s="26">
        <f t="shared" si="3"/>
        <v>955.9151146908796</v>
      </c>
      <c r="L25" s="26">
        <v>520.3573293002103</v>
      </c>
      <c r="M25" s="26">
        <v>324.4094598521444</v>
      </c>
      <c r="N25" s="26">
        <v>111.14832553852493</v>
      </c>
      <c r="O25" s="81">
        <f t="shared" si="4"/>
        <v>0.13007211431513094</v>
      </c>
      <c r="P25" s="81">
        <f t="shared" si="0"/>
        <v>0.37070459719709564</v>
      </c>
      <c r="Q25" s="82">
        <f t="shared" si="1"/>
        <v>0.12348179385649771</v>
      </c>
      <c r="S25" s="85"/>
      <c r="T25" s="85"/>
      <c r="U25" s="85"/>
      <c r="W25" s="2"/>
    </row>
    <row r="26" spans="1:23" ht="13.5">
      <c r="A26" s="1" t="s">
        <v>23</v>
      </c>
      <c r="B26" s="8" t="s">
        <v>1</v>
      </c>
      <c r="C26" s="9" t="s">
        <v>130</v>
      </c>
      <c r="D26" s="25">
        <v>36940.71812086184</v>
      </c>
      <c r="E26" s="26">
        <v>20874.26199381033</v>
      </c>
      <c r="F26" s="26">
        <v>16066.456127051499</v>
      </c>
      <c r="G26" s="26">
        <f t="shared" si="2"/>
        <v>4644.462988574496</v>
      </c>
      <c r="H26" s="26">
        <v>3216.9440613503016</v>
      </c>
      <c r="I26" s="26">
        <v>703.7065134203775</v>
      </c>
      <c r="J26" s="26">
        <v>723.8124138038171</v>
      </c>
      <c r="K26" s="26">
        <f t="shared" si="3"/>
        <v>817.3009000996685</v>
      </c>
      <c r="L26" s="26">
        <v>445.6445704875402</v>
      </c>
      <c r="M26" s="26">
        <v>276.4666493559899</v>
      </c>
      <c r="N26" s="26">
        <v>95.18968025613847</v>
      </c>
      <c r="O26" s="81">
        <f t="shared" si="4"/>
        <v>0.13853040711577758</v>
      </c>
      <c r="P26" s="81">
        <f t="shared" si="0"/>
        <v>0.3928720909690306</v>
      </c>
      <c r="Q26" s="82">
        <f t="shared" si="1"/>
        <v>0.13151153315524483</v>
      </c>
      <c r="S26" s="85"/>
      <c r="T26" s="85"/>
      <c r="U26" s="85"/>
      <c r="W26" s="2"/>
    </row>
    <row r="27" spans="1:23" ht="14.25" thickBot="1">
      <c r="A27" s="1" t="s">
        <v>24</v>
      </c>
      <c r="B27" s="10" t="s">
        <v>1</v>
      </c>
      <c r="C27" s="11" t="s">
        <v>131</v>
      </c>
      <c r="D27" s="30">
        <v>29692.943048666893</v>
      </c>
      <c r="E27" s="31">
        <v>21025.07911080983</v>
      </c>
      <c r="F27" s="31">
        <v>8667.863937857072</v>
      </c>
      <c r="G27" s="31">
        <f t="shared" si="2"/>
        <v>4630.042786768123</v>
      </c>
      <c r="H27" s="31">
        <v>3206.956042783116</v>
      </c>
      <c r="I27" s="31">
        <v>701.5216343588065</v>
      </c>
      <c r="J27" s="31">
        <v>721.5651096262004</v>
      </c>
      <c r="K27" s="31">
        <f t="shared" si="3"/>
        <v>753.5580206540376</v>
      </c>
      <c r="L27" s="31">
        <v>410.00869567361724</v>
      </c>
      <c r="M27" s="31">
        <v>255.9714675845358</v>
      </c>
      <c r="N27" s="31">
        <v>87.5778573958846</v>
      </c>
      <c r="O27" s="83">
        <f t="shared" si="4"/>
        <v>0.12784980218119746</v>
      </c>
      <c r="P27" s="83">
        <f t="shared" si="0"/>
        <v>0.3648803615564824</v>
      </c>
      <c r="Q27" s="84">
        <f t="shared" si="1"/>
        <v>0.12137207887068353</v>
      </c>
      <c r="S27" s="85"/>
      <c r="T27" s="85"/>
      <c r="U27" s="85"/>
      <c r="W27" s="2"/>
    </row>
    <row r="28" spans="1:23" ht="13.5">
      <c r="A28" s="1" t="s">
        <v>25</v>
      </c>
      <c r="B28" s="6" t="s">
        <v>182</v>
      </c>
      <c r="C28" s="7" t="s">
        <v>132</v>
      </c>
      <c r="D28" s="36">
        <v>50520.56120301623</v>
      </c>
      <c r="E28" s="37">
        <v>34271.31902307328</v>
      </c>
      <c r="F28" s="37">
        <v>16249.242179942961</v>
      </c>
      <c r="G28" s="37">
        <f t="shared" si="2"/>
        <v>7113.592960983377</v>
      </c>
      <c r="H28" s="37">
        <v>4927.163955659484</v>
      </c>
      <c r="I28" s="37">
        <v>1077.8171153005112</v>
      </c>
      <c r="J28" s="37">
        <v>1108.6118900233826</v>
      </c>
      <c r="K28" s="37">
        <f t="shared" si="3"/>
        <v>1271.8199773732485</v>
      </c>
      <c r="L28" s="37">
        <v>693.7649139060695</v>
      </c>
      <c r="M28" s="37">
        <v>429.86687785684256</v>
      </c>
      <c r="N28" s="37">
        <v>148.1881856103364</v>
      </c>
      <c r="O28" s="79">
        <f t="shared" si="4"/>
        <v>0.14080410559693085</v>
      </c>
      <c r="P28" s="79">
        <f t="shared" si="0"/>
        <v>0.39883099994843685</v>
      </c>
      <c r="Q28" s="80">
        <f t="shared" si="1"/>
        <v>0.13367003091335314</v>
      </c>
      <c r="S28" s="85"/>
      <c r="T28" s="85"/>
      <c r="U28" s="85"/>
      <c r="W28" s="2"/>
    </row>
    <row r="29" spans="1:23" ht="13.5">
      <c r="A29" s="1" t="s">
        <v>26</v>
      </c>
      <c r="B29" s="8" t="s">
        <v>182</v>
      </c>
      <c r="C29" s="9" t="s">
        <v>133</v>
      </c>
      <c r="D29" s="25">
        <v>40748.127703518614</v>
      </c>
      <c r="E29" s="26">
        <v>31839.17834356641</v>
      </c>
      <c r="F29" s="26">
        <v>8908.949359952223</v>
      </c>
      <c r="G29" s="26">
        <f t="shared" si="2"/>
        <v>6967.939286970092</v>
      </c>
      <c r="H29" s="26">
        <v>4826.2782940052575</v>
      </c>
      <c r="I29" s="26">
        <v>1055.7483768136503</v>
      </c>
      <c r="J29" s="26">
        <v>1085.912616151184</v>
      </c>
      <c r="K29" s="26">
        <f t="shared" si="3"/>
        <v>1387.3131908350583</v>
      </c>
      <c r="L29" s="26">
        <v>758.7663789382955</v>
      </c>
      <c r="M29" s="26">
        <v>466.47431335554296</v>
      </c>
      <c r="N29" s="26">
        <v>162.0724985412199</v>
      </c>
      <c r="O29" s="81">
        <f t="shared" si="4"/>
        <v>0.15721562925220509</v>
      </c>
      <c r="P29" s="81">
        <f t="shared" si="0"/>
        <v>0.4418423211441794</v>
      </c>
      <c r="Q29" s="82">
        <f t="shared" si="1"/>
        <v>0.1492500373700932</v>
      </c>
      <c r="S29" s="85"/>
      <c r="T29" s="85"/>
      <c r="U29" s="85"/>
      <c r="W29" s="2"/>
    </row>
    <row r="30" spans="1:23" ht="13.5">
      <c r="A30" s="1" t="s">
        <v>27</v>
      </c>
      <c r="B30" s="8" t="s">
        <v>182</v>
      </c>
      <c r="C30" s="9" t="s">
        <v>134</v>
      </c>
      <c r="D30" s="25">
        <v>31510.87438630571</v>
      </c>
      <c r="E30" s="26">
        <v>25287.478445045424</v>
      </c>
      <c r="F30" s="26">
        <v>6223.395941260296</v>
      </c>
      <c r="G30" s="26">
        <f t="shared" si="2"/>
        <v>5651.822602136471</v>
      </c>
      <c r="H30" s="26">
        <v>3914.6823218261266</v>
      </c>
      <c r="I30" s="26">
        <v>856.3367578994657</v>
      </c>
      <c r="J30" s="26">
        <v>880.8035224108781</v>
      </c>
      <c r="K30" s="26">
        <f t="shared" si="3"/>
        <v>1212.7761189554008</v>
      </c>
      <c r="L30" s="26">
        <v>664.4173429199201</v>
      </c>
      <c r="M30" s="26">
        <v>406.4392315877858</v>
      </c>
      <c r="N30" s="26">
        <v>141.91954444769493</v>
      </c>
      <c r="O30" s="81">
        <f t="shared" si="4"/>
        <v>0.16972445994289054</v>
      </c>
      <c r="P30" s="81">
        <f t="shared" si="0"/>
        <v>0.47462546461832705</v>
      </c>
      <c r="Q30" s="82">
        <f t="shared" si="1"/>
        <v>0.16112508730578412</v>
      </c>
      <c r="S30" s="85"/>
      <c r="T30" s="85"/>
      <c r="U30" s="85"/>
      <c r="W30" s="2"/>
    </row>
    <row r="31" spans="1:23" ht="13.5">
      <c r="A31" s="1" t="s">
        <v>28</v>
      </c>
      <c r="B31" s="8" t="s">
        <v>182</v>
      </c>
      <c r="C31" s="9" t="s">
        <v>113</v>
      </c>
      <c r="D31" s="25">
        <v>49378.530036337375</v>
      </c>
      <c r="E31" s="26">
        <v>36927.06281867452</v>
      </c>
      <c r="F31" s="26">
        <v>12451.467217662846</v>
      </c>
      <c r="G31" s="26">
        <f t="shared" si="2"/>
        <v>8094.0738943271335</v>
      </c>
      <c r="H31" s="26">
        <v>5606.2849484516955</v>
      </c>
      <c r="I31" s="26">
        <v>1226.374832473807</v>
      </c>
      <c r="J31" s="26">
        <v>1261.4141134016306</v>
      </c>
      <c r="K31" s="26">
        <f t="shared" si="3"/>
        <v>1481.4706475564672</v>
      </c>
      <c r="L31" s="26">
        <v>808.6129339082722</v>
      </c>
      <c r="M31" s="26">
        <v>500.1379909653881</v>
      </c>
      <c r="N31" s="26">
        <v>172.71972268280678</v>
      </c>
      <c r="O31" s="81">
        <f t="shared" si="4"/>
        <v>0.14423329198270404</v>
      </c>
      <c r="P31" s="81">
        <f t="shared" si="0"/>
        <v>0.40781821162827075</v>
      </c>
      <c r="Q31" s="82">
        <f t="shared" si="1"/>
        <v>0.13692547185558032</v>
      </c>
      <c r="S31" s="85"/>
      <c r="T31" s="85"/>
      <c r="U31" s="85"/>
      <c r="W31" s="2"/>
    </row>
    <row r="32" spans="1:23" ht="13.5">
      <c r="A32" s="1" t="s">
        <v>29</v>
      </c>
      <c r="B32" s="8" t="s">
        <v>182</v>
      </c>
      <c r="C32" s="9" t="s">
        <v>135</v>
      </c>
      <c r="D32" s="25">
        <v>34449.64665540829</v>
      </c>
      <c r="E32" s="26">
        <v>20094.581921879573</v>
      </c>
      <c r="F32" s="26">
        <v>14355.064733528758</v>
      </c>
      <c r="G32" s="26">
        <f t="shared" si="2"/>
        <v>4419.934764167305</v>
      </c>
      <c r="H32" s="26">
        <v>3061.4266764795198</v>
      </c>
      <c r="I32" s="26">
        <v>669.6870854798941</v>
      </c>
      <c r="J32" s="26">
        <v>688.8210022078906</v>
      </c>
      <c r="K32" s="26">
        <f t="shared" si="3"/>
        <v>877.9609415206627</v>
      </c>
      <c r="L32" s="26">
        <v>480.15921316423425</v>
      </c>
      <c r="M32" s="26">
        <v>295.23972042454807</v>
      </c>
      <c r="N32" s="26">
        <v>102.56200793188042</v>
      </c>
      <c r="O32" s="81">
        <f t="shared" si="4"/>
        <v>0.15684165061120856</v>
      </c>
      <c r="P32" s="81">
        <f t="shared" si="0"/>
        <v>0.44086219792185616</v>
      </c>
      <c r="Q32" s="82">
        <f t="shared" si="1"/>
        <v>0.1488950069802409</v>
      </c>
      <c r="S32" s="85"/>
      <c r="T32" s="85"/>
      <c r="U32" s="85"/>
      <c r="W32" s="2"/>
    </row>
    <row r="33" spans="1:23" ht="13.5">
      <c r="A33" s="1" t="s">
        <v>30</v>
      </c>
      <c r="B33" s="8" t="s">
        <v>182</v>
      </c>
      <c r="C33" s="9" t="s">
        <v>136</v>
      </c>
      <c r="D33" s="25">
        <v>34243.781579400216</v>
      </c>
      <c r="E33" s="26">
        <v>24537.901711278024</v>
      </c>
      <c r="F33" s="26">
        <v>9705.8798681222</v>
      </c>
      <c r="G33" s="26">
        <f t="shared" si="2"/>
        <v>5380.789843484764</v>
      </c>
      <c r="H33" s="26">
        <v>3726.95400414529</v>
      </c>
      <c r="I33" s="26">
        <v>815.2711884067828</v>
      </c>
      <c r="J33" s="26">
        <v>838.5646509326906</v>
      </c>
      <c r="K33" s="26">
        <f t="shared" si="3"/>
        <v>1028.7990448058322</v>
      </c>
      <c r="L33" s="26">
        <v>562.1436601071825</v>
      </c>
      <c r="M33" s="26">
        <v>346.5814988997557</v>
      </c>
      <c r="N33" s="26">
        <v>120.07388579889414</v>
      </c>
      <c r="O33" s="81">
        <f t="shared" si="4"/>
        <v>0.15083192856202154</v>
      </c>
      <c r="P33" s="81">
        <f t="shared" si="0"/>
        <v>0.4251119183753461</v>
      </c>
      <c r="Q33" s="82">
        <f t="shared" si="1"/>
        <v>0.143189777514879</v>
      </c>
      <c r="S33" s="85"/>
      <c r="T33" s="85"/>
      <c r="U33" s="85"/>
      <c r="W33" s="2"/>
    </row>
    <row r="34" spans="1:23" ht="14.25" thickBot="1">
      <c r="A34" s="1" t="s">
        <v>31</v>
      </c>
      <c r="B34" s="10" t="s">
        <v>182</v>
      </c>
      <c r="C34" s="11" t="s">
        <v>137</v>
      </c>
      <c r="D34" s="30">
        <v>17903.471441153633</v>
      </c>
      <c r="E34" s="31">
        <v>12981.240177864469</v>
      </c>
      <c r="F34" s="31">
        <v>4922.231263289169</v>
      </c>
      <c r="G34" s="31">
        <f t="shared" si="2"/>
        <v>2886.7849566852155</v>
      </c>
      <c r="H34" s="31">
        <v>1999.5047319031798</v>
      </c>
      <c r="I34" s="31">
        <v>437.3916601038207</v>
      </c>
      <c r="J34" s="31">
        <v>449.88856467821523</v>
      </c>
      <c r="K34" s="31">
        <f t="shared" si="3"/>
        <v>630.1086648414018</v>
      </c>
      <c r="L34" s="31">
        <v>345.3295201897425</v>
      </c>
      <c r="M34" s="31">
        <v>211.01675913913033</v>
      </c>
      <c r="N34" s="31">
        <v>73.76238551252902</v>
      </c>
      <c r="O34" s="83">
        <f t="shared" si="4"/>
        <v>0.17270752835930975</v>
      </c>
      <c r="P34" s="83">
        <f t="shared" si="0"/>
        <v>0.4824434903240787</v>
      </c>
      <c r="Q34" s="84">
        <f t="shared" si="1"/>
        <v>0.16395701358910486</v>
      </c>
      <c r="S34" s="85"/>
      <c r="T34" s="85"/>
      <c r="U34" s="85"/>
      <c r="W34" s="2"/>
    </row>
    <row r="35" spans="1:23" ht="13.5">
      <c r="A35" s="1" t="s">
        <v>32</v>
      </c>
      <c r="B35" s="6" t="s">
        <v>33</v>
      </c>
      <c r="C35" s="7"/>
      <c r="D35" s="36">
        <v>65286.98232890632</v>
      </c>
      <c r="E35" s="37">
        <v>45750.52912870261</v>
      </c>
      <c r="F35" s="37">
        <v>19536.453200203807</v>
      </c>
      <c r="G35" s="37">
        <f t="shared" si="2"/>
        <v>9963.052509178646</v>
      </c>
      <c r="H35" s="37">
        <v>6900.815590773087</v>
      </c>
      <c r="I35" s="37">
        <v>1509.5534104816131</v>
      </c>
      <c r="J35" s="37">
        <v>1552.6835079239463</v>
      </c>
      <c r="K35" s="37">
        <f t="shared" si="3"/>
        <v>1674.0196344301182</v>
      </c>
      <c r="L35" s="37">
        <v>911.6444300062702</v>
      </c>
      <c r="M35" s="37">
        <v>567.6479541745089</v>
      </c>
      <c r="N35" s="37">
        <v>194.72725024933908</v>
      </c>
      <c r="O35" s="79">
        <f t="shared" si="4"/>
        <v>0.13210676593433504</v>
      </c>
      <c r="P35" s="79">
        <f t="shared" si="0"/>
        <v>0.3760370121607055</v>
      </c>
      <c r="Q35" s="80">
        <f t="shared" si="1"/>
        <v>0.12541335646032845</v>
      </c>
      <c r="S35" s="85"/>
      <c r="T35" s="85"/>
      <c r="U35" s="85"/>
      <c r="W35" s="2"/>
    </row>
    <row r="36" spans="1:23" ht="13.5">
      <c r="A36" s="1" t="s">
        <v>34</v>
      </c>
      <c r="B36" s="8" t="s">
        <v>35</v>
      </c>
      <c r="C36" s="9"/>
      <c r="D36" s="25">
        <v>77522.88855111765</v>
      </c>
      <c r="E36" s="26">
        <v>52164.98681752575</v>
      </c>
      <c r="F36" s="26">
        <v>25357.90173359193</v>
      </c>
      <c r="G36" s="26">
        <f t="shared" si="2"/>
        <v>11627.064563167087</v>
      </c>
      <c r="H36" s="26">
        <v>8053.378052410102</v>
      </c>
      <c r="I36" s="26">
        <v>1761.6764489647103</v>
      </c>
      <c r="J36" s="26">
        <v>1812.010061792274</v>
      </c>
      <c r="K36" s="26">
        <f t="shared" si="3"/>
        <v>2257.5485406780654</v>
      </c>
      <c r="L36" s="26">
        <v>1233.9975080038666</v>
      </c>
      <c r="M36" s="26">
        <v>759.9691649645729</v>
      </c>
      <c r="N36" s="26">
        <v>263.5818677096259</v>
      </c>
      <c r="O36" s="81">
        <f t="shared" si="4"/>
        <v>0.15322731653390756</v>
      </c>
      <c r="P36" s="81">
        <f t="shared" si="0"/>
        <v>0.4313897511720647</v>
      </c>
      <c r="Q36" s="82">
        <f t="shared" si="1"/>
        <v>0.14546379916285615</v>
      </c>
      <c r="S36" s="85"/>
      <c r="T36" s="85"/>
      <c r="U36" s="85"/>
      <c r="W36" s="2"/>
    </row>
    <row r="37" spans="1:23" ht="13.5">
      <c r="A37" s="1" t="s">
        <v>36</v>
      </c>
      <c r="B37" s="8" t="s">
        <v>37</v>
      </c>
      <c r="C37" s="9"/>
      <c r="D37" s="25">
        <v>34131.69031046348</v>
      </c>
      <c r="E37" s="26">
        <v>18863.502371197148</v>
      </c>
      <c r="F37" s="26">
        <v>15268.187939266305</v>
      </c>
      <c r="G37" s="26">
        <f t="shared" si="2"/>
        <v>4182.704384636185</v>
      </c>
      <c r="H37" s="26">
        <v>2897.1112620856693</v>
      </c>
      <c r="I37" s="26">
        <v>633.7430885812406</v>
      </c>
      <c r="J37" s="26">
        <v>651.8500339692754</v>
      </c>
      <c r="K37" s="26">
        <f t="shared" si="3"/>
        <v>691.1837718311731</v>
      </c>
      <c r="L37" s="26">
        <v>376.23307200829623</v>
      </c>
      <c r="M37" s="26">
        <v>234.5873156419048</v>
      </c>
      <c r="N37" s="26">
        <v>80.36338418097208</v>
      </c>
      <c r="O37" s="81">
        <f t="shared" si="4"/>
        <v>0.12986490264700465</v>
      </c>
      <c r="P37" s="81">
        <f t="shared" si="0"/>
        <v>0.37016153685726966</v>
      </c>
      <c r="Q37" s="82">
        <f t="shared" si="1"/>
        <v>0.1232850809128898</v>
      </c>
      <c r="S37" s="85"/>
      <c r="T37" s="85"/>
      <c r="U37" s="85"/>
      <c r="W37" s="2"/>
    </row>
    <row r="38" spans="1:23" ht="13.5">
      <c r="A38" s="1" t="s">
        <v>38</v>
      </c>
      <c r="B38" s="8" t="s">
        <v>39</v>
      </c>
      <c r="C38" s="9"/>
      <c r="D38" s="25">
        <v>72201.7512095869</v>
      </c>
      <c r="E38" s="26">
        <v>44935.59834628091</v>
      </c>
      <c r="F38" s="26">
        <v>27266.152863306008</v>
      </c>
      <c r="G38" s="26">
        <f t="shared" si="2"/>
        <v>9779.09665719337</v>
      </c>
      <c r="H38" s="26">
        <v>6773.400282038698</v>
      </c>
      <c r="I38" s="26">
        <v>1481.6813116959665</v>
      </c>
      <c r="J38" s="26">
        <v>1524.0150634587064</v>
      </c>
      <c r="K38" s="26">
        <f t="shared" si="3"/>
        <v>1835.3505467119687</v>
      </c>
      <c r="L38" s="26">
        <v>1002.3947932845789</v>
      </c>
      <c r="M38" s="26">
        <v>618.8442255818038</v>
      </c>
      <c r="N38" s="26">
        <v>214.11152784558612</v>
      </c>
      <c r="O38" s="81">
        <f t="shared" si="4"/>
        <v>0.14798989452058076</v>
      </c>
      <c r="P38" s="81">
        <f t="shared" si="0"/>
        <v>0.4176635155595372</v>
      </c>
      <c r="Q38" s="82">
        <f t="shared" si="1"/>
        <v>0.14049173986487143</v>
      </c>
      <c r="S38" s="85"/>
      <c r="T38" s="85"/>
      <c r="U38" s="85"/>
      <c r="W38" s="2"/>
    </row>
    <row r="39" spans="1:23" ht="13.5">
      <c r="A39" s="1" t="s">
        <v>40</v>
      </c>
      <c r="B39" s="8" t="s">
        <v>41</v>
      </c>
      <c r="C39" s="9"/>
      <c r="D39" s="25">
        <v>29782.188126647754</v>
      </c>
      <c r="E39" s="26">
        <v>19643.541871048674</v>
      </c>
      <c r="F39" s="26">
        <v>10138.646255599071</v>
      </c>
      <c r="G39" s="26">
        <f t="shared" si="2"/>
        <v>3974.575004830413</v>
      </c>
      <c r="H39" s="26">
        <v>2752.952384298121</v>
      </c>
      <c r="I39" s="26">
        <v>602.2083340652144</v>
      </c>
      <c r="J39" s="26">
        <v>619.4142864670775</v>
      </c>
      <c r="K39" s="26">
        <f t="shared" si="3"/>
        <v>603.2800169288856</v>
      </c>
      <c r="L39" s="26">
        <v>327.56574120379815</v>
      </c>
      <c r="M39" s="26">
        <v>205.74623340395615</v>
      </c>
      <c r="N39" s="26">
        <v>69.96804232113128</v>
      </c>
      <c r="O39" s="81">
        <f t="shared" si="4"/>
        <v>0.11898707114300949</v>
      </c>
      <c r="P39" s="81">
        <f t="shared" si="0"/>
        <v>0.34165291605159925</v>
      </c>
      <c r="Q39" s="82">
        <f t="shared" si="1"/>
        <v>0.11295839287176361</v>
      </c>
      <c r="S39" s="85"/>
      <c r="T39" s="85"/>
      <c r="U39" s="85"/>
      <c r="W39" s="2"/>
    </row>
    <row r="40" spans="1:23" ht="13.5">
      <c r="A40" s="1" t="s">
        <v>42</v>
      </c>
      <c r="B40" s="8" t="s">
        <v>43</v>
      </c>
      <c r="C40" s="9"/>
      <c r="D40" s="25">
        <v>104831.59547552138</v>
      </c>
      <c r="E40" s="26">
        <v>73603.04454100505</v>
      </c>
      <c r="F40" s="26">
        <v>31228.55093451632</v>
      </c>
      <c r="G40" s="26">
        <f t="shared" si="2"/>
        <v>16175.882914232201</v>
      </c>
      <c r="H40" s="26">
        <v>11204.07474578854</v>
      </c>
      <c r="I40" s="26">
        <v>2450.8913506412396</v>
      </c>
      <c r="J40" s="26">
        <v>2520.916817802421</v>
      </c>
      <c r="K40" s="26">
        <f t="shared" si="3"/>
        <v>2956.3956690878995</v>
      </c>
      <c r="L40" s="26">
        <v>1613.5937525877905</v>
      </c>
      <c r="M40" s="26">
        <v>998.1382909473572</v>
      </c>
      <c r="N40" s="26">
        <v>344.66362555275197</v>
      </c>
      <c r="O40" s="81">
        <f t="shared" si="4"/>
        <v>0.14401847445674337</v>
      </c>
      <c r="P40" s="81">
        <f t="shared" si="0"/>
        <v>0.4072552178562338</v>
      </c>
      <c r="Q40" s="82">
        <f t="shared" si="1"/>
        <v>0.1367215384176017</v>
      </c>
      <c r="S40" s="85"/>
      <c r="T40" s="85"/>
      <c r="U40" s="85"/>
      <c r="W40" s="2"/>
    </row>
    <row r="41" spans="1:23" ht="13.5">
      <c r="A41" s="1" t="s">
        <v>44</v>
      </c>
      <c r="B41" s="8" t="s">
        <v>45</v>
      </c>
      <c r="C41" s="9"/>
      <c r="D41" s="25">
        <v>32301.485139477198</v>
      </c>
      <c r="E41" s="26">
        <v>23379.829737654156</v>
      </c>
      <c r="F41" s="26">
        <v>8921.655401823087</v>
      </c>
      <c r="G41" s="26">
        <f t="shared" si="2"/>
        <v>4370.971987985774</v>
      </c>
      <c r="H41" s="26">
        <v>3027.5130652715316</v>
      </c>
      <c r="I41" s="26">
        <v>662.2684830281479</v>
      </c>
      <c r="J41" s="26">
        <v>681.1904396860947</v>
      </c>
      <c r="K41" s="26">
        <f t="shared" si="3"/>
        <v>789.0163087891801</v>
      </c>
      <c r="L41" s="26">
        <v>430.50703770806325</v>
      </c>
      <c r="M41" s="26">
        <v>266.55296782667455</v>
      </c>
      <c r="N41" s="26">
        <v>91.95630325444235</v>
      </c>
      <c r="O41" s="81">
        <f t="shared" si="4"/>
        <v>0.142198242724826</v>
      </c>
      <c r="P41" s="81">
        <f t="shared" si="0"/>
        <v>0.40248475453322374</v>
      </c>
      <c r="Q41" s="82">
        <f t="shared" si="1"/>
        <v>0.13499353176010154</v>
      </c>
      <c r="S41" s="85"/>
      <c r="T41" s="85"/>
      <c r="U41" s="85"/>
      <c r="W41" s="2"/>
    </row>
    <row r="42" spans="1:23" ht="13.5">
      <c r="A42" s="1" t="s">
        <v>46</v>
      </c>
      <c r="B42" s="8" t="s">
        <v>47</v>
      </c>
      <c r="C42" s="9"/>
      <c r="D42" s="25">
        <v>48446.39263826574</v>
      </c>
      <c r="E42" s="26">
        <v>35144.093715114366</v>
      </c>
      <c r="F42" s="26">
        <v>13302.298923151375</v>
      </c>
      <c r="G42" s="26">
        <f t="shared" si="2"/>
        <v>7552.526295768727</v>
      </c>
      <c r="H42" s="26">
        <v>5231.187044688295</v>
      </c>
      <c r="I42" s="26">
        <v>1144.322166025565</v>
      </c>
      <c r="J42" s="26">
        <v>1177.0170850548677</v>
      </c>
      <c r="K42" s="26">
        <f t="shared" si="3"/>
        <v>1585.1384520858242</v>
      </c>
      <c r="L42" s="26">
        <v>867.9973011366817</v>
      </c>
      <c r="M42" s="26">
        <v>531.7369274263473</v>
      </c>
      <c r="N42" s="26">
        <v>185.40422352279526</v>
      </c>
      <c r="O42" s="81">
        <f t="shared" si="4"/>
        <v>0.16592740686227977</v>
      </c>
      <c r="P42" s="81">
        <f t="shared" si="0"/>
        <v>0.46467414790466266</v>
      </c>
      <c r="Q42" s="82">
        <f t="shared" si="1"/>
        <v>0.15752041824792415</v>
      </c>
      <c r="S42" s="85"/>
      <c r="T42" s="85"/>
      <c r="U42" s="85"/>
      <c r="W42" s="2"/>
    </row>
    <row r="43" spans="1:23" ht="13.5">
      <c r="A43" s="1" t="s">
        <v>48</v>
      </c>
      <c r="B43" s="8" t="s">
        <v>49</v>
      </c>
      <c r="C43" s="9"/>
      <c r="D43" s="25">
        <v>141580.97509060134</v>
      </c>
      <c r="E43" s="26">
        <v>101699.34892742526</v>
      </c>
      <c r="F43" s="26">
        <v>39881.626163176115</v>
      </c>
      <c r="G43" s="26">
        <f t="shared" si="2"/>
        <v>21860.046655500195</v>
      </c>
      <c r="H43" s="26">
        <v>15141.157856623515</v>
      </c>
      <c r="I43" s="26">
        <v>3312.12828113639</v>
      </c>
      <c r="J43" s="26">
        <v>3406.7605177402925</v>
      </c>
      <c r="K43" s="26">
        <f t="shared" si="3"/>
        <v>4876.224033275017</v>
      </c>
      <c r="L43" s="26">
        <v>2673.6158653584907</v>
      </c>
      <c r="M43" s="26">
        <v>1631.5238190759512</v>
      </c>
      <c r="N43" s="26">
        <v>571.0843488405749</v>
      </c>
      <c r="O43" s="81">
        <f t="shared" si="4"/>
        <v>0.1765793534864254</v>
      </c>
      <c r="P43" s="81">
        <f t="shared" si="0"/>
        <v>0.4925907696172251</v>
      </c>
      <c r="Q43" s="82">
        <f t="shared" si="1"/>
        <v>0.16763266624311346</v>
      </c>
      <c r="S43" s="85"/>
      <c r="T43" s="85"/>
      <c r="U43" s="85"/>
      <c r="W43" s="2"/>
    </row>
    <row r="44" spans="1:23" ht="13.5">
      <c r="A44" s="1" t="s">
        <v>50</v>
      </c>
      <c r="B44" s="8" t="s">
        <v>51</v>
      </c>
      <c r="C44" s="9"/>
      <c r="D44" s="25">
        <v>78552.49188227803</v>
      </c>
      <c r="E44" s="26">
        <v>52539.060322137586</v>
      </c>
      <c r="F44" s="26">
        <v>26013.431560140427</v>
      </c>
      <c r="G44" s="26">
        <f t="shared" si="2"/>
        <v>11188.41120182823</v>
      </c>
      <c r="H44" s="26">
        <v>7749.548884383187</v>
      </c>
      <c r="I44" s="26">
        <v>1695.2138184588246</v>
      </c>
      <c r="J44" s="26">
        <v>1743.6484989862176</v>
      </c>
      <c r="K44" s="26">
        <f t="shared" si="3"/>
        <v>1919.7840145299842</v>
      </c>
      <c r="L44" s="26">
        <v>1046.0837082431126</v>
      </c>
      <c r="M44" s="26">
        <v>650.256826206143</v>
      </c>
      <c r="N44" s="26">
        <v>223.44348008072848</v>
      </c>
      <c r="O44" s="81">
        <f t="shared" si="4"/>
        <v>0.1349864003504991</v>
      </c>
      <c r="P44" s="81">
        <f t="shared" si="0"/>
        <v>0.38358395803858725</v>
      </c>
      <c r="Q44" s="82">
        <f t="shared" si="1"/>
        <v>0.1281470893994069</v>
      </c>
      <c r="S44" s="85"/>
      <c r="T44" s="85"/>
      <c r="U44" s="85"/>
      <c r="W44" s="2"/>
    </row>
    <row r="45" spans="1:23" ht="13.5">
      <c r="A45" s="1" t="s">
        <v>52</v>
      </c>
      <c r="B45" s="8" t="s">
        <v>53</v>
      </c>
      <c r="C45" s="9"/>
      <c r="D45" s="25">
        <v>77173.60688462417</v>
      </c>
      <c r="E45" s="26">
        <v>59637.21182759631</v>
      </c>
      <c r="F45" s="26">
        <v>17536.39505702792</v>
      </c>
      <c r="G45" s="26">
        <f t="shared" si="2"/>
        <v>12994.012822204537</v>
      </c>
      <c r="H45" s="26">
        <v>9000.18204135379</v>
      </c>
      <c r="I45" s="26">
        <v>1968.7898215461425</v>
      </c>
      <c r="J45" s="26">
        <v>2025.040959304604</v>
      </c>
      <c r="K45" s="26">
        <f t="shared" si="3"/>
        <v>2357.1643624108574</v>
      </c>
      <c r="L45" s="26">
        <v>1286.289992594355</v>
      </c>
      <c r="M45" s="26">
        <v>796.122827398348</v>
      </c>
      <c r="N45" s="26">
        <v>274.7515424181541</v>
      </c>
      <c r="O45" s="81">
        <f t="shared" si="4"/>
        <v>0.1429182195075772</v>
      </c>
      <c r="P45" s="81">
        <f t="shared" si="0"/>
        <v>0.40437166968545774</v>
      </c>
      <c r="Q45" s="82">
        <f t="shared" si="1"/>
        <v>0.1356770297191931</v>
      </c>
      <c r="S45" s="85"/>
      <c r="T45" s="85"/>
      <c r="U45" s="85"/>
      <c r="W45" s="2"/>
    </row>
    <row r="46" spans="1:23" ht="13.5">
      <c r="A46" s="1" t="s">
        <v>54</v>
      </c>
      <c r="B46" s="8" t="s">
        <v>55</v>
      </c>
      <c r="C46" s="9"/>
      <c r="D46" s="25">
        <v>24992.360400830134</v>
      </c>
      <c r="E46" s="26">
        <v>17159.813241115302</v>
      </c>
      <c r="F46" s="26">
        <v>7832.547159714809</v>
      </c>
      <c r="G46" s="26">
        <f t="shared" si="2"/>
        <v>3709.0933444489747</v>
      </c>
      <c r="H46" s="26">
        <v>2569.068983168121</v>
      </c>
      <c r="I46" s="26">
        <v>561.983840068027</v>
      </c>
      <c r="J46" s="26">
        <v>578.0405212128269</v>
      </c>
      <c r="K46" s="26">
        <f t="shared" si="3"/>
        <v>769.0409169751828</v>
      </c>
      <c r="L46" s="26">
        <v>421.0013316518056</v>
      </c>
      <c r="M46" s="26">
        <v>258.11370088255165</v>
      </c>
      <c r="N46" s="26">
        <v>89.92588444082563</v>
      </c>
      <c r="O46" s="81">
        <f t="shared" si="4"/>
        <v>0.16387311294873666</v>
      </c>
      <c r="P46" s="81">
        <f t="shared" si="0"/>
        <v>0.4592902544160478</v>
      </c>
      <c r="Q46" s="82">
        <f t="shared" si="1"/>
        <v>0.15557020855933404</v>
      </c>
      <c r="S46" s="85"/>
      <c r="T46" s="85"/>
      <c r="U46" s="85"/>
      <c r="W46" s="2"/>
    </row>
    <row r="47" spans="1:23" ht="13.5">
      <c r="A47" s="1" t="s">
        <v>56</v>
      </c>
      <c r="B47" s="8" t="s">
        <v>57</v>
      </c>
      <c r="C47" s="9"/>
      <c r="D47" s="25">
        <v>42789.47386748857</v>
      </c>
      <c r="E47" s="26">
        <v>27565.76412499906</v>
      </c>
      <c r="F47" s="26">
        <v>15223.709742489526</v>
      </c>
      <c r="G47" s="26">
        <f t="shared" si="2"/>
        <v>5570.144437280893</v>
      </c>
      <c r="H47" s="26">
        <v>3858.108701146939</v>
      </c>
      <c r="I47" s="26">
        <v>843.9612783758929</v>
      </c>
      <c r="J47" s="26">
        <v>868.0744577580607</v>
      </c>
      <c r="K47" s="26">
        <f t="shared" si="3"/>
        <v>1277.8431869227134</v>
      </c>
      <c r="L47" s="26">
        <v>701.0371877980207</v>
      </c>
      <c r="M47" s="26">
        <v>427.0644558110357</v>
      </c>
      <c r="N47" s="26">
        <v>149.7415433136572</v>
      </c>
      <c r="O47" s="81">
        <f t="shared" si="4"/>
        <v>0.18170488239214624</v>
      </c>
      <c r="P47" s="81">
        <f t="shared" si="0"/>
        <v>0.5060237557733366</v>
      </c>
      <c r="Q47" s="82">
        <f t="shared" si="1"/>
        <v>0.17249850168427758</v>
      </c>
      <c r="S47" s="85"/>
      <c r="T47" s="85"/>
      <c r="U47" s="85"/>
      <c r="W47" s="2"/>
    </row>
    <row r="48" spans="1:23" ht="13.5">
      <c r="A48" s="1" t="s">
        <v>58</v>
      </c>
      <c r="B48" s="8" t="s">
        <v>59</v>
      </c>
      <c r="C48" s="9"/>
      <c r="D48" s="25">
        <v>68252.45339443457</v>
      </c>
      <c r="E48" s="26">
        <v>55056.71744057633</v>
      </c>
      <c r="F48" s="26">
        <v>13195.735953858235</v>
      </c>
      <c r="G48" s="26">
        <f t="shared" si="2"/>
        <v>12315.999854784417</v>
      </c>
      <c r="H48" s="26">
        <v>8530.562669980547</v>
      </c>
      <c r="I48" s="26">
        <v>1866.0605840582473</v>
      </c>
      <c r="J48" s="26">
        <v>1919.3766007456234</v>
      </c>
      <c r="K48" s="26">
        <f t="shared" si="3"/>
        <v>3032.2014676850513</v>
      </c>
      <c r="L48" s="26">
        <v>1665.7738071393696</v>
      </c>
      <c r="M48" s="26">
        <v>1010.618375340712</v>
      </c>
      <c r="N48" s="26">
        <v>355.8092852049697</v>
      </c>
      <c r="O48" s="81">
        <f t="shared" si="4"/>
        <v>0.19527127008881914</v>
      </c>
      <c r="P48" s="81">
        <f t="shared" si="0"/>
        <v>0.5415785446487767</v>
      </c>
      <c r="Q48" s="82">
        <f t="shared" si="1"/>
        <v>0.18537752573765245</v>
      </c>
      <c r="S48" s="85"/>
      <c r="T48" s="85"/>
      <c r="U48" s="85"/>
      <c r="W48" s="2"/>
    </row>
    <row r="49" spans="1:23" ht="13.5">
      <c r="A49" s="1" t="s">
        <v>60</v>
      </c>
      <c r="B49" s="8" t="s">
        <v>61</v>
      </c>
      <c r="C49" s="9"/>
      <c r="D49" s="25">
        <v>46330.04319047342</v>
      </c>
      <c r="E49" s="26">
        <v>29160.046242664877</v>
      </c>
      <c r="F49" s="26">
        <v>17169.996947808606</v>
      </c>
      <c r="G49" s="26">
        <f t="shared" si="2"/>
        <v>6476.000478853976</v>
      </c>
      <c r="H49" s="26">
        <v>4485.541457214876</v>
      </c>
      <c r="I49" s="26">
        <v>981.2121937657536</v>
      </c>
      <c r="J49" s="26">
        <v>1009.246827873347</v>
      </c>
      <c r="K49" s="26">
        <f t="shared" si="3"/>
        <v>1278.5459890595898</v>
      </c>
      <c r="L49" s="26">
        <v>699.1406814169363</v>
      </c>
      <c r="M49" s="26">
        <v>430.0688580919958</v>
      </c>
      <c r="N49" s="26">
        <v>149.33644955065753</v>
      </c>
      <c r="O49" s="81">
        <f t="shared" si="4"/>
        <v>0.1558653928596261</v>
      </c>
      <c r="P49" s="81">
        <f t="shared" si="0"/>
        <v>0.4383036216065074</v>
      </c>
      <c r="Q49" s="82">
        <f t="shared" si="1"/>
        <v>0.1479682129547383</v>
      </c>
      <c r="S49" s="85"/>
      <c r="T49" s="85"/>
      <c r="U49" s="85"/>
      <c r="W49" s="2"/>
    </row>
    <row r="50" spans="1:23" ht="13.5">
      <c r="A50" s="1" t="s">
        <v>62</v>
      </c>
      <c r="B50" s="8" t="s">
        <v>63</v>
      </c>
      <c r="C50" s="9"/>
      <c r="D50" s="25">
        <v>48565.64464426859</v>
      </c>
      <c r="E50" s="26">
        <v>36164.564120741416</v>
      </c>
      <c r="F50" s="26">
        <v>12401.080523527142</v>
      </c>
      <c r="G50" s="26">
        <f t="shared" si="2"/>
        <v>8029.748558654789</v>
      </c>
      <c r="H50" s="26">
        <v>5561.730603397256</v>
      </c>
      <c r="I50" s="26">
        <v>1216.6285694931505</v>
      </c>
      <c r="J50" s="26">
        <v>1251.3893857643823</v>
      </c>
      <c r="K50" s="26">
        <f t="shared" si="3"/>
        <v>1508.0694095303113</v>
      </c>
      <c r="L50" s="26">
        <v>823.6609576741894</v>
      </c>
      <c r="M50" s="26">
        <v>508.4744712969149</v>
      </c>
      <c r="N50" s="26">
        <v>175.93398055920693</v>
      </c>
      <c r="O50" s="81">
        <f t="shared" si="4"/>
        <v>0.1480943642202078</v>
      </c>
      <c r="P50" s="81">
        <f t="shared" si="0"/>
        <v>0.4179373097483205</v>
      </c>
      <c r="Q50" s="82">
        <f t="shared" si="1"/>
        <v>0.14059091643305072</v>
      </c>
      <c r="S50" s="85"/>
      <c r="T50" s="85"/>
      <c r="U50" s="85"/>
      <c r="W50" s="2"/>
    </row>
    <row r="51" spans="1:23" ht="13.5">
      <c r="A51" s="1" t="s">
        <v>64</v>
      </c>
      <c r="B51" s="8" t="s">
        <v>65</v>
      </c>
      <c r="C51" s="9"/>
      <c r="D51" s="25">
        <v>42809.44587395118</v>
      </c>
      <c r="E51" s="26">
        <v>28578.656100823333</v>
      </c>
      <c r="F51" s="26">
        <v>14230.789773127883</v>
      </c>
      <c r="G51" s="26">
        <f t="shared" si="2"/>
        <v>6415.630701973337</v>
      </c>
      <c r="H51" s="26">
        <v>4443.726893141705</v>
      </c>
      <c r="I51" s="26">
        <v>972.0652578747475</v>
      </c>
      <c r="J51" s="26">
        <v>999.838550956884</v>
      </c>
      <c r="K51" s="26">
        <f t="shared" si="3"/>
        <v>1524.418817779879</v>
      </c>
      <c r="L51" s="26">
        <v>836.8907029706307</v>
      </c>
      <c r="M51" s="26">
        <v>508.7682606547216</v>
      </c>
      <c r="N51" s="26">
        <v>178.75985415452672</v>
      </c>
      <c r="O51" s="81">
        <f t="shared" si="4"/>
        <v>0.18833081399810125</v>
      </c>
      <c r="P51" s="81">
        <f t="shared" si="0"/>
        <v>0.5233889973262241</v>
      </c>
      <c r="Q51" s="82">
        <f t="shared" si="1"/>
        <v>0.17878871942219737</v>
      </c>
      <c r="S51" s="85"/>
      <c r="T51" s="85"/>
      <c r="U51" s="85"/>
      <c r="W51" s="2"/>
    </row>
    <row r="52" spans="1:23" ht="13.5">
      <c r="A52" s="1" t="s">
        <v>66</v>
      </c>
      <c r="B52" s="8" t="s">
        <v>67</v>
      </c>
      <c r="C52" s="9"/>
      <c r="D52" s="25">
        <v>68347.8816620669</v>
      </c>
      <c r="E52" s="26">
        <v>44332.98095662834</v>
      </c>
      <c r="F52" s="26">
        <v>24014.90070543863</v>
      </c>
      <c r="G52" s="26">
        <f t="shared" si="2"/>
        <v>8596.44980863237</v>
      </c>
      <c r="H52" s="26">
        <v>5954.2509497020765</v>
      </c>
      <c r="I52" s="26">
        <v>1302.4923952473273</v>
      </c>
      <c r="J52" s="26">
        <v>1339.7064636829664</v>
      </c>
      <c r="K52" s="26">
        <f t="shared" si="3"/>
        <v>1360.3600602642564</v>
      </c>
      <c r="L52" s="26">
        <v>739.5661077699375</v>
      </c>
      <c r="M52" s="26">
        <v>462.82263187466003</v>
      </c>
      <c r="N52" s="26">
        <v>157.97132061965874</v>
      </c>
      <c r="O52" s="81">
        <f t="shared" si="4"/>
        <v>0.12420808494928183</v>
      </c>
      <c r="P52" s="81">
        <f t="shared" si="0"/>
        <v>0.35533614903507804</v>
      </c>
      <c r="Q52" s="82">
        <f t="shared" si="1"/>
        <v>0.11791487531185169</v>
      </c>
      <c r="S52" s="85"/>
      <c r="T52" s="85"/>
      <c r="U52" s="85"/>
      <c r="W52" s="2"/>
    </row>
    <row r="53" spans="1:23" ht="13.5">
      <c r="A53" s="1" t="s">
        <v>68</v>
      </c>
      <c r="B53" s="8" t="s">
        <v>69</v>
      </c>
      <c r="C53" s="9"/>
      <c r="D53" s="25">
        <v>38473.100493289756</v>
      </c>
      <c r="E53" s="26">
        <v>27415.810538265312</v>
      </c>
      <c r="F53" s="26">
        <v>11057.289955024433</v>
      </c>
      <c r="G53" s="26">
        <f t="shared" si="2"/>
        <v>5899.706883223937</v>
      </c>
      <c r="H53" s="26">
        <v>4086.377061973291</v>
      </c>
      <c r="I53" s="26">
        <v>893.8949823066569</v>
      </c>
      <c r="J53" s="26">
        <v>919.4348389439899</v>
      </c>
      <c r="K53" s="26">
        <f t="shared" si="3"/>
        <v>1060.5410107504485</v>
      </c>
      <c r="L53" s="26">
        <v>578.5956523005851</v>
      </c>
      <c r="M53" s="26">
        <v>358.35732711845844</v>
      </c>
      <c r="N53" s="26">
        <v>123.58803133140492</v>
      </c>
      <c r="O53" s="81">
        <f t="shared" si="4"/>
        <v>0.1415913518321249</v>
      </c>
      <c r="P53" s="81">
        <f t="shared" si="0"/>
        <v>0.400894214881633</v>
      </c>
      <c r="Q53" s="82">
        <f t="shared" si="1"/>
        <v>0.13441739000596392</v>
      </c>
      <c r="S53" s="85"/>
      <c r="T53" s="85"/>
      <c r="U53" s="85"/>
      <c r="W53" s="2"/>
    </row>
    <row r="54" spans="1:23" ht="13.5">
      <c r="A54" s="1" t="s">
        <v>70</v>
      </c>
      <c r="B54" s="8" t="s">
        <v>71</v>
      </c>
      <c r="C54" s="9"/>
      <c r="D54" s="25">
        <v>30788.839715742124</v>
      </c>
      <c r="E54" s="26">
        <v>21996.205040506557</v>
      </c>
      <c r="F54" s="26">
        <v>8792.634675235568</v>
      </c>
      <c r="G54" s="26">
        <f t="shared" si="2"/>
        <v>4625.862828080143</v>
      </c>
      <c r="H54" s="26">
        <v>3204.060833302264</v>
      </c>
      <c r="I54" s="26">
        <v>700.8883072848697</v>
      </c>
      <c r="J54" s="26">
        <v>720.913687493009</v>
      </c>
      <c r="K54" s="26">
        <f t="shared" si="3"/>
        <v>788.7442319663334</v>
      </c>
      <c r="L54" s="26">
        <v>429.71046510989976</v>
      </c>
      <c r="M54" s="26">
        <v>267.2476115089591</v>
      </c>
      <c r="N54" s="26">
        <v>91.78615534747455</v>
      </c>
      <c r="O54" s="81">
        <f t="shared" si="4"/>
        <v>0.13411432786905572</v>
      </c>
      <c r="P54" s="81">
        <f t="shared" si="0"/>
        <v>0.38129843047922146</v>
      </c>
      <c r="Q54" s="82">
        <f t="shared" si="1"/>
        <v>0.12731920192369026</v>
      </c>
      <c r="S54" s="85"/>
      <c r="T54" s="85"/>
      <c r="U54" s="85"/>
      <c r="W54" s="2"/>
    </row>
    <row r="55" spans="1:23" ht="13.5">
      <c r="A55" s="1" t="s">
        <v>72</v>
      </c>
      <c r="B55" s="8" t="s">
        <v>73</v>
      </c>
      <c r="C55" s="9"/>
      <c r="D55" s="25">
        <v>39890.15413194026</v>
      </c>
      <c r="E55" s="26">
        <v>33038.72152375073</v>
      </c>
      <c r="F55" s="26">
        <v>6851.43260818949</v>
      </c>
      <c r="G55" s="26">
        <f t="shared" si="2"/>
        <v>7188.068715204657</v>
      </c>
      <c r="H55" s="26">
        <v>4978.748893648245</v>
      </c>
      <c r="I55" s="26">
        <v>1089.1013204855547</v>
      </c>
      <c r="J55" s="26">
        <v>1120.218501070857</v>
      </c>
      <c r="K55" s="26">
        <f t="shared" si="3"/>
        <v>1430.5046336084117</v>
      </c>
      <c r="L55" s="26">
        <v>782.3810961344362</v>
      </c>
      <c r="M55" s="26">
        <v>481.00693533966</v>
      </c>
      <c r="N55" s="26">
        <v>167.11660213431546</v>
      </c>
      <c r="O55" s="81">
        <f t="shared" si="4"/>
        <v>0.15714411649331766</v>
      </c>
      <c r="P55" s="81">
        <f t="shared" si="0"/>
        <v>0.441654900505687</v>
      </c>
      <c r="Q55" s="82">
        <f t="shared" si="1"/>
        <v>0.14918214792432255</v>
      </c>
      <c r="S55" s="85"/>
      <c r="T55" s="85"/>
      <c r="U55" s="85"/>
      <c r="W55" s="2"/>
    </row>
    <row r="56" spans="1:23" ht="13.5">
      <c r="A56" s="1" t="s">
        <v>74</v>
      </c>
      <c r="B56" s="8" t="s">
        <v>75</v>
      </c>
      <c r="C56" s="9"/>
      <c r="D56" s="25">
        <v>42035.719086503894</v>
      </c>
      <c r="E56" s="26">
        <v>27998.028710152277</v>
      </c>
      <c r="F56" s="26">
        <v>14037.690376351618</v>
      </c>
      <c r="G56" s="26">
        <f t="shared" si="2"/>
        <v>6033.892208363865</v>
      </c>
      <c r="H56" s="26">
        <v>4179.319278520426</v>
      </c>
      <c r="I56" s="26">
        <v>914.2260921763431</v>
      </c>
      <c r="J56" s="26">
        <v>940.3468376670959</v>
      </c>
      <c r="K56" s="26">
        <f t="shared" si="3"/>
        <v>1288.5889067246294</v>
      </c>
      <c r="L56" s="26">
        <v>705.8785405759166</v>
      </c>
      <c r="M56" s="26">
        <v>431.9347098816969</v>
      </c>
      <c r="N56" s="26">
        <v>150.77565626701573</v>
      </c>
      <c r="O56" s="81">
        <f t="shared" si="4"/>
        <v>0.16889796962959328</v>
      </c>
      <c r="P56" s="81">
        <f t="shared" si="0"/>
        <v>0.47245939880523774</v>
      </c>
      <c r="Q56" s="82">
        <f t="shared" si="1"/>
        <v>0.16034047250169384</v>
      </c>
      <c r="S56" s="85"/>
      <c r="T56" s="85"/>
      <c r="U56" s="85"/>
      <c r="W56" s="2"/>
    </row>
    <row r="57" spans="1:23" ht="13.5">
      <c r="A57" s="1" t="s">
        <v>76</v>
      </c>
      <c r="B57" s="8" t="s">
        <v>77</v>
      </c>
      <c r="C57" s="9"/>
      <c r="D57" s="25">
        <v>32556.248623087962</v>
      </c>
      <c r="E57" s="26">
        <v>21251.497045214695</v>
      </c>
      <c r="F57" s="26">
        <v>11304.751577873256</v>
      </c>
      <c r="G57" s="26">
        <f t="shared" si="2"/>
        <v>4651.622537261134</v>
      </c>
      <c r="H57" s="26">
        <v>3221.9030561116087</v>
      </c>
      <c r="I57" s="26">
        <v>704.7912935244142</v>
      </c>
      <c r="J57" s="26">
        <v>724.9281876251116</v>
      </c>
      <c r="K57" s="26">
        <f t="shared" si="3"/>
        <v>1030.626260850868</v>
      </c>
      <c r="L57" s="26">
        <v>565.0094044013852</v>
      </c>
      <c r="M57" s="26">
        <v>344.93084766934675</v>
      </c>
      <c r="N57" s="26">
        <v>120.68600878013598</v>
      </c>
      <c r="O57" s="81">
        <f t="shared" si="4"/>
        <v>0.175365116380402</v>
      </c>
      <c r="P57" s="81">
        <f t="shared" si="0"/>
        <v>0.489408497009758</v>
      </c>
      <c r="Q57" s="82">
        <f t="shared" si="1"/>
        <v>0.1664799504837952</v>
      </c>
      <c r="S57" s="85"/>
      <c r="T57" s="85"/>
      <c r="U57" s="85"/>
      <c r="W57" s="2"/>
    </row>
    <row r="58" spans="1:23" ht="13.5">
      <c r="A58" s="1" t="s">
        <v>78</v>
      </c>
      <c r="B58" s="8" t="s">
        <v>79</v>
      </c>
      <c r="C58" s="9"/>
      <c r="D58" s="25">
        <v>22850.381609671957</v>
      </c>
      <c r="E58" s="26">
        <v>14503.182763180308</v>
      </c>
      <c r="F58" s="26">
        <v>8347.198846491647</v>
      </c>
      <c r="G58" s="26">
        <f t="shared" si="2"/>
        <v>3205.142130293952</v>
      </c>
      <c r="H58" s="26">
        <v>2220.0118651386683</v>
      </c>
      <c r="I58" s="26">
        <v>485.6275954990834</v>
      </c>
      <c r="J58" s="26">
        <v>499.50266965620034</v>
      </c>
      <c r="K58" s="26">
        <f t="shared" si="3"/>
        <v>548.6126750905147</v>
      </c>
      <c r="L58" s="26">
        <v>298.9173090069585</v>
      </c>
      <c r="M58" s="26">
        <v>185.8466288796699</v>
      </c>
      <c r="N58" s="26">
        <v>63.84873720388633</v>
      </c>
      <c r="O58" s="81">
        <f t="shared" si="4"/>
        <v>0.1346467168490954</v>
      </c>
      <c r="P58" s="81">
        <f t="shared" si="0"/>
        <v>0.38269371551810977</v>
      </c>
      <c r="Q58" s="82">
        <f t="shared" si="1"/>
        <v>0.12782461652874125</v>
      </c>
      <c r="S58" s="85"/>
      <c r="T58" s="85"/>
      <c r="U58" s="85"/>
      <c r="W58" s="2"/>
    </row>
    <row r="59" spans="1:23" ht="13.5">
      <c r="A59" s="1" t="s">
        <v>80</v>
      </c>
      <c r="B59" s="8" t="s">
        <v>81</v>
      </c>
      <c r="C59" s="9"/>
      <c r="D59" s="25">
        <v>21111.90570260623</v>
      </c>
      <c r="E59" s="26">
        <v>16563.181671781913</v>
      </c>
      <c r="F59" s="26">
        <v>4548.724030824304</v>
      </c>
      <c r="G59" s="26">
        <f t="shared" si="2"/>
        <v>3659.224452351649</v>
      </c>
      <c r="H59" s="26">
        <v>2534.5277592046054</v>
      </c>
      <c r="I59" s="26">
        <v>554.4279473260074</v>
      </c>
      <c r="J59" s="26">
        <v>570.2687458210361</v>
      </c>
      <c r="K59" s="26">
        <f t="shared" si="3"/>
        <v>656.5196943719394</v>
      </c>
      <c r="L59" s="26">
        <v>358.15731724071577</v>
      </c>
      <c r="M59" s="26">
        <v>221.85997416860667</v>
      </c>
      <c r="N59" s="26">
        <v>76.50240296261696</v>
      </c>
      <c r="O59" s="81">
        <f t="shared" si="4"/>
        <v>0.1413112623998697</v>
      </c>
      <c r="P59" s="81">
        <f t="shared" si="0"/>
        <v>0.40016015649757913</v>
      </c>
      <c r="Q59" s="82">
        <f t="shared" si="1"/>
        <v>0.1341514917716098</v>
      </c>
      <c r="S59" s="85"/>
      <c r="T59" s="85"/>
      <c r="U59" s="85"/>
      <c r="W59" s="2"/>
    </row>
    <row r="60" spans="1:23" ht="13.5">
      <c r="A60" s="1" t="s">
        <v>82</v>
      </c>
      <c r="B60" s="8" t="s">
        <v>83</v>
      </c>
      <c r="C60" s="9"/>
      <c r="D60" s="25">
        <v>197723.73065527354</v>
      </c>
      <c r="E60" s="26">
        <v>110984.39029957545</v>
      </c>
      <c r="F60" s="26">
        <v>86739.34035569798</v>
      </c>
      <c r="G60" s="26">
        <f t="shared" si="2"/>
        <v>23956.36021161726</v>
      </c>
      <c r="H60" s="26">
        <v>16593.149930124506</v>
      </c>
      <c r="I60" s="26">
        <v>3629.7515472147393</v>
      </c>
      <c r="J60" s="26">
        <v>3733.4587342780155</v>
      </c>
      <c r="K60" s="26">
        <f t="shared" si="3"/>
        <v>4993.827620626953</v>
      </c>
      <c r="L60" s="26">
        <v>2734.131131793612</v>
      </c>
      <c r="M60" s="26">
        <v>1675.6860790822252</v>
      </c>
      <c r="N60" s="26">
        <v>584.0104097511157</v>
      </c>
      <c r="O60" s="81">
        <f t="shared" si="4"/>
        <v>0.16477468975494858</v>
      </c>
      <c r="P60" s="81">
        <f t="shared" si="0"/>
        <v>0.4616531069097689</v>
      </c>
      <c r="Q60" s="82">
        <f t="shared" si="1"/>
        <v>0.15642610547403116</v>
      </c>
      <c r="S60" s="85"/>
      <c r="T60" s="85"/>
      <c r="U60" s="85"/>
      <c r="W60" s="2"/>
    </row>
    <row r="61" spans="1:23" ht="13.5">
      <c r="A61" s="1" t="s">
        <v>84</v>
      </c>
      <c r="B61" s="8" t="s">
        <v>85</v>
      </c>
      <c r="C61" s="9"/>
      <c r="D61" s="25">
        <v>23129.2944790154</v>
      </c>
      <c r="E61" s="26">
        <v>18483.48782239714</v>
      </c>
      <c r="F61" s="26">
        <v>4645.8066566182615</v>
      </c>
      <c r="G61" s="26">
        <f t="shared" si="2"/>
        <v>3698.2489909491073</v>
      </c>
      <c r="H61" s="26">
        <v>2561.5577426487316</v>
      </c>
      <c r="I61" s="26">
        <v>560.3407562044105</v>
      </c>
      <c r="J61" s="26">
        <v>576.3504920959655</v>
      </c>
      <c r="K61" s="26">
        <f t="shared" si="3"/>
        <v>985.042911376084</v>
      </c>
      <c r="L61" s="26">
        <v>541.9095958858471</v>
      </c>
      <c r="M61" s="26">
        <v>327.38142580901985</v>
      </c>
      <c r="N61" s="26">
        <v>115.7518896812171</v>
      </c>
      <c r="O61" s="81">
        <f t="shared" si="4"/>
        <v>0.21155470628801656</v>
      </c>
      <c r="P61" s="81">
        <f t="shared" si="0"/>
        <v>0.5842541742396339</v>
      </c>
      <c r="Q61" s="82">
        <f t="shared" si="1"/>
        <v>0.200835934502757</v>
      </c>
      <c r="S61" s="85"/>
      <c r="T61" s="85"/>
      <c r="U61" s="85"/>
      <c r="W61" s="2"/>
    </row>
    <row r="62" spans="1:23" ht="13.5">
      <c r="A62" s="1" t="s">
        <v>86</v>
      </c>
      <c r="B62" s="8" t="s">
        <v>87</v>
      </c>
      <c r="C62" s="9"/>
      <c r="D62" s="25">
        <v>19878.29778911705</v>
      </c>
      <c r="E62" s="26">
        <v>14089.287212098707</v>
      </c>
      <c r="F62" s="26">
        <v>5789.010577018348</v>
      </c>
      <c r="G62" s="26">
        <f t="shared" si="2"/>
        <v>3167.065427784791</v>
      </c>
      <c r="H62" s="26">
        <v>2193.63839153925</v>
      </c>
      <c r="I62" s="26">
        <v>479.8583981492105</v>
      </c>
      <c r="J62" s="26">
        <v>493.56863809633086</v>
      </c>
      <c r="K62" s="26">
        <f t="shared" si="3"/>
        <v>674.7034166664797</v>
      </c>
      <c r="L62" s="26">
        <v>369.5775197516452</v>
      </c>
      <c r="M62" s="26">
        <v>226.1841386958832</v>
      </c>
      <c r="N62" s="26">
        <v>78.94175821895132</v>
      </c>
      <c r="O62" s="81">
        <f t="shared" si="4"/>
        <v>0.16847695644691787</v>
      </c>
      <c r="P62" s="81">
        <f t="shared" si="0"/>
        <v>0.4713560074560828</v>
      </c>
      <c r="Q62" s="82">
        <f t="shared" si="1"/>
        <v>0.1599407906536073</v>
      </c>
      <c r="S62" s="85"/>
      <c r="T62" s="85"/>
      <c r="U62" s="85"/>
      <c r="W62" s="2"/>
    </row>
    <row r="63" spans="1:23" ht="13.5">
      <c r="A63" s="1" t="s">
        <v>88</v>
      </c>
      <c r="B63" s="8" t="s">
        <v>89</v>
      </c>
      <c r="C63" s="9"/>
      <c r="D63" s="25">
        <v>32430.869355962026</v>
      </c>
      <c r="E63" s="26">
        <v>21878.680751313288</v>
      </c>
      <c r="F63" s="26">
        <v>10552.18860464871</v>
      </c>
      <c r="G63" s="26">
        <f t="shared" si="2"/>
        <v>4472.382070828953</v>
      </c>
      <c r="H63" s="26">
        <v>3097.7538152927814</v>
      </c>
      <c r="I63" s="26">
        <v>677.6336470952957</v>
      </c>
      <c r="J63" s="26">
        <v>696.9946084408757</v>
      </c>
      <c r="K63" s="26">
        <f t="shared" si="3"/>
        <v>944.7879164365604</v>
      </c>
      <c r="L63" s="26">
        <v>517.4249108527697</v>
      </c>
      <c r="M63" s="26">
        <v>316.84104462563903</v>
      </c>
      <c r="N63" s="26">
        <v>110.52196095815164</v>
      </c>
      <c r="O63" s="81">
        <f t="shared" si="4"/>
        <v>0.16703228910521598</v>
      </c>
      <c r="P63" s="81">
        <f t="shared" si="0"/>
        <v>0.46756982328695024</v>
      </c>
      <c r="Q63" s="82">
        <f t="shared" si="1"/>
        <v>0.15856931979055178</v>
      </c>
      <c r="S63" s="85"/>
      <c r="T63" s="85"/>
      <c r="U63" s="85"/>
      <c r="W63" s="2"/>
    </row>
    <row r="64" spans="1:23" ht="13.5">
      <c r="A64" s="1" t="s">
        <v>90</v>
      </c>
      <c r="B64" s="8" t="s">
        <v>91</v>
      </c>
      <c r="C64" s="9"/>
      <c r="D64" s="25">
        <v>21573.725249857307</v>
      </c>
      <c r="E64" s="26">
        <v>12899.947238534163</v>
      </c>
      <c r="F64" s="26">
        <v>8673.778011323142</v>
      </c>
      <c r="G64" s="26">
        <f t="shared" si="2"/>
        <v>2718.809292494754</v>
      </c>
      <c r="H64" s="26">
        <v>1883.157951511518</v>
      </c>
      <c r="I64" s="26">
        <v>411.9408018931445</v>
      </c>
      <c r="J64" s="26">
        <v>423.71053909009163</v>
      </c>
      <c r="K64" s="26">
        <f t="shared" si="3"/>
        <v>592.5230318535872</v>
      </c>
      <c r="L64" s="26">
        <v>324.7201395958752</v>
      </c>
      <c r="M64" s="26">
        <v>198.442670440033</v>
      </c>
      <c r="N64" s="26">
        <v>69.36022181767899</v>
      </c>
      <c r="O64" s="81">
        <f t="shared" si="4"/>
        <v>0.1724338308081053</v>
      </c>
      <c r="P64" s="81">
        <f t="shared" si="0"/>
        <v>0.48172618378188253</v>
      </c>
      <c r="Q64" s="82">
        <f t="shared" si="1"/>
        <v>0.1636971833804947</v>
      </c>
      <c r="S64" s="85"/>
      <c r="T64" s="85"/>
      <c r="U64" s="85"/>
      <c r="W64" s="2"/>
    </row>
    <row r="65" spans="1:23" ht="13.5">
      <c r="A65" s="1" t="s">
        <v>92</v>
      </c>
      <c r="B65" s="8" t="s">
        <v>93</v>
      </c>
      <c r="C65" s="9"/>
      <c r="D65" s="25">
        <v>20430.445577880124</v>
      </c>
      <c r="E65" s="26">
        <v>14637.187488856684</v>
      </c>
      <c r="F65" s="26">
        <v>5793.258089023474</v>
      </c>
      <c r="G65" s="26">
        <f t="shared" si="2"/>
        <v>3180.016687775261</v>
      </c>
      <c r="H65" s="26">
        <v>2202.608961229617</v>
      </c>
      <c r="I65" s="26">
        <v>481.8207102689794</v>
      </c>
      <c r="J65" s="26">
        <v>495.58701627666443</v>
      </c>
      <c r="K65" s="26">
        <f t="shared" si="3"/>
        <v>1124.8520418169937</v>
      </c>
      <c r="L65" s="26">
        <v>621.460739566142</v>
      </c>
      <c r="M65" s="26">
        <v>370.64728827952393</v>
      </c>
      <c r="N65" s="26">
        <v>132.7440139713278</v>
      </c>
      <c r="O65" s="81">
        <f t="shared" si="4"/>
        <v>0.2821475579665347</v>
      </c>
      <c r="P65" s="81">
        <f t="shared" si="0"/>
        <v>0.769263919918693</v>
      </c>
      <c r="Q65" s="82">
        <f t="shared" si="1"/>
        <v>0.26785208169622965</v>
      </c>
      <c r="S65" s="85"/>
      <c r="T65" s="85"/>
      <c r="U65" s="85"/>
      <c r="W65" s="2"/>
    </row>
    <row r="66" spans="1:23" ht="13.5">
      <c r="A66" s="1" t="s">
        <v>94</v>
      </c>
      <c r="B66" s="8" t="s">
        <v>95</v>
      </c>
      <c r="C66" s="9" t="s">
        <v>138</v>
      </c>
      <c r="D66" s="25">
        <v>5038.985638845885</v>
      </c>
      <c r="E66" s="26">
        <v>3791.3460270664214</v>
      </c>
      <c r="F66" s="26">
        <v>1247.6396117794652</v>
      </c>
      <c r="G66" s="26">
        <f t="shared" si="2"/>
        <v>826.5180531815308</v>
      </c>
      <c r="H66" s="26">
        <v>572.4800368356923</v>
      </c>
      <c r="I66" s="26">
        <v>125.23000805780767</v>
      </c>
      <c r="J66" s="26">
        <v>128.80800828803075</v>
      </c>
      <c r="K66" s="26">
        <f t="shared" si="3"/>
        <v>158.4003356440933</v>
      </c>
      <c r="L66" s="26">
        <v>86.55606286634797</v>
      </c>
      <c r="M66" s="26">
        <v>53.355897749493415</v>
      </c>
      <c r="N66" s="26">
        <v>18.48837502825192</v>
      </c>
      <c r="O66" s="81">
        <f t="shared" si="4"/>
        <v>0.15119490165067617</v>
      </c>
      <c r="P66" s="81">
        <f t="shared" si="0"/>
        <v>0.42606319824609207</v>
      </c>
      <c r="Q66" s="82">
        <f t="shared" si="1"/>
        <v>0.1435343599670419</v>
      </c>
      <c r="S66" s="85"/>
      <c r="T66" s="85"/>
      <c r="U66" s="85"/>
      <c r="W66" s="2"/>
    </row>
    <row r="67" spans="1:23" ht="13.5">
      <c r="A67" s="1" t="s">
        <v>96</v>
      </c>
      <c r="B67" s="8" t="s">
        <v>97</v>
      </c>
      <c r="C67" s="9" t="s">
        <v>139</v>
      </c>
      <c r="D67" s="25">
        <v>11779.09506984223</v>
      </c>
      <c r="E67" s="26">
        <v>7253.999813031288</v>
      </c>
      <c r="F67" s="26">
        <v>4525.095256810943</v>
      </c>
      <c r="G67" s="26">
        <f t="shared" si="2"/>
        <v>1511.2349985604542</v>
      </c>
      <c r="H67" s="26">
        <v>1046.7428561457693</v>
      </c>
      <c r="I67" s="26">
        <v>228.974999781887</v>
      </c>
      <c r="J67" s="26">
        <v>235.51714263279794</v>
      </c>
      <c r="K67" s="26">
        <f t="shared" si="3"/>
        <v>147.28682732670046</v>
      </c>
      <c r="L67" s="26">
        <v>78.60580682925892</v>
      </c>
      <c r="M67" s="26">
        <v>51.89082015871183</v>
      </c>
      <c r="N67" s="26">
        <v>16.790200338729708</v>
      </c>
      <c r="O67" s="81">
        <f t="shared" si="4"/>
        <v>0.07509562292948889</v>
      </c>
      <c r="P67" s="81">
        <f t="shared" si="0"/>
        <v>0.22662220857360446</v>
      </c>
      <c r="Q67" s="82">
        <f t="shared" si="1"/>
        <v>0.07129077803439483</v>
      </c>
      <c r="S67" s="85"/>
      <c r="T67" s="85"/>
      <c r="U67" s="85"/>
      <c r="W67" s="2"/>
    </row>
    <row r="68" spans="1:23" ht="13.5">
      <c r="A68" s="1" t="s">
        <v>98</v>
      </c>
      <c r="B68" s="8" t="s">
        <v>97</v>
      </c>
      <c r="C68" s="9" t="s">
        <v>140</v>
      </c>
      <c r="D68" s="25">
        <v>7371.104583407548</v>
      </c>
      <c r="E68" s="26">
        <v>5378.273830255331</v>
      </c>
      <c r="F68" s="26">
        <v>1992.8307531522123</v>
      </c>
      <c r="G68" s="26">
        <f t="shared" si="2"/>
        <v>1028.3030312486385</v>
      </c>
      <c r="H68" s="26">
        <v>712.2445238085805</v>
      </c>
      <c r="I68" s="26">
        <v>155.8034895831271</v>
      </c>
      <c r="J68" s="26">
        <v>160.25501785693078</v>
      </c>
      <c r="K68" s="26">
        <f t="shared" si="3"/>
        <v>78.64273368913373</v>
      </c>
      <c r="L68" s="26">
        <v>41.41137298062419</v>
      </c>
      <c r="M68" s="26">
        <v>28.385891439848198</v>
      </c>
      <c r="N68" s="26">
        <v>8.845469268661343</v>
      </c>
      <c r="O68" s="81">
        <f t="shared" si="4"/>
        <v>0.058142072836426216</v>
      </c>
      <c r="P68" s="81">
        <f aca="true" t="shared" si="5" ref="P68:P75">M68/I68</f>
        <v>0.1821903444897057</v>
      </c>
      <c r="Q68" s="82">
        <f aca="true" t="shared" si="6" ref="Q68:Q75">N68/J68</f>
        <v>0.055196207812714</v>
      </c>
      <c r="S68" s="85"/>
      <c r="T68" s="85"/>
      <c r="U68" s="85"/>
      <c r="W68" s="2"/>
    </row>
    <row r="69" spans="1:23" ht="13.5">
      <c r="A69" s="1" t="s">
        <v>99</v>
      </c>
      <c r="B69" s="8" t="s">
        <v>100</v>
      </c>
      <c r="C69" s="9" t="s">
        <v>141</v>
      </c>
      <c r="D69" s="25">
        <v>8338.589574121203</v>
      </c>
      <c r="E69" s="26">
        <v>5661.7264933582455</v>
      </c>
      <c r="F69" s="26">
        <v>2676.8630807629575</v>
      </c>
      <c r="G69" s="26">
        <f aca="true" t="shared" si="7" ref="G69:G75">SUM(H69:J69)</f>
        <v>1171.4554801227682</v>
      </c>
      <c r="H69" s="26">
        <v>811.3977351499693</v>
      </c>
      <c r="I69" s="26">
        <v>177.49325456405583</v>
      </c>
      <c r="J69" s="26">
        <v>182.56449040874307</v>
      </c>
      <c r="K69" s="26">
        <f aca="true" t="shared" si="8" ref="K69:K75">SUM(L69:N69)</f>
        <v>168.9084060554835</v>
      </c>
      <c r="L69" s="26">
        <v>91.56474797007205</v>
      </c>
      <c r="M69" s="26">
        <v>57.78542791900409</v>
      </c>
      <c r="N69" s="26">
        <v>19.558230166407384</v>
      </c>
      <c r="O69" s="81">
        <f aca="true" t="shared" si="9" ref="O69:O75">L69/H69</f>
        <v>0.11284816804812535</v>
      </c>
      <c r="P69" s="81">
        <f t="shared" si="5"/>
        <v>0.32556407882052674</v>
      </c>
      <c r="Q69" s="82">
        <f t="shared" si="6"/>
        <v>0.10713052753368699</v>
      </c>
      <c r="S69" s="85"/>
      <c r="T69" s="85"/>
      <c r="U69" s="85"/>
      <c r="W69" s="2"/>
    </row>
    <row r="70" spans="1:23" ht="13.5">
      <c r="A70" s="1" t="s">
        <v>101</v>
      </c>
      <c r="B70" s="8" t="s">
        <v>102</v>
      </c>
      <c r="C70" s="9" t="s">
        <v>142</v>
      </c>
      <c r="D70" s="25">
        <v>17666.12155864583</v>
      </c>
      <c r="E70" s="26">
        <v>12631.225617292324</v>
      </c>
      <c r="F70" s="26">
        <v>5034.8959413535</v>
      </c>
      <c r="G70" s="26">
        <f t="shared" si="7"/>
        <v>2739.075520900114</v>
      </c>
      <c r="H70" s="26">
        <v>1897.195165991421</v>
      </c>
      <c r="I70" s="26">
        <v>415.01144256062327</v>
      </c>
      <c r="J70" s="26">
        <v>426.86891234806995</v>
      </c>
      <c r="K70" s="26">
        <f t="shared" si="8"/>
        <v>541.0699325453221</v>
      </c>
      <c r="L70" s="26">
        <v>295.8742948258334</v>
      </c>
      <c r="M70" s="26">
        <v>181.99688834469072</v>
      </c>
      <c r="N70" s="26">
        <v>63.198749374798005</v>
      </c>
      <c r="O70" s="81">
        <f t="shared" si="9"/>
        <v>0.1559535361093005</v>
      </c>
      <c r="P70" s="81">
        <f t="shared" si="5"/>
        <v>0.4385346274352552</v>
      </c>
      <c r="Q70" s="82">
        <f t="shared" si="6"/>
        <v>0.14805189027976248</v>
      </c>
      <c r="S70" s="85"/>
      <c r="T70" s="85"/>
      <c r="U70" s="85"/>
      <c r="W70" s="2"/>
    </row>
    <row r="71" spans="1:23" ht="13.5">
      <c r="A71" s="1" t="s">
        <v>103</v>
      </c>
      <c r="B71" s="8" t="s">
        <v>102</v>
      </c>
      <c r="C71" s="9" t="s">
        <v>143</v>
      </c>
      <c r="D71" s="25">
        <v>3216.2910037454003</v>
      </c>
      <c r="E71" s="26">
        <v>2321.9117365399234</v>
      </c>
      <c r="F71" s="26">
        <v>894.3792672054764</v>
      </c>
      <c r="G71" s="26">
        <f t="shared" si="7"/>
        <v>481.99890587454047</v>
      </c>
      <c r="H71" s="26">
        <v>333.8520560169977</v>
      </c>
      <c r="I71" s="26">
        <v>73.03013725371825</v>
      </c>
      <c r="J71" s="26">
        <v>75.1167126038245</v>
      </c>
      <c r="K71" s="26">
        <f t="shared" si="8"/>
        <v>101.82674979520947</v>
      </c>
      <c r="L71" s="26">
        <v>55.766749429434505</v>
      </c>
      <c r="M71" s="26">
        <v>34.14822268764775</v>
      </c>
      <c r="N71" s="26">
        <v>11.911777678127208</v>
      </c>
      <c r="O71" s="81">
        <f t="shared" si="9"/>
        <v>0.1670403055016537</v>
      </c>
      <c r="P71" s="81">
        <f t="shared" si="5"/>
        <v>0.4675908326587341</v>
      </c>
      <c r="Q71" s="82">
        <f t="shared" si="6"/>
        <v>0.1585769300229032</v>
      </c>
      <c r="S71" s="85"/>
      <c r="T71" s="85"/>
      <c r="U71" s="85"/>
      <c r="W71" s="2"/>
    </row>
    <row r="72" spans="1:23" ht="13.5">
      <c r="A72" s="1" t="s">
        <v>104</v>
      </c>
      <c r="B72" s="8" t="s">
        <v>102</v>
      </c>
      <c r="C72" s="9" t="s">
        <v>144</v>
      </c>
      <c r="D72" s="25">
        <v>8544.782116482667</v>
      </c>
      <c r="E72" s="26">
        <v>6466.700513146288</v>
      </c>
      <c r="F72" s="26">
        <v>2078.081603336374</v>
      </c>
      <c r="G72" s="26">
        <f t="shared" si="7"/>
        <v>1404.657333855564</v>
      </c>
      <c r="H72" s="26">
        <v>972.9228286445464</v>
      </c>
      <c r="I72" s="26">
        <v>212.8268687659946</v>
      </c>
      <c r="J72" s="26">
        <v>218.90763644502312</v>
      </c>
      <c r="K72" s="26">
        <f t="shared" si="8"/>
        <v>501.10640139792304</v>
      </c>
      <c r="L72" s="26">
        <v>276.8826973624819</v>
      </c>
      <c r="M72" s="26">
        <v>165.08155987881503</v>
      </c>
      <c r="N72" s="26">
        <v>59.1421441566261</v>
      </c>
      <c r="O72" s="81">
        <f t="shared" si="9"/>
        <v>0.2845885503048875</v>
      </c>
      <c r="P72" s="81">
        <f t="shared" si="5"/>
        <v>0.775661272639048</v>
      </c>
      <c r="Q72" s="82">
        <f t="shared" si="6"/>
        <v>0.2701693970894395</v>
      </c>
      <c r="S72" s="85"/>
      <c r="T72" s="85"/>
      <c r="U72" s="85"/>
      <c r="W72" s="2"/>
    </row>
    <row r="73" spans="1:23" ht="13.5">
      <c r="A73" s="1" t="s">
        <v>105</v>
      </c>
      <c r="B73" s="264" t="s">
        <v>106</v>
      </c>
      <c r="C73" s="9" t="s">
        <v>145</v>
      </c>
      <c r="D73" s="25">
        <v>5268.846351036748</v>
      </c>
      <c r="E73" s="26">
        <v>3818.918275389227</v>
      </c>
      <c r="F73" s="26">
        <v>1449.9280756475225</v>
      </c>
      <c r="G73" s="26">
        <f t="shared" si="7"/>
        <v>797.0662009882153</v>
      </c>
      <c r="H73" s="26">
        <v>552.080485532963</v>
      </c>
      <c r="I73" s="26">
        <v>120.7676062103356</v>
      </c>
      <c r="J73" s="26">
        <v>124.21810924491665</v>
      </c>
      <c r="K73" s="26">
        <f t="shared" si="8"/>
        <v>170.4738537196011</v>
      </c>
      <c r="L73" s="26">
        <v>93.38719466690975</v>
      </c>
      <c r="M73" s="26">
        <v>57.13915427183942</v>
      </c>
      <c r="N73" s="26">
        <v>19.947504780851926</v>
      </c>
      <c r="O73" s="81">
        <f t="shared" si="9"/>
        <v>0.16915503647399593</v>
      </c>
      <c r="P73" s="81">
        <f t="shared" si="5"/>
        <v>0.473133119591049</v>
      </c>
      <c r="Q73" s="82">
        <f t="shared" si="6"/>
        <v>0.16058451462598022</v>
      </c>
      <c r="S73" s="85"/>
      <c r="T73" s="85"/>
      <c r="U73" s="85"/>
      <c r="W73" s="2"/>
    </row>
    <row r="74" spans="1:23" ht="13.5">
      <c r="A74" s="1" t="s">
        <v>107</v>
      </c>
      <c r="B74" s="264" t="s">
        <v>106</v>
      </c>
      <c r="C74" s="9" t="s">
        <v>146</v>
      </c>
      <c r="D74" s="25">
        <v>9027.536860471042</v>
      </c>
      <c r="E74" s="26">
        <v>5848.147282534043</v>
      </c>
      <c r="F74" s="26">
        <v>3179.3895779369946</v>
      </c>
      <c r="G74" s="26">
        <f t="shared" si="7"/>
        <v>1151.081941748884</v>
      </c>
      <c r="H74" s="26">
        <v>797.2861934191404</v>
      </c>
      <c r="I74" s="26">
        <v>174.40635481043697</v>
      </c>
      <c r="J74" s="26">
        <v>179.38939351930665</v>
      </c>
      <c r="K74" s="26">
        <f t="shared" si="8"/>
        <v>252.58391002133195</v>
      </c>
      <c r="L74" s="26">
        <v>138.4434369770357</v>
      </c>
      <c r="M74" s="26">
        <v>84.56895490600142</v>
      </c>
      <c r="N74" s="26">
        <v>29.571518138294817</v>
      </c>
      <c r="O74" s="81">
        <f t="shared" si="9"/>
        <v>0.17364333926732725</v>
      </c>
      <c r="P74" s="81">
        <f t="shared" si="5"/>
        <v>0.4848960635518115</v>
      </c>
      <c r="Q74" s="82">
        <f t="shared" si="6"/>
        <v>0.16484541007778258</v>
      </c>
      <c r="S74" s="85"/>
      <c r="T74" s="85"/>
      <c r="U74" s="85"/>
      <c r="W74" s="2"/>
    </row>
    <row r="75" spans="1:23" ht="14.25" thickBot="1">
      <c r="A75" s="1" t="s">
        <v>108</v>
      </c>
      <c r="B75" s="265" t="s">
        <v>106</v>
      </c>
      <c r="C75" s="51" t="s">
        <v>147</v>
      </c>
      <c r="D75" s="30">
        <v>4523.507142289796</v>
      </c>
      <c r="E75" s="31">
        <v>3334.418850781789</v>
      </c>
      <c r="F75" s="31">
        <v>1189.0882915080058</v>
      </c>
      <c r="G75" s="31">
        <f t="shared" si="7"/>
        <v>535.8076084701671</v>
      </c>
      <c r="H75" s="31">
        <v>371.12215305292966</v>
      </c>
      <c r="I75" s="31">
        <v>81.18297098032834</v>
      </c>
      <c r="J75" s="31">
        <v>83.50248443690916</v>
      </c>
      <c r="K75" s="31">
        <f t="shared" si="8"/>
        <v>107.30600208646001</v>
      </c>
      <c r="L75" s="31">
        <v>58.69707752464205</v>
      </c>
      <c r="M75" s="31">
        <v>36.07122880255442</v>
      </c>
      <c r="N75" s="31">
        <v>12.537695759263535</v>
      </c>
      <c r="O75" s="83">
        <f t="shared" si="9"/>
        <v>0.15816107187832207</v>
      </c>
      <c r="P75" s="83">
        <f t="shared" si="5"/>
        <v>0.44432013717870633</v>
      </c>
      <c r="Q75" s="84">
        <f t="shared" si="6"/>
        <v>0.15014757756982036</v>
      </c>
      <c r="S75" s="85"/>
      <c r="T75" s="85"/>
      <c r="U75" s="85"/>
      <c r="W75" s="2"/>
    </row>
    <row r="76" spans="2:23" ht="6" customHeight="1" thickBot="1">
      <c r="B76" s="391"/>
      <c r="C76" s="52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W76" s="2"/>
    </row>
    <row r="77" spans="2:20" ht="14.25" thickBot="1">
      <c r="B77" s="432" t="s">
        <v>157</v>
      </c>
      <c r="C77" s="433"/>
      <c r="D77" s="404">
        <f aca="true" t="shared" si="10" ref="D77:N77">SUM(D81:D83)</f>
        <v>2530161.9485421567</v>
      </c>
      <c r="E77" s="258">
        <f t="shared" si="10"/>
        <v>1697122.971110802</v>
      </c>
      <c r="F77" s="258">
        <f t="shared" si="10"/>
        <v>833038.9774313548</v>
      </c>
      <c r="G77" s="258">
        <f t="shared" si="10"/>
        <v>366806.97571809555</v>
      </c>
      <c r="H77" s="258">
        <f t="shared" si="10"/>
        <v>254065.43772681948</v>
      </c>
      <c r="I77" s="258">
        <f t="shared" si="10"/>
        <v>55576.81450274175</v>
      </c>
      <c r="J77" s="258">
        <f t="shared" si="10"/>
        <v>57164.72348853439</v>
      </c>
      <c r="K77" s="258">
        <f t="shared" si="10"/>
        <v>72989.48550499954</v>
      </c>
      <c r="L77" s="258">
        <f t="shared" si="10"/>
        <v>39919.77824263784</v>
      </c>
      <c r="M77" s="258">
        <f t="shared" si="10"/>
        <v>24542.842629734212</v>
      </c>
      <c r="N77" s="258">
        <f t="shared" si="10"/>
        <v>8526.864632627445</v>
      </c>
      <c r="O77" s="405">
        <f>L77/H77</f>
        <v>0.1571240015950578</v>
      </c>
      <c r="P77" s="405">
        <f>M77/I77</f>
        <v>0.4416021833803276</v>
      </c>
      <c r="Q77" s="403">
        <f>N77/J77</f>
        <v>0.1491630521809082</v>
      </c>
      <c r="T77" s="2"/>
    </row>
    <row r="78" spans="2:23" ht="14.25" thickBot="1">
      <c r="B78" s="391"/>
      <c r="C78" s="52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W78" s="2"/>
    </row>
    <row r="79" spans="2:17" ht="13.5">
      <c r="B79" s="429" t="s">
        <v>412</v>
      </c>
      <c r="C79" s="430"/>
      <c r="D79" s="436" t="s">
        <v>158</v>
      </c>
      <c r="E79" s="436"/>
      <c r="F79" s="437"/>
      <c r="G79" s="438" t="s">
        <v>288</v>
      </c>
      <c r="H79" s="436"/>
      <c r="I79" s="436"/>
      <c r="J79" s="437"/>
      <c r="K79" s="438" t="s">
        <v>186</v>
      </c>
      <c r="L79" s="436"/>
      <c r="M79" s="436"/>
      <c r="N79" s="437"/>
      <c r="O79" s="439" t="s">
        <v>209</v>
      </c>
      <c r="P79" s="440"/>
      <c r="Q79" s="441"/>
    </row>
    <row r="80" spans="2:17" ht="14.25" thickBot="1">
      <c r="B80" s="423"/>
      <c r="C80" s="424"/>
      <c r="D80" s="303" t="s">
        <v>174</v>
      </c>
      <c r="E80" s="304" t="s">
        <v>175</v>
      </c>
      <c r="F80" s="304" t="s">
        <v>176</v>
      </c>
      <c r="G80" s="304" t="s">
        <v>206</v>
      </c>
      <c r="H80" s="304" t="s">
        <v>183</v>
      </c>
      <c r="I80" s="304" t="s">
        <v>184</v>
      </c>
      <c r="J80" s="304" t="s">
        <v>185</v>
      </c>
      <c r="K80" s="304" t="s">
        <v>206</v>
      </c>
      <c r="L80" s="304" t="s">
        <v>183</v>
      </c>
      <c r="M80" s="304" t="s">
        <v>184</v>
      </c>
      <c r="N80" s="304" t="s">
        <v>185</v>
      </c>
      <c r="O80" s="304" t="s">
        <v>183</v>
      </c>
      <c r="P80" s="304" t="s">
        <v>184</v>
      </c>
      <c r="Q80" s="305" t="s">
        <v>185</v>
      </c>
    </row>
    <row r="81" spans="2:20" ht="13.5">
      <c r="B81" s="429" t="s">
        <v>154</v>
      </c>
      <c r="C81" s="430"/>
      <c r="D81" s="86">
        <f aca="true" t="shared" si="11" ref="D81:N81">SUM(D4:D27)</f>
        <v>543860.0324971775</v>
      </c>
      <c r="E81" s="37">
        <f t="shared" si="11"/>
        <v>333558.6422911618</v>
      </c>
      <c r="F81" s="37">
        <f t="shared" si="11"/>
        <v>210301.39020601555</v>
      </c>
      <c r="G81" s="37">
        <f>SUM(G4:G27)</f>
        <v>73407.02371700671</v>
      </c>
      <c r="H81" s="37">
        <f>SUM(H4:H27)</f>
        <v>50844.69175203929</v>
      </c>
      <c r="I81" s="37">
        <f>SUM(I4:I27)</f>
        <v>11122.276320758592</v>
      </c>
      <c r="J81" s="37">
        <f>SUM(J4:J27)</f>
        <v>11440.055644208836</v>
      </c>
      <c r="K81" s="37">
        <f>SUM(K4:K27)</f>
        <v>14456.17221571442</v>
      </c>
      <c r="L81" s="37">
        <f t="shared" si="11"/>
        <v>7904.527037299509</v>
      </c>
      <c r="M81" s="37">
        <f t="shared" si="11"/>
        <v>4863.238203247737</v>
      </c>
      <c r="N81" s="37">
        <f t="shared" si="11"/>
        <v>1688.4069751671746</v>
      </c>
      <c r="O81" s="79">
        <f aca="true" t="shared" si="12" ref="O81:Q83">L81/H81</f>
        <v>0.15546415495738497</v>
      </c>
      <c r="P81" s="79">
        <f t="shared" si="12"/>
        <v>0.43725205731231476</v>
      </c>
      <c r="Q81" s="80">
        <f t="shared" si="12"/>
        <v>0.14758730443954413</v>
      </c>
      <c r="T81" s="2"/>
    </row>
    <row r="82" spans="2:20" ht="14.25" thickBot="1">
      <c r="B82" s="423" t="s">
        <v>155</v>
      </c>
      <c r="C82" s="424"/>
      <c r="D82" s="88">
        <f aca="true" t="shared" si="13" ref="D82:N82">SUM(D28:D34)</f>
        <v>258754.99300514007</v>
      </c>
      <c r="E82" s="31">
        <f t="shared" si="13"/>
        <v>185938.7624413817</v>
      </c>
      <c r="F82" s="31">
        <f t="shared" si="13"/>
        <v>72816.23056375845</v>
      </c>
      <c r="G82" s="31">
        <f>SUM(G28:G34)</f>
        <v>40514.93830875436</v>
      </c>
      <c r="H82" s="31">
        <f>SUM(H28:H34)</f>
        <v>28062.294932470555</v>
      </c>
      <c r="I82" s="31">
        <f>SUM(I28:I34)</f>
        <v>6138.627016477933</v>
      </c>
      <c r="J82" s="31">
        <f>SUM(J28:J34)</f>
        <v>6314.0163598058725</v>
      </c>
      <c r="K82" s="31">
        <f>SUM(K28:K34)</f>
        <v>7890.248585888072</v>
      </c>
      <c r="L82" s="31">
        <f t="shared" si="13"/>
        <v>4313.193963133716</v>
      </c>
      <c r="M82" s="31">
        <f t="shared" si="13"/>
        <v>2655.7563922289937</v>
      </c>
      <c r="N82" s="31">
        <f t="shared" si="13"/>
        <v>921.2982305253616</v>
      </c>
      <c r="O82" s="83">
        <f t="shared" si="12"/>
        <v>0.15370068533286527</v>
      </c>
      <c r="P82" s="83">
        <f t="shared" si="12"/>
        <v>0.4326303561203735</v>
      </c>
      <c r="Q82" s="84">
        <f t="shared" si="12"/>
        <v>0.14591318394266678</v>
      </c>
      <c r="T82" s="2"/>
    </row>
    <row r="83" spans="2:20" ht="14.25" hidden="1" thickBot="1">
      <c r="B83" s="434" t="s">
        <v>156</v>
      </c>
      <c r="C83" s="435"/>
      <c r="D83" s="406">
        <f aca="true" t="shared" si="14" ref="D83:N83">SUM(D35:D75)</f>
        <v>1727546.9230398391</v>
      </c>
      <c r="E83" s="407">
        <f t="shared" si="14"/>
        <v>1177625.5663782584</v>
      </c>
      <c r="F83" s="407">
        <f t="shared" si="14"/>
        <v>549921.3566615809</v>
      </c>
      <c r="G83" s="407">
        <f>SUM(G35:G75)</f>
        <v>252885.01369233444</v>
      </c>
      <c r="H83" s="407">
        <f>SUM(H35:H75)</f>
        <v>175158.45104230964</v>
      </c>
      <c r="I83" s="407">
        <f>SUM(I35:I75)</f>
        <v>38315.911165505226</v>
      </c>
      <c r="J83" s="407">
        <f>SUM(J35:J75)</f>
        <v>39410.65148451968</v>
      </c>
      <c r="K83" s="407">
        <f>SUM(K35:K75)</f>
        <v>50643.064703397045</v>
      </c>
      <c r="L83" s="407">
        <f t="shared" si="14"/>
        <v>27702.057242204617</v>
      </c>
      <c r="M83" s="407">
        <f t="shared" si="14"/>
        <v>17023.84803425748</v>
      </c>
      <c r="N83" s="407">
        <f t="shared" si="14"/>
        <v>5917.159426934909</v>
      </c>
      <c r="O83" s="408">
        <f t="shared" si="12"/>
        <v>0.15815427161726367</v>
      </c>
      <c r="P83" s="408">
        <f t="shared" si="12"/>
        <v>0.4443023150545246</v>
      </c>
      <c r="Q83" s="409">
        <f t="shared" si="12"/>
        <v>0.15014112185532233</v>
      </c>
      <c r="T83" s="2"/>
    </row>
    <row r="84" spans="2:14" ht="13.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ht="13.5">
      <c r="B85" s="1" t="s">
        <v>384</v>
      </c>
    </row>
    <row r="87" ht="13.5">
      <c r="B87" s="4"/>
    </row>
  </sheetData>
  <sheetProtection/>
  <mergeCells count="14">
    <mergeCell ref="O79:Q79"/>
    <mergeCell ref="B2:C3"/>
    <mergeCell ref="D2:F2"/>
    <mergeCell ref="K2:N2"/>
    <mergeCell ref="O2:Q2"/>
    <mergeCell ref="G2:J2"/>
    <mergeCell ref="G79:J79"/>
    <mergeCell ref="B77:C77"/>
    <mergeCell ref="B82:C82"/>
    <mergeCell ref="B83:C83"/>
    <mergeCell ref="D79:F79"/>
    <mergeCell ref="B81:C81"/>
    <mergeCell ref="B79:C80"/>
    <mergeCell ref="K79:N79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0" r:id="rId1"/>
  <headerFooter alignWithMargins="0">
    <oddFooter xml:space="preserve">&amp;C&amp;14&amp;P+7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I87"/>
  <sheetViews>
    <sheetView view="pageBreakPreview" zoomScale="75" zoomScaleNormal="75" zoomScaleSheetLayoutView="75" zoomScalePageLayoutView="0" workbookViewId="0" topLeftCell="A1">
      <selection activeCell="L28" sqref="L28"/>
    </sheetView>
  </sheetViews>
  <sheetFormatPr defaultColWidth="9.140625" defaultRowHeight="15"/>
  <cols>
    <col min="2" max="2" width="7.140625" style="0" customWidth="1"/>
    <col min="3" max="3" width="7.57421875" style="0" customWidth="1"/>
    <col min="4" max="6" width="9.140625" style="0" customWidth="1"/>
    <col min="7" max="8" width="18.57421875" style="0" customWidth="1"/>
    <col min="9" max="9" width="9.140625" style="0" customWidth="1"/>
    <col min="13" max="13" width="16.57421875" style="0" customWidth="1"/>
    <col min="19" max="19" width="16.57421875" style="0" customWidth="1"/>
  </cols>
  <sheetData>
    <row r="1" s="293" customFormat="1" ht="14.25" thickBot="1">
      <c r="B1" s="293" t="s">
        <v>229</v>
      </c>
    </row>
    <row r="2" spans="2:9" ht="13.5" customHeight="1">
      <c r="B2" s="429" t="s">
        <v>409</v>
      </c>
      <c r="C2" s="430"/>
      <c r="D2" s="431" t="s">
        <v>158</v>
      </c>
      <c r="E2" s="431"/>
      <c r="F2" s="427"/>
      <c r="G2" s="442" t="s">
        <v>208</v>
      </c>
      <c r="H2" s="442" t="s">
        <v>189</v>
      </c>
      <c r="I2" s="444" t="s">
        <v>209</v>
      </c>
    </row>
    <row r="3" spans="2:9" ht="14.25" thickBot="1">
      <c r="B3" s="423"/>
      <c r="C3" s="424"/>
      <c r="D3" s="90" t="s">
        <v>174</v>
      </c>
      <c r="E3" s="18" t="s">
        <v>175</v>
      </c>
      <c r="F3" s="18" t="s">
        <v>176</v>
      </c>
      <c r="G3" s="443"/>
      <c r="H3" s="443"/>
      <c r="I3" s="445"/>
    </row>
    <row r="4" spans="1:9" ht="13.5">
      <c r="A4" s="1" t="s">
        <v>0</v>
      </c>
      <c r="B4" s="15" t="s">
        <v>1</v>
      </c>
      <c r="C4" s="16" t="s">
        <v>187</v>
      </c>
      <c r="D4" s="20">
        <v>17861.237739665918</v>
      </c>
      <c r="E4" s="21">
        <v>7419.286815003113</v>
      </c>
      <c r="F4" s="21">
        <v>10441.950924662806</v>
      </c>
      <c r="G4" s="21">
        <v>9828.574568684333</v>
      </c>
      <c r="H4" s="21">
        <v>1437.6306410931293</v>
      </c>
      <c r="I4" s="93">
        <f>H4/G4</f>
        <v>0.14627051268183772</v>
      </c>
    </row>
    <row r="5" spans="1:9" ht="13.5">
      <c r="A5" s="1" t="s">
        <v>2</v>
      </c>
      <c r="B5" s="8" t="s">
        <v>1</v>
      </c>
      <c r="C5" s="9" t="s">
        <v>109</v>
      </c>
      <c r="D5" s="25">
        <v>16347.106536222493</v>
      </c>
      <c r="E5" s="26">
        <v>10235.351938565243</v>
      </c>
      <c r="F5" s="26">
        <v>6111.754597657251</v>
      </c>
      <c r="G5" s="26">
        <v>4052.243696095346</v>
      </c>
      <c r="H5" s="26">
        <v>592.8432527387491</v>
      </c>
      <c r="I5" s="82">
        <f aca="true" t="shared" si="0" ref="I5:I68">H5/G5</f>
        <v>0.1463</v>
      </c>
    </row>
    <row r="6" spans="1:9" ht="13.5">
      <c r="A6" s="1" t="s">
        <v>3</v>
      </c>
      <c r="B6" s="8" t="s">
        <v>1</v>
      </c>
      <c r="C6" s="9" t="s">
        <v>110</v>
      </c>
      <c r="D6" s="25">
        <v>13392.47405584709</v>
      </c>
      <c r="E6" s="26">
        <v>8215.616041391562</v>
      </c>
      <c r="F6" s="26">
        <v>5176.858014455532</v>
      </c>
      <c r="G6" s="26">
        <v>3129.387406442436</v>
      </c>
      <c r="H6" s="26">
        <v>457.82937756252824</v>
      </c>
      <c r="I6" s="82">
        <f t="shared" si="0"/>
        <v>0.14629999999999996</v>
      </c>
    </row>
    <row r="7" spans="1:9" ht="13.5">
      <c r="A7" s="1" t="s">
        <v>4</v>
      </c>
      <c r="B7" s="8" t="s">
        <v>1</v>
      </c>
      <c r="C7" s="9" t="s">
        <v>111</v>
      </c>
      <c r="D7" s="25">
        <v>13109.300802372825</v>
      </c>
      <c r="E7" s="26">
        <v>8008.5845299656585</v>
      </c>
      <c r="F7" s="26">
        <v>5100.716272407161</v>
      </c>
      <c r="G7" s="26">
        <v>2880.102806805705</v>
      </c>
      <c r="H7" s="26">
        <v>420.9676386515134</v>
      </c>
      <c r="I7" s="82">
        <f t="shared" si="0"/>
        <v>0.1461641013844241</v>
      </c>
    </row>
    <row r="8" spans="1:9" ht="13.5">
      <c r="A8" s="1" t="s">
        <v>5</v>
      </c>
      <c r="B8" s="8" t="s">
        <v>1</v>
      </c>
      <c r="C8" s="9" t="s">
        <v>112</v>
      </c>
      <c r="D8" s="25">
        <v>17496.55695879928</v>
      </c>
      <c r="E8" s="26">
        <v>5306.12307458075</v>
      </c>
      <c r="F8" s="26">
        <v>12190.433884218528</v>
      </c>
      <c r="G8" s="26">
        <v>10852.618209267686</v>
      </c>
      <c r="H8" s="26">
        <v>1587.7380440158618</v>
      </c>
      <c r="I8" s="82">
        <f t="shared" si="0"/>
        <v>0.14629999999999993</v>
      </c>
    </row>
    <row r="9" spans="1:9" ht="13.5">
      <c r="A9" s="1" t="s">
        <v>6</v>
      </c>
      <c r="B9" s="8" t="s">
        <v>1</v>
      </c>
      <c r="C9" s="9" t="s">
        <v>113</v>
      </c>
      <c r="D9" s="25">
        <v>10912.537138952726</v>
      </c>
      <c r="E9" s="26">
        <v>3530.2946374475555</v>
      </c>
      <c r="F9" s="26">
        <v>7382.242501505174</v>
      </c>
      <c r="G9" s="26">
        <v>5197.3364068527535</v>
      </c>
      <c r="H9" s="26">
        <v>760.3703163225579</v>
      </c>
      <c r="I9" s="82">
        <f t="shared" si="0"/>
        <v>0.1463</v>
      </c>
    </row>
    <row r="10" spans="1:9" ht="13.5">
      <c r="A10" s="1" t="s">
        <v>7</v>
      </c>
      <c r="B10" s="8" t="s">
        <v>1</v>
      </c>
      <c r="C10" s="9" t="s">
        <v>114</v>
      </c>
      <c r="D10" s="25">
        <v>16354.404186851636</v>
      </c>
      <c r="E10" s="26">
        <v>9078.462401494591</v>
      </c>
      <c r="F10" s="26">
        <v>7275.941785357051</v>
      </c>
      <c r="G10" s="26">
        <v>3499.9386268621624</v>
      </c>
      <c r="H10" s="26">
        <v>511.6410218962658</v>
      </c>
      <c r="I10" s="82">
        <f t="shared" si="0"/>
        <v>0.14618571250632836</v>
      </c>
    </row>
    <row r="11" spans="1:9" ht="13.5">
      <c r="A11" s="1" t="s">
        <v>8</v>
      </c>
      <c r="B11" s="8" t="s">
        <v>1</v>
      </c>
      <c r="C11" s="9" t="s">
        <v>115</v>
      </c>
      <c r="D11" s="25">
        <v>16222.411697438007</v>
      </c>
      <c r="E11" s="26">
        <v>9606.331571695247</v>
      </c>
      <c r="F11" s="26">
        <v>6616.080125742758</v>
      </c>
      <c r="G11" s="26">
        <v>2830.750345460247</v>
      </c>
      <c r="H11" s="26">
        <v>411.71382536250644</v>
      </c>
      <c r="I11" s="82">
        <f t="shared" si="0"/>
        <v>0.14544335427629052</v>
      </c>
    </row>
    <row r="12" spans="1:9" ht="13.5">
      <c r="A12" s="1" t="s">
        <v>9</v>
      </c>
      <c r="B12" s="8" t="s">
        <v>1</v>
      </c>
      <c r="C12" s="9" t="s">
        <v>116</v>
      </c>
      <c r="D12" s="25">
        <v>11834.348475664287</v>
      </c>
      <c r="E12" s="26">
        <v>5222.307160756983</v>
      </c>
      <c r="F12" s="26">
        <v>6612.04131490731</v>
      </c>
      <c r="G12" s="26">
        <v>3712.2578587894004</v>
      </c>
      <c r="H12" s="26">
        <v>543.1033247408895</v>
      </c>
      <c r="I12" s="82">
        <f t="shared" si="0"/>
        <v>0.14630000000000007</v>
      </c>
    </row>
    <row r="13" spans="1:9" ht="13.5">
      <c r="A13" s="1" t="s">
        <v>10</v>
      </c>
      <c r="B13" s="8" t="s">
        <v>1</v>
      </c>
      <c r="C13" s="9" t="s">
        <v>117</v>
      </c>
      <c r="D13" s="25">
        <v>7471.200749057904</v>
      </c>
      <c r="E13" s="26">
        <v>2387.5443038549456</v>
      </c>
      <c r="F13" s="26">
        <v>5083.656445202961</v>
      </c>
      <c r="G13" s="26">
        <v>3167.826061862946</v>
      </c>
      <c r="H13" s="26">
        <v>463.45295285054874</v>
      </c>
      <c r="I13" s="82">
        <f t="shared" si="0"/>
        <v>0.1462999999999999</v>
      </c>
    </row>
    <row r="14" spans="1:9" ht="13.5">
      <c r="A14" s="1" t="s">
        <v>11</v>
      </c>
      <c r="B14" s="8" t="s">
        <v>1</v>
      </c>
      <c r="C14" s="9" t="s">
        <v>118</v>
      </c>
      <c r="D14" s="25">
        <v>21431.33880854827</v>
      </c>
      <c r="E14" s="26">
        <v>14378.420594620908</v>
      </c>
      <c r="F14" s="26">
        <v>7052.918213927344</v>
      </c>
      <c r="G14" s="26">
        <v>3956.7478793319688</v>
      </c>
      <c r="H14" s="26">
        <v>561.2668266670354</v>
      </c>
      <c r="I14" s="82">
        <f t="shared" si="0"/>
        <v>0.1418505408441126</v>
      </c>
    </row>
    <row r="15" spans="1:9" ht="13.5">
      <c r="A15" s="1" t="s">
        <v>12</v>
      </c>
      <c r="B15" s="8" t="s">
        <v>1</v>
      </c>
      <c r="C15" s="9" t="s">
        <v>119</v>
      </c>
      <c r="D15" s="25">
        <v>31146.980163374985</v>
      </c>
      <c r="E15" s="26">
        <v>19127.691923865623</v>
      </c>
      <c r="F15" s="26">
        <v>12019.28823950938</v>
      </c>
      <c r="G15" s="26">
        <v>7848.63594072448</v>
      </c>
      <c r="H15" s="26">
        <v>1139.01888889862</v>
      </c>
      <c r="I15" s="82">
        <f t="shared" si="0"/>
        <v>0.14512316503158906</v>
      </c>
    </row>
    <row r="16" spans="1:9" ht="13.5">
      <c r="A16" s="1" t="s">
        <v>13</v>
      </c>
      <c r="B16" s="8" t="s">
        <v>1</v>
      </c>
      <c r="C16" s="9" t="s">
        <v>120</v>
      </c>
      <c r="D16" s="25">
        <v>28628.869047842563</v>
      </c>
      <c r="E16" s="26">
        <v>18076.83188276326</v>
      </c>
      <c r="F16" s="26">
        <v>10552.0371650793</v>
      </c>
      <c r="G16" s="26">
        <v>6841.55471718677</v>
      </c>
      <c r="H16" s="26">
        <v>1000.9194551244228</v>
      </c>
      <c r="I16" s="82">
        <f t="shared" si="0"/>
        <v>0.14629999999999976</v>
      </c>
    </row>
    <row r="17" spans="1:9" ht="13.5">
      <c r="A17" s="1" t="s">
        <v>14</v>
      </c>
      <c r="B17" s="8" t="s">
        <v>1</v>
      </c>
      <c r="C17" s="9" t="s">
        <v>121</v>
      </c>
      <c r="D17" s="25">
        <v>22879.176035414905</v>
      </c>
      <c r="E17" s="26">
        <v>15002.796709456583</v>
      </c>
      <c r="F17" s="26">
        <v>7876.379325958314</v>
      </c>
      <c r="G17" s="26">
        <v>3222.3011332915153</v>
      </c>
      <c r="H17" s="26">
        <v>471.4226558005487</v>
      </c>
      <c r="I17" s="82">
        <f t="shared" si="0"/>
        <v>0.14629999999999999</v>
      </c>
    </row>
    <row r="18" spans="1:9" ht="13.5">
      <c r="A18" s="1" t="s">
        <v>15</v>
      </c>
      <c r="B18" s="8" t="s">
        <v>1</v>
      </c>
      <c r="C18" s="9" t="s">
        <v>122</v>
      </c>
      <c r="D18" s="25">
        <v>41997.34445987544</v>
      </c>
      <c r="E18" s="26">
        <v>28934.61003698097</v>
      </c>
      <c r="F18" s="26">
        <v>13062.73442289448</v>
      </c>
      <c r="G18" s="26">
        <v>5298.552803747844</v>
      </c>
      <c r="H18" s="26">
        <v>775.1782751883095</v>
      </c>
      <c r="I18" s="82">
        <f t="shared" si="0"/>
        <v>0.14629999999999999</v>
      </c>
    </row>
    <row r="19" spans="1:9" ht="13.5">
      <c r="A19" s="1" t="s">
        <v>16</v>
      </c>
      <c r="B19" s="8" t="s">
        <v>1</v>
      </c>
      <c r="C19" s="9" t="s">
        <v>123</v>
      </c>
      <c r="D19" s="25">
        <v>25035.010838620743</v>
      </c>
      <c r="E19" s="26">
        <v>17996.741338015123</v>
      </c>
      <c r="F19" s="26">
        <v>7038.269500605619</v>
      </c>
      <c r="G19" s="26">
        <v>3562.546090951857</v>
      </c>
      <c r="H19" s="26">
        <v>520.8469509381605</v>
      </c>
      <c r="I19" s="82">
        <f t="shared" si="0"/>
        <v>0.14620076137709653</v>
      </c>
    </row>
    <row r="20" spans="1:9" ht="13.5">
      <c r="A20" s="1" t="s">
        <v>17</v>
      </c>
      <c r="B20" s="8" t="s">
        <v>1</v>
      </c>
      <c r="C20" s="9" t="s">
        <v>124</v>
      </c>
      <c r="D20" s="25">
        <v>28783.926238219537</v>
      </c>
      <c r="E20" s="26">
        <v>19100.460103272395</v>
      </c>
      <c r="F20" s="26">
        <v>9683.466134947153</v>
      </c>
      <c r="G20" s="26">
        <v>6292.339159871414</v>
      </c>
      <c r="H20" s="26">
        <v>920.5692190891879</v>
      </c>
      <c r="I20" s="82">
        <f t="shared" si="0"/>
        <v>0.14629999999999999</v>
      </c>
    </row>
    <row r="21" spans="1:9" ht="13.5">
      <c r="A21" s="1" t="s">
        <v>18</v>
      </c>
      <c r="B21" s="8" t="s">
        <v>1</v>
      </c>
      <c r="C21" s="9" t="s">
        <v>125</v>
      </c>
      <c r="D21" s="25">
        <v>19819.81336193841</v>
      </c>
      <c r="E21" s="26">
        <v>13768.812973934733</v>
      </c>
      <c r="F21" s="26">
        <v>6051.000388003664</v>
      </c>
      <c r="G21" s="26">
        <v>4180.269083503213</v>
      </c>
      <c r="H21" s="26">
        <v>611.5733669165201</v>
      </c>
      <c r="I21" s="82">
        <f t="shared" si="0"/>
        <v>0.1463</v>
      </c>
    </row>
    <row r="22" spans="1:9" ht="13.5">
      <c r="A22" s="1" t="s">
        <v>19</v>
      </c>
      <c r="B22" s="8" t="s">
        <v>1</v>
      </c>
      <c r="C22" s="9" t="s">
        <v>126</v>
      </c>
      <c r="D22" s="25">
        <v>26737.476678125953</v>
      </c>
      <c r="E22" s="26">
        <v>17423.875798291807</v>
      </c>
      <c r="F22" s="26">
        <v>9313.600879834143</v>
      </c>
      <c r="G22" s="26">
        <v>4415.9490119962375</v>
      </c>
      <c r="H22" s="26">
        <v>626.9667817313233</v>
      </c>
      <c r="I22" s="82">
        <f t="shared" si="0"/>
        <v>0.14197781270302798</v>
      </c>
    </row>
    <row r="23" spans="1:9" ht="13.5">
      <c r="A23" s="1" t="s">
        <v>20</v>
      </c>
      <c r="B23" s="8" t="s">
        <v>1</v>
      </c>
      <c r="C23" s="9" t="s">
        <v>127</v>
      </c>
      <c r="D23" s="25">
        <v>19790.817674611917</v>
      </c>
      <c r="E23" s="26">
        <v>12520.2668272967</v>
      </c>
      <c r="F23" s="26">
        <v>7270.550847315225</v>
      </c>
      <c r="G23" s="26">
        <v>5341.945496942137</v>
      </c>
      <c r="H23" s="26">
        <v>777.9213857916288</v>
      </c>
      <c r="I23" s="82">
        <f t="shared" si="0"/>
        <v>0.1456251072267455</v>
      </c>
    </row>
    <row r="24" spans="1:9" ht="13.5">
      <c r="A24" s="1" t="s">
        <v>21</v>
      </c>
      <c r="B24" s="8" t="s">
        <v>1</v>
      </c>
      <c r="C24" s="9" t="s">
        <v>128</v>
      </c>
      <c r="D24" s="25">
        <v>32394.71289223203</v>
      </c>
      <c r="E24" s="26">
        <v>20740.312838455815</v>
      </c>
      <c r="F24" s="26">
        <v>11654.400053776222</v>
      </c>
      <c r="G24" s="26">
        <v>5941.0516886467</v>
      </c>
      <c r="H24" s="26">
        <v>863.2786572185777</v>
      </c>
      <c r="I24" s="82">
        <f t="shared" si="0"/>
        <v>0.14530738031926163</v>
      </c>
    </row>
    <row r="25" spans="1:9" ht="13.5">
      <c r="A25" s="1" t="s">
        <v>22</v>
      </c>
      <c r="B25" s="8" t="s">
        <v>1</v>
      </c>
      <c r="C25" s="9" t="s">
        <v>129</v>
      </c>
      <c r="D25" s="25">
        <v>37579.32678797178</v>
      </c>
      <c r="E25" s="26">
        <v>25578.57768483212</v>
      </c>
      <c r="F25" s="26">
        <v>12000.74910313963</v>
      </c>
      <c r="G25" s="26">
        <v>4945.870069076368</v>
      </c>
      <c r="H25" s="26">
        <v>723.5807911058724</v>
      </c>
      <c r="I25" s="82">
        <f t="shared" si="0"/>
        <v>0.14629999999999996</v>
      </c>
    </row>
    <row r="26" spans="1:9" ht="13.5">
      <c r="A26" s="1" t="s">
        <v>23</v>
      </c>
      <c r="B26" s="8" t="s">
        <v>1</v>
      </c>
      <c r="C26" s="9" t="s">
        <v>130</v>
      </c>
      <c r="D26" s="25">
        <v>36940.71812086184</v>
      </c>
      <c r="E26" s="26">
        <v>20874.26199381033</v>
      </c>
      <c r="F26" s="26">
        <v>16066.456127051499</v>
      </c>
      <c r="G26" s="26">
        <v>7715.6872665830315</v>
      </c>
      <c r="H26" s="26">
        <v>1124.084441020462</v>
      </c>
      <c r="I26" s="82">
        <f t="shared" si="0"/>
        <v>0.14568818073911827</v>
      </c>
    </row>
    <row r="27" spans="1:9" ht="14.25" thickBot="1">
      <c r="A27" s="1" t="s">
        <v>24</v>
      </c>
      <c r="B27" s="10" t="s">
        <v>1</v>
      </c>
      <c r="C27" s="11" t="s">
        <v>131</v>
      </c>
      <c r="D27" s="30">
        <v>29692.943048666893</v>
      </c>
      <c r="E27" s="31">
        <v>21025.07911080983</v>
      </c>
      <c r="F27" s="31">
        <v>8667.863937857072</v>
      </c>
      <c r="G27" s="31">
        <v>4941.82380508076</v>
      </c>
      <c r="H27" s="31">
        <v>701.6067475879822</v>
      </c>
      <c r="I27" s="84">
        <f t="shared" si="0"/>
        <v>0.14197324211896228</v>
      </c>
    </row>
    <row r="28" spans="1:9" ht="13.5">
      <c r="A28" s="1" t="s">
        <v>25</v>
      </c>
      <c r="B28" s="6" t="s">
        <v>188</v>
      </c>
      <c r="C28" s="7" t="s">
        <v>132</v>
      </c>
      <c r="D28" s="36">
        <v>50520.56120301623</v>
      </c>
      <c r="E28" s="37">
        <v>34271.31902307328</v>
      </c>
      <c r="F28" s="37">
        <v>16249.242179942961</v>
      </c>
      <c r="G28" s="37">
        <v>6399.757610111255</v>
      </c>
      <c r="H28" s="37">
        <v>936.2593756913705</v>
      </c>
      <c r="I28" s="80">
        <f t="shared" si="0"/>
        <v>0.14629606818422836</v>
      </c>
    </row>
    <row r="29" spans="1:9" ht="13.5">
      <c r="A29" s="1" t="s">
        <v>26</v>
      </c>
      <c r="B29" s="8" t="s">
        <v>188</v>
      </c>
      <c r="C29" s="9" t="s">
        <v>133</v>
      </c>
      <c r="D29" s="25">
        <v>40748.127703518614</v>
      </c>
      <c r="E29" s="26">
        <v>31839.17834356641</v>
      </c>
      <c r="F29" s="26">
        <v>8908.949359952223</v>
      </c>
      <c r="G29" s="26">
        <v>4716.26941163822</v>
      </c>
      <c r="H29" s="26">
        <v>689.9902149226721</v>
      </c>
      <c r="I29" s="82">
        <f t="shared" si="0"/>
        <v>0.1463000000000001</v>
      </c>
    </row>
    <row r="30" spans="1:9" ht="13.5">
      <c r="A30" s="1" t="s">
        <v>27</v>
      </c>
      <c r="B30" s="8" t="s">
        <v>188</v>
      </c>
      <c r="C30" s="9" t="s">
        <v>134</v>
      </c>
      <c r="D30" s="25">
        <v>31510.87438630571</v>
      </c>
      <c r="E30" s="26">
        <v>25287.478445045424</v>
      </c>
      <c r="F30" s="26">
        <v>6223.395941260296</v>
      </c>
      <c r="G30" s="26">
        <v>3062.8424536615967</v>
      </c>
      <c r="H30" s="26">
        <v>448.09385097069156</v>
      </c>
      <c r="I30" s="82">
        <f t="shared" si="0"/>
        <v>0.14629999999999999</v>
      </c>
    </row>
    <row r="31" spans="1:9" ht="13.5">
      <c r="A31" s="1" t="s">
        <v>28</v>
      </c>
      <c r="B31" s="8" t="s">
        <v>188</v>
      </c>
      <c r="C31" s="9" t="s">
        <v>113</v>
      </c>
      <c r="D31" s="25">
        <v>49378.530036337375</v>
      </c>
      <c r="E31" s="26">
        <v>36927.06281867452</v>
      </c>
      <c r="F31" s="26">
        <v>12451.467217662846</v>
      </c>
      <c r="G31" s="26">
        <v>5277.145476007527</v>
      </c>
      <c r="H31" s="26">
        <v>772.0463831399009</v>
      </c>
      <c r="I31" s="82">
        <f t="shared" si="0"/>
        <v>0.14629999999999993</v>
      </c>
    </row>
    <row r="32" spans="1:9" ht="13.5">
      <c r="A32" s="1" t="s">
        <v>29</v>
      </c>
      <c r="B32" s="8" t="s">
        <v>188</v>
      </c>
      <c r="C32" s="9" t="s">
        <v>135</v>
      </c>
      <c r="D32" s="25">
        <v>34449.64665540829</v>
      </c>
      <c r="E32" s="26">
        <v>20094.581921879573</v>
      </c>
      <c r="F32" s="26">
        <v>14355.064733528758</v>
      </c>
      <c r="G32" s="26">
        <v>5681.066255125659</v>
      </c>
      <c r="H32" s="26">
        <v>831.1399931248841</v>
      </c>
      <c r="I32" s="82">
        <f t="shared" si="0"/>
        <v>0.1463</v>
      </c>
    </row>
    <row r="33" spans="1:9" ht="13.5">
      <c r="A33" s="1" t="s">
        <v>30</v>
      </c>
      <c r="B33" s="8" t="s">
        <v>188</v>
      </c>
      <c r="C33" s="9" t="s">
        <v>136</v>
      </c>
      <c r="D33" s="25">
        <v>34243.781579400216</v>
      </c>
      <c r="E33" s="26">
        <v>24537.901711278024</v>
      </c>
      <c r="F33" s="26">
        <v>9705.8798681222</v>
      </c>
      <c r="G33" s="26">
        <v>5508.312634188842</v>
      </c>
      <c r="H33" s="26">
        <v>805.8661383818272</v>
      </c>
      <c r="I33" s="82">
        <f t="shared" si="0"/>
        <v>0.14629999999999993</v>
      </c>
    </row>
    <row r="34" spans="1:9" ht="14.25" thickBot="1">
      <c r="A34" s="1" t="s">
        <v>31</v>
      </c>
      <c r="B34" s="10" t="s">
        <v>188</v>
      </c>
      <c r="C34" s="11" t="s">
        <v>137</v>
      </c>
      <c r="D34" s="30">
        <v>17903.471441153633</v>
      </c>
      <c r="E34" s="31">
        <v>12981.240177864469</v>
      </c>
      <c r="F34" s="31">
        <v>4922.231263289169</v>
      </c>
      <c r="G34" s="31">
        <v>1657.0945987141301</v>
      </c>
      <c r="H34" s="31">
        <v>242.43293979187703</v>
      </c>
      <c r="I34" s="84">
        <f t="shared" si="0"/>
        <v>0.14629999999999987</v>
      </c>
    </row>
    <row r="35" spans="1:9" ht="13.5">
      <c r="A35" s="1" t="s">
        <v>32</v>
      </c>
      <c r="B35" s="6" t="s">
        <v>33</v>
      </c>
      <c r="C35" s="7"/>
      <c r="D35" s="36">
        <v>65286.98232890632</v>
      </c>
      <c r="E35" s="37">
        <v>45750.52912870261</v>
      </c>
      <c r="F35" s="37">
        <v>19536.453200203807</v>
      </c>
      <c r="G35" s="37">
        <v>7519.00659954329</v>
      </c>
      <c r="H35" s="37">
        <v>1097.8476508839924</v>
      </c>
      <c r="I35" s="80">
        <f t="shared" si="0"/>
        <v>0.14600966714814115</v>
      </c>
    </row>
    <row r="36" spans="1:9" ht="13.5">
      <c r="A36" s="1" t="s">
        <v>34</v>
      </c>
      <c r="B36" s="8" t="s">
        <v>35</v>
      </c>
      <c r="C36" s="9"/>
      <c r="D36" s="25">
        <v>77522.88855111765</v>
      </c>
      <c r="E36" s="26">
        <v>52164.98681752575</v>
      </c>
      <c r="F36" s="26">
        <v>25357.90173359193</v>
      </c>
      <c r="G36" s="26">
        <v>14686.303852595265</v>
      </c>
      <c r="H36" s="26">
        <v>2147.691633350341</v>
      </c>
      <c r="I36" s="82">
        <f t="shared" si="0"/>
        <v>0.14623772290880493</v>
      </c>
    </row>
    <row r="37" spans="1:9" ht="13.5">
      <c r="A37" s="1" t="s">
        <v>36</v>
      </c>
      <c r="B37" s="8" t="s">
        <v>37</v>
      </c>
      <c r="C37" s="9"/>
      <c r="D37" s="25">
        <v>34131.69031046348</v>
      </c>
      <c r="E37" s="26">
        <v>18863.502371197148</v>
      </c>
      <c r="F37" s="26">
        <v>15268.187939266305</v>
      </c>
      <c r="G37" s="26">
        <v>4018.8769673827783</v>
      </c>
      <c r="H37" s="26">
        <v>574.8058356548169</v>
      </c>
      <c r="I37" s="82">
        <f t="shared" si="0"/>
        <v>0.14302648235314078</v>
      </c>
    </row>
    <row r="38" spans="1:9" ht="13.5">
      <c r="A38" s="1" t="s">
        <v>38</v>
      </c>
      <c r="B38" s="8" t="s">
        <v>39</v>
      </c>
      <c r="C38" s="9"/>
      <c r="D38" s="25">
        <v>72201.7512095869</v>
      </c>
      <c r="E38" s="26">
        <v>44935.59834628091</v>
      </c>
      <c r="F38" s="26">
        <v>27266.152863306008</v>
      </c>
      <c r="G38" s="26">
        <v>14084.466931002038</v>
      </c>
      <c r="H38" s="26">
        <v>2060.557512005599</v>
      </c>
      <c r="I38" s="82">
        <f t="shared" si="0"/>
        <v>0.14630000000000007</v>
      </c>
    </row>
    <row r="39" spans="1:9" ht="13.5">
      <c r="A39" s="1" t="s">
        <v>40</v>
      </c>
      <c r="B39" s="8" t="s">
        <v>41</v>
      </c>
      <c r="C39" s="9"/>
      <c r="D39" s="25">
        <v>29782.188126647754</v>
      </c>
      <c r="E39" s="26">
        <v>19643.541871048674</v>
      </c>
      <c r="F39" s="26">
        <v>10138.646255599071</v>
      </c>
      <c r="G39" s="26">
        <v>2959.832146620668</v>
      </c>
      <c r="H39" s="26">
        <v>428.9005213086819</v>
      </c>
      <c r="I39" s="82">
        <f t="shared" si="0"/>
        <v>0.14490704204235733</v>
      </c>
    </row>
    <row r="40" spans="1:9" ht="13.5">
      <c r="A40" s="1" t="s">
        <v>42</v>
      </c>
      <c r="B40" s="8" t="s">
        <v>43</v>
      </c>
      <c r="C40" s="9"/>
      <c r="D40" s="25">
        <v>104831.59547552138</v>
      </c>
      <c r="E40" s="26">
        <v>73603.04454100505</v>
      </c>
      <c r="F40" s="26">
        <v>31228.55093451632</v>
      </c>
      <c r="G40" s="26">
        <v>13284.073405639614</v>
      </c>
      <c r="H40" s="26">
        <v>1921.4032377635842</v>
      </c>
      <c r="I40" s="82">
        <f t="shared" si="0"/>
        <v>0.14463961309848472</v>
      </c>
    </row>
    <row r="41" spans="1:9" ht="13.5">
      <c r="A41" s="1" t="s">
        <v>44</v>
      </c>
      <c r="B41" s="8" t="s">
        <v>45</v>
      </c>
      <c r="C41" s="9"/>
      <c r="D41" s="25">
        <v>32301.485139477198</v>
      </c>
      <c r="E41" s="26">
        <v>23379.829737654156</v>
      </c>
      <c r="F41" s="26">
        <v>8921.655401823087</v>
      </c>
      <c r="G41" s="26">
        <v>3199.135201633382</v>
      </c>
      <c r="H41" s="26">
        <v>463.31774529015195</v>
      </c>
      <c r="I41" s="82">
        <f t="shared" si="0"/>
        <v>0.14482593453805762</v>
      </c>
    </row>
    <row r="42" spans="1:9" ht="13.5">
      <c r="A42" s="1" t="s">
        <v>46</v>
      </c>
      <c r="B42" s="8" t="s">
        <v>47</v>
      </c>
      <c r="C42" s="9"/>
      <c r="D42" s="25">
        <v>48446.39263826574</v>
      </c>
      <c r="E42" s="26">
        <v>35144.093715114366</v>
      </c>
      <c r="F42" s="26">
        <v>13302.298923151375</v>
      </c>
      <c r="G42" s="26">
        <v>5881.992180178771</v>
      </c>
      <c r="H42" s="26">
        <v>860.5354559601546</v>
      </c>
      <c r="I42" s="82">
        <f t="shared" si="0"/>
        <v>0.14630000000000007</v>
      </c>
    </row>
    <row r="43" spans="1:9" ht="13.5">
      <c r="A43" s="1" t="s">
        <v>48</v>
      </c>
      <c r="B43" s="8" t="s">
        <v>49</v>
      </c>
      <c r="C43" s="9"/>
      <c r="D43" s="25">
        <v>141580.97509060134</v>
      </c>
      <c r="E43" s="26">
        <v>101699.34892742526</v>
      </c>
      <c r="F43" s="26">
        <v>39881.626163176115</v>
      </c>
      <c r="G43" s="26">
        <v>15269.264852987302</v>
      </c>
      <c r="H43" s="26">
        <v>2233.739930335588</v>
      </c>
      <c r="I43" s="82">
        <f t="shared" si="0"/>
        <v>0.14628994596937492</v>
      </c>
    </row>
    <row r="44" spans="1:9" ht="13.5">
      <c r="A44" s="1" t="s">
        <v>50</v>
      </c>
      <c r="B44" s="8" t="s">
        <v>51</v>
      </c>
      <c r="C44" s="9"/>
      <c r="D44" s="25">
        <v>78552.49188227803</v>
      </c>
      <c r="E44" s="26">
        <v>52539.060322137586</v>
      </c>
      <c r="F44" s="26">
        <v>26013.431560140427</v>
      </c>
      <c r="G44" s="26">
        <v>10545.993354426791</v>
      </c>
      <c r="H44" s="26">
        <v>1422.2653840945136</v>
      </c>
      <c r="I44" s="82">
        <f t="shared" si="0"/>
        <v>0.13486310263010953</v>
      </c>
    </row>
    <row r="45" spans="1:9" ht="13.5">
      <c r="A45" s="1" t="s">
        <v>52</v>
      </c>
      <c r="B45" s="8" t="s">
        <v>53</v>
      </c>
      <c r="C45" s="9"/>
      <c r="D45" s="25">
        <v>77173.60688462417</v>
      </c>
      <c r="E45" s="26">
        <v>59637.21182759631</v>
      </c>
      <c r="F45" s="26">
        <v>17536.39505702792</v>
      </c>
      <c r="G45" s="26">
        <v>10589.531320213258</v>
      </c>
      <c r="H45" s="26">
        <v>1547.491684425931</v>
      </c>
      <c r="I45" s="82">
        <f t="shared" si="0"/>
        <v>0.14613410524336282</v>
      </c>
    </row>
    <row r="46" spans="1:9" ht="13.5">
      <c r="A46" s="1" t="s">
        <v>54</v>
      </c>
      <c r="B46" s="8" t="s">
        <v>55</v>
      </c>
      <c r="C46" s="9"/>
      <c r="D46" s="25">
        <v>24992.360400830134</v>
      </c>
      <c r="E46" s="26">
        <v>17159.813241115302</v>
      </c>
      <c r="F46" s="26">
        <v>7832.547159714809</v>
      </c>
      <c r="G46" s="26">
        <v>3827.7588115069593</v>
      </c>
      <c r="H46" s="26">
        <v>560.001114123468</v>
      </c>
      <c r="I46" s="82">
        <f t="shared" si="0"/>
        <v>0.14629999999999996</v>
      </c>
    </row>
    <row r="47" spans="1:9" ht="13.5">
      <c r="A47" s="1" t="s">
        <v>56</v>
      </c>
      <c r="B47" s="8" t="s">
        <v>57</v>
      </c>
      <c r="C47" s="9"/>
      <c r="D47" s="25">
        <v>42789.47386748857</v>
      </c>
      <c r="E47" s="26">
        <v>27565.76412499906</v>
      </c>
      <c r="F47" s="26">
        <v>15223.709742489526</v>
      </c>
      <c r="G47" s="26">
        <v>4458.667197025545</v>
      </c>
      <c r="H47" s="26">
        <v>652.303010924837</v>
      </c>
      <c r="I47" s="82">
        <f t="shared" si="0"/>
        <v>0.14629999999999996</v>
      </c>
    </row>
    <row r="48" spans="1:9" ht="13.5">
      <c r="A48" s="1" t="s">
        <v>58</v>
      </c>
      <c r="B48" s="8" t="s">
        <v>59</v>
      </c>
      <c r="C48" s="9"/>
      <c r="D48" s="25">
        <v>68252.45339443457</v>
      </c>
      <c r="E48" s="26">
        <v>55056.71744057633</v>
      </c>
      <c r="F48" s="26">
        <v>13195.735953858235</v>
      </c>
      <c r="G48" s="26">
        <v>8710.957510701539</v>
      </c>
      <c r="H48" s="26">
        <v>1274.1598462613329</v>
      </c>
      <c r="I48" s="82">
        <f t="shared" si="0"/>
        <v>0.1462709288497859</v>
      </c>
    </row>
    <row r="49" spans="1:9" ht="13.5">
      <c r="A49" s="1" t="s">
        <v>60</v>
      </c>
      <c r="B49" s="8" t="s">
        <v>61</v>
      </c>
      <c r="C49" s="9"/>
      <c r="D49" s="25">
        <v>46330.04319047342</v>
      </c>
      <c r="E49" s="26">
        <v>29160.046242664877</v>
      </c>
      <c r="F49" s="26">
        <v>17169.996947808606</v>
      </c>
      <c r="G49" s="26">
        <v>4083.6885288855847</v>
      </c>
      <c r="H49" s="26">
        <v>562.1277337504952</v>
      </c>
      <c r="I49" s="82">
        <f t="shared" si="0"/>
        <v>0.13765196091091125</v>
      </c>
    </row>
    <row r="50" spans="1:9" ht="13.5">
      <c r="A50" s="1" t="s">
        <v>62</v>
      </c>
      <c r="B50" s="8" t="s">
        <v>63</v>
      </c>
      <c r="C50" s="9"/>
      <c r="D50" s="25">
        <v>48565.64464426859</v>
      </c>
      <c r="E50" s="26">
        <v>36164.564120741416</v>
      </c>
      <c r="F50" s="26">
        <v>12401.080523527142</v>
      </c>
      <c r="G50" s="26">
        <v>4729.743761172965</v>
      </c>
      <c r="H50" s="26">
        <v>691.9615122596047</v>
      </c>
      <c r="I50" s="82">
        <f t="shared" si="0"/>
        <v>0.14629999999999999</v>
      </c>
    </row>
    <row r="51" spans="1:9" ht="13.5">
      <c r="A51" s="1" t="s">
        <v>64</v>
      </c>
      <c r="B51" s="8" t="s">
        <v>65</v>
      </c>
      <c r="C51" s="9"/>
      <c r="D51" s="25">
        <v>42809.44587395118</v>
      </c>
      <c r="E51" s="26">
        <v>28578.656100823333</v>
      </c>
      <c r="F51" s="26">
        <v>14230.789773127883</v>
      </c>
      <c r="G51" s="26">
        <v>5112.803374313945</v>
      </c>
      <c r="H51" s="26">
        <v>748.0031336621299</v>
      </c>
      <c r="I51" s="82">
        <f t="shared" si="0"/>
        <v>0.14629999999999996</v>
      </c>
    </row>
    <row r="52" spans="1:9" ht="13.5">
      <c r="A52" s="1" t="s">
        <v>66</v>
      </c>
      <c r="B52" s="8" t="s">
        <v>67</v>
      </c>
      <c r="C52" s="9"/>
      <c r="D52" s="25">
        <v>68347.8816620669</v>
      </c>
      <c r="E52" s="26">
        <v>44332.98095662834</v>
      </c>
      <c r="F52" s="26">
        <v>24014.90070543863</v>
      </c>
      <c r="G52" s="26">
        <v>6804.939035388268</v>
      </c>
      <c r="H52" s="26">
        <v>976.574440428322</v>
      </c>
      <c r="I52" s="82">
        <f t="shared" si="0"/>
        <v>0.1435096531136817</v>
      </c>
    </row>
    <row r="53" spans="1:9" ht="13.5">
      <c r="A53" s="1" t="s">
        <v>68</v>
      </c>
      <c r="B53" s="8" t="s">
        <v>69</v>
      </c>
      <c r="C53" s="9"/>
      <c r="D53" s="25">
        <v>38473.100493289756</v>
      </c>
      <c r="E53" s="26">
        <v>27415.810538265312</v>
      </c>
      <c r="F53" s="26">
        <v>11057.289955024433</v>
      </c>
      <c r="G53" s="26">
        <v>4763.95542046437</v>
      </c>
      <c r="H53" s="26">
        <v>655.561163258517</v>
      </c>
      <c r="I53" s="82">
        <f t="shared" si="0"/>
        <v>0.13760858475762472</v>
      </c>
    </row>
    <row r="54" spans="1:9" ht="13.5">
      <c r="A54" s="1" t="s">
        <v>70</v>
      </c>
      <c r="B54" s="8" t="s">
        <v>71</v>
      </c>
      <c r="C54" s="9"/>
      <c r="D54" s="25">
        <v>30788.839715742124</v>
      </c>
      <c r="E54" s="26">
        <v>21996.205040506557</v>
      </c>
      <c r="F54" s="26">
        <v>8792.634675235568</v>
      </c>
      <c r="G54" s="26">
        <v>2849.686063666301</v>
      </c>
      <c r="H54" s="26">
        <v>400.64626196573516</v>
      </c>
      <c r="I54" s="82">
        <f t="shared" si="0"/>
        <v>0.14059312254567385</v>
      </c>
    </row>
    <row r="55" spans="1:9" ht="13.5">
      <c r="A55" s="1" t="s">
        <v>72</v>
      </c>
      <c r="B55" s="8" t="s">
        <v>73</v>
      </c>
      <c r="C55" s="9"/>
      <c r="D55" s="25">
        <v>39890.15413194026</v>
      </c>
      <c r="E55" s="26">
        <v>33038.72152375073</v>
      </c>
      <c r="F55" s="26">
        <v>6851.43260818949</v>
      </c>
      <c r="G55" s="26">
        <v>4354.856405363021</v>
      </c>
      <c r="H55" s="26">
        <v>637.1154921046099</v>
      </c>
      <c r="I55" s="82">
        <f t="shared" si="0"/>
        <v>0.14629999999999999</v>
      </c>
    </row>
    <row r="56" spans="1:9" ht="13.5">
      <c r="A56" s="1" t="s">
        <v>74</v>
      </c>
      <c r="B56" s="8" t="s">
        <v>75</v>
      </c>
      <c r="C56" s="9"/>
      <c r="D56" s="25">
        <v>42035.719086503894</v>
      </c>
      <c r="E56" s="26">
        <v>27998.028710152277</v>
      </c>
      <c r="F56" s="26">
        <v>14037.690376351618</v>
      </c>
      <c r="G56" s="26">
        <v>5305.114992592682</v>
      </c>
      <c r="H56" s="26">
        <v>776.1383234163086</v>
      </c>
      <c r="I56" s="82">
        <f t="shared" si="0"/>
        <v>0.14629999999999985</v>
      </c>
    </row>
    <row r="57" spans="1:9" ht="13.5">
      <c r="A57" s="1" t="s">
        <v>76</v>
      </c>
      <c r="B57" s="8" t="s">
        <v>77</v>
      </c>
      <c r="C57" s="9"/>
      <c r="D57" s="25">
        <v>32556.248623087962</v>
      </c>
      <c r="E57" s="26">
        <v>21251.497045214695</v>
      </c>
      <c r="F57" s="26">
        <v>11304.751577873256</v>
      </c>
      <c r="G57" s="26">
        <v>3548.772847498825</v>
      </c>
      <c r="H57" s="26">
        <v>519.0294328638167</v>
      </c>
      <c r="I57" s="82">
        <f t="shared" si="0"/>
        <v>0.14625603135732643</v>
      </c>
    </row>
    <row r="58" spans="1:9" ht="13.5">
      <c r="A58" s="1" t="s">
        <v>78</v>
      </c>
      <c r="B58" s="8" t="s">
        <v>79</v>
      </c>
      <c r="C58" s="9"/>
      <c r="D58" s="25">
        <v>22850.381609671957</v>
      </c>
      <c r="E58" s="26">
        <v>14503.182763180308</v>
      </c>
      <c r="F58" s="26">
        <v>8347.198846491647</v>
      </c>
      <c r="G58" s="26">
        <v>2275.156440959699</v>
      </c>
      <c r="H58" s="26">
        <v>332.85538731240405</v>
      </c>
      <c r="I58" s="82">
        <f t="shared" si="0"/>
        <v>0.14630000000000004</v>
      </c>
    </row>
    <row r="59" spans="1:9" ht="13.5">
      <c r="A59" s="1" t="s">
        <v>80</v>
      </c>
      <c r="B59" s="8" t="s">
        <v>81</v>
      </c>
      <c r="C59" s="9"/>
      <c r="D59" s="25">
        <v>21111.90570260623</v>
      </c>
      <c r="E59" s="26">
        <v>16563.181671781913</v>
      </c>
      <c r="F59" s="26">
        <v>4548.724030824304</v>
      </c>
      <c r="G59" s="26">
        <v>2471.3105492394516</v>
      </c>
      <c r="H59" s="26">
        <v>361.55273335373175</v>
      </c>
      <c r="I59" s="82">
        <f t="shared" si="0"/>
        <v>0.14629999999999999</v>
      </c>
    </row>
    <row r="60" spans="1:9" ht="13.5">
      <c r="A60" s="1" t="s">
        <v>82</v>
      </c>
      <c r="B60" s="8" t="s">
        <v>83</v>
      </c>
      <c r="C60" s="9"/>
      <c r="D60" s="25">
        <v>197723.73065527354</v>
      </c>
      <c r="E60" s="26">
        <v>110984.39029957545</v>
      </c>
      <c r="F60" s="26">
        <v>86739.34035569798</v>
      </c>
      <c r="G60" s="26">
        <v>20619.537131887937</v>
      </c>
      <c r="H60" s="26">
        <v>3013.9432155549894</v>
      </c>
      <c r="I60" s="82">
        <f t="shared" si="0"/>
        <v>0.14616929547336696</v>
      </c>
    </row>
    <row r="61" spans="1:9" ht="13.5">
      <c r="A61" s="1" t="s">
        <v>84</v>
      </c>
      <c r="B61" s="8" t="s">
        <v>85</v>
      </c>
      <c r="C61" s="9"/>
      <c r="D61" s="25">
        <v>23129.2944790154</v>
      </c>
      <c r="E61" s="26">
        <v>18483.48782239714</v>
      </c>
      <c r="F61" s="26">
        <v>4645.8066566182615</v>
      </c>
      <c r="G61" s="26">
        <v>2487.186828659565</v>
      </c>
      <c r="H61" s="26">
        <v>363.87543303289453</v>
      </c>
      <c r="I61" s="82">
        <f t="shared" si="0"/>
        <v>0.14630000000000007</v>
      </c>
    </row>
    <row r="62" spans="1:9" ht="13.5">
      <c r="A62" s="1" t="s">
        <v>86</v>
      </c>
      <c r="B62" s="8" t="s">
        <v>87</v>
      </c>
      <c r="C62" s="9"/>
      <c r="D62" s="25">
        <v>19878.29778911705</v>
      </c>
      <c r="E62" s="26">
        <v>14089.287212098707</v>
      </c>
      <c r="F62" s="26">
        <v>5789.010577018348</v>
      </c>
      <c r="G62" s="26">
        <v>2116.6943780774673</v>
      </c>
      <c r="H62" s="26">
        <v>309.67238751273345</v>
      </c>
      <c r="I62" s="82">
        <f t="shared" si="0"/>
        <v>0.14629999999999999</v>
      </c>
    </row>
    <row r="63" spans="1:9" ht="13.5">
      <c r="A63" s="1" t="s">
        <v>88</v>
      </c>
      <c r="B63" s="8" t="s">
        <v>89</v>
      </c>
      <c r="C63" s="9"/>
      <c r="D63" s="25">
        <v>32430.869355962026</v>
      </c>
      <c r="E63" s="26">
        <v>21878.680751313288</v>
      </c>
      <c r="F63" s="26">
        <v>10552.18860464871</v>
      </c>
      <c r="G63" s="26">
        <v>2765.3722868119785</v>
      </c>
      <c r="H63" s="26">
        <v>394.4011405832101</v>
      </c>
      <c r="I63" s="82">
        <f t="shared" si="0"/>
        <v>0.14262135426181263</v>
      </c>
    </row>
    <row r="64" spans="1:9" ht="13.5">
      <c r="A64" s="1" t="s">
        <v>90</v>
      </c>
      <c r="B64" s="8" t="s">
        <v>91</v>
      </c>
      <c r="C64" s="9"/>
      <c r="D64" s="25">
        <v>21573.725249857307</v>
      </c>
      <c r="E64" s="26">
        <v>12899.947238534163</v>
      </c>
      <c r="F64" s="26">
        <v>8673.778011323142</v>
      </c>
      <c r="G64" s="26">
        <v>2181.673790026659</v>
      </c>
      <c r="H64" s="26">
        <v>319.1788754809</v>
      </c>
      <c r="I64" s="82">
        <f t="shared" si="0"/>
        <v>0.1462999999999999</v>
      </c>
    </row>
    <row r="65" spans="1:9" ht="13.5">
      <c r="A65" s="1" t="s">
        <v>92</v>
      </c>
      <c r="B65" s="8" t="s">
        <v>93</v>
      </c>
      <c r="C65" s="9"/>
      <c r="D65" s="25">
        <v>20430.445577880124</v>
      </c>
      <c r="E65" s="26">
        <v>14637.187488856684</v>
      </c>
      <c r="F65" s="26">
        <v>5793.258089023474</v>
      </c>
      <c r="G65" s="26">
        <v>1995.3463228790981</v>
      </c>
      <c r="H65" s="26">
        <v>291.9191670372122</v>
      </c>
      <c r="I65" s="82">
        <f t="shared" si="0"/>
        <v>0.14630000000000007</v>
      </c>
    </row>
    <row r="66" spans="1:9" ht="13.5">
      <c r="A66" s="1" t="s">
        <v>94</v>
      </c>
      <c r="B66" s="8" t="s">
        <v>95</v>
      </c>
      <c r="C66" s="9" t="s">
        <v>138</v>
      </c>
      <c r="D66" s="25">
        <v>5038.985638845885</v>
      </c>
      <c r="E66" s="26">
        <v>3791.3460270664214</v>
      </c>
      <c r="F66" s="26">
        <v>1247.6396117794652</v>
      </c>
      <c r="G66" s="26">
        <v>1016.3098946212951</v>
      </c>
      <c r="H66" s="26">
        <v>146.28120001437873</v>
      </c>
      <c r="I66" s="82">
        <f t="shared" si="0"/>
        <v>0.14393365723245968</v>
      </c>
    </row>
    <row r="67" spans="1:9" ht="13.5">
      <c r="A67" s="1" t="s">
        <v>96</v>
      </c>
      <c r="B67" s="8" t="s">
        <v>97</v>
      </c>
      <c r="C67" s="9" t="s">
        <v>139</v>
      </c>
      <c r="D67" s="25">
        <v>11779.09506984223</v>
      </c>
      <c r="E67" s="26">
        <v>7253.999813031288</v>
      </c>
      <c r="F67" s="26">
        <v>4525.095256810943</v>
      </c>
      <c r="G67" s="26">
        <v>726.7329324133609</v>
      </c>
      <c r="H67" s="26">
        <v>16.73278823851857</v>
      </c>
      <c r="I67" s="82">
        <f t="shared" si="0"/>
        <v>0.023024673153247265</v>
      </c>
    </row>
    <row r="68" spans="1:9" ht="13.5">
      <c r="A68" s="1" t="s">
        <v>98</v>
      </c>
      <c r="B68" s="8" t="s">
        <v>97</v>
      </c>
      <c r="C68" s="9" t="s">
        <v>140</v>
      </c>
      <c r="D68" s="25">
        <v>7371.104583407548</v>
      </c>
      <c r="E68" s="26">
        <v>5378.273830255331</v>
      </c>
      <c r="F68" s="26">
        <v>1992.8307531522123</v>
      </c>
      <c r="G68" s="26">
        <v>361.89076322749133</v>
      </c>
      <c r="H68" s="26">
        <v>0</v>
      </c>
      <c r="I68" s="82">
        <f t="shared" si="0"/>
        <v>0</v>
      </c>
    </row>
    <row r="69" spans="1:9" ht="13.5">
      <c r="A69" s="1" t="s">
        <v>99</v>
      </c>
      <c r="B69" s="8" t="s">
        <v>100</v>
      </c>
      <c r="C69" s="9" t="s">
        <v>141</v>
      </c>
      <c r="D69" s="25">
        <v>8338.589574121203</v>
      </c>
      <c r="E69" s="26">
        <v>5661.7264933582455</v>
      </c>
      <c r="F69" s="26">
        <v>2676.8630807629575</v>
      </c>
      <c r="G69" s="26">
        <v>697.2131443468717</v>
      </c>
      <c r="H69" s="26">
        <v>98.36229203005544</v>
      </c>
      <c r="I69" s="82">
        <f aca="true" t="shared" si="1" ref="I69:I75">H69/G69</f>
        <v>0.14107922781949023</v>
      </c>
    </row>
    <row r="70" spans="1:9" ht="13.5">
      <c r="A70" s="1" t="s">
        <v>101</v>
      </c>
      <c r="B70" s="8" t="s">
        <v>102</v>
      </c>
      <c r="C70" s="9" t="s">
        <v>142</v>
      </c>
      <c r="D70" s="25">
        <v>17666.12155864583</v>
      </c>
      <c r="E70" s="26">
        <v>12631.225617292324</v>
      </c>
      <c r="F70" s="26">
        <v>5034.8959413535</v>
      </c>
      <c r="G70" s="26">
        <v>1604.508308149532</v>
      </c>
      <c r="H70" s="26">
        <v>230.57389371581434</v>
      </c>
      <c r="I70" s="82">
        <f t="shared" si="1"/>
        <v>0.1437037705225307</v>
      </c>
    </row>
    <row r="71" spans="1:9" ht="13.5">
      <c r="A71" s="1" t="s">
        <v>103</v>
      </c>
      <c r="B71" s="8" t="s">
        <v>102</v>
      </c>
      <c r="C71" s="9" t="s">
        <v>143</v>
      </c>
      <c r="D71" s="25">
        <v>3216.2910037454003</v>
      </c>
      <c r="E71" s="26">
        <v>2321.9117365399234</v>
      </c>
      <c r="F71" s="26">
        <v>894.3792672054764</v>
      </c>
      <c r="G71" s="26">
        <v>329.60109079504457</v>
      </c>
      <c r="H71" s="26">
        <v>48.220639583315034</v>
      </c>
      <c r="I71" s="82">
        <f t="shared" si="1"/>
        <v>0.14630000000000004</v>
      </c>
    </row>
    <row r="72" spans="1:9" ht="13.5">
      <c r="A72" s="1" t="s">
        <v>104</v>
      </c>
      <c r="B72" s="8" t="s">
        <v>102</v>
      </c>
      <c r="C72" s="9" t="s">
        <v>144</v>
      </c>
      <c r="D72" s="25">
        <v>8544.782116482667</v>
      </c>
      <c r="E72" s="26">
        <v>6466.700513146288</v>
      </c>
      <c r="F72" s="26">
        <v>2078.081603336374</v>
      </c>
      <c r="G72" s="26">
        <v>635.7617556844912</v>
      </c>
      <c r="H72" s="26">
        <v>93.01194485664098</v>
      </c>
      <c r="I72" s="82">
        <f t="shared" si="1"/>
        <v>0.14629999999999987</v>
      </c>
    </row>
    <row r="73" spans="1:9" ht="13.5">
      <c r="A73" s="1" t="s">
        <v>105</v>
      </c>
      <c r="B73" s="264" t="s">
        <v>106</v>
      </c>
      <c r="C73" s="9" t="s">
        <v>145</v>
      </c>
      <c r="D73" s="25">
        <v>5268.846351036748</v>
      </c>
      <c r="E73" s="26">
        <v>3818.918275389227</v>
      </c>
      <c r="F73" s="26">
        <v>1449.9280756475225</v>
      </c>
      <c r="G73" s="26">
        <v>501.8762618002194</v>
      </c>
      <c r="H73" s="26">
        <v>73.4244971013721</v>
      </c>
      <c r="I73" s="82">
        <f t="shared" si="1"/>
        <v>0.14629999999999999</v>
      </c>
    </row>
    <row r="74" spans="1:9" ht="13.5">
      <c r="A74" s="1" t="s">
        <v>107</v>
      </c>
      <c r="B74" s="264" t="s">
        <v>106</v>
      </c>
      <c r="C74" s="9" t="s">
        <v>146</v>
      </c>
      <c r="D74" s="25">
        <v>9027.536860471042</v>
      </c>
      <c r="E74" s="26">
        <v>5848.147282534043</v>
      </c>
      <c r="F74" s="26">
        <v>3179.3895779369946</v>
      </c>
      <c r="G74" s="26">
        <v>647.2401264796359</v>
      </c>
      <c r="H74" s="26">
        <v>94.6912305039708</v>
      </c>
      <c r="I74" s="82">
        <f t="shared" si="1"/>
        <v>0.1463000000000001</v>
      </c>
    </row>
    <row r="75" spans="1:9" ht="14.25" thickBot="1">
      <c r="A75" s="1" t="s">
        <v>108</v>
      </c>
      <c r="B75" s="265" t="s">
        <v>106</v>
      </c>
      <c r="C75" s="51" t="s">
        <v>147</v>
      </c>
      <c r="D75" s="30">
        <v>4523.507142289796</v>
      </c>
      <c r="E75" s="31">
        <v>3334.418850781789</v>
      </c>
      <c r="F75" s="31">
        <v>1189.0882915080058</v>
      </c>
      <c r="G75" s="31">
        <v>210.62480280324797</v>
      </c>
      <c r="H75" s="31">
        <v>30.622602492160567</v>
      </c>
      <c r="I75" s="84">
        <f t="shared" si="1"/>
        <v>0.14538934676542448</v>
      </c>
    </row>
    <row r="76" spans="2:9" ht="6" customHeight="1" thickBot="1">
      <c r="B76" s="391"/>
      <c r="C76" s="52"/>
      <c r="D76" s="53"/>
      <c r="E76" s="53"/>
      <c r="F76" s="53"/>
      <c r="G76" s="53"/>
      <c r="H76" s="53"/>
      <c r="I76" s="94"/>
    </row>
    <row r="77" spans="2:9" ht="14.25" thickBot="1">
      <c r="B77" s="432" t="s">
        <v>157</v>
      </c>
      <c r="C77" s="433"/>
      <c r="D77" s="400">
        <f>SUM(D81:D83)</f>
        <v>2530161.9485421567</v>
      </c>
      <c r="E77" s="258">
        <f>SUM(E81:E83)</f>
        <v>1697122.971110802</v>
      </c>
      <c r="F77" s="258">
        <f>SUM(F81:F83)</f>
        <v>833038.9774313548</v>
      </c>
      <c r="G77" s="258">
        <f>SUM(G81:G83)</f>
        <v>360192.2561431707</v>
      </c>
      <c r="H77" s="401">
        <f>SUM(H81:H83)</f>
        <v>52162.85121883325</v>
      </c>
      <c r="I77" s="403">
        <f>H77/G77</f>
        <v>0.14481946885082211</v>
      </c>
    </row>
    <row r="78" spans="2:9" ht="14.25" thickBot="1">
      <c r="B78" s="391"/>
      <c r="C78" s="52"/>
      <c r="D78" s="53"/>
      <c r="E78" s="53"/>
      <c r="F78" s="53"/>
      <c r="G78" s="53"/>
      <c r="H78" s="53"/>
      <c r="I78" s="94"/>
    </row>
    <row r="79" spans="2:9" ht="13.5" customHeight="1">
      <c r="B79" s="429" t="s">
        <v>412</v>
      </c>
      <c r="C79" s="430"/>
      <c r="D79" s="431" t="s">
        <v>158</v>
      </c>
      <c r="E79" s="431"/>
      <c r="F79" s="427"/>
      <c r="G79" s="442" t="s">
        <v>208</v>
      </c>
      <c r="H79" s="442" t="s">
        <v>189</v>
      </c>
      <c r="I79" s="446" t="s">
        <v>209</v>
      </c>
    </row>
    <row r="80" spans="2:9" ht="14.25" thickBot="1">
      <c r="B80" s="423"/>
      <c r="C80" s="424"/>
      <c r="D80" s="90" t="s">
        <v>174</v>
      </c>
      <c r="E80" s="18" t="s">
        <v>175</v>
      </c>
      <c r="F80" s="18" t="s">
        <v>176</v>
      </c>
      <c r="G80" s="443"/>
      <c r="H80" s="443"/>
      <c r="I80" s="447"/>
    </row>
    <row r="81" spans="2:9" ht="13.5">
      <c r="B81" s="429" t="s">
        <v>154</v>
      </c>
      <c r="C81" s="430"/>
      <c r="D81" s="36">
        <f>SUM(D4:D27)</f>
        <v>543860.0324971775</v>
      </c>
      <c r="E81" s="37">
        <f>SUM(E4:E27)</f>
        <v>333558.6422911618</v>
      </c>
      <c r="F81" s="37">
        <f>SUM(F4:F27)</f>
        <v>210301.39020601555</v>
      </c>
      <c r="G81" s="37">
        <f>SUM(G4:G27)</f>
        <v>123656.3101340573</v>
      </c>
      <c r="H81" s="38">
        <f>SUM(H4:H27)</f>
        <v>18005.524838313206</v>
      </c>
      <c r="I81" s="82">
        <f>H81/G81</f>
        <v>0.14560943003064863</v>
      </c>
    </row>
    <row r="82" spans="2:9" ht="14.25" thickBot="1">
      <c r="B82" s="423" t="s">
        <v>155</v>
      </c>
      <c r="C82" s="424"/>
      <c r="D82" s="30">
        <f>SUM(D28:D34)</f>
        <v>258754.99300514007</v>
      </c>
      <c r="E82" s="31">
        <f>SUM(E28:E34)</f>
        <v>185938.7624413817</v>
      </c>
      <c r="F82" s="31">
        <f>SUM(F28:F34)</f>
        <v>72816.23056375845</v>
      </c>
      <c r="G82" s="31">
        <f>SUM(G28:G34)</f>
        <v>32302.488439447232</v>
      </c>
      <c r="H82" s="32">
        <f>SUM(H28:H34)</f>
        <v>4725.828896023224</v>
      </c>
      <c r="I82" s="84">
        <f>H82/G82</f>
        <v>0.14629922103004686</v>
      </c>
    </row>
    <row r="83" spans="2:9" ht="13.5" hidden="1">
      <c r="B83" s="425" t="s">
        <v>156</v>
      </c>
      <c r="C83" s="426"/>
      <c r="D83" s="20">
        <f>SUM(D35:D75)</f>
        <v>1727546.9230398391</v>
      </c>
      <c r="E83" s="21">
        <f>SUM(E35:E75)</f>
        <v>1177625.5663782584</v>
      </c>
      <c r="F83" s="21">
        <f>SUM(F35:F75)</f>
        <v>549921.3566615809</v>
      </c>
      <c r="G83" s="21">
        <f>SUM(G35:G75)</f>
        <v>204233.45756966615</v>
      </c>
      <c r="H83" s="168">
        <f>SUM(H35:H75)</f>
        <v>29431.497484496827</v>
      </c>
      <c r="I83" s="93">
        <f>H83/G83</f>
        <v>0.14410713031412808</v>
      </c>
    </row>
    <row r="84" spans="2:8" ht="13.5">
      <c r="B84" s="1"/>
      <c r="C84" s="1"/>
      <c r="D84" s="1"/>
      <c r="E84" s="1"/>
      <c r="F84" s="1"/>
      <c r="G84" s="1"/>
      <c r="H84" s="1"/>
    </row>
    <row r="85" ht="13.5">
      <c r="B85" s="1" t="s">
        <v>384</v>
      </c>
    </row>
    <row r="87" ht="13.5">
      <c r="B87" s="4"/>
    </row>
  </sheetData>
  <sheetProtection/>
  <mergeCells count="14">
    <mergeCell ref="B77:C77"/>
    <mergeCell ref="B82:C82"/>
    <mergeCell ref="B83:C83"/>
    <mergeCell ref="B2:C3"/>
    <mergeCell ref="B81:C81"/>
    <mergeCell ref="B79:C80"/>
    <mergeCell ref="G2:G3"/>
    <mergeCell ref="H2:H3"/>
    <mergeCell ref="I2:I3"/>
    <mergeCell ref="D2:F2"/>
    <mergeCell ref="D79:F79"/>
    <mergeCell ref="G79:G80"/>
    <mergeCell ref="H79:H80"/>
    <mergeCell ref="I79:I80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&amp;C&amp;14&amp;P+8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I87"/>
  <sheetViews>
    <sheetView view="pageBreakPreview" zoomScale="75" zoomScaleNormal="75" zoomScaleSheetLayoutView="75" zoomScalePageLayoutView="0" workbookViewId="0" topLeftCell="A1">
      <selection activeCell="F89" sqref="F89"/>
    </sheetView>
  </sheetViews>
  <sheetFormatPr defaultColWidth="9.140625" defaultRowHeight="15"/>
  <cols>
    <col min="2" max="2" width="7.140625" style="0" customWidth="1"/>
    <col min="3" max="3" width="7.57421875" style="0" customWidth="1"/>
    <col min="4" max="6" width="9.140625" style="0" customWidth="1"/>
    <col min="7" max="8" width="18.57421875" style="0" customWidth="1"/>
    <col min="9" max="9" width="9.140625" style="0" customWidth="1"/>
    <col min="14" max="14" width="16.57421875" style="0" customWidth="1"/>
    <col min="20" max="20" width="16.57421875" style="0" customWidth="1"/>
  </cols>
  <sheetData>
    <row r="1" s="293" customFormat="1" ht="14.25" thickBot="1">
      <c r="B1" s="293" t="s">
        <v>230</v>
      </c>
    </row>
    <row r="2" spans="2:9" ht="13.5">
      <c r="B2" s="429" t="s">
        <v>409</v>
      </c>
      <c r="C2" s="430"/>
      <c r="D2" s="436" t="s">
        <v>158</v>
      </c>
      <c r="E2" s="436"/>
      <c r="F2" s="437"/>
      <c r="G2" s="442" t="s">
        <v>289</v>
      </c>
      <c r="H2" s="442" t="s">
        <v>195</v>
      </c>
      <c r="I2" s="441" t="s">
        <v>290</v>
      </c>
    </row>
    <row r="3" spans="2:9" ht="14.25" thickBot="1">
      <c r="B3" s="423"/>
      <c r="C3" s="424"/>
      <c r="D3" s="90" t="s">
        <v>174</v>
      </c>
      <c r="E3" s="18" t="s">
        <v>175</v>
      </c>
      <c r="F3" s="18" t="s">
        <v>176</v>
      </c>
      <c r="G3" s="453"/>
      <c r="H3" s="451"/>
      <c r="I3" s="448"/>
    </row>
    <row r="4" spans="1:9" ht="13.5">
      <c r="A4" s="1" t="s">
        <v>0</v>
      </c>
      <c r="B4" s="15" t="s">
        <v>1</v>
      </c>
      <c r="C4" s="16" t="s">
        <v>190</v>
      </c>
      <c r="D4" s="20">
        <v>17861.237739665918</v>
      </c>
      <c r="E4" s="21">
        <v>7419.286815003113</v>
      </c>
      <c r="F4" s="21">
        <v>10441.950924662806</v>
      </c>
      <c r="G4" s="168">
        <v>10598.16455839933</v>
      </c>
      <c r="H4" s="21">
        <v>321.61309780739083</v>
      </c>
      <c r="I4" s="299">
        <f>H4/G4</f>
        <v>0.03034611286088248</v>
      </c>
    </row>
    <row r="5" spans="1:9" ht="13.5">
      <c r="A5" s="1" t="s">
        <v>2</v>
      </c>
      <c r="B5" s="8" t="s">
        <v>1</v>
      </c>
      <c r="C5" s="9" t="s">
        <v>109</v>
      </c>
      <c r="D5" s="25">
        <v>16347.106536222493</v>
      </c>
      <c r="E5" s="26">
        <v>10235.351938565243</v>
      </c>
      <c r="F5" s="26">
        <v>6111.754597657251</v>
      </c>
      <c r="G5" s="169">
        <v>6564.652288207552</v>
      </c>
      <c r="H5" s="26">
        <v>285.76228556778796</v>
      </c>
      <c r="I5" s="300">
        <f aca="true" t="shared" si="0" ref="I5:I68">H5/G5</f>
        <v>0.04353045264577357</v>
      </c>
    </row>
    <row r="6" spans="1:9" ht="13.5">
      <c r="A6" s="1" t="s">
        <v>3</v>
      </c>
      <c r="B6" s="8" t="s">
        <v>1</v>
      </c>
      <c r="C6" s="9" t="s">
        <v>110</v>
      </c>
      <c r="D6" s="25">
        <v>13392.47405584709</v>
      </c>
      <c r="E6" s="26">
        <v>8215.616041391562</v>
      </c>
      <c r="F6" s="26">
        <v>5176.858014455532</v>
      </c>
      <c r="G6" s="169">
        <v>5372.620153782323</v>
      </c>
      <c r="H6" s="26">
        <v>144.34005144176814</v>
      </c>
      <c r="I6" s="300">
        <f t="shared" si="0"/>
        <v>0.02686585824239832</v>
      </c>
    </row>
    <row r="7" spans="1:9" ht="13.5">
      <c r="A7" s="1" t="s">
        <v>4</v>
      </c>
      <c r="B7" s="8" t="s">
        <v>1</v>
      </c>
      <c r="C7" s="9" t="s">
        <v>111</v>
      </c>
      <c r="D7" s="25">
        <v>13109.300802372825</v>
      </c>
      <c r="E7" s="26">
        <v>8008.5845299656585</v>
      </c>
      <c r="F7" s="26">
        <v>5100.716272407161</v>
      </c>
      <c r="G7" s="169">
        <v>5233.047909480498</v>
      </c>
      <c r="H7" s="26">
        <v>111.61087302018238</v>
      </c>
      <c r="I7" s="300">
        <f t="shared" si="0"/>
        <v>0.021328081636321647</v>
      </c>
    </row>
    <row r="8" spans="1:9" ht="13.5">
      <c r="A8" s="1" t="s">
        <v>5</v>
      </c>
      <c r="B8" s="8" t="s">
        <v>1</v>
      </c>
      <c r="C8" s="9" t="s">
        <v>112</v>
      </c>
      <c r="D8" s="25">
        <v>17496.55695879928</v>
      </c>
      <c r="E8" s="26">
        <v>5306.12307458075</v>
      </c>
      <c r="F8" s="26">
        <v>12190.433884218528</v>
      </c>
      <c r="G8" s="169">
        <v>12256.01358214064</v>
      </c>
      <c r="H8" s="26">
        <v>359.23593548460866</v>
      </c>
      <c r="I8" s="300">
        <f t="shared" si="0"/>
        <v>0.02931099358506621</v>
      </c>
    </row>
    <row r="9" spans="1:9" ht="13.5">
      <c r="A9" s="1" t="s">
        <v>6</v>
      </c>
      <c r="B9" s="8" t="s">
        <v>1</v>
      </c>
      <c r="C9" s="9" t="s">
        <v>113</v>
      </c>
      <c r="D9" s="25">
        <v>10912.537138952726</v>
      </c>
      <c r="E9" s="26">
        <v>3530.2946374475555</v>
      </c>
      <c r="F9" s="26">
        <v>7382.242501505174</v>
      </c>
      <c r="G9" s="169">
        <v>7458.130612694109</v>
      </c>
      <c r="H9" s="26">
        <v>206.13658256692344</v>
      </c>
      <c r="I9" s="300">
        <f t="shared" si="0"/>
        <v>0.027639175722676233</v>
      </c>
    </row>
    <row r="10" spans="1:9" ht="13.5">
      <c r="A10" s="1" t="s">
        <v>7</v>
      </c>
      <c r="B10" s="8" t="s">
        <v>1</v>
      </c>
      <c r="C10" s="9" t="s">
        <v>114</v>
      </c>
      <c r="D10" s="25">
        <v>16354.404186851636</v>
      </c>
      <c r="E10" s="26">
        <v>9078.462401494591</v>
      </c>
      <c r="F10" s="26">
        <v>7275.941785357051</v>
      </c>
      <c r="G10" s="169">
        <v>7355.310495599711</v>
      </c>
      <c r="H10" s="26">
        <v>138.36822127513884</v>
      </c>
      <c r="I10" s="300">
        <f t="shared" si="0"/>
        <v>0.018812016346273504</v>
      </c>
    </row>
    <row r="11" spans="1:9" ht="13.5">
      <c r="A11" s="1" t="s">
        <v>8</v>
      </c>
      <c r="B11" s="8" t="s">
        <v>1</v>
      </c>
      <c r="C11" s="9" t="s">
        <v>115</v>
      </c>
      <c r="D11" s="25">
        <v>16222.411697438007</v>
      </c>
      <c r="E11" s="26">
        <v>9606.331571695247</v>
      </c>
      <c r="F11" s="26">
        <v>6616.080125742758</v>
      </c>
      <c r="G11" s="169">
        <v>6689.761994392743</v>
      </c>
      <c r="H11" s="26">
        <v>105.48316993518458</v>
      </c>
      <c r="I11" s="300">
        <f t="shared" si="0"/>
        <v>0.015767850937536937</v>
      </c>
    </row>
    <row r="12" spans="1:9" ht="13.5">
      <c r="A12" s="1" t="s">
        <v>9</v>
      </c>
      <c r="B12" s="8" t="s">
        <v>1</v>
      </c>
      <c r="C12" s="9" t="s">
        <v>116</v>
      </c>
      <c r="D12" s="25">
        <v>11834.348475664287</v>
      </c>
      <c r="E12" s="26">
        <v>5222.307160756983</v>
      </c>
      <c r="F12" s="26">
        <v>6612.04131490731</v>
      </c>
      <c r="G12" s="169">
        <v>6655.329148734266</v>
      </c>
      <c r="H12" s="26">
        <v>127.45033036559482</v>
      </c>
      <c r="I12" s="300">
        <f t="shared" si="0"/>
        <v>0.019150116773688615</v>
      </c>
    </row>
    <row r="13" spans="1:9" ht="13.5">
      <c r="A13" s="1" t="s">
        <v>10</v>
      </c>
      <c r="B13" s="8" t="s">
        <v>1</v>
      </c>
      <c r="C13" s="9" t="s">
        <v>117</v>
      </c>
      <c r="D13" s="25">
        <v>7471.200749057904</v>
      </c>
      <c r="E13" s="26">
        <v>2387.5443038549456</v>
      </c>
      <c r="F13" s="26">
        <v>5083.656445202961</v>
      </c>
      <c r="G13" s="169">
        <v>5105.467282953938</v>
      </c>
      <c r="H13" s="26">
        <v>102.66435697772681</v>
      </c>
      <c r="I13" s="300">
        <f t="shared" si="0"/>
        <v>0.02010870921071243</v>
      </c>
    </row>
    <row r="14" spans="1:9" ht="13.5">
      <c r="A14" s="1" t="s">
        <v>11</v>
      </c>
      <c r="B14" s="8" t="s">
        <v>1</v>
      </c>
      <c r="C14" s="9" t="s">
        <v>118</v>
      </c>
      <c r="D14" s="25">
        <v>21431.33880854827</v>
      </c>
      <c r="E14" s="26">
        <v>14378.420594620908</v>
      </c>
      <c r="F14" s="26">
        <v>7052.918213927344</v>
      </c>
      <c r="G14" s="169">
        <v>7135.793736372178</v>
      </c>
      <c r="H14" s="26">
        <v>92.69975610937679</v>
      </c>
      <c r="I14" s="300">
        <f t="shared" si="0"/>
        <v>0.012990812169481955</v>
      </c>
    </row>
    <row r="15" spans="1:9" ht="13.5">
      <c r="A15" s="1" t="s">
        <v>12</v>
      </c>
      <c r="B15" s="8" t="s">
        <v>1</v>
      </c>
      <c r="C15" s="9" t="s">
        <v>119</v>
      </c>
      <c r="D15" s="25">
        <v>31146.980163374985</v>
      </c>
      <c r="E15" s="26">
        <v>19127.691923865623</v>
      </c>
      <c r="F15" s="26">
        <v>12019.28823950938</v>
      </c>
      <c r="G15" s="169">
        <v>12183.677721920192</v>
      </c>
      <c r="H15" s="26">
        <v>213.22356362187077</v>
      </c>
      <c r="I15" s="300">
        <f t="shared" si="0"/>
        <v>0.017500755394920766</v>
      </c>
    </row>
    <row r="16" spans="1:9" ht="13.5">
      <c r="A16" s="1" t="s">
        <v>13</v>
      </c>
      <c r="B16" s="8" t="s">
        <v>1</v>
      </c>
      <c r="C16" s="9" t="s">
        <v>120</v>
      </c>
      <c r="D16" s="25">
        <v>28628.869047842563</v>
      </c>
      <c r="E16" s="26">
        <v>18076.83188276326</v>
      </c>
      <c r="F16" s="26">
        <v>10552.0371650793</v>
      </c>
      <c r="G16" s="169">
        <v>10815.896188489134</v>
      </c>
      <c r="H16" s="26">
        <v>229.45723035937917</v>
      </c>
      <c r="I16" s="300">
        <f t="shared" si="0"/>
        <v>0.021214814413953054</v>
      </c>
    </row>
    <row r="17" spans="1:9" ht="13.5">
      <c r="A17" s="1" t="s">
        <v>14</v>
      </c>
      <c r="B17" s="8" t="s">
        <v>1</v>
      </c>
      <c r="C17" s="9" t="s">
        <v>121</v>
      </c>
      <c r="D17" s="25">
        <v>22879.176035414905</v>
      </c>
      <c r="E17" s="26">
        <v>15002.796709456583</v>
      </c>
      <c r="F17" s="26">
        <v>7876.379325958314</v>
      </c>
      <c r="G17" s="169">
        <v>8214.925747497502</v>
      </c>
      <c r="H17" s="26">
        <v>209.97726077934004</v>
      </c>
      <c r="I17" s="300">
        <f t="shared" si="0"/>
        <v>0.025560457541969266</v>
      </c>
    </row>
    <row r="18" spans="1:9" ht="13.5">
      <c r="A18" s="1" t="s">
        <v>15</v>
      </c>
      <c r="B18" s="8" t="s">
        <v>1</v>
      </c>
      <c r="C18" s="9" t="s">
        <v>122</v>
      </c>
      <c r="D18" s="25">
        <v>41997.34445987544</v>
      </c>
      <c r="E18" s="26">
        <v>28934.61003698097</v>
      </c>
      <c r="F18" s="26">
        <v>13062.73442289448</v>
      </c>
      <c r="G18" s="169">
        <v>13479.5996496371</v>
      </c>
      <c r="H18" s="26">
        <v>252.80902147696196</v>
      </c>
      <c r="I18" s="300">
        <f t="shared" si="0"/>
        <v>0.018754935461586065</v>
      </c>
    </row>
    <row r="19" spans="1:9" ht="13.5">
      <c r="A19" s="1" t="s">
        <v>16</v>
      </c>
      <c r="B19" s="8" t="s">
        <v>1</v>
      </c>
      <c r="C19" s="9" t="s">
        <v>123</v>
      </c>
      <c r="D19" s="25">
        <v>25035.010838620743</v>
      </c>
      <c r="E19" s="26">
        <v>17996.741338015123</v>
      </c>
      <c r="F19" s="26">
        <v>7038.269500605619</v>
      </c>
      <c r="G19" s="169">
        <v>7393.623102663042</v>
      </c>
      <c r="H19" s="26">
        <v>190.2824343718116</v>
      </c>
      <c r="I19" s="300">
        <f t="shared" si="0"/>
        <v>0.025736020315030056</v>
      </c>
    </row>
    <row r="20" spans="1:9" ht="13.5">
      <c r="A20" s="1" t="s">
        <v>17</v>
      </c>
      <c r="B20" s="8" t="s">
        <v>1</v>
      </c>
      <c r="C20" s="9" t="s">
        <v>124</v>
      </c>
      <c r="D20" s="25">
        <v>28783.926238219537</v>
      </c>
      <c r="E20" s="26">
        <v>19100.460103272395</v>
      </c>
      <c r="F20" s="26">
        <v>9683.466134947153</v>
      </c>
      <c r="G20" s="169">
        <v>10207.45318565559</v>
      </c>
      <c r="H20" s="26">
        <v>320.9105730684149</v>
      </c>
      <c r="I20" s="300">
        <f t="shared" si="0"/>
        <v>0.0314388483818262</v>
      </c>
    </row>
    <row r="21" spans="1:9" ht="13.5">
      <c r="A21" s="1" t="s">
        <v>18</v>
      </c>
      <c r="B21" s="8" t="s">
        <v>1</v>
      </c>
      <c r="C21" s="9" t="s">
        <v>125</v>
      </c>
      <c r="D21" s="25">
        <v>19819.81336193841</v>
      </c>
      <c r="E21" s="26">
        <v>13768.812973934733</v>
      </c>
      <c r="F21" s="26">
        <v>6051.000388003664</v>
      </c>
      <c r="G21" s="169">
        <v>6167.355803723589</v>
      </c>
      <c r="H21" s="26">
        <v>79.29262951196763</v>
      </c>
      <c r="I21" s="300">
        <f t="shared" si="0"/>
        <v>0.012856827469576847</v>
      </c>
    </row>
    <row r="22" spans="1:9" ht="13.5">
      <c r="A22" s="1" t="s">
        <v>19</v>
      </c>
      <c r="B22" s="8" t="s">
        <v>1</v>
      </c>
      <c r="C22" s="9" t="s">
        <v>126</v>
      </c>
      <c r="D22" s="25">
        <v>26737.476678125953</v>
      </c>
      <c r="E22" s="26">
        <v>17423.875798291807</v>
      </c>
      <c r="F22" s="26">
        <v>9313.600879834143</v>
      </c>
      <c r="G22" s="169">
        <v>9383.997918514768</v>
      </c>
      <c r="H22" s="26">
        <v>97.18842715631268</v>
      </c>
      <c r="I22" s="300">
        <f t="shared" si="0"/>
        <v>0.01035682531051701</v>
      </c>
    </row>
    <row r="23" spans="1:9" ht="13.5">
      <c r="A23" s="1" t="s">
        <v>20</v>
      </c>
      <c r="B23" s="8" t="s">
        <v>1</v>
      </c>
      <c r="C23" s="9" t="s">
        <v>127</v>
      </c>
      <c r="D23" s="25">
        <v>19790.817674611917</v>
      </c>
      <c r="E23" s="26">
        <v>12520.2668272967</v>
      </c>
      <c r="F23" s="26">
        <v>7270.550847315225</v>
      </c>
      <c r="G23" s="169">
        <v>7326.368333268292</v>
      </c>
      <c r="H23" s="26">
        <v>78.8445785109887</v>
      </c>
      <c r="I23" s="300">
        <f t="shared" si="0"/>
        <v>0.010761754654480515</v>
      </c>
    </row>
    <row r="24" spans="1:9" ht="13.5">
      <c r="A24" s="1" t="s">
        <v>21</v>
      </c>
      <c r="B24" s="8" t="s">
        <v>1</v>
      </c>
      <c r="C24" s="9" t="s">
        <v>128</v>
      </c>
      <c r="D24" s="25">
        <v>32394.71289223203</v>
      </c>
      <c r="E24" s="26">
        <v>20740.312838455815</v>
      </c>
      <c r="F24" s="26">
        <v>11654.400053776222</v>
      </c>
      <c r="G24" s="169">
        <v>11724.631526393892</v>
      </c>
      <c r="H24" s="26">
        <v>114.39767559867961</v>
      </c>
      <c r="I24" s="300">
        <f t="shared" si="0"/>
        <v>0.009757038022146232</v>
      </c>
    </row>
    <row r="25" spans="1:9" ht="13.5">
      <c r="A25" s="1" t="s">
        <v>22</v>
      </c>
      <c r="B25" s="8" t="s">
        <v>1</v>
      </c>
      <c r="C25" s="9" t="s">
        <v>129</v>
      </c>
      <c r="D25" s="25">
        <v>37579.32678797178</v>
      </c>
      <c r="E25" s="26">
        <v>25578.57768483212</v>
      </c>
      <c r="F25" s="26">
        <v>12000.74910313963</v>
      </c>
      <c r="G25" s="169">
        <v>12114.478449275968</v>
      </c>
      <c r="H25" s="26">
        <v>114.33214707312243</v>
      </c>
      <c r="I25" s="300">
        <f t="shared" si="0"/>
        <v>0.009437645008973174</v>
      </c>
    </row>
    <row r="26" spans="1:9" ht="13.5">
      <c r="A26" s="1" t="s">
        <v>23</v>
      </c>
      <c r="B26" s="8" t="s">
        <v>1</v>
      </c>
      <c r="C26" s="9" t="s">
        <v>130</v>
      </c>
      <c r="D26" s="25">
        <v>36940.71812086184</v>
      </c>
      <c r="E26" s="26">
        <v>20874.26199381033</v>
      </c>
      <c r="F26" s="26">
        <v>16066.456127051499</v>
      </c>
      <c r="G26" s="169">
        <v>16167.796397739467</v>
      </c>
      <c r="H26" s="26">
        <v>146.27252495283355</v>
      </c>
      <c r="I26" s="300">
        <f t="shared" si="0"/>
        <v>0.009047152831123291</v>
      </c>
    </row>
    <row r="27" spans="1:9" ht="14.25" thickBot="1">
      <c r="A27" s="1" t="s">
        <v>24</v>
      </c>
      <c r="B27" s="10" t="s">
        <v>1</v>
      </c>
      <c r="C27" s="11" t="s">
        <v>131</v>
      </c>
      <c r="D27" s="30">
        <v>29692.943048666893</v>
      </c>
      <c r="E27" s="31">
        <v>21025.07911080983</v>
      </c>
      <c r="F27" s="31">
        <v>8667.863937857072</v>
      </c>
      <c r="G27" s="32">
        <v>8752.762976339029</v>
      </c>
      <c r="H27" s="31">
        <v>108.51311092428308</v>
      </c>
      <c r="I27" s="301">
        <f t="shared" si="0"/>
        <v>0.01239758362217987</v>
      </c>
    </row>
    <row r="28" spans="1:9" ht="13.5">
      <c r="A28" s="1" t="s">
        <v>25</v>
      </c>
      <c r="B28" s="6" t="s">
        <v>191</v>
      </c>
      <c r="C28" s="7" t="s">
        <v>132</v>
      </c>
      <c r="D28" s="36">
        <v>50520.56120301623</v>
      </c>
      <c r="E28" s="37">
        <v>34271.31902307328</v>
      </c>
      <c r="F28" s="37">
        <v>16249.242179942961</v>
      </c>
      <c r="G28" s="38">
        <v>16423.59516798823</v>
      </c>
      <c r="H28" s="37">
        <v>138.1505470251931</v>
      </c>
      <c r="I28" s="302">
        <f t="shared" si="0"/>
        <v>0.008411711663136149</v>
      </c>
    </row>
    <row r="29" spans="1:9" ht="13.5">
      <c r="A29" s="1" t="s">
        <v>26</v>
      </c>
      <c r="B29" s="8" t="s">
        <v>191</v>
      </c>
      <c r="C29" s="9" t="s">
        <v>133</v>
      </c>
      <c r="D29" s="25">
        <v>40748.127703518614</v>
      </c>
      <c r="E29" s="26">
        <v>31839.17834356641</v>
      </c>
      <c r="F29" s="26">
        <v>8908.949359952223</v>
      </c>
      <c r="G29" s="169">
        <v>9082.35918937592</v>
      </c>
      <c r="H29" s="26">
        <v>58.731168676884465</v>
      </c>
      <c r="I29" s="300">
        <f t="shared" si="0"/>
        <v>0.006466510237294423</v>
      </c>
    </row>
    <row r="30" spans="1:9" ht="13.5">
      <c r="A30" s="1" t="s">
        <v>27</v>
      </c>
      <c r="B30" s="8" t="s">
        <v>191</v>
      </c>
      <c r="C30" s="9" t="s">
        <v>134</v>
      </c>
      <c r="D30" s="25">
        <v>31510.87438630571</v>
      </c>
      <c r="E30" s="26">
        <v>25287.478445045424</v>
      </c>
      <c r="F30" s="26">
        <v>6223.395941260296</v>
      </c>
      <c r="G30" s="169">
        <v>6451.435313897041</v>
      </c>
      <c r="H30" s="26">
        <v>75.67113539208309</v>
      </c>
      <c r="I30" s="300">
        <f t="shared" si="0"/>
        <v>0.011729348851887245</v>
      </c>
    </row>
    <row r="31" spans="1:9" ht="13.5">
      <c r="A31" s="1" t="s">
        <v>28</v>
      </c>
      <c r="B31" s="8" t="s">
        <v>191</v>
      </c>
      <c r="C31" s="9" t="s">
        <v>113</v>
      </c>
      <c r="D31" s="25">
        <v>49378.530036337375</v>
      </c>
      <c r="E31" s="26">
        <v>36927.06281867452</v>
      </c>
      <c r="F31" s="26">
        <v>12451.467217662846</v>
      </c>
      <c r="G31" s="169">
        <v>12626.625819395305</v>
      </c>
      <c r="H31" s="26">
        <v>74.74977031799438</v>
      </c>
      <c r="I31" s="300">
        <f t="shared" si="0"/>
        <v>0.005920011520668803</v>
      </c>
    </row>
    <row r="32" spans="1:9" ht="13.5">
      <c r="A32" s="1" t="s">
        <v>29</v>
      </c>
      <c r="B32" s="8" t="s">
        <v>191</v>
      </c>
      <c r="C32" s="9" t="s">
        <v>135</v>
      </c>
      <c r="D32" s="25">
        <v>34449.64665540829</v>
      </c>
      <c r="E32" s="26">
        <v>20094.581921879573</v>
      </c>
      <c r="F32" s="26">
        <v>14355.064733528758</v>
      </c>
      <c r="G32" s="169">
        <v>14464.066491142547</v>
      </c>
      <c r="H32" s="26">
        <v>50.312861316653695</v>
      </c>
      <c r="I32" s="300">
        <f t="shared" si="0"/>
        <v>0.0034784727619624886</v>
      </c>
    </row>
    <row r="33" spans="1:9" ht="13.5">
      <c r="A33" s="1" t="s">
        <v>30</v>
      </c>
      <c r="B33" s="8" t="s">
        <v>191</v>
      </c>
      <c r="C33" s="9" t="s">
        <v>136</v>
      </c>
      <c r="D33" s="25">
        <v>34243.781579400216</v>
      </c>
      <c r="E33" s="26">
        <v>24537.901711278024</v>
      </c>
      <c r="F33" s="26">
        <v>9705.8798681222</v>
      </c>
      <c r="G33" s="169">
        <v>9843.214390651165</v>
      </c>
      <c r="H33" s="26">
        <v>69.80280519004985</v>
      </c>
      <c r="I33" s="300">
        <f t="shared" si="0"/>
        <v>0.007091464476924</v>
      </c>
    </row>
    <row r="34" spans="1:9" ht="14.25" thickBot="1">
      <c r="A34" s="1" t="s">
        <v>31</v>
      </c>
      <c r="B34" s="10" t="s">
        <v>191</v>
      </c>
      <c r="C34" s="11" t="s">
        <v>137</v>
      </c>
      <c r="D34" s="30">
        <v>17903.471441153633</v>
      </c>
      <c r="E34" s="31">
        <v>12981.240177864469</v>
      </c>
      <c r="F34" s="31">
        <v>4922.231263289169</v>
      </c>
      <c r="G34" s="32">
        <v>5021.701731909308</v>
      </c>
      <c r="H34" s="31">
        <v>34.709014479424766</v>
      </c>
      <c r="I34" s="301">
        <f t="shared" si="0"/>
        <v>0.006911803275545798</v>
      </c>
    </row>
    <row r="35" spans="1:9" ht="13.5">
      <c r="A35" s="1" t="s">
        <v>32</v>
      </c>
      <c r="B35" s="6" t="s">
        <v>33</v>
      </c>
      <c r="C35" s="7"/>
      <c r="D35" s="36">
        <v>65286.98232890632</v>
      </c>
      <c r="E35" s="37">
        <v>45750.52912870261</v>
      </c>
      <c r="F35" s="37">
        <v>19536.453200203807</v>
      </c>
      <c r="G35" s="38">
        <v>19623.60382140679</v>
      </c>
      <c r="H35" s="37">
        <v>67.66309268729783</v>
      </c>
      <c r="I35" s="302">
        <f t="shared" si="0"/>
        <v>0.0034480462051260045</v>
      </c>
    </row>
    <row r="36" spans="1:9" ht="13.5">
      <c r="A36" s="1" t="s">
        <v>34</v>
      </c>
      <c r="B36" s="8" t="s">
        <v>35</v>
      </c>
      <c r="C36" s="9"/>
      <c r="D36" s="25">
        <v>77522.88855111765</v>
      </c>
      <c r="E36" s="26">
        <v>52164.98681752575</v>
      </c>
      <c r="F36" s="26">
        <v>25357.90173359193</v>
      </c>
      <c r="G36" s="169">
        <v>25720.799374501115</v>
      </c>
      <c r="H36" s="26">
        <v>227.08983507773564</v>
      </c>
      <c r="I36" s="300">
        <f t="shared" si="0"/>
        <v>0.00882903489006124</v>
      </c>
    </row>
    <row r="37" spans="1:9" ht="13.5">
      <c r="A37" s="1" t="s">
        <v>36</v>
      </c>
      <c r="B37" s="8" t="s">
        <v>37</v>
      </c>
      <c r="C37" s="9"/>
      <c r="D37" s="25">
        <v>34131.69031046348</v>
      </c>
      <c r="E37" s="26">
        <v>18863.502371197148</v>
      </c>
      <c r="F37" s="26">
        <v>15268.187939266305</v>
      </c>
      <c r="G37" s="169">
        <v>15320.386550303536</v>
      </c>
      <c r="H37" s="26">
        <v>42.40480180071427</v>
      </c>
      <c r="I37" s="300">
        <f t="shared" si="0"/>
        <v>0.0027678676162302264</v>
      </c>
    </row>
    <row r="38" spans="1:9" ht="13.5">
      <c r="A38" s="1" t="s">
        <v>38</v>
      </c>
      <c r="B38" s="8" t="s">
        <v>39</v>
      </c>
      <c r="C38" s="9"/>
      <c r="D38" s="25">
        <v>72201.7512095869</v>
      </c>
      <c r="E38" s="26">
        <v>44935.59834628091</v>
      </c>
      <c r="F38" s="26">
        <v>27266.152863306008</v>
      </c>
      <c r="G38" s="169">
        <v>27493.119695336016</v>
      </c>
      <c r="H38" s="26">
        <v>180.88211771140428</v>
      </c>
      <c r="I38" s="300">
        <f t="shared" si="0"/>
        <v>0.00657917761664892</v>
      </c>
    </row>
    <row r="39" spans="1:9" ht="13.5">
      <c r="A39" s="1" t="s">
        <v>40</v>
      </c>
      <c r="B39" s="8" t="s">
        <v>41</v>
      </c>
      <c r="C39" s="9"/>
      <c r="D39" s="25">
        <v>29782.188126647754</v>
      </c>
      <c r="E39" s="26">
        <v>19643.541871048674</v>
      </c>
      <c r="F39" s="26">
        <v>10138.646255599071</v>
      </c>
      <c r="G39" s="169">
        <v>10175.5496831803</v>
      </c>
      <c r="H39" s="26">
        <v>23.83939249637112</v>
      </c>
      <c r="I39" s="300">
        <f t="shared" si="0"/>
        <v>0.0023428112719823383</v>
      </c>
    </row>
    <row r="40" spans="1:9" ht="13.5">
      <c r="A40" s="1" t="s">
        <v>42</v>
      </c>
      <c r="B40" s="8" t="s">
        <v>43</v>
      </c>
      <c r="C40" s="9"/>
      <c r="D40" s="25">
        <v>104831.59547552138</v>
      </c>
      <c r="E40" s="26">
        <v>73603.04454100505</v>
      </c>
      <c r="F40" s="26">
        <v>31228.55093451632</v>
      </c>
      <c r="G40" s="169">
        <v>31574.841877295</v>
      </c>
      <c r="H40" s="26">
        <v>166.55373490725253</v>
      </c>
      <c r="I40" s="300">
        <f t="shared" si="0"/>
        <v>0.005274887378834947</v>
      </c>
    </row>
    <row r="41" spans="1:9" ht="13.5">
      <c r="A41" s="1" t="s">
        <v>44</v>
      </c>
      <c r="B41" s="8" t="s">
        <v>45</v>
      </c>
      <c r="C41" s="9"/>
      <c r="D41" s="25">
        <v>32301.485139477198</v>
      </c>
      <c r="E41" s="26">
        <v>23379.829737654156</v>
      </c>
      <c r="F41" s="26">
        <v>8921.655401823087</v>
      </c>
      <c r="G41" s="169">
        <v>9019.243598042225</v>
      </c>
      <c r="H41" s="26">
        <v>37.86576470972928</v>
      </c>
      <c r="I41" s="300">
        <f t="shared" si="0"/>
        <v>0.004198330414088013</v>
      </c>
    </row>
    <row r="42" spans="1:9" ht="13.5">
      <c r="A42" s="1" t="s">
        <v>46</v>
      </c>
      <c r="B42" s="8" t="s">
        <v>47</v>
      </c>
      <c r="C42" s="9"/>
      <c r="D42" s="25">
        <v>48446.39263826574</v>
      </c>
      <c r="E42" s="26">
        <v>35144.093715114366</v>
      </c>
      <c r="F42" s="26">
        <v>13302.298923151375</v>
      </c>
      <c r="G42" s="169">
        <v>13725.573060489909</v>
      </c>
      <c r="H42" s="26">
        <v>202.4614081480823</v>
      </c>
      <c r="I42" s="300">
        <f t="shared" si="0"/>
        <v>0.014750670682806145</v>
      </c>
    </row>
    <row r="43" spans="1:9" ht="13.5">
      <c r="A43" s="1" t="s">
        <v>48</v>
      </c>
      <c r="B43" s="8" t="s">
        <v>49</v>
      </c>
      <c r="C43" s="9"/>
      <c r="D43" s="25">
        <v>141580.97509060134</v>
      </c>
      <c r="E43" s="26">
        <v>101699.34892742526</v>
      </c>
      <c r="F43" s="26">
        <v>39881.626163176115</v>
      </c>
      <c r="G43" s="169">
        <v>40811.99918884485</v>
      </c>
      <c r="H43" s="26">
        <v>354.2498550709031</v>
      </c>
      <c r="I43" s="300">
        <f t="shared" si="0"/>
        <v>0.008680041706159061</v>
      </c>
    </row>
    <row r="44" spans="1:9" ht="13.5">
      <c r="A44" s="1" t="s">
        <v>50</v>
      </c>
      <c r="B44" s="8" t="s">
        <v>51</v>
      </c>
      <c r="C44" s="9"/>
      <c r="D44" s="25">
        <v>78552.49188227803</v>
      </c>
      <c r="E44" s="26">
        <v>52539.060322137586</v>
      </c>
      <c r="F44" s="26">
        <v>26013.431560140427</v>
      </c>
      <c r="G44" s="169">
        <v>26189.506678699363</v>
      </c>
      <c r="H44" s="26">
        <v>152.3662462392109</v>
      </c>
      <c r="I44" s="300">
        <f t="shared" si="0"/>
        <v>0.005817835673977568</v>
      </c>
    </row>
    <row r="45" spans="1:9" ht="13.5">
      <c r="A45" s="1" t="s">
        <v>52</v>
      </c>
      <c r="B45" s="8" t="s">
        <v>53</v>
      </c>
      <c r="C45" s="9"/>
      <c r="D45" s="25">
        <v>77173.60688462417</v>
      </c>
      <c r="E45" s="26">
        <v>59637.21182759631</v>
      </c>
      <c r="F45" s="26">
        <v>17536.39505702792</v>
      </c>
      <c r="G45" s="169">
        <v>17849.625669696128</v>
      </c>
      <c r="H45" s="26">
        <v>241.3730092420437</v>
      </c>
      <c r="I45" s="300">
        <f t="shared" si="0"/>
        <v>0.013522581017025487</v>
      </c>
    </row>
    <row r="46" spans="1:9" ht="13.5">
      <c r="A46" s="1" t="s">
        <v>54</v>
      </c>
      <c r="B46" s="8" t="s">
        <v>55</v>
      </c>
      <c r="C46" s="9"/>
      <c r="D46" s="25">
        <v>24992.360400830134</v>
      </c>
      <c r="E46" s="26">
        <v>17159.813241115302</v>
      </c>
      <c r="F46" s="26">
        <v>7832.547159714809</v>
      </c>
      <c r="G46" s="169">
        <v>7929.480658384894</v>
      </c>
      <c r="H46" s="26">
        <v>49.59518570693217</v>
      </c>
      <c r="I46" s="300">
        <f t="shared" si="0"/>
        <v>0.006254531392858445</v>
      </c>
    </row>
    <row r="47" spans="1:9" ht="13.5">
      <c r="A47" s="1" t="s">
        <v>56</v>
      </c>
      <c r="B47" s="8" t="s">
        <v>57</v>
      </c>
      <c r="C47" s="9"/>
      <c r="D47" s="25">
        <v>42789.47386748857</v>
      </c>
      <c r="E47" s="26">
        <v>27565.76412499906</v>
      </c>
      <c r="F47" s="26">
        <v>15223.709742489526</v>
      </c>
      <c r="G47" s="169">
        <v>15560.839339455233</v>
      </c>
      <c r="H47" s="26">
        <v>119.66709305981236</v>
      </c>
      <c r="I47" s="300">
        <f t="shared" si="0"/>
        <v>0.007690272385011448</v>
      </c>
    </row>
    <row r="48" spans="1:9" ht="13.5">
      <c r="A48" s="1" t="s">
        <v>58</v>
      </c>
      <c r="B48" s="8" t="s">
        <v>59</v>
      </c>
      <c r="C48" s="9"/>
      <c r="D48" s="25">
        <v>68252.45339443457</v>
      </c>
      <c r="E48" s="26">
        <v>55056.71744057633</v>
      </c>
      <c r="F48" s="26">
        <v>13195.735953858235</v>
      </c>
      <c r="G48" s="169">
        <v>14083.144325990772</v>
      </c>
      <c r="H48" s="26">
        <v>315.4993069617875</v>
      </c>
      <c r="I48" s="300">
        <f t="shared" si="0"/>
        <v>0.022402618311560308</v>
      </c>
    </row>
    <row r="49" spans="1:9" ht="13.5">
      <c r="A49" s="1" t="s">
        <v>60</v>
      </c>
      <c r="B49" s="8" t="s">
        <v>61</v>
      </c>
      <c r="C49" s="9"/>
      <c r="D49" s="25">
        <v>46330.04319047342</v>
      </c>
      <c r="E49" s="26">
        <v>29160.046242664877</v>
      </c>
      <c r="F49" s="26">
        <v>17169.996947808606</v>
      </c>
      <c r="G49" s="169">
        <v>17309.65824097923</v>
      </c>
      <c r="H49" s="26">
        <v>51.08094413800315</v>
      </c>
      <c r="I49" s="300">
        <f t="shared" si="0"/>
        <v>0.0029510082421542612</v>
      </c>
    </row>
    <row r="50" spans="1:9" ht="13.5">
      <c r="A50" s="1" t="s">
        <v>62</v>
      </c>
      <c r="B50" s="8" t="s">
        <v>63</v>
      </c>
      <c r="C50" s="9"/>
      <c r="D50" s="25">
        <v>48565.64464426859</v>
      </c>
      <c r="E50" s="26">
        <v>36164.564120741416</v>
      </c>
      <c r="F50" s="26">
        <v>12401.080523527142</v>
      </c>
      <c r="G50" s="169">
        <v>12608.136887176326</v>
      </c>
      <c r="H50" s="26">
        <v>79.7544101383454</v>
      </c>
      <c r="I50" s="300">
        <f t="shared" si="0"/>
        <v>0.006325630095233438</v>
      </c>
    </row>
    <row r="51" spans="1:9" ht="13.5">
      <c r="A51" s="1" t="s">
        <v>64</v>
      </c>
      <c r="B51" s="8" t="s">
        <v>65</v>
      </c>
      <c r="C51" s="9"/>
      <c r="D51" s="25">
        <v>42809.44587395118</v>
      </c>
      <c r="E51" s="26">
        <v>28578.656100823333</v>
      </c>
      <c r="F51" s="26">
        <v>14230.789773127883</v>
      </c>
      <c r="G51" s="169">
        <v>14613.50927104938</v>
      </c>
      <c r="H51" s="26">
        <v>158.7475988712662</v>
      </c>
      <c r="I51" s="300">
        <f t="shared" si="0"/>
        <v>0.010863071691189117</v>
      </c>
    </row>
    <row r="52" spans="1:9" ht="13.5">
      <c r="A52" s="1" t="s">
        <v>66</v>
      </c>
      <c r="B52" s="8" t="s">
        <v>67</v>
      </c>
      <c r="C52" s="9"/>
      <c r="D52" s="25">
        <v>68347.8816620669</v>
      </c>
      <c r="E52" s="26">
        <v>44332.98095662834</v>
      </c>
      <c r="F52" s="26">
        <v>24014.90070543863</v>
      </c>
      <c r="G52" s="169">
        <v>24111.96472688762</v>
      </c>
      <c r="H52" s="26">
        <v>36.550453074111076</v>
      </c>
      <c r="I52" s="300">
        <f t="shared" si="0"/>
        <v>0.0015158637418440275</v>
      </c>
    </row>
    <row r="53" spans="1:9" ht="13.5">
      <c r="A53" s="1" t="s">
        <v>68</v>
      </c>
      <c r="B53" s="8" t="s">
        <v>69</v>
      </c>
      <c r="C53" s="9"/>
      <c r="D53" s="25">
        <v>38473.100493289756</v>
      </c>
      <c r="E53" s="26">
        <v>27415.810538265312</v>
      </c>
      <c r="F53" s="26">
        <v>11057.289955024433</v>
      </c>
      <c r="G53" s="169">
        <v>11171.910839510669</v>
      </c>
      <c r="H53" s="26">
        <v>65.7492305384955</v>
      </c>
      <c r="I53" s="300">
        <f t="shared" si="0"/>
        <v>0.005885226930559296</v>
      </c>
    </row>
    <row r="54" spans="1:9" ht="13.5">
      <c r="A54" s="1" t="s">
        <v>70</v>
      </c>
      <c r="B54" s="8" t="s">
        <v>71</v>
      </c>
      <c r="C54" s="9"/>
      <c r="D54" s="25">
        <v>30788.839715742124</v>
      </c>
      <c r="E54" s="26">
        <v>21996.205040506557</v>
      </c>
      <c r="F54" s="26">
        <v>8792.634675235568</v>
      </c>
      <c r="G54" s="169">
        <v>8858.614736675465</v>
      </c>
      <c r="H54" s="26">
        <v>31.029148758820558</v>
      </c>
      <c r="I54" s="300">
        <f t="shared" si="0"/>
        <v>0.0035027089089174498</v>
      </c>
    </row>
    <row r="55" spans="1:9" ht="13.5">
      <c r="A55" s="1" t="s">
        <v>72</v>
      </c>
      <c r="B55" s="8" t="s">
        <v>73</v>
      </c>
      <c r="C55" s="9"/>
      <c r="D55" s="25">
        <v>39890.15413194026</v>
      </c>
      <c r="E55" s="26">
        <v>33038.72152375073</v>
      </c>
      <c r="F55" s="26">
        <v>6851.43260818949</v>
      </c>
      <c r="G55" s="169">
        <v>7045.195969779498</v>
      </c>
      <c r="H55" s="26">
        <v>106.11367174523394</v>
      </c>
      <c r="I55" s="300">
        <f t="shared" si="0"/>
        <v>0.015061848130330307</v>
      </c>
    </row>
    <row r="56" spans="1:9" ht="13.5">
      <c r="A56" s="1" t="s">
        <v>74</v>
      </c>
      <c r="B56" s="8" t="s">
        <v>75</v>
      </c>
      <c r="C56" s="9"/>
      <c r="D56" s="25">
        <v>42035.719086503894</v>
      </c>
      <c r="E56" s="26">
        <v>27998.028710152277</v>
      </c>
      <c r="F56" s="26">
        <v>14037.690376351618</v>
      </c>
      <c r="G56" s="169">
        <v>14328.60958839575</v>
      </c>
      <c r="H56" s="26">
        <v>119.55485049376607</v>
      </c>
      <c r="I56" s="300">
        <f t="shared" si="0"/>
        <v>0.008343785889078132</v>
      </c>
    </row>
    <row r="57" spans="1:9" ht="13.5">
      <c r="A57" s="1" t="s">
        <v>76</v>
      </c>
      <c r="B57" s="8" t="s">
        <v>77</v>
      </c>
      <c r="C57" s="9"/>
      <c r="D57" s="25">
        <v>32556.248623087962</v>
      </c>
      <c r="E57" s="26">
        <v>21251.497045214695</v>
      </c>
      <c r="F57" s="26">
        <v>11304.751577873256</v>
      </c>
      <c r="G57" s="169">
        <v>11518.164709447692</v>
      </c>
      <c r="H57" s="26">
        <v>172.4098594150057</v>
      </c>
      <c r="I57" s="300">
        <f t="shared" si="0"/>
        <v>0.014968518315560096</v>
      </c>
    </row>
    <row r="58" spans="1:9" ht="13.5">
      <c r="A58" s="1" t="s">
        <v>78</v>
      </c>
      <c r="B58" s="8" t="s">
        <v>79</v>
      </c>
      <c r="C58" s="9"/>
      <c r="D58" s="25">
        <v>22850.381609671957</v>
      </c>
      <c r="E58" s="26">
        <v>14503.182763180308</v>
      </c>
      <c r="F58" s="26">
        <v>8347.198846491647</v>
      </c>
      <c r="G58" s="169">
        <v>8388.335482612272</v>
      </c>
      <c r="H58" s="26">
        <v>30.788170216689565</v>
      </c>
      <c r="I58" s="300">
        <f t="shared" si="0"/>
        <v>0.0036703551354745766</v>
      </c>
    </row>
    <row r="59" spans="1:9" ht="13.5">
      <c r="A59" s="1" t="s">
        <v>80</v>
      </c>
      <c r="B59" s="8" t="s">
        <v>81</v>
      </c>
      <c r="C59" s="9"/>
      <c r="D59" s="25">
        <v>21111.90570260623</v>
      </c>
      <c r="E59" s="26">
        <v>16563.181671781913</v>
      </c>
      <c r="F59" s="26">
        <v>4548.724030824304</v>
      </c>
      <c r="G59" s="169">
        <v>4604.9814973426855</v>
      </c>
      <c r="H59" s="26">
        <v>29.689129584473303</v>
      </c>
      <c r="I59" s="300">
        <f t="shared" si="0"/>
        <v>0.006447176737106431</v>
      </c>
    </row>
    <row r="60" spans="1:9" ht="13.5">
      <c r="A60" s="1" t="s">
        <v>82</v>
      </c>
      <c r="B60" s="8" t="s">
        <v>83</v>
      </c>
      <c r="C60" s="9"/>
      <c r="D60" s="25">
        <v>197723.73065527354</v>
      </c>
      <c r="E60" s="26">
        <v>110984.39029957545</v>
      </c>
      <c r="F60" s="26">
        <v>86739.34035569798</v>
      </c>
      <c r="G60" s="169">
        <v>87647.60000424227</v>
      </c>
      <c r="H60" s="26">
        <v>823.1547140657555</v>
      </c>
      <c r="I60" s="300">
        <f t="shared" si="0"/>
        <v>0.009391640090840064</v>
      </c>
    </row>
    <row r="61" spans="1:9" ht="13.5">
      <c r="A61" s="1" t="s">
        <v>84</v>
      </c>
      <c r="B61" s="8" t="s">
        <v>85</v>
      </c>
      <c r="C61" s="9"/>
      <c r="D61" s="25">
        <v>23129.2944790154</v>
      </c>
      <c r="E61" s="26">
        <v>18483.48782239714</v>
      </c>
      <c r="F61" s="26">
        <v>4645.8066566182615</v>
      </c>
      <c r="G61" s="169">
        <v>5145.2006504773335</v>
      </c>
      <c r="H61" s="26">
        <v>179.94484953819796</v>
      </c>
      <c r="I61" s="300">
        <f t="shared" si="0"/>
        <v>0.03497333957646608</v>
      </c>
    </row>
    <row r="62" spans="1:9" ht="13.5">
      <c r="A62" s="1" t="s">
        <v>86</v>
      </c>
      <c r="B62" s="8" t="s">
        <v>87</v>
      </c>
      <c r="C62" s="9"/>
      <c r="D62" s="25">
        <v>19878.29778911705</v>
      </c>
      <c r="E62" s="26">
        <v>14089.287212098707</v>
      </c>
      <c r="F62" s="26">
        <v>5789.010577018348</v>
      </c>
      <c r="G62" s="169">
        <v>5936.379240404812</v>
      </c>
      <c r="H62" s="26">
        <v>57.32571870552336</v>
      </c>
      <c r="I62" s="300">
        <f t="shared" si="0"/>
        <v>0.009656680677566384</v>
      </c>
    </row>
    <row r="63" spans="1:9" ht="13.5">
      <c r="A63" s="1" t="s">
        <v>88</v>
      </c>
      <c r="B63" s="8" t="s">
        <v>89</v>
      </c>
      <c r="C63" s="9"/>
      <c r="D63" s="25">
        <v>32430.869355962026</v>
      </c>
      <c r="E63" s="26">
        <v>21878.680751313288</v>
      </c>
      <c r="F63" s="26">
        <v>10552.18860464871</v>
      </c>
      <c r="G63" s="169">
        <v>10719.368730428292</v>
      </c>
      <c r="H63" s="26">
        <v>56.45415717655692</v>
      </c>
      <c r="I63" s="300">
        <f t="shared" si="0"/>
        <v>0.005266556137424829</v>
      </c>
    </row>
    <row r="64" spans="1:9" ht="13.5">
      <c r="A64" s="1" t="s">
        <v>90</v>
      </c>
      <c r="B64" s="8" t="s">
        <v>91</v>
      </c>
      <c r="C64" s="9"/>
      <c r="D64" s="25">
        <v>21573.725249857307</v>
      </c>
      <c r="E64" s="26">
        <v>12899.947238534163</v>
      </c>
      <c r="F64" s="26">
        <v>8673.778011323142</v>
      </c>
      <c r="G64" s="169">
        <v>8770.701052405078</v>
      </c>
      <c r="H64" s="26">
        <v>34.76842318057003</v>
      </c>
      <c r="I64" s="300">
        <f t="shared" si="0"/>
        <v>0.003964155541595609</v>
      </c>
    </row>
    <row r="65" spans="1:9" ht="13.5">
      <c r="A65" s="1" t="s">
        <v>92</v>
      </c>
      <c r="B65" s="8" t="s">
        <v>93</v>
      </c>
      <c r="C65" s="9"/>
      <c r="D65" s="25">
        <v>20430.445577880124</v>
      </c>
      <c r="E65" s="26">
        <v>14637.187488856684</v>
      </c>
      <c r="F65" s="26">
        <v>5793.258089023474</v>
      </c>
      <c r="G65" s="169">
        <v>6678.301197141141</v>
      </c>
      <c r="H65" s="26">
        <v>442.5410053313322</v>
      </c>
      <c r="I65" s="300">
        <f t="shared" si="0"/>
        <v>0.06626550559306549</v>
      </c>
    </row>
    <row r="66" spans="1:9" ht="13.5">
      <c r="A66" s="1" t="s">
        <v>94</v>
      </c>
      <c r="B66" s="8" t="s">
        <v>95</v>
      </c>
      <c r="C66" s="9" t="s">
        <v>138</v>
      </c>
      <c r="D66" s="25">
        <v>5038.985638845885</v>
      </c>
      <c r="E66" s="26">
        <v>3791.3460270664214</v>
      </c>
      <c r="F66" s="26">
        <v>1247.6396117794652</v>
      </c>
      <c r="G66" s="169">
        <v>1270.3654191346448</v>
      </c>
      <c r="H66" s="26">
        <v>20.590095150255223</v>
      </c>
      <c r="I66" s="300">
        <f t="shared" si="0"/>
        <v>0.0162080097900342</v>
      </c>
    </row>
    <row r="67" spans="1:9" ht="13.5">
      <c r="A67" s="1" t="s">
        <v>96</v>
      </c>
      <c r="B67" s="8" t="s">
        <v>97</v>
      </c>
      <c r="C67" s="9" t="s">
        <v>139</v>
      </c>
      <c r="D67" s="25">
        <v>11779.09506984223</v>
      </c>
      <c r="E67" s="26">
        <v>7253.999813031288</v>
      </c>
      <c r="F67" s="26">
        <v>4525.095256810943</v>
      </c>
      <c r="G67" s="169">
        <v>4525.47414635613</v>
      </c>
      <c r="H67" s="26">
        <v>0.15314967777436778</v>
      </c>
      <c r="I67" s="300">
        <f t="shared" si="0"/>
        <v>3.384168659933291E-05</v>
      </c>
    </row>
    <row r="68" spans="1:9" ht="13.5">
      <c r="A68" s="1" t="s">
        <v>98</v>
      </c>
      <c r="B68" s="8" t="s">
        <v>97</v>
      </c>
      <c r="C68" s="9" t="s">
        <v>140</v>
      </c>
      <c r="D68" s="25">
        <v>7371.104583407548</v>
      </c>
      <c r="E68" s="26">
        <v>5378.273830255331</v>
      </c>
      <c r="F68" s="26">
        <v>1992.8307531522123</v>
      </c>
      <c r="G68" s="169">
        <v>1992.8307531522123</v>
      </c>
      <c r="H68" s="26">
        <v>0</v>
      </c>
      <c r="I68" s="300">
        <f t="shared" si="0"/>
        <v>0</v>
      </c>
    </row>
    <row r="69" spans="1:9" ht="13.5">
      <c r="A69" s="1" t="s">
        <v>99</v>
      </c>
      <c r="B69" s="8" t="s">
        <v>100</v>
      </c>
      <c r="C69" s="9" t="s">
        <v>141</v>
      </c>
      <c r="D69" s="25">
        <v>8338.589574121203</v>
      </c>
      <c r="E69" s="26">
        <v>5661.7264933582455</v>
      </c>
      <c r="F69" s="26">
        <v>2676.8630807629575</v>
      </c>
      <c r="G69" s="169">
        <v>2683.2945565471027</v>
      </c>
      <c r="H69" s="26">
        <v>5.51548240023525</v>
      </c>
      <c r="I69" s="300">
        <f aca="true" t="shared" si="1" ref="I69:I75">H69/G69</f>
        <v>0.002055488983413227</v>
      </c>
    </row>
    <row r="70" spans="1:9" ht="13.5">
      <c r="A70" s="1" t="s">
        <v>101</v>
      </c>
      <c r="B70" s="8" t="s">
        <v>102</v>
      </c>
      <c r="C70" s="9" t="s">
        <v>142</v>
      </c>
      <c r="D70" s="25">
        <v>17666.12155864583</v>
      </c>
      <c r="E70" s="26">
        <v>12631.225617292324</v>
      </c>
      <c r="F70" s="26">
        <v>5034.8959413535</v>
      </c>
      <c r="G70" s="169">
        <v>5091.410344667492</v>
      </c>
      <c r="H70" s="26">
        <v>18.810163145062774</v>
      </c>
      <c r="I70" s="300">
        <f t="shared" si="1"/>
        <v>0.00369448971339811</v>
      </c>
    </row>
    <row r="71" spans="1:9" ht="13.5">
      <c r="A71" s="1" t="s">
        <v>103</v>
      </c>
      <c r="B71" s="8" t="s">
        <v>102</v>
      </c>
      <c r="C71" s="9" t="s">
        <v>143</v>
      </c>
      <c r="D71" s="25">
        <v>3216.2910037454003</v>
      </c>
      <c r="E71" s="26">
        <v>2321.9117365399234</v>
      </c>
      <c r="F71" s="26">
        <v>894.3792672054764</v>
      </c>
      <c r="G71" s="169">
        <v>915.3047689580363</v>
      </c>
      <c r="H71" s="26">
        <v>6.230923337969059</v>
      </c>
      <c r="I71" s="300">
        <f t="shared" si="1"/>
        <v>0.006807484839243447</v>
      </c>
    </row>
    <row r="72" spans="1:9" ht="13.5">
      <c r="A72" s="1" t="s">
        <v>104</v>
      </c>
      <c r="B72" s="8" t="s">
        <v>102</v>
      </c>
      <c r="C72" s="9" t="s">
        <v>144</v>
      </c>
      <c r="D72" s="25">
        <v>8544.782116482667</v>
      </c>
      <c r="E72" s="26">
        <v>6466.700513146288</v>
      </c>
      <c r="F72" s="26">
        <v>2078.081603336374</v>
      </c>
      <c r="G72" s="169">
        <v>2659.007566694172</v>
      </c>
      <c r="H72" s="26">
        <v>275.85791795845427</v>
      </c>
      <c r="I72" s="300">
        <f t="shared" si="1"/>
        <v>0.10374469084396641</v>
      </c>
    </row>
    <row r="73" spans="1:9" ht="13.5">
      <c r="A73" s="1" t="s">
        <v>105</v>
      </c>
      <c r="B73" s="264" t="s">
        <v>106</v>
      </c>
      <c r="C73" s="9" t="s">
        <v>145</v>
      </c>
      <c r="D73" s="25">
        <v>5268.846351036748</v>
      </c>
      <c r="E73" s="26">
        <v>3818.918275389227</v>
      </c>
      <c r="F73" s="26">
        <v>1449.9280756475225</v>
      </c>
      <c r="G73" s="169">
        <v>1467.6689391217342</v>
      </c>
      <c r="H73" s="26">
        <v>6.282007088127304</v>
      </c>
      <c r="I73" s="300">
        <f t="shared" si="1"/>
        <v>0.004280261658931415</v>
      </c>
    </row>
    <row r="74" spans="1:9" ht="13.5">
      <c r="A74" s="1" t="s">
        <v>107</v>
      </c>
      <c r="B74" s="264" t="s">
        <v>106</v>
      </c>
      <c r="C74" s="9" t="s">
        <v>146</v>
      </c>
      <c r="D74" s="25">
        <v>9027.536860471042</v>
      </c>
      <c r="E74" s="26">
        <v>5848.147282534043</v>
      </c>
      <c r="F74" s="26">
        <v>3179.3895779369946</v>
      </c>
      <c r="G74" s="169">
        <v>3239.427837819057</v>
      </c>
      <c r="H74" s="26">
        <v>21.137540921417415</v>
      </c>
      <c r="I74" s="300">
        <f t="shared" si="1"/>
        <v>0.006525084669164371</v>
      </c>
    </row>
    <row r="75" spans="1:9" ht="14.25" thickBot="1">
      <c r="A75" s="1" t="s">
        <v>108</v>
      </c>
      <c r="B75" s="265" t="s">
        <v>106</v>
      </c>
      <c r="C75" s="51" t="s">
        <v>147</v>
      </c>
      <c r="D75" s="30">
        <v>4523.507142289796</v>
      </c>
      <c r="E75" s="31">
        <v>3334.418850781789</v>
      </c>
      <c r="F75" s="31">
        <v>1189.0882915080058</v>
      </c>
      <c r="G75" s="32">
        <v>1221.463121182476</v>
      </c>
      <c r="H75" s="31">
        <v>8.578626390556511</v>
      </c>
      <c r="I75" s="301">
        <f t="shared" si="1"/>
        <v>0.007023238149221976</v>
      </c>
    </row>
    <row r="76" spans="2:9" ht="6" customHeight="1" thickBot="1">
      <c r="B76" s="391"/>
      <c r="C76" s="52"/>
      <c r="D76" s="53"/>
      <c r="E76" s="53"/>
      <c r="F76" s="53"/>
      <c r="G76" s="53"/>
      <c r="H76" s="53"/>
      <c r="I76" s="94"/>
    </row>
    <row r="77" spans="2:9" ht="14.25" thickBot="1">
      <c r="B77" s="432" t="s">
        <v>157</v>
      </c>
      <c r="C77" s="433"/>
      <c r="D77" s="400">
        <f>SUM(D81:D83)</f>
        <v>2530161.9485421567</v>
      </c>
      <c r="E77" s="258">
        <f>SUM(E81:E83)</f>
        <v>1697122.971110802</v>
      </c>
      <c r="F77" s="258">
        <f>SUM(F81:F83)</f>
        <v>833038.9774313548</v>
      </c>
      <c r="G77" s="401">
        <f>SUM(G81:G83)</f>
        <v>847870.4506684493</v>
      </c>
      <c r="H77" s="258">
        <f>SUM(H81:H83)</f>
        <v>9673.316225217208</v>
      </c>
      <c r="I77" s="402">
        <f>H77/G77</f>
        <v>0.011408955480864912</v>
      </c>
    </row>
    <row r="78" spans="2:9" ht="14.25" thickBot="1">
      <c r="B78" s="391"/>
      <c r="C78" s="52"/>
      <c r="D78" s="53"/>
      <c r="E78" s="53"/>
      <c r="F78" s="53"/>
      <c r="G78" s="53"/>
      <c r="H78" s="53"/>
      <c r="I78" s="94"/>
    </row>
    <row r="79" spans="2:9" ht="13.5">
      <c r="B79" s="429" t="s">
        <v>412</v>
      </c>
      <c r="C79" s="430"/>
      <c r="D79" s="436" t="s">
        <v>158</v>
      </c>
      <c r="E79" s="436"/>
      <c r="F79" s="437"/>
      <c r="G79" s="442" t="s">
        <v>289</v>
      </c>
      <c r="H79" s="442" t="s">
        <v>195</v>
      </c>
      <c r="I79" s="449" t="s">
        <v>209</v>
      </c>
    </row>
    <row r="80" spans="2:9" ht="14.25" thickBot="1">
      <c r="B80" s="423"/>
      <c r="C80" s="424"/>
      <c r="D80" s="171" t="s">
        <v>174</v>
      </c>
      <c r="E80" s="173" t="s">
        <v>175</v>
      </c>
      <c r="F80" s="173" t="s">
        <v>176</v>
      </c>
      <c r="G80" s="453"/>
      <c r="H80" s="452"/>
      <c r="I80" s="450"/>
    </row>
    <row r="81" spans="2:9" ht="13.5">
      <c r="B81" s="429" t="s">
        <v>154</v>
      </c>
      <c r="C81" s="430"/>
      <c r="D81" s="392">
        <f>SUM(D4:D27)</f>
        <v>543860.0324971775</v>
      </c>
      <c r="E81" s="393">
        <f>SUM(E4:E27)</f>
        <v>333558.6422911618</v>
      </c>
      <c r="F81" s="393">
        <f>SUM(F4:F27)</f>
        <v>210301.39020601555</v>
      </c>
      <c r="G81" s="394">
        <f>SUM(G4:G27)</f>
        <v>214356.8587638749</v>
      </c>
      <c r="H81" s="393">
        <f>SUM(H4:H27)</f>
        <v>4150.86583795765</v>
      </c>
      <c r="I81" s="395">
        <f>H81/G81</f>
        <v>0.01936427815696834</v>
      </c>
    </row>
    <row r="82" spans="2:9" ht="14.25" thickBot="1">
      <c r="B82" s="423" t="s">
        <v>155</v>
      </c>
      <c r="C82" s="424"/>
      <c r="D82" s="396">
        <f>SUM(D28:D34)</f>
        <v>258754.99300514007</v>
      </c>
      <c r="E82" s="397">
        <f>SUM(E28:E34)</f>
        <v>185938.7624413817</v>
      </c>
      <c r="F82" s="397">
        <f>SUM(F28:F34)</f>
        <v>72816.23056375845</v>
      </c>
      <c r="G82" s="398">
        <f>SUM(G28:G34)</f>
        <v>73912.99810435952</v>
      </c>
      <c r="H82" s="397">
        <f>SUM(H28:H34)</f>
        <v>502.12730239828335</v>
      </c>
      <c r="I82" s="399">
        <f>H82/G82</f>
        <v>0.0067934912028506525</v>
      </c>
    </row>
    <row r="83" spans="2:9" ht="13.5" hidden="1">
      <c r="B83" s="425" t="s">
        <v>156</v>
      </c>
      <c r="C83" s="426"/>
      <c r="D83" s="20">
        <f>SUM(D35:D75)</f>
        <v>1727546.9230398391</v>
      </c>
      <c r="E83" s="21">
        <f>SUM(E35:E75)</f>
        <v>1177625.5663782584</v>
      </c>
      <c r="F83" s="21">
        <f>SUM(F35:F75)</f>
        <v>549921.3566615809</v>
      </c>
      <c r="G83" s="168">
        <f>SUM(G35:G75)</f>
        <v>559600.5938002148</v>
      </c>
      <c r="H83" s="21">
        <f>SUM(H35:H75)</f>
        <v>5020.323084861276</v>
      </c>
      <c r="I83" s="299">
        <f>H83/G83</f>
        <v>0.008971261182495457</v>
      </c>
    </row>
    <row r="84" spans="2:8" ht="13.5">
      <c r="B84" s="1"/>
      <c r="C84" s="1"/>
      <c r="D84" s="1"/>
      <c r="E84" s="1"/>
      <c r="F84" s="1"/>
      <c r="G84" s="1"/>
      <c r="H84" s="1"/>
    </row>
    <row r="85" ht="13.5">
      <c r="B85" s="1" t="s">
        <v>384</v>
      </c>
    </row>
    <row r="87" ht="13.5">
      <c r="B87" s="4"/>
    </row>
  </sheetData>
  <sheetProtection/>
  <mergeCells count="14">
    <mergeCell ref="B2:C3"/>
    <mergeCell ref="D2:F2"/>
    <mergeCell ref="G2:G3"/>
    <mergeCell ref="G79:G80"/>
    <mergeCell ref="B77:C77"/>
    <mergeCell ref="B82:C82"/>
    <mergeCell ref="B83:C83"/>
    <mergeCell ref="D79:F79"/>
    <mergeCell ref="I2:I3"/>
    <mergeCell ref="I79:I80"/>
    <mergeCell ref="H2:H3"/>
    <mergeCell ref="B81:C81"/>
    <mergeCell ref="B79:C80"/>
    <mergeCell ref="H79:H80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&amp;C&amp;14&amp;P+9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5:H17"/>
  <sheetViews>
    <sheetView view="pageBreakPreview" zoomScale="75" zoomScaleSheetLayoutView="75" zoomScalePageLayoutView="0" workbookViewId="0" topLeftCell="A1">
      <selection activeCell="C20" sqref="C20"/>
    </sheetView>
  </sheetViews>
  <sheetFormatPr defaultColWidth="10.57421875" defaultRowHeight="18" customHeight="1"/>
  <cols>
    <col min="1" max="16384" width="10.57421875" style="262" customWidth="1"/>
  </cols>
  <sheetData>
    <row r="15" spans="1:8" ht="18" customHeight="1">
      <c r="A15" s="422" t="s">
        <v>356</v>
      </c>
      <c r="B15" s="422"/>
      <c r="C15" s="422"/>
      <c r="D15" s="422"/>
      <c r="E15" s="422"/>
      <c r="F15" s="422"/>
      <c r="G15" s="422"/>
      <c r="H15" s="422"/>
    </row>
    <row r="16" spans="1:8" ht="18" customHeight="1">
      <c r="A16" s="422"/>
      <c r="B16" s="422"/>
      <c r="C16" s="422"/>
      <c r="D16" s="422"/>
      <c r="E16" s="422"/>
      <c r="F16" s="422"/>
      <c r="G16" s="422"/>
      <c r="H16" s="422"/>
    </row>
    <row r="17" spans="1:8" ht="18" customHeight="1">
      <c r="A17" s="422"/>
      <c r="B17" s="422"/>
      <c r="C17" s="422"/>
      <c r="D17" s="422"/>
      <c r="E17" s="422"/>
      <c r="F17" s="422"/>
      <c r="G17" s="422"/>
      <c r="H17" s="422"/>
    </row>
  </sheetData>
  <sheetProtection/>
  <mergeCells count="1">
    <mergeCell ref="A15:H17"/>
  </mergeCells>
  <printOptions horizontalCentered="1" verticalCentered="1"/>
  <pageMargins left="0.7874015748031497" right="0.5905511811023623" top="0.7874015748031497" bottom="0.7874015748031497" header="0.31496062992125984" footer="0.1968503937007874"/>
  <pageSetup horizontalDpi="300" verticalDpi="300" orientation="portrait" paperSize="9" r:id="rId1"/>
  <headerFooter alignWithMargins="0">
    <oddFooter xml:space="preserve">&amp;C&amp;P+10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AN87"/>
  <sheetViews>
    <sheetView view="pageBreakPreview" zoomScale="75" zoomScaleSheetLayoutView="75" zoomScalePageLayoutView="0" workbookViewId="0" topLeftCell="A1">
      <selection activeCell="O79" sqref="O79:S82"/>
    </sheetView>
  </sheetViews>
  <sheetFormatPr defaultColWidth="9.140625" defaultRowHeight="15"/>
  <cols>
    <col min="2" max="2" width="7.140625" style="0" hidden="1" customWidth="1"/>
    <col min="3" max="3" width="7.57421875" style="0" hidden="1" customWidth="1"/>
    <col min="4" max="4" width="0" style="0" hidden="1" customWidth="1"/>
    <col min="5" max="6" width="8.57421875" style="0" hidden="1" customWidth="1"/>
    <col min="7" max="8" width="0" style="0" hidden="1" customWidth="1"/>
    <col min="9" max="9" width="7.140625" style="0" customWidth="1"/>
    <col min="10" max="10" width="7.57421875" style="0" customWidth="1"/>
    <col min="11" max="13" width="9.140625" style="0" customWidth="1"/>
    <col min="15" max="15" width="7.140625" style="0" customWidth="1"/>
    <col min="16" max="16" width="7.57421875" style="0" customWidth="1"/>
    <col min="17" max="19" width="9.140625" style="0" customWidth="1"/>
    <col min="20" max="20" width="9.421875" style="0" customWidth="1"/>
  </cols>
  <sheetData>
    <row r="1" spans="2:15" s="293" customFormat="1" ht="14.25" thickBot="1">
      <c r="B1" s="293" t="s">
        <v>305</v>
      </c>
      <c r="I1" s="293" t="s">
        <v>398</v>
      </c>
      <c r="O1" s="293" t="s">
        <v>399</v>
      </c>
    </row>
    <row r="2" spans="2:19" ht="9.75" customHeight="1">
      <c r="B2" s="467"/>
      <c r="C2" s="468"/>
      <c r="D2" s="457" t="s">
        <v>148</v>
      </c>
      <c r="E2" s="456" t="s">
        <v>149</v>
      </c>
      <c r="F2" s="454" t="s">
        <v>150</v>
      </c>
      <c r="I2" s="429" t="s">
        <v>409</v>
      </c>
      <c r="J2" s="430"/>
      <c r="K2" s="437" t="s">
        <v>148</v>
      </c>
      <c r="L2" s="456" t="s">
        <v>149</v>
      </c>
      <c r="M2" s="454" t="s">
        <v>150</v>
      </c>
      <c r="O2" s="429" t="s">
        <v>409</v>
      </c>
      <c r="P2" s="430"/>
      <c r="Q2" s="437" t="s">
        <v>148</v>
      </c>
      <c r="R2" s="456" t="s">
        <v>149</v>
      </c>
      <c r="S2" s="454" t="s">
        <v>150</v>
      </c>
    </row>
    <row r="3" spans="2:19" ht="9.75" customHeight="1" thickBot="1">
      <c r="B3" s="469"/>
      <c r="C3" s="470"/>
      <c r="D3" s="434"/>
      <c r="E3" s="453"/>
      <c r="F3" s="435"/>
      <c r="I3" s="423"/>
      <c r="J3" s="424"/>
      <c r="K3" s="464"/>
      <c r="L3" s="453"/>
      <c r="M3" s="435"/>
      <c r="O3" s="423"/>
      <c r="P3" s="424"/>
      <c r="Q3" s="464"/>
      <c r="R3" s="453"/>
      <c r="S3" s="435"/>
    </row>
    <row r="4" spans="1:40" ht="13.5">
      <c r="A4" s="1" t="s">
        <v>0</v>
      </c>
      <c r="B4" s="15" t="s">
        <v>1</v>
      </c>
      <c r="C4" s="16" t="s">
        <v>163</v>
      </c>
      <c r="D4" s="20">
        <f>'人的被害_建物倒壊内訳（揺れ）'!D4+'人的被害建物倒壊内訳_（屋内収容物・屋内落下物）'!D4</f>
        <v>11</v>
      </c>
      <c r="E4" s="21">
        <f>'人的被害_建物倒壊内訳（揺れ）'!G4+'人的被害建物倒壊内訳_（屋内収容物・屋内落下物）'!E4</f>
        <v>391</v>
      </c>
      <c r="F4" s="46">
        <f>'人的被害_建物倒壊内訳（揺れ）'!J4+'人的被害建物倒壊内訳_（屋内収容物・屋内落下物）'!F4</f>
        <v>40</v>
      </c>
      <c r="I4" s="15" t="s">
        <v>1</v>
      </c>
      <c r="J4" s="16" t="s">
        <v>163</v>
      </c>
      <c r="K4" s="20">
        <f>'人的被害_建物倒壊内訳（揺れ）'!O4+'人的被害建物倒壊内訳_（屋内収容物・屋内落下物）'!J4</f>
        <v>5</v>
      </c>
      <c r="L4" s="21">
        <f>'人的被害_建物倒壊内訳（揺れ）'!R4+'人的被害建物倒壊内訳_（屋内収容物・屋内落下物）'!K4</f>
        <v>217</v>
      </c>
      <c r="M4" s="46">
        <f>'人的被害_建物倒壊内訳（揺れ）'!U4+'人的被害建物倒壊内訳_（屋内収容物・屋内落下物）'!L4</f>
        <v>27</v>
      </c>
      <c r="O4" s="15" t="s">
        <v>1</v>
      </c>
      <c r="P4" s="16" t="s">
        <v>163</v>
      </c>
      <c r="Q4" s="20">
        <f>'人的被害_建物倒壊内訳（揺れ）'!Z4+'人的被害建物倒壊内訳_（屋内収容物・屋内落下物）'!P4</f>
        <v>7</v>
      </c>
      <c r="R4" s="21">
        <f>'人的被害_建物倒壊内訳（揺れ）'!AC4+'人的被害建物倒壊内訳_（屋内収容物・屋内落下物）'!Q4</f>
        <v>251</v>
      </c>
      <c r="S4" s="46">
        <f>'人的被害_建物倒壊内訳（揺れ）'!AF4+'人的被害建物倒壊内訳_（屋内収容物・屋内落下物）'!R4</f>
        <v>28</v>
      </c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39" ht="13.5">
      <c r="A5" s="1" t="s">
        <v>2</v>
      </c>
      <c r="B5" s="8" t="s">
        <v>1</v>
      </c>
      <c r="C5" s="9" t="s">
        <v>109</v>
      </c>
      <c r="D5" s="25">
        <f>'人的被害_建物倒壊内訳（揺れ）'!D5+'人的被害建物倒壊内訳_（屋内収容物・屋内落下物）'!D5</f>
        <v>29</v>
      </c>
      <c r="E5" s="26">
        <f>'人的被害_建物倒壊内訳（揺れ）'!G5+'人的被害建物倒壊内訳_（屋内収容物・屋内落下物）'!E5</f>
        <v>579</v>
      </c>
      <c r="F5" s="47">
        <f>'人的被害_建物倒壊内訳（揺れ）'!J5+'人的被害建物倒壊内訳_（屋内収容物・屋内落下物）'!F5</f>
        <v>63</v>
      </c>
      <c r="I5" s="8" t="s">
        <v>1</v>
      </c>
      <c r="J5" s="9" t="s">
        <v>109</v>
      </c>
      <c r="K5" s="25">
        <f>'人的被害_建物倒壊内訳（揺れ）'!O5+'人的被害建物倒壊内訳_（屋内収容物・屋内落下物）'!J5</f>
        <v>14</v>
      </c>
      <c r="L5" s="26">
        <f>'人的被害_建物倒壊内訳（揺れ）'!R5+'人的被害建物倒壊内訳_（屋内収容物・屋内落下物）'!K5</f>
        <v>299</v>
      </c>
      <c r="M5" s="47">
        <f>'人的被害_建物倒壊内訳（揺れ）'!U5+'人的被害建物倒壊内訳_（屋内収容物・屋内落下物）'!L5</f>
        <v>37</v>
      </c>
      <c r="O5" s="8" t="s">
        <v>1</v>
      </c>
      <c r="P5" s="9" t="s">
        <v>109</v>
      </c>
      <c r="Q5" s="25">
        <f>'人的被害_建物倒壊内訳（揺れ）'!Z5+'人的被害建物倒壊内訳_（屋内収容物・屋内落下物）'!P5</f>
        <v>20</v>
      </c>
      <c r="R5" s="26">
        <f>'人的被害_建物倒壊内訳（揺れ）'!AC5+'人的被害建物倒壊内訳_（屋内収容物・屋内落下物）'!Q5</f>
        <v>353</v>
      </c>
      <c r="S5" s="47">
        <f>'人的被害_建物倒壊内訳（揺れ）'!AF5+'人的被害建物倒壊内訳_（屋内収容物・屋内落下物）'!R5</f>
        <v>40</v>
      </c>
      <c r="AE5" s="2"/>
      <c r="AF5" s="2"/>
      <c r="AG5" s="2"/>
      <c r="AH5" s="2"/>
      <c r="AI5" s="2"/>
      <c r="AJ5" s="2"/>
      <c r="AK5" s="2"/>
      <c r="AL5" s="2"/>
      <c r="AM5" s="2"/>
    </row>
    <row r="6" spans="1:39" ht="13.5">
      <c r="A6" s="1" t="s">
        <v>3</v>
      </c>
      <c r="B6" s="8" t="s">
        <v>1</v>
      </c>
      <c r="C6" s="9" t="s">
        <v>110</v>
      </c>
      <c r="D6" s="25">
        <f>'人的被害_建物倒壊内訳（揺れ）'!D6+'人的被害建物倒壊内訳_（屋内収容物・屋内落下物）'!D6</f>
        <v>13</v>
      </c>
      <c r="E6" s="26">
        <f>'人的被害_建物倒壊内訳（揺れ）'!G6+'人的被害建物倒壊内訳_（屋内収容物・屋内落下物）'!E6</f>
        <v>344</v>
      </c>
      <c r="F6" s="47">
        <f>'人的被害_建物倒壊内訳（揺れ）'!J6+'人的被害建物倒壊内訳_（屋内収容物・屋内落下物）'!F6</f>
        <v>32</v>
      </c>
      <c r="I6" s="8" t="s">
        <v>1</v>
      </c>
      <c r="J6" s="9" t="s">
        <v>110</v>
      </c>
      <c r="K6" s="25">
        <f>'人的被害_建物倒壊内訳（揺れ）'!O6+'人的被害建物倒壊内訳_（屋内収容物・屋内落下物）'!J6</f>
        <v>5</v>
      </c>
      <c r="L6" s="26">
        <f>'人的被害_建物倒壊内訳（揺れ）'!R6+'人的被害建物倒壊内訳_（屋内収容物・屋内落下物）'!K6</f>
        <v>170</v>
      </c>
      <c r="M6" s="47">
        <f>'人的被害_建物倒壊内訳（揺れ）'!U6+'人的被害建物倒壊内訳_（屋内収容物・屋内落下物）'!L6</f>
        <v>19</v>
      </c>
      <c r="O6" s="8" t="s">
        <v>1</v>
      </c>
      <c r="P6" s="9" t="s">
        <v>110</v>
      </c>
      <c r="Q6" s="25">
        <f>'人的被害_建物倒壊内訳（揺れ）'!Z6+'人的被害建物倒壊内訳_（屋内収容物・屋内落下物）'!P6</f>
        <v>8</v>
      </c>
      <c r="R6" s="26">
        <f>'人的被害_建物倒壊内訳（揺れ）'!AC6+'人的被害建物倒壊内訳_（屋内収容物・屋内落下物）'!Q6</f>
        <v>207</v>
      </c>
      <c r="S6" s="47">
        <f>'人的被害_建物倒壊内訳（揺れ）'!AF6+'人的被害建物倒壊内訳_（屋内収容物・屋内落下物）'!R6</f>
        <v>21</v>
      </c>
      <c r="AE6" s="2"/>
      <c r="AF6" s="2"/>
      <c r="AG6" s="2"/>
      <c r="AH6" s="2"/>
      <c r="AI6" s="2"/>
      <c r="AJ6" s="2"/>
      <c r="AK6" s="2"/>
      <c r="AL6" s="2"/>
      <c r="AM6" s="2"/>
    </row>
    <row r="7" spans="1:39" ht="13.5">
      <c r="A7" s="1" t="s">
        <v>4</v>
      </c>
      <c r="B7" s="8" t="s">
        <v>1</v>
      </c>
      <c r="C7" s="9" t="s">
        <v>111</v>
      </c>
      <c r="D7" s="25">
        <f>'人的被害_建物倒壊内訳（揺れ）'!D7+'人的被害建物倒壊内訳_（屋内収容物・屋内落下物）'!D7</f>
        <v>9</v>
      </c>
      <c r="E7" s="26">
        <f>'人的被害_建物倒壊内訳（揺れ）'!G7+'人的被害建物倒壊内訳_（屋内収容物・屋内落下物）'!E7</f>
        <v>266</v>
      </c>
      <c r="F7" s="47">
        <f>'人的被害_建物倒壊内訳（揺れ）'!J7+'人的被害建物倒壊内訳_（屋内収容物・屋内落下物）'!F7</f>
        <v>22</v>
      </c>
      <c r="I7" s="8" t="s">
        <v>1</v>
      </c>
      <c r="J7" s="9" t="s">
        <v>111</v>
      </c>
      <c r="K7" s="25">
        <f>'人的被害_建物倒壊内訳（揺れ）'!O7+'人的被害建物倒壊内訳_（屋内収容物・屋内落下物）'!J7</f>
        <v>4</v>
      </c>
      <c r="L7" s="26">
        <f>'人的被害_建物倒壊内訳（揺れ）'!R7+'人的被害建物倒壊内訳_（屋内収容物・屋内落下物）'!K7</f>
        <v>140</v>
      </c>
      <c r="M7" s="47">
        <f>'人的被害_建物倒壊内訳（揺れ）'!U7+'人的被害建物倒壊内訳_（屋内収容物・屋内落下物）'!L7</f>
        <v>16</v>
      </c>
      <c r="O7" s="8" t="s">
        <v>1</v>
      </c>
      <c r="P7" s="9" t="s">
        <v>111</v>
      </c>
      <c r="Q7" s="25">
        <f>'人的被害_建物倒壊内訳（揺れ）'!Z7+'人的被害建物倒壊内訳_（屋内収容物・屋内落下物）'!P7</f>
        <v>6</v>
      </c>
      <c r="R7" s="26">
        <f>'人的被害_建物倒壊内訳（揺れ）'!AC7+'人的被害建物倒壊内訳_（屋内収容物・屋内落下物）'!Q7</f>
        <v>163</v>
      </c>
      <c r="S7" s="47">
        <f>'人的被害_建物倒壊内訳（揺れ）'!AF7+'人的被害建物倒壊内訳_（屋内収容物・屋内落下物）'!R7</f>
        <v>17</v>
      </c>
      <c r="AE7" s="2"/>
      <c r="AF7" s="2"/>
      <c r="AG7" s="2"/>
      <c r="AH7" s="2"/>
      <c r="AI7" s="2"/>
      <c r="AJ7" s="2"/>
      <c r="AK7" s="2"/>
      <c r="AL7" s="2"/>
      <c r="AM7" s="2"/>
    </row>
    <row r="8" spans="1:39" ht="13.5">
      <c r="A8" s="1" t="s">
        <v>5</v>
      </c>
      <c r="B8" s="8" t="s">
        <v>1</v>
      </c>
      <c r="C8" s="9" t="s">
        <v>112</v>
      </c>
      <c r="D8" s="25">
        <f>'人的被害_建物倒壊内訳（揺れ）'!D8+'人的被害建物倒壊内訳_（屋内収容物・屋内落下物）'!D8</f>
        <v>5</v>
      </c>
      <c r="E8" s="26">
        <f>'人的被害_建物倒壊内訳（揺れ）'!G8+'人的被害建物倒壊内訳_（屋内収容物・屋内落下物）'!E8</f>
        <v>260</v>
      </c>
      <c r="F8" s="47">
        <f>'人的被害_建物倒壊内訳（揺れ）'!J8+'人的被害建物倒壊内訳_（屋内収容物・屋内落下物）'!F8</f>
        <v>22</v>
      </c>
      <c r="I8" s="8" t="s">
        <v>1</v>
      </c>
      <c r="J8" s="9" t="s">
        <v>112</v>
      </c>
      <c r="K8" s="25">
        <f>'人的被害_建物倒壊内訳（揺れ）'!O8+'人的被害建物倒壊内訳_（屋内収容物・屋内落下物）'!J8</f>
        <v>1</v>
      </c>
      <c r="L8" s="26">
        <f>'人的被害_建物倒壊内訳（揺れ）'!R8+'人的被害建物倒壊内訳_（屋内収容物・屋内落下物）'!K8</f>
        <v>146</v>
      </c>
      <c r="M8" s="47">
        <f>'人的被害_建物倒壊内訳（揺れ）'!U8+'人的被害建物倒壊内訳_（屋内収容物・屋内落下物）'!L8</f>
        <v>18</v>
      </c>
      <c r="O8" s="8" t="s">
        <v>1</v>
      </c>
      <c r="P8" s="9" t="s">
        <v>112</v>
      </c>
      <c r="Q8" s="25">
        <f>'人的被害_建物倒壊内訳（揺れ）'!Z8+'人的被害建物倒壊内訳_（屋内収容物・屋内落下物）'!P8</f>
        <v>3</v>
      </c>
      <c r="R8" s="26">
        <f>'人的被害_建物倒壊内訳（揺れ）'!AC8+'人的被害建物倒壊内訳_（屋内収容物・屋内落下物）'!Q8</f>
        <v>167</v>
      </c>
      <c r="S8" s="47">
        <f>'人的被害_建物倒壊内訳（揺れ）'!AF8+'人的被害建物倒壊内訳_（屋内収容物・屋内落下物）'!R8</f>
        <v>16</v>
      </c>
      <c r="AE8" s="2"/>
      <c r="AF8" s="2"/>
      <c r="AG8" s="2"/>
      <c r="AH8" s="2"/>
      <c r="AI8" s="2"/>
      <c r="AJ8" s="2"/>
      <c r="AK8" s="2"/>
      <c r="AL8" s="2"/>
      <c r="AM8" s="2"/>
    </row>
    <row r="9" spans="1:39" ht="13.5">
      <c r="A9" s="1" t="s">
        <v>6</v>
      </c>
      <c r="B9" s="8" t="s">
        <v>1</v>
      </c>
      <c r="C9" s="9" t="s">
        <v>113</v>
      </c>
      <c r="D9" s="25">
        <f>'人的被害_建物倒壊内訳（揺れ）'!D9+'人的被害建物倒壊内訳_（屋内収容物・屋内落下物）'!D9</f>
        <v>6</v>
      </c>
      <c r="E9" s="26">
        <f>'人的被害_建物倒壊内訳（揺れ）'!G9+'人的被害建物倒壊内訳_（屋内収容物・屋内落下物）'!E9</f>
        <v>266</v>
      </c>
      <c r="F9" s="47">
        <f>'人的被害_建物倒壊内訳（揺れ）'!J9+'人的被害建物倒壊内訳_（屋内収容物・屋内落下物）'!F9</f>
        <v>27</v>
      </c>
      <c r="I9" s="8" t="s">
        <v>1</v>
      </c>
      <c r="J9" s="9" t="s">
        <v>113</v>
      </c>
      <c r="K9" s="25">
        <f>'人的被害_建物倒壊内訳（揺れ）'!O9+'人的被害建物倒壊内訳_（屋内収容物・屋内落下物）'!J9</f>
        <v>1</v>
      </c>
      <c r="L9" s="26">
        <f>'人的被害_建物倒壊内訳（揺れ）'!R9+'人的被害建物倒壊内訳_（屋内収容物・屋内落下物）'!K9</f>
        <v>151</v>
      </c>
      <c r="M9" s="47">
        <f>'人的被害_建物倒壊内訳（揺れ）'!U9+'人的被害建物倒壊内訳_（屋内収容物・屋内落下物）'!L9</f>
        <v>19</v>
      </c>
      <c r="O9" s="8" t="s">
        <v>1</v>
      </c>
      <c r="P9" s="9" t="s">
        <v>113</v>
      </c>
      <c r="Q9" s="25">
        <f>'人的被害_建物倒壊内訳（揺れ）'!Z9+'人的被害建物倒壊内訳_（屋内収容物・屋内落下物）'!P9</f>
        <v>3</v>
      </c>
      <c r="R9" s="26">
        <f>'人的被害_建物倒壊内訳（揺れ）'!AC9+'人的被害建物倒壊内訳_（屋内収容物・屋内落下物）'!Q9</f>
        <v>171</v>
      </c>
      <c r="S9" s="47">
        <f>'人的被害_建物倒壊内訳（揺れ）'!AF9+'人的被害建物倒壊内訳_（屋内収容物・屋内落下物）'!R9</f>
        <v>18</v>
      </c>
      <c r="AE9" s="2"/>
      <c r="AF9" s="2"/>
      <c r="AG9" s="2"/>
      <c r="AH9" s="2"/>
      <c r="AI9" s="2"/>
      <c r="AJ9" s="2"/>
      <c r="AK9" s="2"/>
      <c r="AL9" s="2"/>
      <c r="AM9" s="2"/>
    </row>
    <row r="10" spans="1:39" ht="13.5">
      <c r="A10" s="1" t="s">
        <v>7</v>
      </c>
      <c r="B10" s="8" t="s">
        <v>1</v>
      </c>
      <c r="C10" s="9" t="s">
        <v>114</v>
      </c>
      <c r="D10" s="25">
        <f>'人的被害_建物倒壊内訳（揺れ）'!D10+'人的被害建物倒壊内訳_（屋内収容物・屋内落下物）'!D10</f>
        <v>6</v>
      </c>
      <c r="E10" s="26">
        <f>'人的被害_建物倒壊内訳（揺れ）'!G10+'人的被害建物倒壊内訳_（屋内収容物・屋内落下物）'!E10</f>
        <v>294</v>
      </c>
      <c r="F10" s="47">
        <f>'人的被害_建物倒壊内訳（揺れ）'!J10+'人的被害建物倒壊内訳_（屋内収容物・屋内落下物）'!F10</f>
        <v>25</v>
      </c>
      <c r="I10" s="8" t="s">
        <v>1</v>
      </c>
      <c r="J10" s="9" t="s">
        <v>114</v>
      </c>
      <c r="K10" s="25">
        <f>'人的被害_建物倒壊内訳（揺れ）'!O10+'人的被害建物倒壊内訳_（屋内収容物・屋内落下物）'!J10</f>
        <v>3</v>
      </c>
      <c r="L10" s="26">
        <f>'人的被害_建物倒壊内訳（揺れ）'!R10+'人的被害建物倒壊内訳_（屋内収容物・屋内落下物）'!K10</f>
        <v>167</v>
      </c>
      <c r="M10" s="47">
        <f>'人的被害_建物倒壊内訳（揺れ）'!U10+'人的被害建物倒壊内訳_（屋内収容物・屋内落下物）'!L10</f>
        <v>21</v>
      </c>
      <c r="O10" s="8" t="s">
        <v>1</v>
      </c>
      <c r="P10" s="9" t="s">
        <v>114</v>
      </c>
      <c r="Q10" s="25">
        <f>'人的被害_建物倒壊内訳（揺れ）'!Z10+'人的被害建物倒壊内訳_（屋内収容物・屋内落下物）'!P10</f>
        <v>4</v>
      </c>
      <c r="R10" s="26">
        <f>'人的被害_建物倒壊内訳（揺れ）'!AC10+'人的被害建物倒壊内訳_（屋内収容物・屋内落下物）'!Q10</f>
        <v>189</v>
      </c>
      <c r="S10" s="47">
        <f>'人的被害_建物倒壊内訳（揺れ）'!AF10+'人的被害建物倒壊内訳_（屋内収容物・屋内落下物）'!R10</f>
        <v>19</v>
      </c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3.5">
      <c r="A11" s="1" t="s">
        <v>8</v>
      </c>
      <c r="B11" s="8" t="s">
        <v>1</v>
      </c>
      <c r="C11" s="9" t="s">
        <v>115</v>
      </c>
      <c r="D11" s="25">
        <f>'人的被害_建物倒壊内訳（揺れ）'!D11+'人的被害建物倒壊内訳_（屋内収容物・屋内落下物）'!D11</f>
        <v>6</v>
      </c>
      <c r="E11" s="26">
        <f>'人的被害_建物倒壊内訳（揺れ）'!G11+'人的被害建物倒壊内訳_（屋内収容物・屋内落下物）'!E11</f>
        <v>253</v>
      </c>
      <c r="F11" s="47">
        <f>'人的被害_建物倒壊内訳（揺れ）'!J11+'人的被害建物倒壊内訳_（屋内収容物・屋内落下物）'!F11</f>
        <v>21</v>
      </c>
      <c r="I11" s="8" t="s">
        <v>1</v>
      </c>
      <c r="J11" s="9" t="s">
        <v>115</v>
      </c>
      <c r="K11" s="25">
        <f>'人的被害_建物倒壊内訳（揺れ）'!O11+'人的被害建物倒壊内訳_（屋内収容物・屋内落下物）'!J11</f>
        <v>3</v>
      </c>
      <c r="L11" s="26">
        <f>'人的被害_建物倒壊内訳（揺れ）'!R11+'人的被害建物倒壊内訳_（屋内収容物・屋内落下物）'!K11</f>
        <v>145</v>
      </c>
      <c r="M11" s="47">
        <f>'人的被害_建物倒壊内訳（揺れ）'!U11+'人的被害建物倒壊内訳_（屋内収容物・屋内落下物）'!L11</f>
        <v>17</v>
      </c>
      <c r="O11" s="8" t="s">
        <v>1</v>
      </c>
      <c r="P11" s="9" t="s">
        <v>115</v>
      </c>
      <c r="Q11" s="25">
        <f>'人的被害_建物倒壊内訳（揺れ）'!Z11+'人的被害建物倒壊内訳_（屋内収容物・屋内落下物）'!P11</f>
        <v>4</v>
      </c>
      <c r="R11" s="26">
        <f>'人的被害_建物倒壊内訳（揺れ）'!AC11+'人的被害建物倒壊内訳_（屋内収容物・屋内落下物）'!Q11</f>
        <v>163</v>
      </c>
      <c r="S11" s="47">
        <f>'人的被害_建物倒壊内訳（揺れ）'!AF11+'人的被害建物倒壊内訳_（屋内収容物・屋内落下物）'!R11</f>
        <v>15</v>
      </c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3.5">
      <c r="A12" s="1" t="s">
        <v>9</v>
      </c>
      <c r="B12" s="8" t="s">
        <v>1</v>
      </c>
      <c r="C12" s="9" t="s">
        <v>116</v>
      </c>
      <c r="D12" s="25">
        <f>'人的被害_建物倒壊内訳（揺れ）'!D12+'人的被害建物倒壊内訳_（屋内収容物・屋内落下物）'!D12</f>
        <v>4</v>
      </c>
      <c r="E12" s="26">
        <f>'人的被害_建物倒壊内訳（揺れ）'!G12+'人的被害建物倒壊内訳_（屋内収容物・屋内落下物）'!E12</f>
        <v>222</v>
      </c>
      <c r="F12" s="47">
        <f>'人的被害_建物倒壊内訳（揺れ）'!J12+'人的被害建物倒壊内訳_（屋内収容物・屋内落下物）'!F12</f>
        <v>20</v>
      </c>
      <c r="I12" s="8" t="s">
        <v>1</v>
      </c>
      <c r="J12" s="9" t="s">
        <v>116</v>
      </c>
      <c r="K12" s="25">
        <f>'人的被害_建物倒壊内訳（揺れ）'!O12+'人的被害建物倒壊内訳_（屋内収容物・屋内落下物）'!J12</f>
        <v>1</v>
      </c>
      <c r="L12" s="26">
        <f>'人的被害_建物倒壊内訳（揺れ）'!R12+'人的被害建物倒壊内訳_（屋内収容物・屋内落下物）'!K12</f>
        <v>126</v>
      </c>
      <c r="M12" s="47">
        <f>'人的被害_建物倒壊内訳（揺れ）'!U12+'人的被害建物倒壊内訳_（屋内収容物・屋内落下物）'!L12</f>
        <v>15</v>
      </c>
      <c r="O12" s="8" t="s">
        <v>1</v>
      </c>
      <c r="P12" s="9" t="s">
        <v>116</v>
      </c>
      <c r="Q12" s="25">
        <f>'人的被害_建物倒壊内訳（揺れ）'!Z12+'人的被害建物倒壊内訳_（屋内収容物・屋内落下物）'!P12</f>
        <v>3</v>
      </c>
      <c r="R12" s="26">
        <f>'人的被害_建物倒壊内訳（揺れ）'!AC12+'人的被害建物倒壊内訳_（屋内収容物・屋内落下物）'!Q12</f>
        <v>144</v>
      </c>
      <c r="S12" s="47">
        <f>'人的被害_建物倒壊内訳（揺れ）'!AF12+'人的被害建物倒壊内訳_（屋内収容物・屋内落下物）'!R12</f>
        <v>15</v>
      </c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3.5">
      <c r="A13" s="1" t="s">
        <v>10</v>
      </c>
      <c r="B13" s="8" t="s">
        <v>1</v>
      </c>
      <c r="C13" s="9" t="s">
        <v>117</v>
      </c>
      <c r="D13" s="25">
        <f>'人的被害_建物倒壊内訳（揺れ）'!D13+'人的被害建物倒壊内訳_（屋内収容物・屋内落下物）'!D13</f>
        <v>3</v>
      </c>
      <c r="E13" s="26">
        <f>'人的被害_建物倒壊内訳（揺れ）'!G13+'人的被害建物倒壊内訳_（屋内収容物・屋内落下物）'!E13</f>
        <v>158</v>
      </c>
      <c r="F13" s="47">
        <f>'人的被害_建物倒壊内訳（揺れ）'!J13+'人的被害建物倒壊内訳_（屋内収容物・屋内落下物）'!F13</f>
        <v>15</v>
      </c>
      <c r="I13" s="8" t="s">
        <v>1</v>
      </c>
      <c r="J13" s="9" t="s">
        <v>117</v>
      </c>
      <c r="K13" s="25">
        <f>'人的被害_建物倒壊内訳（揺れ）'!O13+'人的被害建物倒壊内訳_（屋内収容物・屋内落下物）'!J13</f>
        <v>0</v>
      </c>
      <c r="L13" s="26">
        <f>'人的被害_建物倒壊内訳（揺れ）'!R13+'人的被害建物倒壊内訳_（屋内収容物・屋内落下物）'!K13</f>
        <v>97</v>
      </c>
      <c r="M13" s="47">
        <f>'人的被害_建物倒壊内訳（揺れ）'!U13+'人的被害建物倒壊内訳_（屋内収容物・屋内落下物）'!L13</f>
        <v>11</v>
      </c>
      <c r="O13" s="8" t="s">
        <v>1</v>
      </c>
      <c r="P13" s="9" t="s">
        <v>117</v>
      </c>
      <c r="Q13" s="25">
        <f>'人的被害_建物倒壊内訳（揺れ）'!Z13+'人的被害建物倒壊内訳_（屋内収容物・屋内落下物）'!P13</f>
        <v>2</v>
      </c>
      <c r="R13" s="26">
        <f>'人的被害_建物倒壊内訳（揺れ）'!AC13+'人的被害建物倒壊内訳_（屋内収容物・屋内落下物）'!Q13</f>
        <v>106</v>
      </c>
      <c r="S13" s="47">
        <f>'人的被害_建物倒壊内訳（揺れ）'!AF13+'人的被害建物倒壊内訳_（屋内収容物・屋内落下物）'!R13</f>
        <v>12</v>
      </c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3.5">
      <c r="A14" s="1" t="s">
        <v>11</v>
      </c>
      <c r="B14" s="8" t="s">
        <v>1</v>
      </c>
      <c r="C14" s="9" t="s">
        <v>118</v>
      </c>
      <c r="D14" s="25">
        <f>'人的被害_建物倒壊内訳（揺れ）'!D14+'人的被害建物倒壊内訳_（屋内収容物・屋内落下物）'!D14</f>
        <v>7</v>
      </c>
      <c r="E14" s="26">
        <f>'人的被害_建物倒壊内訳（揺れ）'!G14+'人的被害建物倒壊内訳_（屋内収容物・屋内落下物）'!E14</f>
        <v>289</v>
      </c>
      <c r="F14" s="47">
        <f>'人的被害_建物倒壊内訳（揺れ）'!J14+'人的被害建物倒壊内訳_（屋内収容物・屋内落下物）'!F14</f>
        <v>27</v>
      </c>
      <c r="I14" s="8" t="s">
        <v>1</v>
      </c>
      <c r="J14" s="9" t="s">
        <v>118</v>
      </c>
      <c r="K14" s="25">
        <f>'人的被害_建物倒壊内訳（揺れ）'!O14+'人的被害建物倒壊内訳_（屋内収容物・屋内落下物）'!J14</f>
        <v>4</v>
      </c>
      <c r="L14" s="26">
        <f>'人的被害_建物倒壊内訳（揺れ）'!R14+'人的被害建物倒壊内訳_（屋内収容物・屋内落下物）'!K14</f>
        <v>179</v>
      </c>
      <c r="M14" s="47">
        <f>'人的被害_建物倒壊内訳（揺れ）'!U14+'人的被害建物倒壊内訳_（屋内収容物・屋内落下物）'!L14</f>
        <v>21</v>
      </c>
      <c r="O14" s="8" t="s">
        <v>1</v>
      </c>
      <c r="P14" s="9" t="s">
        <v>118</v>
      </c>
      <c r="Q14" s="25">
        <f>'人的被害_建物倒壊内訳（揺れ）'!Z14+'人的被害建物倒壊内訳_（屋内収容物・屋内落下物）'!P14</f>
        <v>4</v>
      </c>
      <c r="R14" s="26">
        <f>'人的被害_建物倒壊内訳（揺れ）'!AC14+'人的被害建物倒壊内訳_（屋内収容物・屋内落下物）'!Q14</f>
        <v>194</v>
      </c>
      <c r="S14" s="47">
        <f>'人的被害_建物倒壊内訳（揺れ）'!AF14+'人的被害建物倒壊内訳_（屋内収容物・屋内落下物）'!R14</f>
        <v>21</v>
      </c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3.5">
      <c r="A15" s="1" t="s">
        <v>12</v>
      </c>
      <c r="B15" s="8" t="s">
        <v>1</v>
      </c>
      <c r="C15" s="9" t="s">
        <v>119</v>
      </c>
      <c r="D15" s="25">
        <f>'人的被害_建物倒壊内訳（揺れ）'!D15+'人的被害建物倒壊内訳_（屋内収容物・屋内落下物）'!D15</f>
        <v>14</v>
      </c>
      <c r="E15" s="26">
        <f>'人的被害_建物倒壊内訳（揺れ）'!G15+'人的被害建物倒壊内訳_（屋内収容物・屋内落下物）'!E15</f>
        <v>540</v>
      </c>
      <c r="F15" s="47">
        <f>'人的被害_建物倒壊内訳（揺れ）'!J15+'人的被害建物倒壊内訳_（屋内収容物・屋内落下物）'!F15</f>
        <v>50</v>
      </c>
      <c r="I15" s="8" t="s">
        <v>1</v>
      </c>
      <c r="J15" s="9" t="s">
        <v>119</v>
      </c>
      <c r="K15" s="25">
        <f>'人的被害_建物倒壊内訳（揺れ）'!O15+'人的被害建物倒壊内訳_（屋内収容物・屋内落下物）'!J15</f>
        <v>7</v>
      </c>
      <c r="L15" s="26">
        <f>'人的被害_建物倒壊内訳（揺れ）'!R15+'人的被害建物倒壊内訳_（屋内収容物・屋内落下物）'!K15</f>
        <v>320</v>
      </c>
      <c r="M15" s="47">
        <f>'人的被害_建物倒壊内訳（揺れ）'!U15+'人的被害建物倒壊内訳_（屋内収容物・屋内落下物）'!L15</f>
        <v>38</v>
      </c>
      <c r="O15" s="8" t="s">
        <v>1</v>
      </c>
      <c r="P15" s="9" t="s">
        <v>119</v>
      </c>
      <c r="Q15" s="25">
        <f>'人的被害_建物倒壊内訳（揺れ）'!Z15+'人的被害建物倒壊内訳_（屋内収容物・屋内落下物）'!P15</f>
        <v>10</v>
      </c>
      <c r="R15" s="26">
        <f>'人的被害_建物倒壊内訳（揺れ）'!AC15+'人的被害建物倒壊内訳_（屋内収容物・屋内落下物）'!Q15</f>
        <v>354</v>
      </c>
      <c r="S15" s="47">
        <f>'人的被害_建物倒壊内訳（揺れ）'!AF15+'人的被害建物倒壊内訳_（屋内収容物・屋内落下物）'!R15</f>
        <v>38</v>
      </c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3.5">
      <c r="A16" s="1" t="s">
        <v>13</v>
      </c>
      <c r="B16" s="8" t="s">
        <v>1</v>
      </c>
      <c r="C16" s="9" t="s">
        <v>120</v>
      </c>
      <c r="D16" s="25">
        <f>'人的被害_建物倒壊内訳（揺れ）'!D16+'人的被害建物倒壊内訳_（屋内収容物・屋内落下物）'!D16</f>
        <v>20</v>
      </c>
      <c r="E16" s="26">
        <f>'人的被害_建物倒壊内訳（揺れ）'!G16+'人的被害建物倒壊内訳_（屋内収容物・屋内落下物）'!E16</f>
        <v>631</v>
      </c>
      <c r="F16" s="47">
        <f>'人的被害_建物倒壊内訳（揺れ）'!J16+'人的被害建物倒壊内訳_（屋内収容物・屋内落下物）'!F16</f>
        <v>61</v>
      </c>
      <c r="I16" s="8" t="s">
        <v>1</v>
      </c>
      <c r="J16" s="9" t="s">
        <v>120</v>
      </c>
      <c r="K16" s="25">
        <f>'人的被害_建物倒壊内訳（揺れ）'!O16+'人的被害建物倒壊内訳_（屋内収容物・屋内落下物）'!J16</f>
        <v>10</v>
      </c>
      <c r="L16" s="26">
        <f>'人的被害_建物倒壊内訳（揺れ）'!R16+'人的被害建物倒壊内訳_（屋内収容物・屋内落下物）'!K16</f>
        <v>373</v>
      </c>
      <c r="M16" s="47">
        <f>'人的被害_建物倒壊内訳（揺れ）'!U16+'人的被害建物倒壊内訳_（屋内収容物・屋内落下物）'!L16</f>
        <v>47</v>
      </c>
      <c r="O16" s="8" t="s">
        <v>1</v>
      </c>
      <c r="P16" s="9" t="s">
        <v>120</v>
      </c>
      <c r="Q16" s="25">
        <f>'人的被害_建物倒壊内訳（揺れ）'!Z16+'人的被害建物倒壊内訳_（屋内収容物・屋内落下物）'!P16</f>
        <v>13</v>
      </c>
      <c r="R16" s="26">
        <f>'人的被害_建物倒壊内訳（揺れ）'!AC16+'人的被害建物倒壊内訳_（屋内収容物・屋内落下物）'!Q16</f>
        <v>411</v>
      </c>
      <c r="S16" s="47">
        <f>'人的被害_建物倒壊内訳（揺れ）'!AF16+'人的被害建物倒壊内訳_（屋内収容物・屋内落下物）'!R16</f>
        <v>45</v>
      </c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3.5">
      <c r="A17" s="1" t="s">
        <v>14</v>
      </c>
      <c r="B17" s="8" t="s">
        <v>1</v>
      </c>
      <c r="C17" s="9" t="s">
        <v>121</v>
      </c>
      <c r="D17" s="25">
        <f>'人的被害_建物倒壊内訳（揺れ）'!D17+'人的被害建物倒壊内訳_（屋内収容物・屋内落下物）'!D17</f>
        <v>22</v>
      </c>
      <c r="E17" s="26">
        <f>'人的被害_建物倒壊内訳（揺れ）'!G17+'人的被害建物倒壊内訳_（屋内収容物・屋内落下物）'!E17</f>
        <v>559</v>
      </c>
      <c r="F17" s="47">
        <f>'人的被害_建物倒壊内訳（揺れ）'!J17+'人的被害建物倒壊内訳_（屋内収容物・屋内落下物）'!F17</f>
        <v>45</v>
      </c>
      <c r="I17" s="8" t="s">
        <v>1</v>
      </c>
      <c r="J17" s="9" t="s">
        <v>121</v>
      </c>
      <c r="K17" s="25">
        <f>'人的被害_建物倒壊内訳（揺れ）'!O17+'人的被害建物倒壊内訳_（屋内収容物・屋内落下物）'!J17</f>
        <v>10</v>
      </c>
      <c r="L17" s="26">
        <f>'人的被害_建物倒壊内訳（揺れ）'!R17+'人的被害建物倒壊内訳_（屋内収容物・屋内落下物）'!K17</f>
        <v>248</v>
      </c>
      <c r="M17" s="47">
        <f>'人的被害_建物倒壊内訳（揺れ）'!U17+'人的被害建物倒壊内訳_（屋内収容物・屋内落下物）'!L17</f>
        <v>26</v>
      </c>
      <c r="O17" s="8" t="s">
        <v>1</v>
      </c>
      <c r="P17" s="9" t="s">
        <v>121</v>
      </c>
      <c r="Q17" s="25">
        <f>'人的被害_建物倒壊内訳（揺れ）'!Z17+'人的被害建物倒壊内訳_（屋内収容物・屋内落下物）'!P17</f>
        <v>15</v>
      </c>
      <c r="R17" s="26">
        <f>'人的被害_建物倒壊内訳（揺れ）'!AC17+'人的被害建物倒壊内訳_（屋内収容物・屋内落下物）'!Q17</f>
        <v>322</v>
      </c>
      <c r="S17" s="47">
        <f>'人的被害_建物倒壊内訳（揺れ）'!AF17+'人的被害建物倒壊内訳_（屋内収容物・屋内落下物）'!R17</f>
        <v>29</v>
      </c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3.5">
      <c r="A18" s="1" t="s">
        <v>15</v>
      </c>
      <c r="B18" s="8" t="s">
        <v>1</v>
      </c>
      <c r="C18" s="9" t="s">
        <v>122</v>
      </c>
      <c r="D18" s="25">
        <f>'人的被害_建物倒壊内訳（揺れ）'!D18+'人的被害建物倒壊内訳_（屋内収容物・屋内落下物）'!D18</f>
        <v>26</v>
      </c>
      <c r="E18" s="26">
        <f>'人的被害_建物倒壊内訳（揺れ）'!G18+'人的被害建物倒壊内訳_（屋内収容物・屋内落下物）'!E18</f>
        <v>835</v>
      </c>
      <c r="F18" s="47">
        <f>'人的被害_建物倒壊内訳（揺れ）'!J18+'人的被害建物倒壊内訳_（屋内収容物・屋内落下物）'!F18</f>
        <v>60</v>
      </c>
      <c r="I18" s="8" t="s">
        <v>1</v>
      </c>
      <c r="J18" s="9" t="s">
        <v>122</v>
      </c>
      <c r="K18" s="25">
        <f>'人的被害_建物倒壊内訳（揺れ）'!O18+'人的被害建物倒壊内訳_（屋内収容物・屋内落下物）'!J18</f>
        <v>13</v>
      </c>
      <c r="L18" s="26">
        <f>'人的被害_建物倒壊内訳（揺れ）'!R18+'人的被害建物倒壊内訳_（屋内収容物・屋内落下物）'!K18</f>
        <v>384</v>
      </c>
      <c r="M18" s="47">
        <f>'人的被害_建物倒壊内訳（揺れ）'!U18+'人的被害建物倒壊内訳_（屋内収容物・屋内落下物）'!L18</f>
        <v>38</v>
      </c>
      <c r="O18" s="8" t="s">
        <v>1</v>
      </c>
      <c r="P18" s="9" t="s">
        <v>122</v>
      </c>
      <c r="Q18" s="25">
        <f>'人的被害_建物倒壊内訳（揺れ）'!Z18+'人的被害建物倒壊内訳_（屋内収容物・屋内落下物）'!P18</f>
        <v>18</v>
      </c>
      <c r="R18" s="26">
        <f>'人的被害_建物倒壊内訳（揺れ）'!AC18+'人的被害建物倒壊内訳_（屋内収容物・屋内落下物）'!Q18</f>
        <v>489</v>
      </c>
      <c r="S18" s="47">
        <f>'人的被害_建物倒壊内訳（揺れ）'!AF18+'人的被害建物倒壊内訳_（屋内収容物・屋内落下物）'!R18</f>
        <v>41</v>
      </c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3.5">
      <c r="A19" s="1" t="s">
        <v>16</v>
      </c>
      <c r="B19" s="8" t="s">
        <v>1</v>
      </c>
      <c r="C19" s="9" t="s">
        <v>123</v>
      </c>
      <c r="D19" s="25">
        <f>'人的被害_建物倒壊内訳（揺れ）'!D19+'人的被害建物倒壊内訳_（屋内収容物・屋内落下物）'!D19</f>
        <v>23</v>
      </c>
      <c r="E19" s="26">
        <f>'人的被害_建物倒壊内訳（揺れ）'!G19+'人的被害建物倒壊内訳_（屋内収容物・屋内落下物）'!E19</f>
        <v>552</v>
      </c>
      <c r="F19" s="47">
        <f>'人的被害_建物倒壊内訳（揺れ）'!J19+'人的被害建物倒壊内訳_（屋内収容物・屋内落下物）'!F19</f>
        <v>45</v>
      </c>
      <c r="I19" s="8" t="s">
        <v>1</v>
      </c>
      <c r="J19" s="9" t="s">
        <v>123</v>
      </c>
      <c r="K19" s="25">
        <f>'人的被害_建物倒壊内訳（揺れ）'!O19+'人的被害建物倒壊内訳_（屋内収容物・屋内落下物）'!J19</f>
        <v>11</v>
      </c>
      <c r="L19" s="26">
        <f>'人的被害_建物倒壊内訳（揺れ）'!R19+'人的被害建物倒壊内訳_（屋内収容物・屋内落下物）'!K19</f>
        <v>261</v>
      </c>
      <c r="M19" s="47">
        <f>'人的被害_建物倒壊内訳（揺れ）'!U19+'人的被害建物倒壊内訳_（屋内収容物・屋内落下物）'!L19</f>
        <v>29</v>
      </c>
      <c r="O19" s="8" t="s">
        <v>1</v>
      </c>
      <c r="P19" s="9" t="s">
        <v>123</v>
      </c>
      <c r="Q19" s="25">
        <f>'人的被害_建物倒壊内訳（揺れ）'!Z19+'人的被害建物倒壊内訳_（屋内収容物・屋内落下物）'!P19</f>
        <v>15</v>
      </c>
      <c r="R19" s="26">
        <f>'人的被害_建物倒壊内訳（揺れ）'!AC19+'人的被害建物倒壊内訳_（屋内収容物・屋内落下物）'!Q19</f>
        <v>326</v>
      </c>
      <c r="S19" s="47">
        <f>'人的被害_建物倒壊内訳（揺れ）'!AF19+'人的被害建物倒壊内訳_（屋内収容物・屋内落下物）'!R19</f>
        <v>31</v>
      </c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3.5">
      <c r="A20" s="1" t="s">
        <v>17</v>
      </c>
      <c r="B20" s="8" t="s">
        <v>1</v>
      </c>
      <c r="C20" s="9" t="s">
        <v>124</v>
      </c>
      <c r="D20" s="25">
        <f>'人的被害_建物倒壊内訳（揺れ）'!D20+'人的被害建物倒壊内訳_（屋内収容物・屋内落下物）'!D20</f>
        <v>37</v>
      </c>
      <c r="E20" s="26">
        <f>'人的被害_建物倒壊内訳（揺れ）'!G20+'人的被害建物倒壊内訳_（屋内収容物・屋内落下物）'!E20</f>
        <v>819</v>
      </c>
      <c r="F20" s="47">
        <f>'人的被害_建物倒壊内訳（揺れ）'!J20+'人的被害建物倒壊内訳_（屋内収容物・屋内落下物）'!F20</f>
        <v>81</v>
      </c>
      <c r="I20" s="8" t="s">
        <v>1</v>
      </c>
      <c r="J20" s="9" t="s">
        <v>124</v>
      </c>
      <c r="K20" s="25">
        <f>'人的被害_建物倒壊内訳（揺れ）'!O20+'人的被害建物倒壊内訳_（屋内収容物・屋内落下物）'!J20</f>
        <v>17</v>
      </c>
      <c r="L20" s="26">
        <f>'人的被害_建物倒壊内訳（揺れ）'!R20+'人的被害建物倒壊内訳_（屋内収容物・屋内落下物）'!K20</f>
        <v>419</v>
      </c>
      <c r="M20" s="47">
        <f>'人的被害_建物倒壊内訳（揺れ）'!U20+'人的被害建物倒壊内訳_（屋内収容物・屋内落下物）'!L20</f>
        <v>51</v>
      </c>
      <c r="O20" s="8" t="s">
        <v>1</v>
      </c>
      <c r="P20" s="9" t="s">
        <v>124</v>
      </c>
      <c r="Q20" s="25">
        <f>'人的被害_建物倒壊内訳（揺れ）'!Z20+'人的被害建物倒壊内訳_（屋内収容物・屋内落下物）'!P20</f>
        <v>24</v>
      </c>
      <c r="R20" s="26">
        <f>'人的被害_建物倒壊内訳（揺れ）'!AC20+'人的被害建物倒壊内訳_（屋内収容物・屋内落下物）'!Q20</f>
        <v>500</v>
      </c>
      <c r="S20" s="47">
        <f>'人的被害_建物倒壊内訳（揺れ）'!AF20+'人的被害建物倒壊内訳_（屋内収容物・屋内落下物）'!R20</f>
        <v>53</v>
      </c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3.5">
      <c r="A21" s="1" t="s">
        <v>18</v>
      </c>
      <c r="B21" s="8" t="s">
        <v>1</v>
      </c>
      <c r="C21" s="9" t="s">
        <v>125</v>
      </c>
      <c r="D21" s="25">
        <f>'人的被害_建物倒壊内訳（揺れ）'!D21+'人的被害建物倒壊内訳_（屋内収容物・屋内落下物）'!D21</f>
        <v>10</v>
      </c>
      <c r="E21" s="26">
        <f>'人的被害_建物倒壊内訳（揺れ）'!G21+'人的被害建物倒壊内訳_（屋内収容物・屋内落下物）'!E21</f>
        <v>338</v>
      </c>
      <c r="F21" s="47">
        <f>'人的被害_建物倒壊内訳（揺れ）'!J21+'人的被害建物倒壊内訳_（屋内収容物・屋内落下物）'!F21</f>
        <v>32</v>
      </c>
      <c r="I21" s="8" t="s">
        <v>1</v>
      </c>
      <c r="J21" s="9" t="s">
        <v>125</v>
      </c>
      <c r="K21" s="25">
        <f>'人的被害_建物倒壊内訳（揺れ）'!O21+'人的被害建物倒壊内訳_（屋内収容物・屋内落下物）'!J21</f>
        <v>5</v>
      </c>
      <c r="L21" s="26">
        <f>'人的被害_建物倒壊内訳（揺れ）'!R21+'人的被害建物倒壊内訳_（屋内収容物・屋内落下物）'!K21</f>
        <v>202</v>
      </c>
      <c r="M21" s="47">
        <f>'人的被害_建物倒壊内訳（揺れ）'!U21+'人的被害建物倒壊内訳_（屋内収容物・屋内落下物）'!L21</f>
        <v>24</v>
      </c>
      <c r="O21" s="8" t="s">
        <v>1</v>
      </c>
      <c r="P21" s="9" t="s">
        <v>125</v>
      </c>
      <c r="Q21" s="25">
        <f>'人的被害_建物倒壊内訳（揺れ）'!Z21+'人的被害建物倒壊内訳_（屋内収容物・屋内落下物）'!P21</f>
        <v>6</v>
      </c>
      <c r="R21" s="26">
        <f>'人的被害_建物倒壊内訳（揺れ）'!AC21+'人的被害建物倒壊内訳_（屋内収容物・屋内落下物）'!Q21</f>
        <v>224</v>
      </c>
      <c r="S21" s="47">
        <f>'人的被害_建物倒壊内訳（揺れ）'!AF21+'人的被害建物倒壊内訳_（屋内収容物・屋内落下物）'!R21</f>
        <v>24</v>
      </c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3.5">
      <c r="A22" s="1" t="s">
        <v>19</v>
      </c>
      <c r="B22" s="8" t="s">
        <v>1</v>
      </c>
      <c r="C22" s="9" t="s">
        <v>126</v>
      </c>
      <c r="D22" s="25">
        <f>'人的被害_建物倒壊内訳（揺れ）'!D22+'人的被害建物倒壊内訳_（屋内収容物・屋内落下物）'!D22</f>
        <v>7</v>
      </c>
      <c r="E22" s="26">
        <f>'人的被害_建物倒壊内訳（揺れ）'!G22+'人的被害建物倒壊内訳_（屋内収容物・屋内落下物）'!E22</f>
        <v>369</v>
      </c>
      <c r="F22" s="47">
        <f>'人的被害_建物倒壊内訳（揺れ）'!J22+'人的被害建物倒壊内訳_（屋内収容物・屋内落下物）'!F22</f>
        <v>27</v>
      </c>
      <c r="I22" s="8" t="s">
        <v>1</v>
      </c>
      <c r="J22" s="9" t="s">
        <v>126</v>
      </c>
      <c r="K22" s="25">
        <f>'人的被害_建物倒壊内訳（揺れ）'!O22+'人的被害建物倒壊内訳_（屋内収容物・屋内落下物）'!J22</f>
        <v>4</v>
      </c>
      <c r="L22" s="26">
        <f>'人的被害_建物倒壊内訳（揺れ）'!R22+'人的被害建物倒壊内訳_（屋内収容物・屋内落下物）'!K22</f>
        <v>188</v>
      </c>
      <c r="M22" s="47">
        <f>'人的被害_建物倒壊内訳（揺れ）'!U22+'人的被害建物倒壊内訳_（屋内収容物・屋内落下物）'!L22</f>
        <v>21</v>
      </c>
      <c r="O22" s="8" t="s">
        <v>1</v>
      </c>
      <c r="P22" s="9" t="s">
        <v>126</v>
      </c>
      <c r="Q22" s="25">
        <f>'人的被害_建物倒壊内訳（揺れ）'!Z22+'人的被害建物倒壊内訳_（屋内収容物・屋内落下物）'!P22</f>
        <v>5</v>
      </c>
      <c r="R22" s="26">
        <f>'人的被害_建物倒壊内訳（揺れ）'!AC22+'人的被害建物倒壊内訳_（屋内収容物・屋内落下物）'!Q22</f>
        <v>228</v>
      </c>
      <c r="S22" s="47">
        <f>'人的被害_建物倒壊内訳（揺れ）'!AF22+'人的被害建物倒壊内訳_（屋内収容物・屋内落下物）'!R22</f>
        <v>20</v>
      </c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3.5">
      <c r="A23" s="1" t="s">
        <v>20</v>
      </c>
      <c r="B23" s="8" t="s">
        <v>1</v>
      </c>
      <c r="C23" s="9" t="s">
        <v>127</v>
      </c>
      <c r="D23" s="25">
        <f>'人的被害_建物倒壊内訳（揺れ）'!D23+'人的被害建物倒壊内訳_（屋内収容物・屋内落下物）'!D23</f>
        <v>6</v>
      </c>
      <c r="E23" s="26">
        <f>'人的被害_建物倒壊内訳（揺れ）'!G23+'人的被害建物倒壊内訳_（屋内収容物・屋内落下物）'!E23</f>
        <v>298</v>
      </c>
      <c r="F23" s="47">
        <f>'人的被害_建物倒壊内訳（揺れ）'!J23+'人的被害建物倒壊内訳_（屋内収容物・屋内落下物）'!F23</f>
        <v>28</v>
      </c>
      <c r="I23" s="8" t="s">
        <v>1</v>
      </c>
      <c r="J23" s="9" t="s">
        <v>127</v>
      </c>
      <c r="K23" s="25">
        <f>'人的被害_建物倒壊内訳（揺れ）'!O23+'人的被害建物倒壊内訳_（屋内収容物・屋内落下物）'!J23</f>
        <v>3</v>
      </c>
      <c r="L23" s="26">
        <f>'人的被害_建物倒壊内訳（揺れ）'!R23+'人的被害建物倒壊内訳_（屋内収容物・屋内落下物）'!K23</f>
        <v>187</v>
      </c>
      <c r="M23" s="47">
        <f>'人的被害_建物倒壊内訳（揺れ）'!U23+'人的被害建物倒壊内訳_（屋内収容物・屋内落下物）'!L23</f>
        <v>24</v>
      </c>
      <c r="O23" s="8" t="s">
        <v>1</v>
      </c>
      <c r="P23" s="9" t="s">
        <v>127</v>
      </c>
      <c r="Q23" s="25">
        <f>'人的被害_建物倒壊内訳（揺れ）'!Z23+'人的被害建物倒壊内訳_（屋内収容物・屋内落下物）'!P23</f>
        <v>4</v>
      </c>
      <c r="R23" s="26">
        <f>'人的被害_建物倒壊内訳（揺れ）'!AC23+'人的被害建物倒壊内訳_（屋内収容物・屋内落下物）'!Q23</f>
        <v>203</v>
      </c>
      <c r="S23" s="47">
        <f>'人的被害_建物倒壊内訳（揺れ）'!AF23+'人的被害建物倒壊内訳_（屋内収容物・屋内落下物）'!R23</f>
        <v>22</v>
      </c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3.5">
      <c r="A24" s="1" t="s">
        <v>21</v>
      </c>
      <c r="B24" s="8" t="s">
        <v>1</v>
      </c>
      <c r="C24" s="9" t="s">
        <v>128</v>
      </c>
      <c r="D24" s="25">
        <f>'人的被害_建物倒壊内訳（揺れ）'!D24+'人的被害建物倒壊内訳_（屋内収容物・屋内落下物）'!D24</f>
        <v>8</v>
      </c>
      <c r="E24" s="26">
        <f>'人的被害_建物倒壊内訳（揺れ）'!G24+'人的被害建物倒壊内訳_（屋内収容物・屋内落下物）'!E24</f>
        <v>437</v>
      </c>
      <c r="F24" s="47">
        <f>'人的被害_建物倒壊内訳（揺れ）'!J24+'人的被害建物倒壊内訳_（屋内収容物・屋内落下物）'!F24</f>
        <v>38</v>
      </c>
      <c r="I24" s="8" t="s">
        <v>1</v>
      </c>
      <c r="J24" s="9" t="s">
        <v>128</v>
      </c>
      <c r="K24" s="25">
        <f>'人的被害_建物倒壊内訳（揺れ）'!O24+'人的被害建物倒壊内訳_（屋内収容物・屋内落下物）'!J24</f>
        <v>4</v>
      </c>
      <c r="L24" s="26">
        <f>'人的被害_建物倒壊内訳（揺れ）'!R24+'人的被害建物倒壊内訳_（屋内収容物・屋内落下物）'!K24</f>
        <v>256</v>
      </c>
      <c r="M24" s="47">
        <f>'人的被害_建物倒壊内訳（揺れ）'!U24+'人的被害建物倒壊内訳_（屋内収容物・屋内落下物）'!L24</f>
        <v>31</v>
      </c>
      <c r="O24" s="8" t="s">
        <v>1</v>
      </c>
      <c r="P24" s="9" t="s">
        <v>128</v>
      </c>
      <c r="Q24" s="25">
        <f>'人的被害_建物倒壊内訳（揺れ）'!Z24+'人的被害建物倒壊内訳_（屋内収容物・屋内落下物）'!P24</f>
        <v>5</v>
      </c>
      <c r="R24" s="26">
        <f>'人的被害_建物倒壊内訳（揺れ）'!AC24+'人的被害建物倒壊内訳_（屋内収容物・屋内落下物）'!Q24</f>
        <v>288</v>
      </c>
      <c r="S24" s="47">
        <f>'人的被害_建物倒壊内訳（揺れ）'!AF24+'人的被害建物倒壊内訳_（屋内収容物・屋内落下物）'!R24</f>
        <v>30</v>
      </c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3.5">
      <c r="A25" s="1" t="s">
        <v>22</v>
      </c>
      <c r="B25" s="8" t="s">
        <v>1</v>
      </c>
      <c r="C25" s="9" t="s">
        <v>129</v>
      </c>
      <c r="D25" s="25">
        <f>'人的被害_建物倒壊内訳（揺れ）'!D25+'人的被害建物倒壊内訳_（屋内収容物・屋内落下物）'!D25</f>
        <v>10</v>
      </c>
      <c r="E25" s="26">
        <f>'人的被害_建物倒壊内訳（揺れ）'!G25+'人的被害建物倒壊内訳_（屋内収容物・屋内落下物）'!E25</f>
        <v>518</v>
      </c>
      <c r="F25" s="47">
        <f>'人的被害_建物倒壊内訳（揺れ）'!J25+'人的被害建物倒壊内訳_（屋内収容物・屋内落下物）'!F25</f>
        <v>36</v>
      </c>
      <c r="I25" s="8" t="s">
        <v>1</v>
      </c>
      <c r="J25" s="9" t="s">
        <v>129</v>
      </c>
      <c r="K25" s="25">
        <f>'人的被害_建物倒壊内訳（揺れ）'!O25+'人的被害建物倒壊内訳_（屋内収容物・屋内落下物）'!J25</f>
        <v>5</v>
      </c>
      <c r="L25" s="26">
        <f>'人的被害_建物倒壊内訳（揺れ）'!R25+'人的被害建物倒壊内訳_（屋内収容物・屋内落下物）'!K25</f>
        <v>255</v>
      </c>
      <c r="M25" s="47">
        <f>'人的被害_建物倒壊内訳（揺れ）'!U25+'人的被害建物倒壊内訳_（屋内収容物・屋内落下物）'!L25</f>
        <v>28</v>
      </c>
      <c r="O25" s="8" t="s">
        <v>1</v>
      </c>
      <c r="P25" s="9" t="s">
        <v>129</v>
      </c>
      <c r="Q25" s="25">
        <f>'人的被害_建物倒壊内訳（揺れ）'!Z25+'人的被害建物倒壊内訳_（屋内収容物・屋内落下物）'!P25</f>
        <v>7</v>
      </c>
      <c r="R25" s="26">
        <f>'人的被害_建物倒壊内訳（揺れ）'!AC25+'人的被害建物倒壊内訳_（屋内収容物・屋内落下物）'!Q25</f>
        <v>315</v>
      </c>
      <c r="S25" s="47">
        <f>'人的被害_建物倒壊内訳（揺れ）'!AF25+'人的被害建物倒壊内訳_（屋内収容物・屋内落下物）'!R25</f>
        <v>28</v>
      </c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3.5">
      <c r="A26" s="1" t="s">
        <v>23</v>
      </c>
      <c r="B26" s="8" t="s">
        <v>1</v>
      </c>
      <c r="C26" s="9" t="s">
        <v>130</v>
      </c>
      <c r="D26" s="25">
        <f>'人的被害_建物倒壊内訳（揺れ）'!D26+'人的被害建物倒壊内訳_（屋内収容物・屋内落下物）'!D26</f>
        <v>12</v>
      </c>
      <c r="E26" s="26">
        <f>'人的被害_建物倒壊内訳（揺れ）'!G26+'人的被害建物倒壊内訳_（屋内収容物・屋内落下物）'!E26</f>
        <v>524</v>
      </c>
      <c r="F26" s="47">
        <f>'人的被害_建物倒壊内訳（揺れ）'!J26+'人的被害建物倒壊内訳_（屋内収容物・屋内落下物）'!F26</f>
        <v>52</v>
      </c>
      <c r="I26" s="8" t="s">
        <v>1</v>
      </c>
      <c r="J26" s="9" t="s">
        <v>130</v>
      </c>
      <c r="K26" s="25">
        <f>'人的被害_建物倒壊内訳（揺れ）'!O26+'人的被害建物倒壊内訳_（屋内収容物・屋内落下物）'!J26</f>
        <v>5</v>
      </c>
      <c r="L26" s="26">
        <f>'人的被害_建物倒壊内訳（揺れ）'!R26+'人的被害建物倒壊内訳_（屋内収容物・屋内落下物）'!K26</f>
        <v>326</v>
      </c>
      <c r="M26" s="47">
        <f>'人的被害_建物倒壊内訳（揺れ）'!U26+'人的被害建物倒壊内訳_（屋内収容物・屋内落下物）'!L26</f>
        <v>41</v>
      </c>
      <c r="O26" s="8" t="s">
        <v>1</v>
      </c>
      <c r="P26" s="9" t="s">
        <v>130</v>
      </c>
      <c r="Q26" s="25">
        <f>'人的被害_建物倒壊内訳（揺れ）'!Z26+'人的被害建物倒壊内訳_（屋内収容物・屋内落下物）'!P26</f>
        <v>7</v>
      </c>
      <c r="R26" s="26">
        <f>'人的被害_建物倒壊内訳（揺れ）'!AC26+'人的被害建物倒壊内訳_（屋内収容物・屋内落下物）'!Q26</f>
        <v>352</v>
      </c>
      <c r="S26" s="47">
        <f>'人的被害_建物倒壊内訳（揺れ）'!AF26+'人的被害建物倒壊内訳_（屋内収容物・屋内落下物）'!R26</f>
        <v>41</v>
      </c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4.25" thickBot="1">
      <c r="A27" s="1" t="s">
        <v>24</v>
      </c>
      <c r="B27" s="10" t="s">
        <v>1</v>
      </c>
      <c r="C27" s="11" t="s">
        <v>131</v>
      </c>
      <c r="D27" s="30">
        <f>'人的被害_建物倒壊内訳（揺れ）'!D27+'人的被害建物倒壊内訳_（屋内収容物・屋内落下物）'!D27</f>
        <v>8</v>
      </c>
      <c r="E27" s="31">
        <f>'人的被害_建物倒壊内訳（揺れ）'!G27+'人的被害建物倒壊内訳_（屋内収容物・屋内落下物）'!E27</f>
        <v>400</v>
      </c>
      <c r="F27" s="48">
        <f>'人的被害_建物倒壊内訳（揺れ）'!J27+'人的被害建物倒壊内訳_（屋内収容物・屋内落下物）'!F27</f>
        <v>31</v>
      </c>
      <c r="I27" s="10" t="s">
        <v>1</v>
      </c>
      <c r="J27" s="11" t="s">
        <v>131</v>
      </c>
      <c r="K27" s="30">
        <f>'人的被害_建物倒壊内訳（揺れ）'!O27+'人的被害建物倒壊内訳_（屋内収容物・屋内落下物）'!J27</f>
        <v>4</v>
      </c>
      <c r="L27" s="31">
        <f>'人的被害_建物倒壊内訳（揺れ）'!R27+'人的被害建物倒壊内訳_（屋内収容物・屋内落下物）'!K27</f>
        <v>223</v>
      </c>
      <c r="M27" s="48">
        <f>'人的被害_建物倒壊内訳（揺れ）'!U27+'人的被害建物倒壊内訳_（屋内収容物・屋内落下物）'!L27</f>
        <v>25</v>
      </c>
      <c r="O27" s="10" t="s">
        <v>1</v>
      </c>
      <c r="P27" s="11" t="s">
        <v>131</v>
      </c>
      <c r="Q27" s="30">
        <f>'人的被害_建物倒壊内訳（揺れ）'!Z27+'人的被害建物倒壊内訳_（屋内収容物・屋内落下物）'!P27</f>
        <v>5</v>
      </c>
      <c r="R27" s="31">
        <f>'人的被害_建物倒壊内訳（揺れ）'!AC27+'人的被害建物倒壊内訳_（屋内収容物・屋内落下物）'!Q27</f>
        <v>257</v>
      </c>
      <c r="S27" s="48">
        <f>'人的被害_建物倒壊内訳（揺れ）'!AF27+'人的被害建物倒壊内訳_（屋内収容物・屋内落下物）'!R27</f>
        <v>24</v>
      </c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3.5">
      <c r="A28" s="1" t="s">
        <v>25</v>
      </c>
      <c r="B28" s="6" t="s">
        <v>164</v>
      </c>
      <c r="C28" s="7" t="s">
        <v>132</v>
      </c>
      <c r="D28" s="36">
        <f>'人的被害_建物倒壊内訳（揺れ）'!D28+'人的被害建物倒壊内訳_（屋内収容物・屋内落下物）'!D28</f>
        <v>13</v>
      </c>
      <c r="E28" s="37">
        <f>'人的被害_建物倒壊内訳（揺れ）'!G28+'人的被害建物倒壊内訳_（屋内収容物・屋内落下物）'!E28</f>
        <v>598</v>
      </c>
      <c r="F28" s="49">
        <f>'人的被害_建物倒壊内訳（揺れ）'!J28+'人的被害建物倒壊内訳_（屋内収容物・屋内落下物）'!F28</f>
        <v>43</v>
      </c>
      <c r="I28" s="6" t="s">
        <v>164</v>
      </c>
      <c r="J28" s="7" t="s">
        <v>132</v>
      </c>
      <c r="K28" s="36">
        <f>'人的被害_建物倒壊内訳（揺れ）'!O28+'人的被害建物倒壊内訳_（屋内収容物・屋内落下物）'!J28</f>
        <v>8</v>
      </c>
      <c r="L28" s="37">
        <f>'人的被害_建物倒壊内訳（揺れ）'!R28+'人的被害建物倒壊内訳_（屋内収容物・屋内落下物）'!K28</f>
        <v>349</v>
      </c>
      <c r="M28" s="49">
        <f>'人的被害_建物倒壊内訳（揺れ）'!U28+'人的被害建物倒壊内訳_（屋内収容物・屋内落下物）'!L28</f>
        <v>38</v>
      </c>
      <c r="O28" s="6" t="s">
        <v>164</v>
      </c>
      <c r="P28" s="7" t="s">
        <v>132</v>
      </c>
      <c r="Q28" s="36">
        <f>'人的被害_建物倒壊内訳（揺れ）'!Z28+'人的被害建物倒壊内訳_（屋内収容物・屋内落下物）'!P28</f>
        <v>9</v>
      </c>
      <c r="R28" s="37">
        <f>'人的被害_建物倒壊内訳（揺れ）'!AC28+'人的被害建物倒壊内訳_（屋内収容物・屋内落下物）'!Q28</f>
        <v>386</v>
      </c>
      <c r="S28" s="49">
        <f>'人的被害_建物倒壊内訳（揺れ）'!AF28+'人的被害建物倒壊内訳_（屋内収容物・屋内落下物）'!R28</f>
        <v>34</v>
      </c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3.5">
      <c r="A29" s="1" t="s">
        <v>26</v>
      </c>
      <c r="B29" s="8" t="s">
        <v>164</v>
      </c>
      <c r="C29" s="9" t="s">
        <v>133</v>
      </c>
      <c r="D29" s="25">
        <f>'人的被害_建物倒壊内訳（揺れ）'!D29+'人的被害建物倒壊内訳_（屋内収容物・屋内落下物）'!D29</f>
        <v>13</v>
      </c>
      <c r="E29" s="26">
        <f>'人的被害_建物倒壊内訳（揺れ）'!G29+'人的被害建物倒壊内訳_（屋内収容物・屋内落下物）'!E29</f>
        <v>479</v>
      </c>
      <c r="F29" s="47">
        <f>'人的被害_建物倒壊内訳（揺れ）'!J29+'人的被害建物倒壊内訳_（屋内収容物・屋内落下物）'!F29</f>
        <v>40</v>
      </c>
      <c r="I29" s="8" t="s">
        <v>164</v>
      </c>
      <c r="J29" s="9" t="s">
        <v>133</v>
      </c>
      <c r="K29" s="25">
        <f>'人的被害_建物倒壊内訳（揺れ）'!O29+'人的被害建物倒壊内訳_（屋内収容物・屋内落下物）'!J29</f>
        <v>8</v>
      </c>
      <c r="L29" s="26">
        <f>'人的被害_建物倒壊内訳（揺れ）'!R29+'人的被害建物倒壊内訳_（屋内収容物・屋内落下物）'!K29</f>
        <v>320</v>
      </c>
      <c r="M29" s="47">
        <f>'人的被害_建物倒壊内訳（揺れ）'!U29+'人的被害建物倒壊内訳_（屋内収容物・屋内落下物）'!L29</f>
        <v>35</v>
      </c>
      <c r="O29" s="8" t="s">
        <v>164</v>
      </c>
      <c r="P29" s="9" t="s">
        <v>133</v>
      </c>
      <c r="Q29" s="25">
        <f>'人的被害_建物倒壊内訳（揺れ）'!Z29+'人的被害建物倒壊内訳_（屋内収容物・屋内落下物）'!P29</f>
        <v>9</v>
      </c>
      <c r="R29" s="26">
        <f>'人的被害_建物倒壊内訳（揺れ）'!AC29+'人的被害建物倒壊内訳_（屋内収容物・屋内落下物）'!Q29</f>
        <v>325</v>
      </c>
      <c r="S29" s="47">
        <f>'人的被害_建物倒壊内訳（揺れ）'!AF29+'人的被害建物倒壊内訳_（屋内収容物・屋内落下物）'!R29</f>
        <v>32</v>
      </c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3.5">
      <c r="A30" s="1" t="s">
        <v>27</v>
      </c>
      <c r="B30" s="8" t="s">
        <v>164</v>
      </c>
      <c r="C30" s="9" t="s">
        <v>134</v>
      </c>
      <c r="D30" s="25">
        <f>'人的被害_建物倒壊内訳（揺れ）'!D30+'人的被害建物倒壊内訳_（屋内収容物・屋内落下物）'!D30</f>
        <v>16</v>
      </c>
      <c r="E30" s="26">
        <f>'人的被害_建物倒壊内訳（揺れ）'!G30+'人的被害建物倒壊内訳_（屋内収容物・屋内落下物）'!E30</f>
        <v>475</v>
      </c>
      <c r="F30" s="47">
        <f>'人的被害_建物倒壊内訳（揺れ）'!J30+'人的被害建物倒壊内訳_（屋内収容物・屋内落下物）'!F30</f>
        <v>35</v>
      </c>
      <c r="I30" s="8" t="s">
        <v>164</v>
      </c>
      <c r="J30" s="9" t="s">
        <v>134</v>
      </c>
      <c r="K30" s="25">
        <f>'人的被害_建物倒壊内訳（揺れ）'!O30+'人的被害建物倒壊内訳_（屋内収容物・屋内落下物）'!J30</f>
        <v>8</v>
      </c>
      <c r="L30" s="26">
        <f>'人的被害_建物倒壊内訳（揺れ）'!R30+'人的被害建物倒壊内訳_（屋内収容物・屋内落下物）'!K30</f>
        <v>277</v>
      </c>
      <c r="M30" s="47">
        <f>'人的被害_建物倒壊内訳（揺れ）'!U30+'人的被害建物倒壊内訳_（屋内収容物・屋内落下物）'!L30</f>
        <v>28</v>
      </c>
      <c r="O30" s="8" t="s">
        <v>164</v>
      </c>
      <c r="P30" s="9" t="s">
        <v>134</v>
      </c>
      <c r="Q30" s="25">
        <f>'人的被害_建物倒壊内訳（揺れ）'!Z30+'人的被害建物倒壊内訳_（屋内収容物・屋内落下物）'!P30</f>
        <v>11</v>
      </c>
      <c r="R30" s="26">
        <f>'人的被害_建物倒壊内訳（揺れ）'!AC30+'人的被害建物倒壊内訳_（屋内収容物・屋内落下物）'!Q30</f>
        <v>302</v>
      </c>
      <c r="S30" s="47">
        <f>'人的被害_建物倒壊内訳（揺れ）'!AF30+'人的被害建物倒壊内訳_（屋内収容物・屋内落下物）'!R30</f>
        <v>26</v>
      </c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3.5">
      <c r="A31" s="1" t="s">
        <v>28</v>
      </c>
      <c r="B31" s="8" t="s">
        <v>164</v>
      </c>
      <c r="C31" s="9" t="s">
        <v>113</v>
      </c>
      <c r="D31" s="25">
        <f>'人的被害_建物倒壊内訳（揺れ）'!D31+'人的被害建物倒壊内訳_（屋内収容物・屋内落下物）'!D31</f>
        <v>13</v>
      </c>
      <c r="E31" s="26">
        <f>'人的被害_建物倒壊内訳（揺れ）'!G31+'人的被害建物倒壊内訳_（屋内収容物・屋内落下物）'!E31</f>
        <v>535</v>
      </c>
      <c r="F31" s="47">
        <f>'人的被害_建物倒壊内訳（揺れ）'!J31+'人的被害建物倒壊内訳_（屋内収容物・屋内落下物）'!F31</f>
        <v>41</v>
      </c>
      <c r="I31" s="8" t="s">
        <v>164</v>
      </c>
      <c r="J31" s="9" t="s">
        <v>113</v>
      </c>
      <c r="K31" s="25">
        <f>'人的被害_建物倒壊内訳（揺れ）'!O31+'人的被害建物倒壊内訳_（屋内収容物・屋内落下物）'!J31</f>
        <v>8</v>
      </c>
      <c r="L31" s="26">
        <f>'人的被害_建物倒壊内訳（揺れ）'!R31+'人的被害建物倒壊内訳_（屋内収容物・屋内落下物）'!K31</f>
        <v>342</v>
      </c>
      <c r="M31" s="47">
        <f>'人的被害_建物倒壊内訳（揺れ）'!U31+'人的被害建物倒壊内訳_（屋内収容物・屋内落下物）'!L31</f>
        <v>36</v>
      </c>
      <c r="O31" s="8" t="s">
        <v>164</v>
      </c>
      <c r="P31" s="9" t="s">
        <v>113</v>
      </c>
      <c r="Q31" s="25">
        <f>'人的被害_建物倒壊内訳（揺れ）'!Z31+'人的被害建物倒壊内訳_（屋内収容物・屋内落下物）'!P31</f>
        <v>9</v>
      </c>
      <c r="R31" s="26">
        <f>'人的被害_建物倒壊内訳（揺れ）'!AC31+'人的被害建物倒壊内訳_（屋内収容物・屋内落下物）'!Q31</f>
        <v>357</v>
      </c>
      <c r="S31" s="47">
        <f>'人的被害_建物倒壊内訳（揺れ）'!AF31+'人的被害建物倒壊内訳_（屋内収容物・屋内落下物）'!R31</f>
        <v>33</v>
      </c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3.5">
      <c r="A32" s="1" t="s">
        <v>29</v>
      </c>
      <c r="B32" s="8" t="s">
        <v>164</v>
      </c>
      <c r="C32" s="9" t="s">
        <v>135</v>
      </c>
      <c r="D32" s="25">
        <f>'人的被害_建物倒壊内訳（揺れ）'!D32+'人的被害建物倒壊内訳_（屋内収容物・屋内落下物）'!D32</f>
        <v>10</v>
      </c>
      <c r="E32" s="26">
        <f>'人的被害_建物倒壊内訳（揺れ）'!G32+'人的被害建物倒壊内訳_（屋内収容物・屋内落下物）'!E32</f>
        <v>477</v>
      </c>
      <c r="F32" s="47">
        <f>'人的被害_建物倒壊内訳（揺れ）'!J32+'人的被害建物倒壊内訳_（屋内収容物・屋内落下物）'!F32</f>
        <v>47</v>
      </c>
      <c r="I32" s="8" t="s">
        <v>164</v>
      </c>
      <c r="J32" s="9" t="s">
        <v>135</v>
      </c>
      <c r="K32" s="25">
        <f>'人的被害_建物倒壊内訳（揺れ）'!O32+'人的被害建物倒壊内訳_（屋内収容物・屋内落下物）'!J32</f>
        <v>7</v>
      </c>
      <c r="L32" s="26">
        <f>'人的被害_建物倒壊内訳（揺れ）'!R32+'人的被害建物倒壊内訳_（屋内収容物・屋内落下物）'!K32</f>
        <v>354</v>
      </c>
      <c r="M32" s="47">
        <f>'人的被害_建物倒壊内訳（揺れ）'!U32+'人的被害建物倒壊内訳_（屋内収容物・屋内落下物）'!L32</f>
        <v>41</v>
      </c>
      <c r="O32" s="8" t="s">
        <v>164</v>
      </c>
      <c r="P32" s="9" t="s">
        <v>135</v>
      </c>
      <c r="Q32" s="25">
        <f>'人的被害_建物倒壊内訳（揺れ）'!Z32+'人的被害建物倒壊内訳_（屋内収容物・屋内落下物）'!P32</f>
        <v>7</v>
      </c>
      <c r="R32" s="26">
        <f>'人的被害_建物倒壊内訳（揺れ）'!AC32+'人的被害建物倒壊内訳_（屋内収容物・屋内落下物）'!Q32</f>
        <v>342</v>
      </c>
      <c r="S32" s="47">
        <f>'人的被害_建物倒壊内訳（揺れ）'!AF32+'人的被害建物倒壊内訳_（屋内収容物・屋内落下物）'!R32</f>
        <v>38</v>
      </c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13.5">
      <c r="A33" s="1" t="s">
        <v>30</v>
      </c>
      <c r="B33" s="8" t="s">
        <v>164</v>
      </c>
      <c r="C33" s="9" t="s">
        <v>136</v>
      </c>
      <c r="D33" s="25">
        <f>'人的被害_建物倒壊内訳（揺れ）'!D33+'人的被害建物倒壊内訳_（屋内収容物・屋内落下物）'!D33</f>
        <v>12</v>
      </c>
      <c r="E33" s="26">
        <f>'人的被害_建物倒壊内訳（揺れ）'!G33+'人的被害建物倒壊内訳_（屋内収容物・屋内落下物）'!E33</f>
        <v>496</v>
      </c>
      <c r="F33" s="47">
        <f>'人的被害_建物倒壊内訳（揺れ）'!J33+'人的被害建物倒壊内訳_（屋内収容物・屋内落下物）'!F33</f>
        <v>45</v>
      </c>
      <c r="I33" s="8" t="s">
        <v>164</v>
      </c>
      <c r="J33" s="9" t="s">
        <v>136</v>
      </c>
      <c r="K33" s="25">
        <f>'人的被害_建物倒壊内訳（揺れ）'!O33+'人的被害建物倒壊内訳_（屋内収容物・屋内落下物）'!J33</f>
        <v>6</v>
      </c>
      <c r="L33" s="26">
        <f>'人的被害_建物倒壊内訳（揺れ）'!R33+'人的被害建物倒壊内訳_（屋内収容物・屋内落下物）'!K33</f>
        <v>317</v>
      </c>
      <c r="M33" s="47">
        <f>'人的被害_建物倒壊内訳（揺れ）'!U33+'人的被害建物倒壊内訳_（屋内収容物・屋内落下物）'!L33</f>
        <v>36</v>
      </c>
      <c r="O33" s="8" t="s">
        <v>164</v>
      </c>
      <c r="P33" s="9" t="s">
        <v>136</v>
      </c>
      <c r="Q33" s="25">
        <f>'人的被害_建物倒壊内訳（揺れ）'!Z33+'人的被害建物倒壊内訳_（屋内収容物・屋内落下物）'!P33</f>
        <v>8</v>
      </c>
      <c r="R33" s="26">
        <f>'人的被害_建物倒壊内訳（揺れ）'!AC33+'人的被害建物倒壊内訳_（屋内収容物・屋内落下物）'!Q33</f>
        <v>334</v>
      </c>
      <c r="S33" s="47">
        <f>'人的被害_建物倒壊内訳（揺れ）'!AF33+'人的被害建物倒壊内訳_（屋内収容物・屋内落下物）'!R33</f>
        <v>35</v>
      </c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14.25" thickBot="1">
      <c r="A34" s="1" t="s">
        <v>31</v>
      </c>
      <c r="B34" s="10" t="s">
        <v>164</v>
      </c>
      <c r="C34" s="11" t="s">
        <v>137</v>
      </c>
      <c r="D34" s="30">
        <f>'人的被害_建物倒壊内訳（揺れ）'!D34+'人的被害建物倒壊内訳_（屋内収容物・屋内落下物）'!D34</f>
        <v>7</v>
      </c>
      <c r="E34" s="31">
        <f>'人的被害_建物倒壊内訳（揺れ）'!G34+'人的被害建物倒壊内訳_（屋内収容物・屋内落下物）'!E34</f>
        <v>205</v>
      </c>
      <c r="F34" s="48">
        <f>'人的被害_建物倒壊内訳（揺れ）'!J34+'人的被害建物倒壊内訳_（屋内収容物・屋内落下物）'!F34</f>
        <v>17</v>
      </c>
      <c r="I34" s="10" t="s">
        <v>164</v>
      </c>
      <c r="J34" s="11" t="s">
        <v>137</v>
      </c>
      <c r="K34" s="30">
        <f>'人的被害_建物倒壊内訳（揺れ）'!O34+'人的被害建物倒壊内訳_（屋内収容物・屋内落下物）'!J34</f>
        <v>4</v>
      </c>
      <c r="L34" s="31">
        <f>'人的被害_建物倒壊内訳（揺れ）'!R34+'人的被害建物倒壊内訳_（屋内収容物・屋内落下物）'!K34</f>
        <v>138</v>
      </c>
      <c r="M34" s="48">
        <f>'人的被害_建物倒壊内訳（揺れ）'!U34+'人的被害建物倒壊内訳_（屋内収容物・屋内落下物）'!L34</f>
        <v>14</v>
      </c>
      <c r="O34" s="10" t="s">
        <v>164</v>
      </c>
      <c r="P34" s="11" t="s">
        <v>137</v>
      </c>
      <c r="Q34" s="30">
        <f>'人的被害_建物倒壊内訳（揺れ）'!Z34+'人的被害建物倒壊内訳_（屋内収容物・屋内落下物）'!P34</f>
        <v>5</v>
      </c>
      <c r="R34" s="31">
        <f>'人的被害_建物倒壊内訳（揺れ）'!AC34+'人的被害建物倒壊内訳_（屋内収容物・屋内落下物）'!Q34</f>
        <v>138</v>
      </c>
      <c r="S34" s="48">
        <f>'人的被害_建物倒壊内訳（揺れ）'!AF34+'人的被害建物倒壊内訳_（屋内収容物・屋内落下物）'!R34</f>
        <v>12</v>
      </c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13.5">
      <c r="A35" s="1" t="s">
        <v>32</v>
      </c>
      <c r="B35" s="6" t="s">
        <v>33</v>
      </c>
      <c r="C35" s="7"/>
      <c r="D35" s="36">
        <f>'人的被害_建物倒壊内訳（揺れ）'!D35+'人的被害建物倒壊内訳_（屋内収容物・屋内落下物）'!D35</f>
        <v>10</v>
      </c>
      <c r="E35" s="37">
        <f>'人的被害_建物倒壊内訳（揺れ）'!G35+'人的被害建物倒壊内訳_（屋内収容物・屋内落下物）'!E35</f>
        <v>460</v>
      </c>
      <c r="F35" s="49">
        <f>'人的被害_建物倒壊内訳（揺れ）'!J35+'人的被害建物倒壊内訳_（屋内収容物・屋内落下物）'!F35</f>
        <v>44</v>
      </c>
      <c r="I35" s="6" t="s">
        <v>33</v>
      </c>
      <c r="J35" s="7"/>
      <c r="K35" s="36">
        <f>'人的被害_建物倒壊内訳（揺れ）'!O35+'人的被害建物倒壊内訳_（屋内収容物・屋内落下物）'!J35</f>
        <v>7</v>
      </c>
      <c r="L35" s="37">
        <f>'人的被害_建物倒壊内訳（揺れ）'!R35+'人的被害建物倒壊内訳_（屋内収容物・屋内落下物）'!K35</f>
        <v>355</v>
      </c>
      <c r="M35" s="49">
        <f>'人的被害_建物倒壊内訳（揺れ）'!U35+'人的被害建物倒壊内訳_（屋内収容物・屋内落下物）'!L35</f>
        <v>41</v>
      </c>
      <c r="O35" s="6" t="s">
        <v>33</v>
      </c>
      <c r="P35" s="7"/>
      <c r="Q35" s="36">
        <f>'人的被害_建物倒壊内訳（揺れ）'!Z35+'人的被害建物倒壊内訳_（屋内収容物・屋内落下物）'!P35</f>
        <v>7</v>
      </c>
      <c r="R35" s="37">
        <f>'人的被害_建物倒壊内訳（揺れ）'!AC35+'人的被害建物倒壊内訳_（屋内収容物・屋内落下物）'!Q35</f>
        <v>338</v>
      </c>
      <c r="S35" s="49">
        <f>'人的被害_建物倒壊内訳（揺れ）'!AF35+'人的被害建物倒壊内訳_（屋内収容物・屋内落下物）'!R35</f>
        <v>35</v>
      </c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3.5">
      <c r="A36" s="1" t="s">
        <v>34</v>
      </c>
      <c r="B36" s="8" t="s">
        <v>35</v>
      </c>
      <c r="C36" s="9"/>
      <c r="D36" s="25">
        <f>'人的被害_建物倒壊内訳（揺れ）'!D36+'人的被害建物倒壊内訳_（屋内収容物・屋内落下物）'!D36</f>
        <v>36</v>
      </c>
      <c r="E36" s="26">
        <f>'人的被害_建物倒壊内訳（揺れ）'!G36+'人的被害建物倒壊内訳_（屋内収容物・屋内落下物）'!E36</f>
        <v>1248</v>
      </c>
      <c r="F36" s="47">
        <f>'人的被害_建物倒壊内訳（揺れ）'!J36+'人的被害建物倒壊内訳_（屋内収容物・屋内落下物）'!F36</f>
        <v>114</v>
      </c>
      <c r="I36" s="8" t="s">
        <v>35</v>
      </c>
      <c r="J36" s="9"/>
      <c r="K36" s="25">
        <f>'人的被害_建物倒壊内訳（揺れ）'!O36+'人的被害建物倒壊内訳_（屋内収容物・屋内落下物）'!J36</f>
        <v>17</v>
      </c>
      <c r="L36" s="26">
        <f>'人的被害_建物倒壊内訳（揺れ）'!R36+'人的被害建物倒壊内訳_（屋内収容物・屋内落下物）'!K36</f>
        <v>729</v>
      </c>
      <c r="M36" s="47">
        <f>'人的被害_建物倒壊内訳（揺れ）'!U36+'人的被害建物倒壊内訳_（屋内収容物・屋内落下物）'!L36</f>
        <v>89</v>
      </c>
      <c r="O36" s="8" t="s">
        <v>35</v>
      </c>
      <c r="P36" s="9"/>
      <c r="Q36" s="25">
        <f>'人的被害_建物倒壊内訳（揺れ）'!Z36+'人的被害建物倒壊内訳_（屋内収容物・屋内落下物）'!P36</f>
        <v>24</v>
      </c>
      <c r="R36" s="26">
        <f>'人的被害_建物倒壊内訳（揺れ）'!AC36+'人的被害建物倒壊内訳_（屋内収容物・屋内落下物）'!Q36</f>
        <v>816</v>
      </c>
      <c r="S36" s="47">
        <f>'人的被害_建物倒壊内訳（揺れ）'!AF36+'人的被害建物倒壊内訳_（屋内収容物・屋内落下物）'!R36</f>
        <v>86</v>
      </c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3.5">
      <c r="A37" s="1" t="s">
        <v>36</v>
      </c>
      <c r="B37" s="8" t="s">
        <v>37</v>
      </c>
      <c r="C37" s="9"/>
      <c r="D37" s="25">
        <f>'人的被害_建物倒壊内訳（揺れ）'!D37+'人的被害建物倒壊内訳_（屋内収容物・屋内落下物）'!D37</f>
        <v>5</v>
      </c>
      <c r="E37" s="26">
        <f>'人的被害_建物倒壊内訳（揺れ）'!G37+'人的被害建物倒壊内訳_（屋内収容物・屋内落下物）'!E37</f>
        <v>317</v>
      </c>
      <c r="F37" s="47">
        <f>'人的被害_建物倒壊内訳（揺れ）'!J37+'人的被害建物倒壊内訳_（屋内収容物・屋内落下物）'!F37</f>
        <v>23</v>
      </c>
      <c r="I37" s="8" t="s">
        <v>37</v>
      </c>
      <c r="J37" s="9"/>
      <c r="K37" s="25">
        <f>'人的被害_建物倒壊内訳（揺れ）'!O37+'人的被害建物倒壊内訳_（屋内収容物・屋内落下物）'!J37</f>
        <v>2</v>
      </c>
      <c r="L37" s="26">
        <f>'人的被害_建物倒壊内訳（揺れ）'!R37+'人的被害建物倒壊内訳_（屋内収容物・屋内落下物）'!K37</f>
        <v>175</v>
      </c>
      <c r="M37" s="47">
        <f>'人的被害_建物倒壊内訳（揺れ）'!U37+'人的被害建物倒壊内訳_（屋内収容物・屋内落下物）'!L37</f>
        <v>19</v>
      </c>
      <c r="O37" s="8" t="s">
        <v>37</v>
      </c>
      <c r="P37" s="9"/>
      <c r="Q37" s="25">
        <f>'人的被害_建物倒壊内訳（揺れ）'!Z37+'人的被害建物倒壊内訳_（屋内収容物・屋内落下物）'!P37</f>
        <v>3</v>
      </c>
      <c r="R37" s="26">
        <f>'人的被害_建物倒壊内訳（揺れ）'!AC37+'人的被害建物倒壊内訳_（屋内収容物・屋内落下物）'!Q37</f>
        <v>202</v>
      </c>
      <c r="S37" s="47">
        <f>'人的被害_建物倒壊内訳（揺れ）'!AF37+'人的被害建物倒壊内訳_（屋内収容物・屋内落下物）'!R37</f>
        <v>19</v>
      </c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3.5">
      <c r="A38" s="1" t="s">
        <v>38</v>
      </c>
      <c r="B38" s="8" t="s">
        <v>39</v>
      </c>
      <c r="C38" s="9"/>
      <c r="D38" s="25">
        <f>'人的被害_建物倒壊内訳（揺れ）'!D38+'人的被害建物倒壊内訳_（屋内収容物・屋内落下物）'!D38</f>
        <v>25</v>
      </c>
      <c r="E38" s="26">
        <f>'人的被害_建物倒壊内訳（揺れ）'!G38+'人的被害建物倒壊内訳_（屋内収容物・屋内落下物）'!E38</f>
        <v>969</v>
      </c>
      <c r="F38" s="47">
        <f>'人的被害_建物倒壊内訳（揺れ）'!J38+'人的被害建物倒壊内訳_（屋内収容物・屋内落下物）'!F38</f>
        <v>95</v>
      </c>
      <c r="I38" s="8" t="s">
        <v>39</v>
      </c>
      <c r="J38" s="9"/>
      <c r="K38" s="25">
        <f>'人的被害_建物倒壊内訳（揺れ）'!O38+'人的被害建物倒壊内訳_（屋内収容物・屋内落下物）'!J38</f>
        <v>13</v>
      </c>
      <c r="L38" s="26">
        <f>'人的被害_建物倒壊内訳（揺れ）'!R38+'人的被害建物倒壊内訳_（屋内収容物・屋内落下物）'!K38</f>
        <v>655</v>
      </c>
      <c r="M38" s="47">
        <f>'人的被害_建物倒壊内訳（揺れ）'!U38+'人的被害建物倒壊内訳_（屋内収容物・屋内落下物）'!L38</f>
        <v>80</v>
      </c>
      <c r="O38" s="8" t="s">
        <v>39</v>
      </c>
      <c r="P38" s="9"/>
      <c r="Q38" s="25">
        <f>'人的被害_建物倒壊内訳（揺れ）'!Z38+'人的被害建物倒壊内訳_（屋内収容物・屋内落下物）'!P38</f>
        <v>16</v>
      </c>
      <c r="R38" s="26">
        <f>'人的被害_建物倒壊内訳（揺れ）'!AC38+'人的被害建物倒壊内訳_（屋内収容物・屋内落下物）'!Q38</f>
        <v>674</v>
      </c>
      <c r="S38" s="47">
        <f>'人的被害_建物倒壊内訳（揺れ）'!AF38+'人的被害建物倒壊内訳_（屋内収容物・屋内落下物）'!R38</f>
        <v>75</v>
      </c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13.5">
      <c r="A39" s="1" t="s">
        <v>40</v>
      </c>
      <c r="B39" s="8" t="s">
        <v>41</v>
      </c>
      <c r="C39" s="9"/>
      <c r="D39" s="25">
        <f>'人的被害_建物倒壊内訳（揺れ）'!D39+'人的被害建物倒壊内訳_（屋内収容物・屋内落下物）'!D39</f>
        <v>4</v>
      </c>
      <c r="E39" s="26">
        <f>'人的被害_建物倒壊内訳（揺れ）'!G39+'人的被害建物倒壊内訳_（屋内収容物・屋内落下物）'!E39</f>
        <v>213</v>
      </c>
      <c r="F39" s="47">
        <f>'人的被害_建物倒壊内訳（揺れ）'!J39+'人的被害建物倒壊内訳_（屋内収容物・屋内落下物）'!F39</f>
        <v>18</v>
      </c>
      <c r="I39" s="8" t="s">
        <v>41</v>
      </c>
      <c r="J39" s="9"/>
      <c r="K39" s="25">
        <f>'人的被害_建物倒壊内訳（揺れ）'!O39+'人的被害建物倒壊内訳_（屋内収容物・屋内落下物）'!J39</f>
        <v>2</v>
      </c>
      <c r="L39" s="26">
        <f>'人的被害_建物倒壊内訳（揺れ）'!R39+'人的被害建物倒壊内訳_（屋内収容物・屋内落下物）'!K39</f>
        <v>135</v>
      </c>
      <c r="M39" s="47">
        <f>'人的被害_建物倒壊内訳（揺れ）'!U39+'人的被害建物倒壊内訳_（屋内収容物・屋内落下物）'!L39</f>
        <v>14</v>
      </c>
      <c r="O39" s="8" t="s">
        <v>41</v>
      </c>
      <c r="P39" s="9"/>
      <c r="Q39" s="25">
        <f>'人的被害_建物倒壊内訳（揺れ）'!Z39+'人的被害建物倒壊内訳_（屋内収容物・屋内落下物）'!P39</f>
        <v>2</v>
      </c>
      <c r="R39" s="26">
        <f>'人的被害_建物倒壊内訳（揺れ）'!AC39+'人的被害建物倒壊内訳_（屋内収容物・屋内落下物）'!Q39</f>
        <v>145</v>
      </c>
      <c r="S39" s="47">
        <f>'人的被害_建物倒壊内訳（揺れ）'!AF39+'人的被害建物倒壊内訳_（屋内収容物・屋内落下物）'!R39</f>
        <v>14</v>
      </c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13.5">
      <c r="A40" s="1" t="s">
        <v>42</v>
      </c>
      <c r="B40" s="8" t="s">
        <v>43</v>
      </c>
      <c r="C40" s="9"/>
      <c r="D40" s="25">
        <f>'人的被害_建物倒壊内訳（揺れ）'!D40+'人的被害建物倒壊内訳_（屋内収容物・屋内落下物）'!D40</f>
        <v>27</v>
      </c>
      <c r="E40" s="26">
        <f>'人的被害_建物倒壊内訳（揺れ）'!G40+'人的被害建物倒壊内訳_（屋内収容物・屋内落下物）'!E40</f>
        <v>932</v>
      </c>
      <c r="F40" s="47">
        <f>'人的被害_建物倒壊内訳（揺れ）'!J40+'人的被害建物倒壊内訳_（屋内収容物・屋内落下物）'!F40</f>
        <v>75</v>
      </c>
      <c r="I40" s="8" t="s">
        <v>43</v>
      </c>
      <c r="J40" s="9"/>
      <c r="K40" s="25">
        <f>'人的被害_建物倒壊内訳（揺れ）'!O40+'人的被害建物倒壊内訳_（屋内収容物・屋内落下物）'!J40</f>
        <v>16</v>
      </c>
      <c r="L40" s="26">
        <f>'人的被害_建物倒壊内訳（揺れ）'!R40+'人的被害建物倒壊内訳_（屋内収容物・屋内落下物）'!K40</f>
        <v>601</v>
      </c>
      <c r="M40" s="47">
        <f>'人的被害_建物倒壊内訳（揺れ）'!U40+'人的被害建物倒壊内訳_（屋内収容物・屋内落下物）'!L40</f>
        <v>62</v>
      </c>
      <c r="O40" s="8" t="s">
        <v>43</v>
      </c>
      <c r="P40" s="9"/>
      <c r="Q40" s="25">
        <f>'人的被害_建物倒壊内訳（揺れ）'!Z40+'人的被害建物倒壊内訳_（屋内収容物・屋内落下物）'!P40</f>
        <v>19</v>
      </c>
      <c r="R40" s="26">
        <f>'人的被害_建物倒壊内訳（揺れ）'!AC40+'人的被害建物倒壊内訳_（屋内収容物・屋内落下物）'!Q40</f>
        <v>624</v>
      </c>
      <c r="S40" s="47">
        <f>'人的被害_建物倒壊内訳（揺れ）'!AF40+'人的被害建物倒壊内訳_（屋内収容物・屋内落下物）'!R40</f>
        <v>58</v>
      </c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13.5">
      <c r="A41" s="1" t="s">
        <v>44</v>
      </c>
      <c r="B41" s="8" t="s">
        <v>45</v>
      </c>
      <c r="C41" s="9"/>
      <c r="D41" s="25">
        <f>'人的被害_建物倒壊内訳（揺れ）'!D41+'人的被害建物倒壊内訳_（屋内収容物・屋内落下物）'!D41</f>
        <v>6</v>
      </c>
      <c r="E41" s="26">
        <f>'人的被害_建物倒壊内訳（揺れ）'!G41+'人的被害建物倒壊内訳_（屋内収容物・屋内落下物）'!E41</f>
        <v>276</v>
      </c>
      <c r="F41" s="47">
        <f>'人的被害_建物倒壊内訳（揺れ）'!J41+'人的被害建物倒壊内訳_（屋内収容物・屋内落下物）'!F41</f>
        <v>21</v>
      </c>
      <c r="I41" s="8" t="s">
        <v>45</v>
      </c>
      <c r="J41" s="9"/>
      <c r="K41" s="25">
        <f>'人的被害_建物倒壊内訳（揺れ）'!O41+'人的被害建物倒壊内訳_（屋内収容物・屋内落下物）'!J41</f>
        <v>4</v>
      </c>
      <c r="L41" s="26">
        <f>'人的被害_建物倒壊内訳（揺れ）'!R41+'人的被害建物倒壊内訳_（屋内収容物・屋内落下物）'!K41</f>
        <v>185</v>
      </c>
      <c r="M41" s="47">
        <f>'人的被害_建物倒壊内訳（揺れ）'!U41+'人的被害建物倒壊内訳_（屋内収容物・屋内落下物）'!L41</f>
        <v>19</v>
      </c>
      <c r="O41" s="8" t="s">
        <v>45</v>
      </c>
      <c r="P41" s="9"/>
      <c r="Q41" s="25">
        <f>'人的被害_建物倒壊内訳（揺れ）'!Z41+'人的被害建物倒壊内訳_（屋内収容物・屋内落下物）'!P41</f>
        <v>5</v>
      </c>
      <c r="R41" s="26">
        <f>'人的被害_建物倒壊内訳（揺れ）'!AC41+'人的被害建物倒壊内訳_（屋内収容物・屋内落下物）'!Q41</f>
        <v>189</v>
      </c>
      <c r="S41" s="47">
        <f>'人的被害_建物倒壊内訳（揺れ）'!AF41+'人的被害建物倒壊内訳_（屋内収容物・屋内落下物）'!R41</f>
        <v>17</v>
      </c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13.5">
      <c r="A42" s="1" t="s">
        <v>46</v>
      </c>
      <c r="B42" s="8" t="s">
        <v>47</v>
      </c>
      <c r="C42" s="9"/>
      <c r="D42" s="25">
        <f>'人的被害_建物倒壊内訳（揺れ）'!D42+'人的被害建物倒壊内訳_（屋内収容物・屋内落下物）'!D42</f>
        <v>27</v>
      </c>
      <c r="E42" s="26">
        <f>'人的被害_建物倒壊内訳（揺れ）'!G42+'人的被害建物倒壊内訳_（屋内収容物・屋内落下物）'!E42</f>
        <v>799</v>
      </c>
      <c r="F42" s="47">
        <f>'人的被害_建物倒壊内訳（揺れ）'!J42+'人的被害建物倒壊内訳_（屋内収容物・屋内落下物）'!F42</f>
        <v>61</v>
      </c>
      <c r="I42" s="8" t="s">
        <v>47</v>
      </c>
      <c r="J42" s="9"/>
      <c r="K42" s="25">
        <f>'人的被害_建物倒壊内訳（揺れ）'!O42+'人的被害建物倒壊内訳_（屋内収容物・屋内落下物）'!J42</f>
        <v>13</v>
      </c>
      <c r="L42" s="26">
        <f>'人的被害_建物倒壊内訳（揺れ）'!R42+'人的被害建物倒壊内訳_（屋内収容物・屋内落下物）'!K42</f>
        <v>385</v>
      </c>
      <c r="M42" s="47">
        <f>'人的被害_建物倒壊内訳（揺れ）'!U42+'人的被害建物倒壊内訳_（屋内収容物・屋内落下物）'!L42</f>
        <v>39</v>
      </c>
      <c r="O42" s="8" t="s">
        <v>47</v>
      </c>
      <c r="P42" s="9"/>
      <c r="Q42" s="25">
        <f>'人的被害_建物倒壊内訳（揺れ）'!Z42+'人的被害建物倒壊内訳_（屋内収容物・屋内落下物）'!P42</f>
        <v>19</v>
      </c>
      <c r="R42" s="26">
        <f>'人的被害_建物倒壊内訳（揺れ）'!AC42+'人的被害建物倒壊内訳_（屋内収容物・屋内落下物）'!Q42</f>
        <v>477</v>
      </c>
      <c r="S42" s="47">
        <f>'人的被害_建物倒壊内訳（揺れ）'!AF42+'人的被害建物倒壊内訳_（屋内収容物・屋内落下物）'!R42</f>
        <v>42</v>
      </c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13.5">
      <c r="A43" s="1" t="s">
        <v>48</v>
      </c>
      <c r="B43" s="8" t="s">
        <v>49</v>
      </c>
      <c r="C43" s="9"/>
      <c r="D43" s="25">
        <f>'人的被害_建物倒壊内訳（揺れ）'!D43+'人的被害建物倒壊内訳_（屋内収容物・屋内落下物）'!D43</f>
        <v>64</v>
      </c>
      <c r="E43" s="26">
        <f>'人的被害_建物倒壊内訳（揺れ）'!G43+'人的被害建物倒壊内訳_（屋内収容物・屋内落下物）'!E43</f>
        <v>1743</v>
      </c>
      <c r="F43" s="47">
        <f>'人的被害_建物倒壊内訳（揺れ）'!J43+'人的被害建物倒壊内訳_（屋内収容物・屋内落下物）'!F43</f>
        <v>153</v>
      </c>
      <c r="I43" s="8" t="s">
        <v>49</v>
      </c>
      <c r="J43" s="9"/>
      <c r="K43" s="25">
        <f>'人的被害_建物倒壊内訳（揺れ）'!O43+'人的被害建物倒壊内訳_（屋内収容物・屋内落下物）'!J43</f>
        <v>35</v>
      </c>
      <c r="L43" s="26">
        <f>'人的被害_建物倒壊内訳（揺れ）'!R43+'人的被害建物倒壊内訳_（屋内収容物・屋内落下物）'!K43</f>
        <v>1099</v>
      </c>
      <c r="M43" s="47">
        <f>'人的被害_建物倒壊内訳（揺れ）'!U43+'人的被害建物倒壊内訳_（屋内収容物・屋内落下物）'!L43</f>
        <v>118</v>
      </c>
      <c r="O43" s="8" t="s">
        <v>49</v>
      </c>
      <c r="P43" s="9"/>
      <c r="Q43" s="25">
        <f>'人的被害_建物倒壊内訳（揺れ）'!Z43+'人的被害建物倒壊内訳_（屋内収容物・屋内落下物）'!P43</f>
        <v>45</v>
      </c>
      <c r="R43" s="26">
        <f>'人的被害_建物倒壊内訳（揺れ）'!AC43+'人的被害建物倒壊内訳_（屋内収容物・屋内落下物）'!Q43</f>
        <v>1153</v>
      </c>
      <c r="S43" s="47">
        <f>'人的被害_建物倒壊内訳（揺れ）'!AF43+'人的被害建物倒壊内訳_（屋内収容物・屋内落下物）'!R43</f>
        <v>113</v>
      </c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13.5">
      <c r="A44" s="1" t="s">
        <v>50</v>
      </c>
      <c r="B44" s="8" t="s">
        <v>51</v>
      </c>
      <c r="C44" s="9"/>
      <c r="D44" s="25">
        <f>'人的被害_建物倒壊内訳（揺れ）'!D44+'人的被害建物倒壊内訳_（屋内収容物・屋内落下物）'!D44</f>
        <v>16</v>
      </c>
      <c r="E44" s="26">
        <f>'人的被害_建物倒壊内訳（揺れ）'!G44+'人的被害建物倒壊内訳_（屋内収容物・屋内落下物）'!E44</f>
        <v>691</v>
      </c>
      <c r="F44" s="47">
        <f>'人的被害_建物倒壊内訳（揺れ）'!J44+'人的被害建物倒壊内訳_（屋内収容物・屋内落下物）'!F44</f>
        <v>54</v>
      </c>
      <c r="I44" s="8" t="s">
        <v>51</v>
      </c>
      <c r="J44" s="9"/>
      <c r="K44" s="25">
        <f>'人的被害_建物倒壊内訳（揺れ）'!O44+'人的被害建物倒壊内訳_（屋内収容物・屋内落下物）'!J44</f>
        <v>9</v>
      </c>
      <c r="L44" s="26">
        <f>'人的被害_建物倒壊内訳（揺れ）'!R44+'人的被害建物倒壊内訳_（屋内収容物・屋内落下物）'!K44</f>
        <v>429</v>
      </c>
      <c r="M44" s="47">
        <f>'人的被害_建物倒壊内訳（揺れ）'!U44+'人的被害建物倒壊内訳_（屋内収容物・屋内落下物）'!L44</f>
        <v>46</v>
      </c>
      <c r="O44" s="8" t="s">
        <v>51</v>
      </c>
      <c r="P44" s="9"/>
      <c r="Q44" s="25">
        <f>'人的被害_建物倒壊内訳（揺れ）'!Z44+'人的被害建物倒壊内訳_（屋内収容物・屋内落下物）'!P44</f>
        <v>11</v>
      </c>
      <c r="R44" s="26">
        <f>'人的被害_建物倒壊内訳（揺れ）'!AC44+'人的被害建物倒壊内訳_（屋内収容物・屋内落下物）'!Q44</f>
        <v>459</v>
      </c>
      <c r="S44" s="47">
        <f>'人的被害_建物倒壊内訳（揺れ）'!AF44+'人的被害建物倒壊内訳_（屋内収容物・屋内落下物）'!R44</f>
        <v>42</v>
      </c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13.5">
      <c r="A45" s="1" t="s">
        <v>52</v>
      </c>
      <c r="B45" s="8" t="s">
        <v>53</v>
      </c>
      <c r="C45" s="9"/>
      <c r="D45" s="25">
        <f>'人的被害_建物倒壊内訳（揺れ）'!D45+'人的被害建物倒壊内訳_（屋内収容物・屋内落下物）'!D45</f>
        <v>25</v>
      </c>
      <c r="E45" s="26">
        <f>'人的被害_建物倒壊内訳（揺れ）'!G45+'人的被害建物倒壊内訳_（屋内収容物・屋内落下物）'!E45</f>
        <v>905</v>
      </c>
      <c r="F45" s="47">
        <f>'人的被害_建物倒壊内訳（揺れ）'!J45+'人的被害建物倒壊内訳_（屋内収容物・屋内落下物）'!F45</f>
        <v>74</v>
      </c>
      <c r="I45" s="8" t="s">
        <v>53</v>
      </c>
      <c r="J45" s="9"/>
      <c r="K45" s="25">
        <f>'人的被害_建物倒壊内訳（揺れ）'!O45+'人的被害建物倒壊内訳_（屋内収容物・屋内落下物）'!J45</f>
        <v>15</v>
      </c>
      <c r="L45" s="26">
        <f>'人的被害_建物倒壊内訳（揺れ）'!R45+'人的被害建物倒壊内訳_（屋内収容物・屋内落下物）'!K45</f>
        <v>584</v>
      </c>
      <c r="M45" s="47">
        <f>'人的被害_建物倒壊内訳（揺れ）'!U45+'人的被害建物倒壊内訳_（屋内収容物・屋内落下物）'!L45</f>
        <v>62</v>
      </c>
      <c r="O45" s="8" t="s">
        <v>53</v>
      </c>
      <c r="P45" s="9"/>
      <c r="Q45" s="25">
        <f>'人的被害_建物倒壊内訳（揺れ）'!Z45+'人的被害建物倒壊内訳_（屋内収容物・屋内落下物）'!P45</f>
        <v>17</v>
      </c>
      <c r="R45" s="26">
        <f>'人的被害_建物倒壊内訳（揺れ）'!AC45+'人的被害建物倒壊内訳_（屋内収容物・屋内落下物）'!Q45</f>
        <v>608</v>
      </c>
      <c r="S45" s="47">
        <f>'人的被害_建物倒壊内訳（揺れ）'!AF45+'人的被害建物倒壊内訳_（屋内収容物・屋内落下物）'!R45</f>
        <v>56</v>
      </c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13.5">
      <c r="A46" s="1" t="s">
        <v>54</v>
      </c>
      <c r="B46" s="8" t="s">
        <v>55</v>
      </c>
      <c r="C46" s="9"/>
      <c r="D46" s="25">
        <f>'人的被害_建物倒壊内訳（揺れ）'!D46+'人的被害建物倒壊内訳_（屋内収容物・屋内落下物）'!D46</f>
        <v>8</v>
      </c>
      <c r="E46" s="26">
        <f>'人的被害_建物倒壊内訳（揺れ）'!G46+'人的被害建物倒壊内訳_（屋内収容物・屋内落下物）'!E46</f>
        <v>306</v>
      </c>
      <c r="F46" s="47">
        <f>'人的被害_建物倒壊内訳（揺れ）'!J46+'人的被害建物倒壊内訳_（屋内収容物・屋内落下物）'!F46</f>
        <v>29</v>
      </c>
      <c r="I46" s="8" t="s">
        <v>55</v>
      </c>
      <c r="J46" s="9"/>
      <c r="K46" s="25">
        <f>'人的被害_建物倒壊内訳（揺れ）'!O46+'人的被害建物倒壊内訳_（屋内収容物・屋内落下物）'!J46</f>
        <v>5</v>
      </c>
      <c r="L46" s="26">
        <f>'人的被害_建物倒壊内訳（揺れ）'!R46+'人的被害建物倒壊内訳_（屋内収容物・屋内落下物）'!K46</f>
        <v>227</v>
      </c>
      <c r="M46" s="47">
        <f>'人的被害_建物倒壊内訳（揺れ）'!U46+'人的被害建物倒壊内訳_（屋内収容物・屋内落下物）'!L46</f>
        <v>26</v>
      </c>
      <c r="O46" s="8" t="s">
        <v>55</v>
      </c>
      <c r="P46" s="9"/>
      <c r="Q46" s="25">
        <f>'人的被害_建物倒壊内訳（揺れ）'!Z46+'人的被害建物倒壊内訳_（屋内収容物・屋内落下物）'!P46</f>
        <v>7</v>
      </c>
      <c r="R46" s="26">
        <f>'人的被害_建物倒壊内訳（揺れ）'!AC46+'人的被害建物倒壊内訳_（屋内収容物・屋内落下物）'!Q46</f>
        <v>219</v>
      </c>
      <c r="S46" s="47">
        <f>'人的被害_建物倒壊内訳（揺れ）'!AF46+'人的被害建物倒壊内訳_（屋内収容物・屋内落下物）'!R46</f>
        <v>24</v>
      </c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3.5">
      <c r="A47" s="1" t="s">
        <v>56</v>
      </c>
      <c r="B47" s="8" t="s">
        <v>57</v>
      </c>
      <c r="C47" s="9"/>
      <c r="D47" s="25">
        <f>'人的被害_建物倒壊内訳（揺れ）'!D47+'人的被害建物倒壊内訳_（屋内収容物・屋内落下物）'!D47</f>
        <v>20</v>
      </c>
      <c r="E47" s="26">
        <f>'人的被害_建物倒壊内訳（揺れ）'!G47+'人的被害建物倒壊内訳_（屋内収容物・屋内落下物）'!E47</f>
        <v>608</v>
      </c>
      <c r="F47" s="47">
        <f>'人的被害_建物倒壊内訳（揺れ）'!J47+'人的被害建物倒壊内訳_（屋内収容物・屋内落下物）'!F47</f>
        <v>52</v>
      </c>
      <c r="I47" s="8" t="s">
        <v>57</v>
      </c>
      <c r="J47" s="9"/>
      <c r="K47" s="25">
        <f>'人的被害_建物倒壊内訳（揺れ）'!O47+'人的被害建物倒壊内訳_（屋内収容物・屋内落下物）'!J47</f>
        <v>11</v>
      </c>
      <c r="L47" s="26">
        <f>'人的被害_建物倒壊内訳（揺れ）'!R47+'人的被害建物倒壊内訳_（屋内収容物・屋内落下物）'!K47</f>
        <v>346</v>
      </c>
      <c r="M47" s="47">
        <f>'人的被害_建物倒壊内訳（揺れ）'!U47+'人的被害建物倒壊内訳_（屋内収容物・屋内落下物）'!L47</f>
        <v>36</v>
      </c>
      <c r="O47" s="8" t="s">
        <v>57</v>
      </c>
      <c r="P47" s="9"/>
      <c r="Q47" s="25">
        <f>'人的被害_建物倒壊内訳（揺れ）'!Z47+'人的被害建物倒壊内訳_（屋内収容物・屋内落下物）'!P47</f>
        <v>14</v>
      </c>
      <c r="R47" s="26">
        <f>'人的被害_建物倒壊内訳（揺れ）'!AC47+'人的被害建物倒壊内訳_（屋内収容物・屋内落下物）'!Q47</f>
        <v>385</v>
      </c>
      <c r="S47" s="47">
        <f>'人的被害_建物倒壊内訳（揺れ）'!AF47+'人的被害建物倒壊内訳_（屋内収容物・屋内落下物）'!R47</f>
        <v>36</v>
      </c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3.5">
      <c r="A48" s="1" t="s">
        <v>58</v>
      </c>
      <c r="B48" s="8" t="s">
        <v>59</v>
      </c>
      <c r="C48" s="9"/>
      <c r="D48" s="25">
        <f>'人的被害_建物倒壊内訳（揺れ）'!D48+'人的被害建物倒壊内訳_（屋内収容物・屋内落下物）'!D48</f>
        <v>61</v>
      </c>
      <c r="E48" s="26">
        <f>'人的被害_建物倒壊内訳（揺れ）'!G48+'人的被害建物倒壊内訳_（屋内収容物・屋内落下物）'!E48</f>
        <v>1233</v>
      </c>
      <c r="F48" s="47">
        <f>'人的被害_建物倒壊内訳（揺れ）'!J48+'人的被害建物倒壊内訳_（屋内収容物・屋内落下物）'!F48</f>
        <v>112</v>
      </c>
      <c r="I48" s="8" t="s">
        <v>59</v>
      </c>
      <c r="J48" s="9"/>
      <c r="K48" s="25">
        <f>'人的被害_建物倒壊内訳（揺れ）'!O48+'人的被害建物倒壊内訳_（屋内収容物・屋内落下物）'!J48</f>
        <v>31</v>
      </c>
      <c r="L48" s="26">
        <f>'人的被害_建物倒壊内訳（揺れ）'!R48+'人的被害建物倒壊内訳_（屋内収容物・屋内落下物）'!K48</f>
        <v>703</v>
      </c>
      <c r="M48" s="47">
        <f>'人的被害_建物倒壊内訳（揺れ）'!U48+'人的被害建物倒壊内訳_（屋内収容物・屋内落下物）'!L48</f>
        <v>78</v>
      </c>
      <c r="O48" s="8" t="s">
        <v>59</v>
      </c>
      <c r="P48" s="9"/>
      <c r="Q48" s="25">
        <f>'人的被害_建物倒壊内訳（揺れ）'!Z48+'人的被害建物倒壊内訳_（屋内収容物・屋内落下物）'!P48</f>
        <v>42</v>
      </c>
      <c r="R48" s="26">
        <f>'人的被害_建物倒壊内訳（揺れ）'!AC48+'人的被害建物倒壊内訳_（屋内収容物・屋内落下物）'!Q48</f>
        <v>780</v>
      </c>
      <c r="S48" s="47">
        <f>'人的被害_建物倒壊内訳（揺れ）'!AF48+'人的被害建物倒壊内訳_（屋内収容物・屋内落下物）'!R48</f>
        <v>79</v>
      </c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3.5">
      <c r="A49" s="1" t="s">
        <v>60</v>
      </c>
      <c r="B49" s="8" t="s">
        <v>61</v>
      </c>
      <c r="C49" s="9"/>
      <c r="D49" s="25">
        <f>'人的被害_建物倒壊内訳（揺れ）'!D49+'人的被害建物倒壊内訳_（屋内収容物・屋内落下物）'!D49</f>
        <v>11</v>
      </c>
      <c r="E49" s="26">
        <f>'人的被害_建物倒壊内訳（揺れ）'!G49+'人的被害建物倒壊内訳_（屋内収容物・屋内落下物）'!E49</f>
        <v>428</v>
      </c>
      <c r="F49" s="47">
        <f>'人的被害_建物倒壊内訳（揺れ）'!J49+'人的被害建物倒壊内訳_（屋内収容物・屋内落下物）'!F49</f>
        <v>31</v>
      </c>
      <c r="I49" s="8" t="s">
        <v>61</v>
      </c>
      <c r="J49" s="9"/>
      <c r="K49" s="25">
        <f>'人的被害_建物倒壊内訳（揺れ）'!O49+'人的被害建物倒壊内訳_（屋内収容物・屋内落下物）'!J49</f>
        <v>7</v>
      </c>
      <c r="L49" s="26">
        <f>'人的被害_建物倒壊内訳（揺れ）'!R49+'人的被害建物倒壊内訳_（屋内収容物・屋内落下物）'!K49</f>
        <v>274</v>
      </c>
      <c r="M49" s="47">
        <f>'人的被害_建物倒壊内訳（揺れ）'!U49+'人的被害建物倒壊内訳_（屋内収容物・屋内落下物）'!L49</f>
        <v>26</v>
      </c>
      <c r="O49" s="8" t="s">
        <v>61</v>
      </c>
      <c r="P49" s="9"/>
      <c r="Q49" s="25">
        <f>'人的被害_建物倒壊内訳（揺れ）'!Z49+'人的被害建物倒壊内訳_（屋内収容物・屋内落下物）'!P49</f>
        <v>8</v>
      </c>
      <c r="R49" s="26">
        <f>'人的被害_建物倒壊内訳（揺れ）'!AC49+'人的被害建物倒壊内訳_（屋内収容物・屋内落下物）'!Q49</f>
        <v>285</v>
      </c>
      <c r="S49" s="47">
        <f>'人的被害_建物倒壊内訳（揺れ）'!AF49+'人的被害建物倒壊内訳_（屋内収容物・屋内落下物）'!R49</f>
        <v>22</v>
      </c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3.5">
      <c r="A50" s="1" t="s">
        <v>62</v>
      </c>
      <c r="B50" s="8" t="s">
        <v>63</v>
      </c>
      <c r="C50" s="9"/>
      <c r="D50" s="25">
        <f>'人的被害_建物倒壊内訳（揺れ）'!D50+'人的被害建物倒壊内訳_（屋内収容物・屋内落下物）'!D50</f>
        <v>16</v>
      </c>
      <c r="E50" s="26">
        <f>'人的被害_建物倒壊内訳（揺れ）'!G50+'人的被害建物倒壊内訳_（屋内収容物・屋内落下物）'!E50</f>
        <v>592</v>
      </c>
      <c r="F50" s="47">
        <f>'人的被害_建物倒壊内訳（揺れ）'!J50+'人的被害建物倒壊内訳_（屋内収容物・屋内落下物）'!F50</f>
        <v>44</v>
      </c>
      <c r="I50" s="8" t="s">
        <v>63</v>
      </c>
      <c r="J50" s="9"/>
      <c r="K50" s="25">
        <f>'人的被害_建物倒壊内訳（揺れ）'!O50+'人的被害建物倒壊内訳_（屋内収容物・屋内落下物）'!J50</f>
        <v>9</v>
      </c>
      <c r="L50" s="26">
        <f>'人的被害_建物倒壊内訳（揺れ）'!R50+'人的被害建物倒壊内訳_（屋内収容物・屋内落下物）'!K50</f>
        <v>312</v>
      </c>
      <c r="M50" s="47">
        <f>'人的被害_建物倒壊内訳（揺れ）'!U50+'人的被害建物倒壊内訳_（屋内収容物・屋内落下物）'!L50</f>
        <v>34</v>
      </c>
      <c r="O50" s="8" t="s">
        <v>63</v>
      </c>
      <c r="P50" s="9"/>
      <c r="Q50" s="25">
        <f>'人的被害_建物倒壊内訳（揺れ）'!Z50+'人的被害建物倒壊内訳_（屋内収容物・屋内落下物）'!P50</f>
        <v>12</v>
      </c>
      <c r="R50" s="26">
        <f>'人的被害_建物倒壊内訳（揺れ）'!AC50+'人的被害建物倒壊内訳_（屋内収容物・屋内落下物）'!Q50</f>
        <v>366</v>
      </c>
      <c r="S50" s="47">
        <f>'人的被害_建物倒壊内訳（揺れ）'!AF50+'人的被害建物倒壊内訳_（屋内収容物・屋内落下物）'!R50</f>
        <v>32</v>
      </c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3.5">
      <c r="A51" s="1" t="s">
        <v>64</v>
      </c>
      <c r="B51" s="8" t="s">
        <v>65</v>
      </c>
      <c r="C51" s="9"/>
      <c r="D51" s="25">
        <f>'人的被害_建物倒壊内訳（揺れ）'!D51+'人的被害建物倒壊内訳_（屋内収容物・屋内落下物）'!D51</f>
        <v>27</v>
      </c>
      <c r="E51" s="26">
        <f>'人的被害_建物倒壊内訳（揺れ）'!G51+'人的被害建物倒壊内訳_（屋内収容物・屋内落下物）'!E51</f>
        <v>696</v>
      </c>
      <c r="F51" s="47">
        <f>'人的被害_建物倒壊内訳（揺れ）'!J51+'人的被害建物倒壊内訳_（屋内収容物・屋内落下物）'!F51</f>
        <v>60</v>
      </c>
      <c r="I51" s="8" t="s">
        <v>65</v>
      </c>
      <c r="J51" s="9"/>
      <c r="K51" s="25">
        <f>'人的被害_建物倒壊内訳（揺れ）'!O51+'人的被害建物倒壊内訳_（屋内収容物・屋内落下物）'!J51</f>
        <v>14</v>
      </c>
      <c r="L51" s="26">
        <f>'人的被害_建物倒壊内訳（揺れ）'!R51+'人的被害建物倒壊内訳_（屋内収容物・屋内落下物）'!K51</f>
        <v>373</v>
      </c>
      <c r="M51" s="47">
        <f>'人的被害_建物倒壊内訳（揺れ）'!U51+'人的被害建物倒壊内訳_（屋内収容物・屋内落下物）'!L51</f>
        <v>39</v>
      </c>
      <c r="O51" s="8" t="s">
        <v>65</v>
      </c>
      <c r="P51" s="9"/>
      <c r="Q51" s="25">
        <f>'人的被害_建物倒壊内訳（揺れ）'!Z51+'人的被害建物倒壊内訳_（屋内収容物・屋内落下物）'!P51</f>
        <v>19</v>
      </c>
      <c r="R51" s="26">
        <f>'人的被害_建物倒壊内訳（揺れ）'!AC51+'人的被害建物倒壊内訳_（屋内収容物・屋内落下物）'!Q51</f>
        <v>429</v>
      </c>
      <c r="S51" s="47">
        <f>'人的被害_建物倒壊内訳（揺れ）'!AF51+'人的被害建物倒壊内訳_（屋内収容物・屋内落下物）'!R51</f>
        <v>41</v>
      </c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3.5">
      <c r="A52" s="1" t="s">
        <v>66</v>
      </c>
      <c r="B52" s="8" t="s">
        <v>67</v>
      </c>
      <c r="C52" s="9"/>
      <c r="D52" s="25">
        <f>'人的被害_建物倒壊内訳（揺れ）'!D52+'人的被害建物倒壊内訳_（屋内収容物・屋内落下物）'!D52</f>
        <v>7</v>
      </c>
      <c r="E52" s="26">
        <f>'人的被害_建物倒壊内訳（揺れ）'!G52+'人的被害建物倒壊内訳_（屋内収容物・屋内落下物）'!E52</f>
        <v>443</v>
      </c>
      <c r="F52" s="47">
        <f>'人的被害_建物倒壊内訳（揺れ）'!J52+'人的被害建物倒壊内訳_（屋内収容物・屋内落下物）'!F52</f>
        <v>37</v>
      </c>
      <c r="I52" s="8" t="s">
        <v>67</v>
      </c>
      <c r="J52" s="9"/>
      <c r="K52" s="25">
        <f>'人的被害_建物倒壊内訳（揺れ）'!O52+'人的被害建物倒壊内訳_（屋内収容物・屋内落下物）'!J52</f>
        <v>5</v>
      </c>
      <c r="L52" s="26">
        <f>'人的被害_建物倒壊内訳（揺れ）'!R52+'人的被害建物倒壊内訳_（屋内収容物・屋内落下物）'!K52</f>
        <v>299</v>
      </c>
      <c r="M52" s="47">
        <f>'人的被害_建物倒壊内訳（揺れ）'!U52+'人的被害建物倒壊内訳_（屋内収容物・屋内落下物）'!L52</f>
        <v>32</v>
      </c>
      <c r="O52" s="8" t="s">
        <v>67</v>
      </c>
      <c r="P52" s="9"/>
      <c r="Q52" s="25">
        <f>'人的被害_建物倒壊内訳（揺れ）'!Z52+'人的被害建物倒壊内訳_（屋内収容物・屋内落下物）'!P52</f>
        <v>6</v>
      </c>
      <c r="R52" s="26">
        <f>'人的被害_建物倒壊内訳（揺れ）'!AC52+'人的被害建物倒壊内訳_（屋内収容物・屋内落下物）'!Q52</f>
        <v>305</v>
      </c>
      <c r="S52" s="47">
        <f>'人的被害_建物倒壊内訳（揺れ）'!AF52+'人的被害建物倒壊内訳_（屋内収容物・屋内落下物）'!R52</f>
        <v>30</v>
      </c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3.5">
      <c r="A53" s="1" t="s">
        <v>68</v>
      </c>
      <c r="B53" s="8" t="s">
        <v>69</v>
      </c>
      <c r="C53" s="9"/>
      <c r="D53" s="25">
        <f>'人的被害_建物倒壊内訳（揺れ）'!D53+'人的被害建物倒壊内訳_（屋内収容物・屋内落下物）'!D53</f>
        <v>9</v>
      </c>
      <c r="E53" s="26">
        <f>'人的被害_建物倒壊内訳（揺れ）'!G53+'人的被害建物倒壊内訳_（屋内収容物・屋内落下物）'!E53</f>
        <v>351</v>
      </c>
      <c r="F53" s="47">
        <f>'人的被害_建物倒壊内訳（揺れ）'!J53+'人的被害建物倒壊内訳_（屋内収容物・屋内落下物）'!F53</f>
        <v>26</v>
      </c>
      <c r="I53" s="8" t="s">
        <v>69</v>
      </c>
      <c r="J53" s="9"/>
      <c r="K53" s="25">
        <f>'人的被害_建物倒壊内訳（揺れ）'!O53+'人的被害建物倒壊内訳_（屋内収容物・屋内落下物）'!J53</f>
        <v>5</v>
      </c>
      <c r="L53" s="26">
        <f>'人的被害_建物倒壊内訳（揺れ）'!R53+'人的被害建物倒壊内訳_（屋内収容物・屋内落下物）'!K53</f>
        <v>210</v>
      </c>
      <c r="M53" s="47">
        <f>'人的被害_建物倒壊内訳（揺れ）'!U53+'人的被害建物倒壊内訳_（屋内収容物・屋内落下物）'!L53</f>
        <v>21</v>
      </c>
      <c r="O53" s="8" t="s">
        <v>69</v>
      </c>
      <c r="P53" s="9"/>
      <c r="Q53" s="25">
        <f>'人的被害_建物倒壊内訳（揺れ）'!Z53+'人的被害建物倒壊内訳_（屋内収容物・屋内落下物）'!P53</f>
        <v>7</v>
      </c>
      <c r="R53" s="26">
        <f>'人的被害_建物倒壊内訳（揺れ）'!AC53+'人的被害建物倒壊内訳_（屋内収容物・屋内落下物）'!Q53</f>
        <v>226</v>
      </c>
      <c r="S53" s="47">
        <f>'人的被害_建物倒壊内訳（揺れ）'!AF53+'人的被害建物倒壊内訳_（屋内収容物・屋内落下物）'!R53</f>
        <v>19</v>
      </c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3.5">
      <c r="A54" s="1" t="s">
        <v>70</v>
      </c>
      <c r="B54" s="8" t="s">
        <v>71</v>
      </c>
      <c r="C54" s="9"/>
      <c r="D54" s="25">
        <f>'人的被害_建物倒壊内訳（揺れ）'!D54+'人的被害建物倒壊内訳_（屋内収容物・屋内落下物）'!D54</f>
        <v>5</v>
      </c>
      <c r="E54" s="26">
        <f>'人的被害_建物倒壊内訳（揺れ）'!G54+'人的被害建物倒壊内訳_（屋内収容物・屋内落下物）'!E54</f>
        <v>230</v>
      </c>
      <c r="F54" s="47">
        <f>'人的被害_建物倒壊内訳（揺れ）'!J54+'人的被害建物倒壊内訳_（屋内収容物・屋内落下物）'!F54</f>
        <v>16</v>
      </c>
      <c r="I54" s="8" t="s">
        <v>71</v>
      </c>
      <c r="J54" s="9"/>
      <c r="K54" s="25">
        <f>'人的被害_建物倒壊内訳（揺れ）'!O54+'人的被害建物倒壊内訳_（屋内収容物・屋内落下物）'!J54</f>
        <v>2</v>
      </c>
      <c r="L54" s="26">
        <f>'人的被害_建物倒壊内訳（揺れ）'!R54+'人的被害建物倒壊内訳_（屋内収容物・屋内落下物）'!K54</f>
        <v>144</v>
      </c>
      <c r="M54" s="47">
        <f>'人的被害_建物倒壊内訳（揺れ）'!U54+'人的被害建物倒壊内訳_（屋内収容物・屋内落下物）'!L54</f>
        <v>16</v>
      </c>
      <c r="O54" s="8" t="s">
        <v>71</v>
      </c>
      <c r="P54" s="9"/>
      <c r="Q54" s="25">
        <f>'人的被害_建物倒壊内訳（揺れ）'!Z54+'人的被害建物倒壊内訳_（屋内収容物・屋内落下物）'!P54</f>
        <v>2</v>
      </c>
      <c r="R54" s="26">
        <f>'人的被害_建物倒壊内訳（揺れ）'!AC54+'人的被害建物倒壊内訳_（屋内収容物・屋内落下物）'!Q54</f>
        <v>152</v>
      </c>
      <c r="S54" s="47">
        <f>'人的被害_建物倒壊内訳（揺れ）'!AF54+'人的被害建物倒壊内訳_（屋内収容物・屋内落下物）'!R54</f>
        <v>13</v>
      </c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3.5">
      <c r="A55" s="1" t="s">
        <v>72</v>
      </c>
      <c r="B55" s="8" t="s">
        <v>73</v>
      </c>
      <c r="C55" s="9"/>
      <c r="D55" s="25">
        <f>'人的被害_建物倒壊内訳（揺れ）'!D55+'人的被害建物倒壊内訳_（屋内収容物・屋内落下物）'!D55</f>
        <v>15</v>
      </c>
      <c r="E55" s="26">
        <f>'人的被害_建物倒壊内訳（揺れ）'!G55+'人的被害建物倒壊内訳_（屋内収容物・屋内落下物）'!E55</f>
        <v>510</v>
      </c>
      <c r="F55" s="47">
        <f>'人的被害_建物倒壊内訳（揺れ）'!J55+'人的被害建物倒壊内訳_（屋内収容物・屋内落下物）'!F55</f>
        <v>41</v>
      </c>
      <c r="I55" s="8" t="s">
        <v>73</v>
      </c>
      <c r="J55" s="9"/>
      <c r="K55" s="25">
        <f>'人的被害_建物倒壊内訳（揺れ）'!O55+'人的被害建物倒壊内訳_（屋内収容物・屋内落下物）'!J55</f>
        <v>10</v>
      </c>
      <c r="L55" s="26">
        <f>'人的被害_建物倒壊内訳（揺れ）'!R55+'人的被害建物倒壊内訳_（屋内収容物・屋内落下物）'!K55</f>
        <v>334</v>
      </c>
      <c r="M55" s="47">
        <f>'人的被害_建物倒壊内訳（揺れ）'!U55+'人的被害建物倒壊内訳_（屋内収容物・屋内落下物）'!L55</f>
        <v>35</v>
      </c>
      <c r="O55" s="8" t="s">
        <v>73</v>
      </c>
      <c r="P55" s="9"/>
      <c r="Q55" s="25">
        <f>'人的被害_建物倒壊内訳（揺れ）'!Z55+'人的被害建物倒壊内訳_（屋内収容物・屋内落下物）'!P55</f>
        <v>11</v>
      </c>
      <c r="R55" s="26">
        <f>'人的被害_建物倒壊内訳（揺れ）'!AC55+'人的被害建物倒壊内訳_（屋内収容物・屋内落下物）'!Q55</f>
        <v>342</v>
      </c>
      <c r="S55" s="47">
        <f>'人的被害_建物倒壊内訳（揺れ）'!AF55+'人的被害建物倒壊内訳_（屋内収容物・屋内落下物）'!R55</f>
        <v>30</v>
      </c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3.5">
      <c r="A56" s="1" t="s">
        <v>74</v>
      </c>
      <c r="B56" s="8" t="s">
        <v>75</v>
      </c>
      <c r="C56" s="9"/>
      <c r="D56" s="25">
        <f>'人的被害_建物倒壊内訳（揺れ）'!D56+'人的被害建物倒壊内訳_（屋内収容物・屋内落下物）'!D56</f>
        <v>19</v>
      </c>
      <c r="E56" s="26">
        <f>'人的被害_建物倒壊内訳（揺れ）'!G56+'人的被害建物倒壊内訳_（屋内収容物・屋内落下物）'!E56</f>
        <v>616</v>
      </c>
      <c r="F56" s="47">
        <f>'人的被害_建物倒壊内訳（揺れ）'!J56+'人的被害建物倒壊内訳_（屋内収容物・屋内落下物）'!F56</f>
        <v>52</v>
      </c>
      <c r="I56" s="8" t="s">
        <v>75</v>
      </c>
      <c r="J56" s="9"/>
      <c r="K56" s="25">
        <f>'人的被害_建物倒壊内訳（揺れ）'!O56+'人的被害建物倒壊内訳_（屋内収容物・屋内落下物）'!J56</f>
        <v>10</v>
      </c>
      <c r="L56" s="26">
        <f>'人的被害_建物倒壊内訳（揺れ）'!R56+'人的被害建物倒壊内訳_（屋内収容物・屋内落下物）'!K56</f>
        <v>329</v>
      </c>
      <c r="M56" s="47">
        <f>'人的被害_建物倒壊内訳（揺れ）'!U56+'人的被害建物倒壊内訳_（屋内収容物・屋内落下物）'!L56</f>
        <v>36</v>
      </c>
      <c r="O56" s="8" t="s">
        <v>75</v>
      </c>
      <c r="P56" s="9"/>
      <c r="Q56" s="25">
        <f>'人的被害_建物倒壊内訳（揺れ）'!Z56+'人的被害建物倒壊内訳_（屋内収容物・屋内落下物）'!P56</f>
        <v>14</v>
      </c>
      <c r="R56" s="26">
        <f>'人的被害_建物倒壊内訳（揺れ）'!AC56+'人的被害建物倒壊内訳_（屋内収容物・屋内落下物）'!Q56</f>
        <v>382</v>
      </c>
      <c r="S56" s="47">
        <f>'人的被害_建物倒壊内訳（揺れ）'!AF56+'人的被害建物倒壊内訳_（屋内収容物・屋内落下物）'!R56</f>
        <v>36</v>
      </c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3.5">
      <c r="A57" s="1" t="s">
        <v>76</v>
      </c>
      <c r="B57" s="8" t="s">
        <v>77</v>
      </c>
      <c r="C57" s="9"/>
      <c r="D57" s="25">
        <f>'人的被害_建物倒壊内訳（揺れ）'!D57+'人的被害建物倒壊内訳_（屋内収容物・屋内落下物）'!D57</f>
        <v>14</v>
      </c>
      <c r="E57" s="26">
        <f>'人的被害_建物倒壊内訳（揺れ）'!G57+'人的被害建物倒壊内訳_（屋内収容物・屋内落下物）'!E57</f>
        <v>418</v>
      </c>
      <c r="F57" s="47">
        <f>'人的被害_建物倒壊内訳（揺れ）'!J57+'人的被害建物倒壊内訳_（屋内収容物・屋内落下物）'!F57</f>
        <v>34</v>
      </c>
      <c r="I57" s="8" t="s">
        <v>77</v>
      </c>
      <c r="J57" s="9"/>
      <c r="K57" s="25">
        <f>'人的被害_建物倒壊内訳（揺れ）'!O57+'人的被害建物倒壊内訳_（屋内収容物・屋内落下物）'!J57</f>
        <v>7</v>
      </c>
      <c r="L57" s="26">
        <f>'人的被害_建物倒壊内訳（揺れ）'!R57+'人的被害建物倒壊内訳_（屋内収容物・屋内落下物）'!K57</f>
        <v>222</v>
      </c>
      <c r="M57" s="47">
        <f>'人的被害_建物倒壊内訳（揺れ）'!U57+'人的被害建物倒壊内訳_（屋内収容物・屋内落下物）'!L57</f>
        <v>25</v>
      </c>
      <c r="O57" s="8" t="s">
        <v>77</v>
      </c>
      <c r="P57" s="9"/>
      <c r="Q57" s="25">
        <f>'人的被害_建物倒壊内訳（揺れ）'!Z57+'人的被害建物倒壊内訳_（屋内収容物・屋内落下物）'!P57</f>
        <v>10</v>
      </c>
      <c r="R57" s="26">
        <f>'人的被害_建物倒壊内訳（揺れ）'!AC57+'人的被害建物倒壊内訳_（屋内収容物・屋内落下物）'!Q57</f>
        <v>259</v>
      </c>
      <c r="S57" s="47">
        <f>'人的被害_建物倒壊内訳（揺れ）'!AF57+'人的被害建物倒壊内訳_（屋内収容物・屋内落下物）'!R57</f>
        <v>24</v>
      </c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3.5">
      <c r="A58" s="1" t="s">
        <v>78</v>
      </c>
      <c r="B58" s="8" t="s">
        <v>79</v>
      </c>
      <c r="C58" s="9"/>
      <c r="D58" s="25">
        <f>'人的被害_建物倒壊内訳（揺れ）'!D58+'人的被害建物倒壊内訳_（屋内収容物・屋内落下物）'!D58</f>
        <v>4</v>
      </c>
      <c r="E58" s="26">
        <f>'人的被害_建物倒壊内訳（揺れ）'!G58+'人的被害建物倒壊内訳_（屋内収容物・屋内落下物）'!E58</f>
        <v>196</v>
      </c>
      <c r="F58" s="47">
        <f>'人的被害_建物倒壊内訳（揺れ）'!J58+'人的被害建物倒壊内訳_（屋内収容物・屋内落下物）'!F58</f>
        <v>15</v>
      </c>
      <c r="I58" s="8" t="s">
        <v>79</v>
      </c>
      <c r="J58" s="9"/>
      <c r="K58" s="25">
        <f>'人的被害_建物倒壊内訳（揺れ）'!O58+'人的被害建物倒壊内訳_（屋内収容物・屋内落下物）'!J58</f>
        <v>2</v>
      </c>
      <c r="L58" s="26">
        <f>'人的被害_建物倒壊内訳（揺れ）'!R58+'人的被害建物倒壊内訳_（屋内収容物・屋内落下物）'!K58</f>
        <v>122</v>
      </c>
      <c r="M58" s="47">
        <f>'人的被害_建物倒壊内訳（揺れ）'!U58+'人的被害建物倒壊内訳_（屋内収容物・屋内落下物）'!L58</f>
        <v>13</v>
      </c>
      <c r="O58" s="8" t="s">
        <v>79</v>
      </c>
      <c r="P58" s="9"/>
      <c r="Q58" s="25">
        <f>'人的被害_建物倒壊内訳（揺れ）'!Z58+'人的被害建物倒壊内訳_（屋内収容物・屋内落下物）'!P58</f>
        <v>3</v>
      </c>
      <c r="R58" s="26">
        <f>'人的被害_建物倒壊内訳（揺れ）'!AC58+'人的被害建物倒壊内訳_（屋内収容物・屋内落下物）'!Q58</f>
        <v>130</v>
      </c>
      <c r="S58" s="47">
        <f>'人的被害_建物倒壊内訳（揺れ）'!AF58+'人的被害建物倒壊内訳_（屋内収容物・屋内落下物）'!R58</f>
        <v>13</v>
      </c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3.5">
      <c r="A59" s="1" t="s">
        <v>80</v>
      </c>
      <c r="B59" s="8" t="s">
        <v>81</v>
      </c>
      <c r="C59" s="9"/>
      <c r="D59" s="25">
        <f>'人的被害_建物倒壊内訳（揺れ）'!D59+'人的被害建物倒壊内訳_（屋内収容物・屋内落下物）'!D59</f>
        <v>5</v>
      </c>
      <c r="E59" s="26">
        <f>'人的被害_建物倒壊内訳（揺れ）'!G59+'人的被害建物倒壊内訳_（屋内収容物・屋内落下物）'!E59</f>
        <v>222</v>
      </c>
      <c r="F59" s="47">
        <f>'人的被害_建物倒壊内訳（揺れ）'!J59+'人的被害建物倒壊内訳_（屋内収容物・屋内落下物）'!F59</f>
        <v>19</v>
      </c>
      <c r="I59" s="8" t="s">
        <v>81</v>
      </c>
      <c r="J59" s="9"/>
      <c r="K59" s="25">
        <f>'人的被害_建物倒壊内訳（揺れ）'!O59+'人的被害建物倒壊内訳_（屋内収容物・屋内落下物）'!J59</f>
        <v>2</v>
      </c>
      <c r="L59" s="26">
        <f>'人的被害_建物倒壊内訳（揺れ）'!R59+'人的被害建物倒壊内訳_（屋内収容物・屋内落下物）'!K59</f>
        <v>138</v>
      </c>
      <c r="M59" s="47">
        <f>'人的被害_建物倒壊内訳（揺れ）'!U59+'人的被害建物倒壊内訳_（屋内収容物・屋内落下物）'!L59</f>
        <v>16</v>
      </c>
      <c r="O59" s="8" t="s">
        <v>81</v>
      </c>
      <c r="P59" s="9"/>
      <c r="Q59" s="25">
        <f>'人的被害_建物倒壊内訳（揺れ）'!Z59+'人的被害建物倒壊内訳_（屋内収容物・屋内落下物）'!P59</f>
        <v>3</v>
      </c>
      <c r="R59" s="26">
        <f>'人的被害_建物倒壊内訳（揺れ）'!AC59+'人的被害建物倒壊内訳_（屋内収容物・屋内落下物）'!Q59</f>
        <v>149</v>
      </c>
      <c r="S59" s="47">
        <f>'人的被害_建物倒壊内訳（揺れ）'!AF59+'人的被害建物倒壊内訳_（屋内収容物・屋内落下物）'!R59</f>
        <v>15</v>
      </c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3.5">
      <c r="A60" s="1" t="s">
        <v>82</v>
      </c>
      <c r="B60" s="8" t="s">
        <v>83</v>
      </c>
      <c r="C60" s="9"/>
      <c r="D60" s="25">
        <f>'人的被害_建物倒壊内訳（揺れ）'!D60+'人的被害建物倒壊内訳_（屋内収容物・屋内落下物）'!D60</f>
        <v>67</v>
      </c>
      <c r="E60" s="26">
        <f>'人的被害_建物倒壊内訳（揺れ）'!G60+'人的被害建物倒壊内訳_（屋内収容物・屋内落下物）'!E60</f>
        <v>2383</v>
      </c>
      <c r="F60" s="47">
        <f>'人的被害_建物倒壊内訳（揺れ）'!J60+'人的被害建物倒壊内訳_（屋内収容物・屋内落下物）'!F60</f>
        <v>190</v>
      </c>
      <c r="I60" s="8" t="s">
        <v>83</v>
      </c>
      <c r="J60" s="9"/>
      <c r="K60" s="25">
        <f>'人的被害_建物倒壊内訳（揺れ）'!O60+'人的被害建物倒壊内訳_（屋内収容物・屋内落下物）'!J60</f>
        <v>35</v>
      </c>
      <c r="L60" s="26">
        <f>'人的被害_建物倒壊内訳（揺れ）'!R60+'人的被害建物倒壊内訳_（屋内収容物・屋内落下物）'!K60</f>
        <v>1262</v>
      </c>
      <c r="M60" s="47">
        <f>'人的被害_建物倒壊内訳（揺れ）'!U60+'人的被害建物倒壊内訳_（屋内収容物・屋内落下物）'!L60</f>
        <v>136</v>
      </c>
      <c r="O60" s="8" t="s">
        <v>83</v>
      </c>
      <c r="P60" s="9"/>
      <c r="Q60" s="25">
        <f>'人的被害_建物倒壊内訳（揺れ）'!Z60+'人的被害建物倒壊内訳_（屋内収容物・屋内落下物）'!P60</f>
        <v>46</v>
      </c>
      <c r="R60" s="26">
        <f>'人的被害_建物倒壊内訳（揺れ）'!AC60+'人的被害建物倒壊内訳_（屋内収容物・屋内落下物）'!Q60</f>
        <v>1473</v>
      </c>
      <c r="S60" s="47">
        <f>'人的被害_建物倒壊内訳（揺れ）'!AF60+'人的被害建物倒壊内訳_（屋内収容物・屋内落下物）'!R60</f>
        <v>135</v>
      </c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3.5">
      <c r="A61" s="1" t="s">
        <v>84</v>
      </c>
      <c r="B61" s="8" t="s">
        <v>85</v>
      </c>
      <c r="C61" s="9"/>
      <c r="D61" s="25">
        <f>'人的被害_建物倒壊内訳（揺れ）'!D61+'人的被害建物倒壊内訳_（屋内収容物・屋内落下物）'!D61</f>
        <v>26</v>
      </c>
      <c r="E61" s="26">
        <f>'人的被害_建物倒壊内訳（揺れ）'!G61+'人的被害建物倒壊内訳_（屋内収容物・屋内落下物）'!E61</f>
        <v>435</v>
      </c>
      <c r="F61" s="47">
        <f>'人的被害_建物倒壊内訳（揺れ）'!J61+'人的被害建物倒壊内訳_（屋内収容物・屋内落下物）'!F61</f>
        <v>42</v>
      </c>
      <c r="I61" s="8" t="s">
        <v>85</v>
      </c>
      <c r="J61" s="9"/>
      <c r="K61" s="25">
        <f>'人的被害_建物倒壊内訳（揺れ）'!O61+'人的被害建物倒壊内訳_（屋内収容物・屋内落下物）'!J61</f>
        <v>14</v>
      </c>
      <c r="L61" s="26">
        <f>'人的被害_建物倒壊内訳（揺れ）'!R61+'人的被害建物倒壊内訳_（屋内収容物・屋内落下物）'!K61</f>
        <v>289</v>
      </c>
      <c r="M61" s="47">
        <f>'人的被害_建物倒壊内訳（揺れ）'!U61+'人的被害建物倒壊内訳_（屋内収容物・屋内落下物）'!L61</f>
        <v>33</v>
      </c>
      <c r="O61" s="8" t="s">
        <v>85</v>
      </c>
      <c r="P61" s="9"/>
      <c r="Q61" s="25">
        <f>'人的被害_建物倒壊内訳（揺れ）'!Z61+'人的被害建物倒壊内訳_（屋内収容物・屋内落下物）'!P61</f>
        <v>18</v>
      </c>
      <c r="R61" s="26">
        <f>'人的被害_建物倒壊内訳（揺れ）'!AC61+'人的被害建物倒壊内訳_（屋内収容物・屋内落下物）'!Q61</f>
        <v>292</v>
      </c>
      <c r="S61" s="47">
        <f>'人的被害_建物倒壊内訳（揺れ）'!AF61+'人的被害建物倒壊内訳_（屋内収容物・屋内落下物）'!R61</f>
        <v>33</v>
      </c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13.5">
      <c r="A62" s="1" t="s">
        <v>86</v>
      </c>
      <c r="B62" s="8" t="s">
        <v>87</v>
      </c>
      <c r="C62" s="9"/>
      <c r="D62" s="25">
        <f>'人的被害_建物倒壊内訳（揺れ）'!D62+'人的被害建物倒壊内訳_（屋内収容物・屋内落下物）'!D62</f>
        <v>10</v>
      </c>
      <c r="E62" s="26">
        <f>'人的被害_建物倒壊内訳（揺れ）'!G62+'人的被害建物倒壊内訳_（屋内収容物・屋内落下物）'!E62</f>
        <v>266</v>
      </c>
      <c r="F62" s="47">
        <f>'人的被害_建物倒壊内訳（揺れ）'!J62+'人的被害建物倒壊内訳_（屋内収容物・屋内落下物）'!F62</f>
        <v>22</v>
      </c>
      <c r="I62" s="8" t="s">
        <v>87</v>
      </c>
      <c r="J62" s="9"/>
      <c r="K62" s="25">
        <f>'人的被害_建物倒壊内訳（揺れ）'!O62+'人的被害建物倒壊内訳_（屋内収容物・屋内落下物）'!J62</f>
        <v>4</v>
      </c>
      <c r="L62" s="26">
        <f>'人的被害_建物倒壊内訳（揺れ）'!R62+'人的被害建物倒壊内訳_（屋内収容物・屋内落下物）'!K62</f>
        <v>144</v>
      </c>
      <c r="M62" s="47">
        <f>'人的被害_建物倒壊内訳（揺れ）'!U62+'人的被害建物倒壊内訳_（屋内収容物・屋内落下物）'!L62</f>
        <v>15</v>
      </c>
      <c r="O62" s="8" t="s">
        <v>87</v>
      </c>
      <c r="P62" s="9"/>
      <c r="Q62" s="25">
        <f>'人的被害_建物倒壊内訳（揺れ）'!Z62+'人的被害建物倒壊内訳_（屋内収容物・屋内落下物）'!P62</f>
        <v>6</v>
      </c>
      <c r="R62" s="26">
        <f>'人的被害_建物倒壊内訳（揺れ）'!AC62+'人的被害建物倒壊内訳_（屋内収容物・屋内落下物）'!Q62</f>
        <v>166</v>
      </c>
      <c r="S62" s="47">
        <f>'人的被害_建物倒壊内訳（揺れ）'!AF62+'人的被害建物倒壊内訳_（屋内収容物・屋内落下物）'!R62</f>
        <v>16</v>
      </c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3.5">
      <c r="A63" s="1" t="s">
        <v>88</v>
      </c>
      <c r="B63" s="8" t="s">
        <v>89</v>
      </c>
      <c r="C63" s="9"/>
      <c r="D63" s="25">
        <f>'人的被害_建物倒壊内訳（揺れ）'!D63+'人的被害建物倒壊内訳_（屋内収容物・屋内落下物）'!D63</f>
        <v>9</v>
      </c>
      <c r="E63" s="26">
        <f>'人的被害_建物倒壊内訳（揺れ）'!G63+'人的被害建物倒壊内訳_（屋内収容物・屋内落下物）'!E63</f>
        <v>309</v>
      </c>
      <c r="F63" s="47">
        <f>'人的被害_建物倒壊内訳（揺れ）'!J63+'人的被害建物倒壊内訳_（屋内収容物・屋内落下物）'!F63</f>
        <v>23</v>
      </c>
      <c r="I63" s="8" t="s">
        <v>89</v>
      </c>
      <c r="J63" s="9"/>
      <c r="K63" s="25">
        <f>'人的被害_建物倒壊内訳（揺れ）'!O63+'人的被害建物倒壊内訳_（屋内収容物・屋内落下物）'!J63</f>
        <v>5</v>
      </c>
      <c r="L63" s="26">
        <f>'人的被害_建物倒壊内訳（揺れ）'!R63+'人的被害建物倒壊内訳_（屋内収容物・屋内落下物）'!K63</f>
        <v>199</v>
      </c>
      <c r="M63" s="47">
        <f>'人的被害_建物倒壊内訳（揺れ）'!U63+'人的被害建物倒壊内訳_（屋内収容物・屋内落下物）'!L63</f>
        <v>19</v>
      </c>
      <c r="O63" s="8" t="s">
        <v>89</v>
      </c>
      <c r="P63" s="9"/>
      <c r="Q63" s="25">
        <f>'人的被害_建物倒壊内訳（揺れ）'!Z63+'人的被害建物倒壊内訳_（屋内収容物・屋内落下物）'!P63</f>
        <v>7</v>
      </c>
      <c r="R63" s="26">
        <f>'人的被害_建物倒壊内訳（揺れ）'!AC63+'人的被害建物倒壊内訳_（屋内収容物・屋内落下物）'!Q63</f>
        <v>205</v>
      </c>
      <c r="S63" s="47">
        <f>'人的被害_建物倒壊内訳（揺れ）'!AF63+'人的被害建物倒壊内訳_（屋内収容物・屋内落下物）'!R63</f>
        <v>18</v>
      </c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13.5">
      <c r="A64" s="1" t="s">
        <v>90</v>
      </c>
      <c r="B64" s="8" t="s">
        <v>91</v>
      </c>
      <c r="C64" s="9"/>
      <c r="D64" s="25">
        <f>'人的被害_建物倒壊内訳（揺れ）'!D64+'人的被害建物倒壊内訳_（屋内収容物・屋内落下物）'!D64</f>
        <v>7</v>
      </c>
      <c r="E64" s="26">
        <f>'人的被害_建物倒壊内訳（揺れ）'!G64+'人的被害建物倒壊内訳_（屋内収容物・屋内落下物）'!E64</f>
        <v>271</v>
      </c>
      <c r="F64" s="47">
        <f>'人的被害_建物倒壊内訳（揺れ）'!J64+'人的被害建物倒壊内訳_（屋内収容物・屋内落下物）'!F64</f>
        <v>21</v>
      </c>
      <c r="I64" s="8" t="s">
        <v>91</v>
      </c>
      <c r="J64" s="9"/>
      <c r="K64" s="25">
        <f>'人的被害_建物倒壊内訳（揺れ）'!O64+'人的被害建物倒壊内訳_（屋内収容物・屋内落下物）'!J64</f>
        <v>3</v>
      </c>
      <c r="L64" s="26">
        <f>'人的被害_建物倒壊内訳（揺れ）'!R64+'人的被害建物倒壊内訳_（屋内収容物・屋内落下物）'!K64</f>
        <v>172</v>
      </c>
      <c r="M64" s="47">
        <f>'人的被害_建物倒壊内訳（揺れ）'!U64+'人的被害建物倒壊内訳_（屋内収容物・屋内落下物）'!L64</f>
        <v>17</v>
      </c>
      <c r="O64" s="8" t="s">
        <v>91</v>
      </c>
      <c r="P64" s="9"/>
      <c r="Q64" s="25">
        <f>'人的被害_建物倒壊内訳（揺れ）'!Z64+'人的被害建物倒壊内訳_（屋内収容物・屋内落下物）'!P64</f>
        <v>4</v>
      </c>
      <c r="R64" s="26">
        <f>'人的被害_建物倒壊内訳（揺れ）'!AC64+'人的被害建物倒壊内訳_（屋内収容物・屋内落下物）'!Q64</f>
        <v>181</v>
      </c>
      <c r="S64" s="47">
        <f>'人的被害_建物倒壊内訳（揺れ）'!AF64+'人的被害建物倒壊内訳_（屋内収容物・屋内落下物）'!R64</f>
        <v>16</v>
      </c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13.5">
      <c r="A65" s="1" t="s">
        <v>92</v>
      </c>
      <c r="B65" s="8" t="s">
        <v>93</v>
      </c>
      <c r="C65" s="9"/>
      <c r="D65" s="25">
        <f>'人的被害_建物倒壊内訳（揺れ）'!D65+'人的被害建物倒壊内訳_（屋内収容物・屋内落下物）'!D65</f>
        <v>56</v>
      </c>
      <c r="E65" s="26">
        <f>'人的被害_建物倒壊内訳（揺れ）'!G65+'人的被害建物倒壊内訳_（屋内収容物・屋内落下物）'!E65</f>
        <v>659</v>
      </c>
      <c r="F65" s="47">
        <f>'人的被害_建物倒壊内訳（揺れ）'!J65+'人的被害建物倒壊内訳_（屋内収容物・屋内落下物）'!F65</f>
        <v>88</v>
      </c>
      <c r="I65" s="8" t="s">
        <v>93</v>
      </c>
      <c r="J65" s="9"/>
      <c r="K65" s="25">
        <f>'人的被害_建物倒壊内訳（揺れ）'!O65+'人的被害建物倒壊内訳_（屋内収容物・屋内落下物）'!J65</f>
        <v>30</v>
      </c>
      <c r="L65" s="26">
        <f>'人的被害_建物倒壊内訳（揺れ）'!R65+'人的被害建物倒壊内訳_（屋内収容物・屋内落下物）'!K65</f>
        <v>381</v>
      </c>
      <c r="M65" s="47">
        <f>'人的被害_建物倒壊内訳（揺れ）'!U65+'人的被害建物倒壊内訳_（屋内収容物・屋内落下物）'!L65</f>
        <v>51</v>
      </c>
      <c r="O65" s="8" t="s">
        <v>93</v>
      </c>
      <c r="P65" s="9"/>
      <c r="Q65" s="25">
        <f>'人的被害_建物倒壊内訳（揺れ）'!Z65+'人的被害建物倒壊内訳_（屋内収容物・屋内落下物）'!P65</f>
        <v>39</v>
      </c>
      <c r="R65" s="26">
        <f>'人的被害_建物倒壊内訳（揺れ）'!AC65+'人的被害建物倒壊内訳_（屋内収容物・屋内落下物）'!Q65</f>
        <v>411</v>
      </c>
      <c r="S65" s="47">
        <f>'人的被害_建物倒壊内訳（揺れ）'!AF65+'人的被害建物倒壊内訳_（屋内収容物・屋内落下物）'!R65</f>
        <v>55</v>
      </c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13.5">
      <c r="A66" s="1" t="s">
        <v>94</v>
      </c>
      <c r="B66" s="8" t="s">
        <v>95</v>
      </c>
      <c r="C66" s="9" t="s">
        <v>138</v>
      </c>
      <c r="D66" s="25">
        <f>'人的被害_建物倒壊内訳（揺れ）'!D66+'人的被害建物倒壊内訳_（屋内収容物・屋内落下物）'!D66</f>
        <v>1</v>
      </c>
      <c r="E66" s="26">
        <f>'人的被害_建物倒壊内訳（揺れ）'!G66+'人的被害建物倒壊内訳_（屋内収容物・屋内落下物）'!E66</f>
        <v>65</v>
      </c>
      <c r="F66" s="47">
        <f>'人的被害_建物倒壊内訳（揺れ）'!J66+'人的被害建物倒壊内訳_（屋内収容物・屋内落下物）'!F66</f>
        <v>6</v>
      </c>
      <c r="I66" s="8" t="s">
        <v>95</v>
      </c>
      <c r="J66" s="9" t="s">
        <v>138</v>
      </c>
      <c r="K66" s="25">
        <f>'人的被害_建物倒壊内訳（揺れ）'!O66+'人的被害建物倒壊内訳_（屋内収容物・屋内落下物）'!J66</f>
        <v>1</v>
      </c>
      <c r="L66" s="26">
        <f>'人的被害_建物倒壊内訳（揺れ）'!R66+'人的被害建物倒壊内訳_（屋内収容物・屋内落下物）'!K66</f>
        <v>44</v>
      </c>
      <c r="M66" s="47">
        <f>'人的被害_建物倒壊内訳（揺れ）'!U66+'人的被害建物倒壊内訳_（屋内収容物・屋内落下物）'!L66</f>
        <v>4</v>
      </c>
      <c r="O66" s="8" t="s">
        <v>95</v>
      </c>
      <c r="P66" s="9" t="s">
        <v>138</v>
      </c>
      <c r="Q66" s="25">
        <f>'人的被害_建物倒壊内訳（揺れ）'!Z66+'人的被害建物倒壊内訳_（屋内収容物・屋内落下物）'!P66</f>
        <v>1</v>
      </c>
      <c r="R66" s="26">
        <f>'人的被害_建物倒壊内訳（揺れ）'!AC66+'人的被害建物倒壊内訳_（屋内収容物・屋内落下物）'!Q66</f>
        <v>43</v>
      </c>
      <c r="S66" s="47">
        <f>'人的被害_建物倒壊内訳（揺れ）'!AF66+'人的被害建物倒壊内訳_（屋内収容物・屋内落下物）'!R66</f>
        <v>4</v>
      </c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13.5">
      <c r="A67" s="1" t="s">
        <v>96</v>
      </c>
      <c r="B67" s="8" t="s">
        <v>97</v>
      </c>
      <c r="C67" s="9" t="s">
        <v>139</v>
      </c>
      <c r="D67" s="25">
        <f>'人的被害_建物倒壊内訳（揺れ）'!D67+'人的被害建物倒壊内訳_（屋内収容物・屋内落下物）'!D67</f>
        <v>0</v>
      </c>
      <c r="E67" s="26">
        <f>'人的被害_建物倒壊内訳（揺れ）'!G67+'人的被害建物倒壊内訳_（屋内収容物・屋内落下物）'!E67</f>
        <v>18</v>
      </c>
      <c r="F67" s="47">
        <f>'人的被害_建物倒壊内訳（揺れ）'!J67+'人的被害建物倒壊内訳_（屋内収容物・屋内落下物）'!F67</f>
        <v>2</v>
      </c>
      <c r="I67" s="8" t="s">
        <v>97</v>
      </c>
      <c r="J67" s="9" t="s">
        <v>139</v>
      </c>
      <c r="K67" s="25">
        <f>'人的被害_建物倒壊内訳（揺れ）'!O67+'人的被害建物倒壊内訳_（屋内収容物・屋内落下物）'!J67</f>
        <v>0</v>
      </c>
      <c r="L67" s="26">
        <f>'人的被害_建物倒壊内訳（揺れ）'!R67+'人的被害建物倒壊内訳_（屋内収容物・屋内落下物）'!K67</f>
        <v>15</v>
      </c>
      <c r="M67" s="47">
        <f>'人的被害_建物倒壊内訳（揺れ）'!U67+'人的被害建物倒壊内訳_（屋内収容物・屋内落下物）'!L67</f>
        <v>1</v>
      </c>
      <c r="O67" s="8" t="s">
        <v>97</v>
      </c>
      <c r="P67" s="9" t="s">
        <v>139</v>
      </c>
      <c r="Q67" s="25">
        <f>'人的被害_建物倒壊内訳（揺れ）'!Z67+'人的被害建物倒壊内訳_（屋内収容物・屋内落下物）'!P67</f>
        <v>0</v>
      </c>
      <c r="R67" s="26">
        <f>'人的被害_建物倒壊内訳（揺れ）'!AC67+'人的被害建物倒壊内訳_（屋内収容物・屋内落下物）'!Q67</f>
        <v>14</v>
      </c>
      <c r="S67" s="47">
        <f>'人的被害_建物倒壊内訳（揺れ）'!AF67+'人的被害建物倒壊内訳_（屋内収容物・屋内落下物）'!R67</f>
        <v>1</v>
      </c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13.5">
      <c r="A68" s="1" t="s">
        <v>98</v>
      </c>
      <c r="B68" s="8" t="s">
        <v>97</v>
      </c>
      <c r="C68" s="9" t="s">
        <v>140</v>
      </c>
      <c r="D68" s="25">
        <f>'人的被害_建物倒壊内訳（揺れ）'!D68+'人的被害建物倒壊内訳_（屋内収容物・屋内落下物）'!D68</f>
        <v>0</v>
      </c>
      <c r="E68" s="26">
        <f>'人的被害_建物倒壊内訳（揺れ）'!G68+'人的被害建物倒壊内訳_（屋内収容物・屋内落下物）'!E68</f>
        <v>7</v>
      </c>
      <c r="F68" s="47">
        <f>'人的被害_建物倒壊内訳（揺れ）'!J68+'人的被害建物倒壊内訳_（屋内収容物・屋内落下物）'!F68</f>
        <v>0</v>
      </c>
      <c r="I68" s="8" t="s">
        <v>97</v>
      </c>
      <c r="J68" s="9" t="s">
        <v>140</v>
      </c>
      <c r="K68" s="25">
        <f>'人的被害_建物倒壊内訳（揺れ）'!O68+'人的被害建物倒壊内訳_（屋内収容物・屋内落下物）'!J68</f>
        <v>0</v>
      </c>
      <c r="L68" s="26">
        <f>'人的被害_建物倒壊内訳（揺れ）'!R68+'人的被害建物倒壊内訳_（屋内収容物・屋内落下物）'!K68</f>
        <v>7</v>
      </c>
      <c r="M68" s="47">
        <f>'人的被害_建物倒壊内訳（揺れ）'!U68+'人的被害建物倒壊内訳_（屋内収容物・屋内落下物）'!L68</f>
        <v>0</v>
      </c>
      <c r="O68" s="8" t="s">
        <v>97</v>
      </c>
      <c r="P68" s="9" t="s">
        <v>140</v>
      </c>
      <c r="Q68" s="25">
        <f>'人的被害_建物倒壊内訳（揺れ）'!Z68+'人的被害建物倒壊内訳_（屋内収容物・屋内落下物）'!P68</f>
        <v>0</v>
      </c>
      <c r="R68" s="26">
        <f>'人的被害_建物倒壊内訳（揺れ）'!AC68+'人的被害建物倒壊内訳_（屋内収容物・屋内落下物）'!Q68</f>
        <v>7</v>
      </c>
      <c r="S68" s="47">
        <f>'人的被害_建物倒壊内訳（揺れ）'!AF68+'人的被害建物倒壊内訳_（屋内収容物・屋内落下物）'!R68</f>
        <v>0</v>
      </c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13.5">
      <c r="A69" s="1" t="s">
        <v>99</v>
      </c>
      <c r="B69" s="8" t="s">
        <v>100</v>
      </c>
      <c r="C69" s="9" t="s">
        <v>141</v>
      </c>
      <c r="D69" s="25">
        <f>'人的被害_建物倒壊内訳（揺れ）'!D69+'人的被害建物倒壊内訳_（屋内収容物・屋内落下物）'!D69</f>
        <v>0</v>
      </c>
      <c r="E69" s="26">
        <f>'人的被害_建物倒壊内訳（揺れ）'!G69+'人的被害建物倒壊内訳_（屋内収容物・屋内落下物）'!E69</f>
        <v>47</v>
      </c>
      <c r="F69" s="47">
        <f>'人的被害_建物倒壊内訳（揺れ）'!J69+'人的被害建物倒壊内訳_（屋内収容物・屋内落下物）'!F69</f>
        <v>4</v>
      </c>
      <c r="I69" s="8" t="s">
        <v>100</v>
      </c>
      <c r="J69" s="9" t="s">
        <v>141</v>
      </c>
      <c r="K69" s="25">
        <f>'人的被害_建物倒壊内訳（揺れ）'!O69+'人的被害建物倒壊内訳_（屋内収容物・屋内落下物）'!J69</f>
        <v>0</v>
      </c>
      <c r="L69" s="26">
        <f>'人的被害_建物倒壊内訳（揺れ）'!R69+'人的被害建物倒壊内訳_（屋内収容物・屋内落下物）'!K69</f>
        <v>34</v>
      </c>
      <c r="M69" s="47">
        <f>'人的被害_建物倒壊内訳（揺れ）'!U69+'人的被害建物倒壊内訳_（屋内収容物・屋内落下物）'!L69</f>
        <v>4</v>
      </c>
      <c r="O69" s="8" t="s">
        <v>100</v>
      </c>
      <c r="P69" s="9" t="s">
        <v>141</v>
      </c>
      <c r="Q69" s="25">
        <f>'人的被害_建物倒壊内訳（揺れ）'!Z69+'人的被害建物倒壊内訳_（屋内収容物・屋内落下物）'!P69</f>
        <v>0</v>
      </c>
      <c r="R69" s="26">
        <f>'人的被害_建物倒壊内訳（揺れ）'!AC69+'人的被害建物倒壊内訳_（屋内収容物・屋内落下物）'!Q69</f>
        <v>34</v>
      </c>
      <c r="S69" s="47">
        <f>'人的被害_建物倒壊内訳（揺れ）'!AF69+'人的被害建物倒壊内訳_（屋内収容物・屋内落下物）'!R69</f>
        <v>3</v>
      </c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3.5">
      <c r="A70" s="1" t="s">
        <v>101</v>
      </c>
      <c r="B70" s="8" t="s">
        <v>102</v>
      </c>
      <c r="C70" s="9" t="s">
        <v>142</v>
      </c>
      <c r="D70" s="25">
        <f>'人的被害_建物倒壊内訳（揺れ）'!D70+'人的被害建物倒壊内訳_（屋内収容物・屋内落下物）'!D70</f>
        <v>4</v>
      </c>
      <c r="E70" s="26">
        <f>'人的被害_建物倒壊内訳（揺れ）'!G70+'人的被害建物倒壊内訳_（屋内収容物・屋内落下物）'!E70</f>
        <v>166</v>
      </c>
      <c r="F70" s="47">
        <f>'人的被害_建物倒壊内訳（揺れ）'!J70+'人的被害建物倒壊内訳_（屋内収容物・屋内落下物）'!F70</f>
        <v>15</v>
      </c>
      <c r="I70" s="8" t="s">
        <v>102</v>
      </c>
      <c r="J70" s="9" t="s">
        <v>142</v>
      </c>
      <c r="K70" s="25">
        <f>'人的被害_建物倒壊内訳（揺れ）'!O70+'人的被害建物倒壊内訳_（屋内収容物・屋内落下物）'!J70</f>
        <v>2</v>
      </c>
      <c r="L70" s="26">
        <f>'人的被害_建物倒壊内訳（揺れ）'!R70+'人的被害建物倒壊内訳_（屋内収容物・屋内落下物）'!K70</f>
        <v>118</v>
      </c>
      <c r="M70" s="47">
        <f>'人的被害_建物倒壊内訳（揺れ）'!U70+'人的被害建物倒壊内訳_（屋内収容物・屋内落下物）'!L70</f>
        <v>13</v>
      </c>
      <c r="O70" s="8" t="s">
        <v>102</v>
      </c>
      <c r="P70" s="9" t="s">
        <v>142</v>
      </c>
      <c r="Q70" s="25">
        <f>'人的被害_建物倒壊内訳（揺れ）'!Z70+'人的被害建物倒壊内訳_（屋内収容物・屋内落下物）'!P70</f>
        <v>2</v>
      </c>
      <c r="R70" s="26">
        <f>'人的被害_建物倒壊内訳（揺れ）'!AC70+'人的被害建物倒壊内訳_（屋内収容物・屋内落下物）'!Q70</f>
        <v>116</v>
      </c>
      <c r="S70" s="47">
        <f>'人的被害_建物倒壊内訳（揺れ）'!AF70+'人的被害建物倒壊内訳_（屋内収容物・屋内落下物）'!R70</f>
        <v>11</v>
      </c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3.5">
      <c r="A71" s="1" t="s">
        <v>103</v>
      </c>
      <c r="B71" s="8" t="s">
        <v>102</v>
      </c>
      <c r="C71" s="9" t="s">
        <v>143</v>
      </c>
      <c r="D71" s="25">
        <f>'人的被害_建物倒壊内訳（揺れ）'!D71+'人的被害建物倒壊内訳_（屋内収容物・屋内落下物）'!D71</f>
        <v>1</v>
      </c>
      <c r="E71" s="26">
        <f>'人的被害_建物倒壊内訳（揺れ）'!G71+'人的被害建物倒壊内訳_（屋内収容物・屋内落下物）'!E71</f>
        <v>44</v>
      </c>
      <c r="F71" s="47">
        <f>'人的被害_建物倒壊内訳（揺れ）'!J71+'人的被害建物倒壊内訳_（屋内収容物・屋内落下物）'!F71</f>
        <v>3</v>
      </c>
      <c r="I71" s="8" t="s">
        <v>102</v>
      </c>
      <c r="J71" s="9" t="s">
        <v>143</v>
      </c>
      <c r="K71" s="25">
        <f>'人的被害_建物倒壊内訳（揺れ）'!O71+'人的被害建物倒壊内訳_（屋内収容物・屋内落下物）'!J71</f>
        <v>0</v>
      </c>
      <c r="L71" s="26">
        <f>'人的被害_建物倒壊内訳（揺れ）'!R71+'人的被害建物倒壊内訳_（屋内収容物・屋内落下物）'!K71</f>
        <v>27</v>
      </c>
      <c r="M71" s="47">
        <f>'人的被害_建物倒壊内訳（揺れ）'!U71+'人的被害建物倒壊内訳_（屋内収容物・屋内落下物）'!L71</f>
        <v>3</v>
      </c>
      <c r="O71" s="8" t="s">
        <v>102</v>
      </c>
      <c r="P71" s="9" t="s">
        <v>143</v>
      </c>
      <c r="Q71" s="25">
        <f>'人的被害_建物倒壊内訳（揺れ）'!Z71+'人的被害建物倒壊内訳_（屋内収容物・屋内落下物）'!P71</f>
        <v>1</v>
      </c>
      <c r="R71" s="26">
        <f>'人的被害_建物倒壊内訳（揺れ）'!AC71+'人的被害建物倒壊内訳_（屋内収容物・屋内落下物）'!Q71</f>
        <v>29</v>
      </c>
      <c r="S71" s="47">
        <f>'人的被害_建物倒壊内訳（揺れ）'!AF71+'人的被害建物倒壊内訳_（屋内収容物・屋内落下物）'!R71</f>
        <v>4</v>
      </c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13.5">
      <c r="A72" s="1" t="s">
        <v>104</v>
      </c>
      <c r="B72" s="8" t="s">
        <v>102</v>
      </c>
      <c r="C72" s="9" t="s">
        <v>144</v>
      </c>
      <c r="D72" s="25">
        <f>'人的被害_建物倒壊内訳（揺れ）'!D72+'人的被害建物倒壊内訳_（屋内収容物・屋内落下物）'!D72</f>
        <v>37</v>
      </c>
      <c r="E72" s="26">
        <f>'人的被害_建物倒壊内訳（揺れ）'!G72+'人的被害建物倒壊内訳_（屋内収容物・屋内落下物）'!E72</f>
        <v>347</v>
      </c>
      <c r="F72" s="47">
        <f>'人的被害_建物倒壊内訳（揺れ）'!J72+'人的被害建物倒壊内訳_（屋内収容物・屋内落下物）'!F72</f>
        <v>50</v>
      </c>
      <c r="I72" s="8" t="s">
        <v>102</v>
      </c>
      <c r="J72" s="9" t="s">
        <v>144</v>
      </c>
      <c r="K72" s="25">
        <f>'人的被害_建物倒壊内訳（揺れ）'!O72+'人的被害建物倒壊内訳_（屋内収容物・屋内落下物）'!J72</f>
        <v>18</v>
      </c>
      <c r="L72" s="26">
        <f>'人的被害_建物倒壊内訳（揺れ）'!R72+'人的被害建物倒壊内訳_（屋内収容物・屋内落下物）'!K72</f>
        <v>191</v>
      </c>
      <c r="M72" s="47">
        <f>'人的被害_建物倒壊内訳（揺れ）'!U72+'人的被害建物倒壊内訳_（屋内収容物・屋内落下物）'!L72</f>
        <v>27</v>
      </c>
      <c r="O72" s="8" t="s">
        <v>102</v>
      </c>
      <c r="P72" s="9" t="s">
        <v>144</v>
      </c>
      <c r="Q72" s="25">
        <f>'人的被害_建物倒壊内訳（揺れ）'!Z72+'人的被害建物倒壊内訳_（屋内収容物・屋内落下物）'!P72</f>
        <v>25</v>
      </c>
      <c r="R72" s="26">
        <f>'人的被害_建物倒壊内訳（揺れ）'!AC72+'人的被害建物倒壊内訳_（屋内収容物・屋内落下物）'!Q72</f>
        <v>212</v>
      </c>
      <c r="S72" s="47">
        <f>'人的被害_建物倒壊内訳（揺れ）'!AF72+'人的被害建物倒壊内訳_（屋内収容物・屋内落下物）'!R72</f>
        <v>30</v>
      </c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3.5">
      <c r="A73" s="1" t="s">
        <v>105</v>
      </c>
      <c r="B73" s="8" t="s">
        <v>106</v>
      </c>
      <c r="C73" s="9" t="s">
        <v>145</v>
      </c>
      <c r="D73" s="25">
        <f>'人的被害_建物倒壊内訳（揺れ）'!D73+'人的被害建物倒壊内訳_（屋内収容物・屋内落下物）'!D73</f>
        <v>1</v>
      </c>
      <c r="E73" s="26">
        <f>'人的被害_建物倒壊内訳（揺れ）'!G73+'人的被害建物倒壊内訳_（屋内収容物・屋内落下物）'!E73</f>
        <v>45</v>
      </c>
      <c r="F73" s="47">
        <f>'人的被害_建物倒壊内訳（揺れ）'!J73+'人的被害建物倒壊内訳_（屋内収容物・屋内落下物）'!F73</f>
        <v>4</v>
      </c>
      <c r="I73" s="264" t="s">
        <v>106</v>
      </c>
      <c r="J73" s="9" t="s">
        <v>145</v>
      </c>
      <c r="K73" s="25">
        <f>'人的被害_建物倒壊内訳（揺れ）'!O73+'人的被害建物倒壊内訳_（屋内収容物・屋内落下物）'!J73</f>
        <v>0</v>
      </c>
      <c r="L73" s="26">
        <f>'人的被害_建物倒壊内訳（揺れ）'!R73+'人的被害建物倒壊内訳_（屋内収容物・屋内落下物）'!K73</f>
        <v>36</v>
      </c>
      <c r="M73" s="47">
        <f>'人的被害_建物倒壊内訳（揺れ）'!U73+'人的被害建物倒壊内訳_（屋内収容物・屋内落下物）'!L73</f>
        <v>3</v>
      </c>
      <c r="O73" s="264" t="s">
        <v>106</v>
      </c>
      <c r="P73" s="9" t="s">
        <v>145</v>
      </c>
      <c r="Q73" s="25">
        <f>'人的被害_建物倒壊内訳（揺れ）'!Z73+'人的被害建物倒壊内訳_（屋内収容物・屋内落下物）'!P73</f>
        <v>1</v>
      </c>
      <c r="R73" s="26">
        <f>'人的被害_建物倒壊内訳（揺れ）'!AC73+'人的被害建物倒壊内訳_（屋内収容物・屋内落下物）'!Q73</f>
        <v>33</v>
      </c>
      <c r="S73" s="47">
        <f>'人的被害_建物倒壊内訳（揺れ）'!AF73+'人的被害建物倒壊内訳_（屋内収容物・屋内落下物）'!R73</f>
        <v>3</v>
      </c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3.5">
      <c r="A74" s="1" t="s">
        <v>107</v>
      </c>
      <c r="B74" s="8" t="s">
        <v>106</v>
      </c>
      <c r="C74" s="9" t="s">
        <v>146</v>
      </c>
      <c r="D74" s="25">
        <f>'人的被害_建物倒壊内訳（揺れ）'!D74+'人的被害建物倒壊内訳_（屋内収容物・屋内落下物）'!D74</f>
        <v>3</v>
      </c>
      <c r="E74" s="26">
        <f>'人的被害_建物倒壊内訳（揺れ）'!G74+'人的被害建物倒壊内訳_（屋内収容物・屋内落下物）'!E74</f>
        <v>98</v>
      </c>
      <c r="F74" s="47">
        <f>'人的被害_建物倒壊内訳（揺れ）'!J74+'人的被害建物倒壊内訳_（屋内収容物・屋内落下物）'!F74</f>
        <v>8</v>
      </c>
      <c r="I74" s="264" t="s">
        <v>106</v>
      </c>
      <c r="J74" s="9" t="s">
        <v>146</v>
      </c>
      <c r="K74" s="25">
        <f>'人的被害_建物倒壊内訳（揺れ）'!O74+'人的被害建物倒壊内訳_（屋内収容物・屋内落下物）'!J74</f>
        <v>2</v>
      </c>
      <c r="L74" s="26">
        <f>'人的被害_建物倒壊内訳（揺れ）'!R74+'人的被害建物倒壊内訳_（屋内収容物・屋内落下物）'!K74</f>
        <v>79</v>
      </c>
      <c r="M74" s="47">
        <f>'人的被害_建物倒壊内訳（揺れ）'!U74+'人的被害建物倒壊内訳_（屋内収容物・屋内落下物）'!L74</f>
        <v>8</v>
      </c>
      <c r="O74" s="264" t="s">
        <v>106</v>
      </c>
      <c r="P74" s="9" t="s">
        <v>146</v>
      </c>
      <c r="Q74" s="25">
        <f>'人的被害_建物倒壊内訳（揺れ）'!Z74+'人的被害建物倒壊内訳_（屋内収容物・屋内落下物）'!P74</f>
        <v>2</v>
      </c>
      <c r="R74" s="26">
        <f>'人的被害_建物倒壊内訳（揺れ）'!AC74+'人的被害建物倒壊内訳_（屋内収容物・屋内落下物）'!Q74</f>
        <v>72</v>
      </c>
      <c r="S74" s="47">
        <f>'人的被害_建物倒壊内訳（揺れ）'!AF74+'人的被害建物倒壊内訳_（屋内収容物・屋内落下物）'!R74</f>
        <v>5</v>
      </c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4.25" thickBot="1">
      <c r="A75" s="1" t="s">
        <v>108</v>
      </c>
      <c r="B75" s="10" t="s">
        <v>106</v>
      </c>
      <c r="C75" s="51" t="s">
        <v>147</v>
      </c>
      <c r="D75" s="30">
        <f>'人的被害_建物倒壊内訳（揺れ）'!D75+'人的被害建物倒壊内訳_（屋内収容物・屋内落下物）'!D75</f>
        <v>1</v>
      </c>
      <c r="E75" s="31">
        <f>'人的被害_建物倒壊内訳（揺れ）'!G75+'人的被害建物倒壊内訳_（屋内収容物・屋内落下物）'!E75</f>
        <v>48</v>
      </c>
      <c r="F75" s="48">
        <f>'人的被害_建物倒壊内訳（揺れ）'!J75+'人的被害建物倒壊内訳_（屋内収容物・屋内落下物）'!F75</f>
        <v>1</v>
      </c>
      <c r="I75" s="265" t="s">
        <v>106</v>
      </c>
      <c r="J75" s="51" t="s">
        <v>147</v>
      </c>
      <c r="K75" s="30">
        <f>'人的被害_建物倒壊内訳（揺れ）'!O75+'人的被害建物倒壊内訳_（屋内収容物・屋内落下物）'!J75</f>
        <v>1</v>
      </c>
      <c r="L75" s="31">
        <f>'人的被害_建物倒壊内訳（揺れ）'!R75+'人的被害建物倒壊内訳_（屋内収容物・屋内落下物）'!K75</f>
        <v>27</v>
      </c>
      <c r="M75" s="48">
        <f>'人的被害_建物倒壊内訳（揺れ）'!U75+'人的被害建物倒壊内訳_（屋内収容物・屋内落下物）'!L75</f>
        <v>1</v>
      </c>
      <c r="O75" s="265" t="s">
        <v>106</v>
      </c>
      <c r="P75" s="51" t="s">
        <v>147</v>
      </c>
      <c r="Q75" s="30">
        <f>'人的被害_建物倒壊内訳（揺れ）'!Z75+'人的被害建物倒壊内訳_（屋内収容物・屋内落下物）'!P75</f>
        <v>1</v>
      </c>
      <c r="R75" s="31">
        <f>'人的被害_建物倒壊内訳（揺れ）'!AC75+'人的被害建物倒壊内訳_（屋内収容物・屋内落下物）'!Q75</f>
        <v>29</v>
      </c>
      <c r="S75" s="48">
        <f>'人的被害_建物倒壊内訳（揺れ）'!AF75+'人的被害建物倒壊内訳_（屋内収容物・屋内落下物）'!R75</f>
        <v>2</v>
      </c>
      <c r="AE75" s="2"/>
      <c r="AF75" s="2"/>
      <c r="AG75" s="2"/>
      <c r="AH75" s="2"/>
      <c r="AI75" s="2"/>
      <c r="AJ75" s="2"/>
      <c r="AK75" s="2"/>
      <c r="AL75" s="2"/>
      <c r="AM75" s="2"/>
    </row>
    <row r="76" spans="2:19" ht="7.5" customHeight="1" thickBot="1">
      <c r="B76" s="163"/>
      <c r="C76" s="4"/>
      <c r="D76" s="162"/>
      <c r="E76" s="162"/>
      <c r="F76" s="162"/>
      <c r="I76" s="388"/>
      <c r="J76" s="4"/>
      <c r="K76" s="162"/>
      <c r="L76" s="162"/>
      <c r="M76" s="162"/>
      <c r="Q76" s="2"/>
      <c r="R76" s="2"/>
      <c r="S76" s="2"/>
    </row>
    <row r="77" spans="2:19" ht="14.25" thickBot="1">
      <c r="B77" s="471" t="s">
        <v>153</v>
      </c>
      <c r="C77" s="472"/>
      <c r="D77" s="42">
        <f>SUM(D81:D83)</f>
        <v>1075</v>
      </c>
      <c r="E77" s="43">
        <f>SUM(E81:E83)</f>
        <v>34017</v>
      </c>
      <c r="F77" s="44">
        <f>SUM(F81:F83)</f>
        <v>2947</v>
      </c>
      <c r="I77" s="432" t="s">
        <v>157</v>
      </c>
      <c r="J77" s="459"/>
      <c r="K77" s="390">
        <f>SUM(K81:K83)</f>
        <v>556</v>
      </c>
      <c r="L77" s="43">
        <f>SUM(L81:L83)</f>
        <v>19966</v>
      </c>
      <c r="M77" s="44">
        <f>SUM(M81:M83)</f>
        <v>2229</v>
      </c>
      <c r="O77" s="432" t="s">
        <v>157</v>
      </c>
      <c r="P77" s="459"/>
      <c r="Q77" s="390">
        <f>SUM(Q81:Q83)</f>
        <v>735</v>
      </c>
      <c r="R77" s="43">
        <f>SUM(R81:R83)</f>
        <v>21972</v>
      </c>
      <c r="S77" s="44">
        <f>SUM(S81:S83)</f>
        <v>2165</v>
      </c>
    </row>
    <row r="78" spans="2:19" ht="7.5" customHeight="1" thickBot="1">
      <c r="B78" s="386"/>
      <c r="C78" s="4"/>
      <c r="D78" s="162"/>
      <c r="E78" s="162"/>
      <c r="F78" s="162"/>
      <c r="I78" s="388"/>
      <c r="J78" s="4"/>
      <c r="K78" s="162"/>
      <c r="L78" s="162"/>
      <c r="M78" s="162"/>
      <c r="Q78" s="2"/>
      <c r="R78" s="2"/>
      <c r="S78" s="2"/>
    </row>
    <row r="79" spans="2:19" ht="9.75" customHeight="1">
      <c r="B79" s="467"/>
      <c r="C79" s="468"/>
      <c r="D79" s="457" t="s">
        <v>148</v>
      </c>
      <c r="E79" s="456" t="s">
        <v>149</v>
      </c>
      <c r="F79" s="454" t="s">
        <v>150</v>
      </c>
      <c r="I79" s="429" t="s">
        <v>412</v>
      </c>
      <c r="J79" s="430"/>
      <c r="K79" s="437" t="s">
        <v>148</v>
      </c>
      <c r="L79" s="456" t="s">
        <v>149</v>
      </c>
      <c r="M79" s="454" t="s">
        <v>150</v>
      </c>
      <c r="O79" s="429" t="s">
        <v>412</v>
      </c>
      <c r="P79" s="430"/>
      <c r="Q79" s="437" t="s">
        <v>148</v>
      </c>
      <c r="R79" s="456" t="s">
        <v>149</v>
      </c>
      <c r="S79" s="454" t="s">
        <v>150</v>
      </c>
    </row>
    <row r="80" spans="2:19" ht="9.75" customHeight="1" thickBot="1">
      <c r="B80" s="469"/>
      <c r="C80" s="470"/>
      <c r="D80" s="434"/>
      <c r="E80" s="453"/>
      <c r="F80" s="435"/>
      <c r="I80" s="423"/>
      <c r="J80" s="424"/>
      <c r="K80" s="462"/>
      <c r="L80" s="463"/>
      <c r="M80" s="455"/>
      <c r="O80" s="423"/>
      <c r="P80" s="424"/>
      <c r="Q80" s="462"/>
      <c r="R80" s="463"/>
      <c r="S80" s="455"/>
    </row>
    <row r="81" spans="2:19" ht="13.5">
      <c r="B81" s="473" t="s">
        <v>151</v>
      </c>
      <c r="C81" s="474"/>
      <c r="D81" s="12">
        <f>SUM(D4:D27)</f>
        <v>302</v>
      </c>
      <c r="E81" s="13">
        <f>SUM(E4:E27)</f>
        <v>10142</v>
      </c>
      <c r="F81" s="54">
        <f>SUM(F4:F27)</f>
        <v>900</v>
      </c>
      <c r="I81" s="429" t="s">
        <v>154</v>
      </c>
      <c r="J81" s="460"/>
      <c r="K81" s="172">
        <f>SUM(K4:K27)</f>
        <v>139</v>
      </c>
      <c r="L81" s="13">
        <f>SUM(L4:L27)</f>
        <v>5479</v>
      </c>
      <c r="M81" s="54">
        <f>SUM(M4:M27)</f>
        <v>644</v>
      </c>
      <c r="O81" s="429" t="s">
        <v>154</v>
      </c>
      <c r="P81" s="460"/>
      <c r="Q81" s="172">
        <f>SUM(Q4:Q27)</f>
        <v>198</v>
      </c>
      <c r="R81" s="13">
        <f>SUM(R4:R27)</f>
        <v>6377</v>
      </c>
      <c r="S81" s="54">
        <f>SUM(S4:S27)</f>
        <v>648</v>
      </c>
    </row>
    <row r="82" spans="2:19" ht="14.25" thickBot="1">
      <c r="B82" s="475" t="s">
        <v>152</v>
      </c>
      <c r="C82" s="476"/>
      <c r="D82" s="5">
        <f>SUM(D28:D34)</f>
        <v>84</v>
      </c>
      <c r="E82" s="3">
        <f>SUM(E28:E34)</f>
        <v>3265</v>
      </c>
      <c r="F82" s="14">
        <f>SUM(F28:F34)</f>
        <v>268</v>
      </c>
      <c r="I82" s="423" t="s">
        <v>155</v>
      </c>
      <c r="J82" s="461"/>
      <c r="K82" s="221">
        <f>SUM(K28:K34)</f>
        <v>49</v>
      </c>
      <c r="L82" s="218">
        <f>SUM(L28:L34)</f>
        <v>2097</v>
      </c>
      <c r="M82" s="222">
        <f>SUM(M28:M34)</f>
        <v>228</v>
      </c>
      <c r="O82" s="423" t="s">
        <v>155</v>
      </c>
      <c r="P82" s="461"/>
      <c r="Q82" s="221">
        <f>SUM(Q28:Q34)</f>
        <v>58</v>
      </c>
      <c r="R82" s="218">
        <f>SUM(R28:R34)</f>
        <v>2184</v>
      </c>
      <c r="S82" s="222">
        <f>SUM(S28:S34)</f>
        <v>210</v>
      </c>
    </row>
    <row r="83" spans="2:19" ht="14.25" hidden="1" thickBot="1">
      <c r="B83" s="465" t="s">
        <v>165</v>
      </c>
      <c r="C83" s="466"/>
      <c r="D83" s="39">
        <f>SUM(D35:D75)</f>
        <v>689</v>
      </c>
      <c r="E83" s="40">
        <f>SUM(E35:E75)</f>
        <v>20610</v>
      </c>
      <c r="F83" s="41">
        <f>SUM(F35:F75)</f>
        <v>1779</v>
      </c>
      <c r="I83" s="425" t="s">
        <v>156</v>
      </c>
      <c r="J83" s="458"/>
      <c r="K83" s="344">
        <f>SUM(K35:K75)</f>
        <v>368</v>
      </c>
      <c r="L83" s="345">
        <f>SUM(L35:L75)</f>
        <v>12390</v>
      </c>
      <c r="M83" s="358">
        <f>SUM(M35:M75)</f>
        <v>1357</v>
      </c>
      <c r="O83" s="425" t="s">
        <v>156</v>
      </c>
      <c r="P83" s="458"/>
      <c r="Q83" s="344">
        <f>SUM(Q35:Q75)</f>
        <v>479</v>
      </c>
      <c r="R83" s="345">
        <f>SUM(R35:R75)</f>
        <v>13411</v>
      </c>
      <c r="S83" s="358">
        <f>SUM(S35:S75)</f>
        <v>1307</v>
      </c>
    </row>
    <row r="84" ht="7.5" customHeight="1"/>
    <row r="85" spans="2:15" ht="13.5">
      <c r="B85" s="17"/>
      <c r="I85" s="1" t="s">
        <v>383</v>
      </c>
      <c r="O85" s="17"/>
    </row>
    <row r="86" ht="13.5">
      <c r="I86" s="1" t="s">
        <v>382</v>
      </c>
    </row>
    <row r="87" spans="2:15" ht="13.5">
      <c r="B87" s="4"/>
      <c r="I87" s="1" t="s">
        <v>384</v>
      </c>
      <c r="O87" s="4"/>
    </row>
  </sheetData>
  <sheetProtection/>
  <mergeCells count="36">
    <mergeCell ref="B83:C83"/>
    <mergeCell ref="D2:D3"/>
    <mergeCell ref="B2:C3"/>
    <mergeCell ref="R2:R3"/>
    <mergeCell ref="B77:C77"/>
    <mergeCell ref="B79:C80"/>
    <mergeCell ref="B81:C81"/>
    <mergeCell ref="B82:C82"/>
    <mergeCell ref="L2:L3"/>
    <mergeCell ref="M2:M3"/>
    <mergeCell ref="Q2:Q3"/>
    <mergeCell ref="O2:P3"/>
    <mergeCell ref="E2:E3"/>
    <mergeCell ref="F2:F3"/>
    <mergeCell ref="K2:K3"/>
    <mergeCell ref="I2:J3"/>
    <mergeCell ref="I77:J77"/>
    <mergeCell ref="I79:J80"/>
    <mergeCell ref="I81:J81"/>
    <mergeCell ref="I82:J82"/>
    <mergeCell ref="S2:S3"/>
    <mergeCell ref="K79:K80"/>
    <mergeCell ref="L79:L80"/>
    <mergeCell ref="M79:M80"/>
    <mergeCell ref="Q79:Q80"/>
    <mergeCell ref="R79:R80"/>
    <mergeCell ref="S79:S80"/>
    <mergeCell ref="F79:F80"/>
    <mergeCell ref="E79:E80"/>
    <mergeCell ref="D79:D80"/>
    <mergeCell ref="O83:P83"/>
    <mergeCell ref="O77:P77"/>
    <mergeCell ref="O81:P81"/>
    <mergeCell ref="O82:P82"/>
    <mergeCell ref="O79:P80"/>
    <mergeCell ref="I83:J83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>
    <oddFooter xml:space="preserve">&amp;C&amp;14&amp;P+11 </oddFooter>
  </headerFooter>
  <colBreaks count="1" manualBreakCount="1">
    <brk id="8" max="8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BC87"/>
  <sheetViews>
    <sheetView view="pageBreakPreview" zoomScale="75" zoomScaleSheetLayoutView="75" zoomScalePageLayoutView="0" workbookViewId="0" topLeftCell="A1">
      <selection activeCell="X79" sqref="X79:AH82"/>
    </sheetView>
  </sheetViews>
  <sheetFormatPr defaultColWidth="9.140625" defaultRowHeight="15"/>
  <cols>
    <col min="2" max="2" width="7.140625" style="0" hidden="1" customWidth="1"/>
    <col min="3" max="3" width="7.57421875" style="0" hidden="1" customWidth="1"/>
    <col min="4" max="6" width="0" style="0" hidden="1" customWidth="1"/>
    <col min="7" max="7" width="8.57421875" style="0" hidden="1" customWidth="1"/>
    <col min="8" max="12" width="0" style="0" hidden="1" customWidth="1"/>
    <col min="13" max="13" width="7.140625" style="0" customWidth="1"/>
    <col min="14" max="14" width="7.57421875" style="0" customWidth="1"/>
    <col min="15" max="23" width="9.140625" style="0" customWidth="1"/>
    <col min="24" max="24" width="7.140625" style="0" customWidth="1"/>
    <col min="25" max="25" width="7.57421875" style="0" customWidth="1"/>
    <col min="26" max="34" width="9.140625" style="0" customWidth="1"/>
  </cols>
  <sheetData>
    <row r="1" spans="2:24" s="293" customFormat="1" ht="14.25" thickBot="1">
      <c r="B1" s="293" t="s">
        <v>298</v>
      </c>
      <c r="M1" s="293" t="s">
        <v>306</v>
      </c>
      <c r="X1" s="293" t="s">
        <v>307</v>
      </c>
    </row>
    <row r="2" spans="2:34" ht="13.5">
      <c r="B2" s="467"/>
      <c r="C2" s="468"/>
      <c r="D2" s="477" t="s">
        <v>299</v>
      </c>
      <c r="E2" s="431"/>
      <c r="F2" s="427"/>
      <c r="G2" s="460" t="s">
        <v>300</v>
      </c>
      <c r="H2" s="431"/>
      <c r="I2" s="427"/>
      <c r="J2" s="460" t="s">
        <v>301</v>
      </c>
      <c r="K2" s="431"/>
      <c r="L2" s="478"/>
      <c r="M2" s="429" t="s">
        <v>409</v>
      </c>
      <c r="N2" s="430"/>
      <c r="O2" s="427" t="s">
        <v>299</v>
      </c>
      <c r="P2" s="428"/>
      <c r="Q2" s="428"/>
      <c r="R2" s="428" t="s">
        <v>300</v>
      </c>
      <c r="S2" s="428"/>
      <c r="T2" s="428"/>
      <c r="U2" s="428" t="s">
        <v>301</v>
      </c>
      <c r="V2" s="428"/>
      <c r="W2" s="430"/>
      <c r="X2" s="429" t="s">
        <v>409</v>
      </c>
      <c r="Y2" s="430"/>
      <c r="Z2" s="429" t="s">
        <v>299</v>
      </c>
      <c r="AA2" s="428"/>
      <c r="AB2" s="428"/>
      <c r="AC2" s="428" t="s">
        <v>300</v>
      </c>
      <c r="AD2" s="428"/>
      <c r="AE2" s="428"/>
      <c r="AF2" s="428" t="s">
        <v>301</v>
      </c>
      <c r="AG2" s="428"/>
      <c r="AH2" s="430"/>
    </row>
    <row r="3" spans="2:34" ht="14.25" thickBot="1">
      <c r="B3" s="469"/>
      <c r="C3" s="470"/>
      <c r="D3" s="90" t="s">
        <v>302</v>
      </c>
      <c r="E3" s="18" t="s">
        <v>303</v>
      </c>
      <c r="F3" s="19" t="s">
        <v>304</v>
      </c>
      <c r="G3" s="18" t="s">
        <v>302</v>
      </c>
      <c r="H3" s="18" t="s">
        <v>303</v>
      </c>
      <c r="I3" s="19" t="s">
        <v>304</v>
      </c>
      <c r="J3" s="18" t="s">
        <v>302</v>
      </c>
      <c r="K3" s="18" t="s">
        <v>303</v>
      </c>
      <c r="L3" s="45" t="s">
        <v>304</v>
      </c>
      <c r="M3" s="423"/>
      <c r="N3" s="424"/>
      <c r="O3" s="90" t="s">
        <v>302</v>
      </c>
      <c r="P3" s="18" t="s">
        <v>303</v>
      </c>
      <c r="Q3" s="19" t="s">
        <v>304</v>
      </c>
      <c r="R3" s="18" t="s">
        <v>302</v>
      </c>
      <c r="S3" s="18" t="s">
        <v>303</v>
      </c>
      <c r="T3" s="19" t="s">
        <v>304</v>
      </c>
      <c r="U3" s="18" t="s">
        <v>302</v>
      </c>
      <c r="V3" s="18" t="s">
        <v>303</v>
      </c>
      <c r="W3" s="45" t="s">
        <v>304</v>
      </c>
      <c r="X3" s="423"/>
      <c r="Y3" s="424"/>
      <c r="Z3" s="92" t="s">
        <v>302</v>
      </c>
      <c r="AA3" s="18" t="s">
        <v>303</v>
      </c>
      <c r="AB3" s="19" t="s">
        <v>304</v>
      </c>
      <c r="AC3" s="18" t="s">
        <v>302</v>
      </c>
      <c r="AD3" s="18" t="s">
        <v>303</v>
      </c>
      <c r="AE3" s="19" t="s">
        <v>304</v>
      </c>
      <c r="AF3" s="18" t="s">
        <v>302</v>
      </c>
      <c r="AG3" s="18" t="s">
        <v>303</v>
      </c>
      <c r="AH3" s="45" t="s">
        <v>304</v>
      </c>
    </row>
    <row r="4" spans="1:55" ht="13.5">
      <c r="A4" s="1" t="s">
        <v>0</v>
      </c>
      <c r="B4" s="15" t="s">
        <v>1</v>
      </c>
      <c r="C4" s="16" t="s">
        <v>283</v>
      </c>
      <c r="D4" s="20">
        <f aca="true" t="shared" si="0" ref="D4:D35">SUM(E4:F4)</f>
        <v>7</v>
      </c>
      <c r="E4" s="21">
        <v>7</v>
      </c>
      <c r="F4" s="21">
        <v>0</v>
      </c>
      <c r="G4" s="21">
        <f aca="true" t="shared" si="1" ref="G4:G35">SUM(H4:I4)</f>
        <v>241</v>
      </c>
      <c r="H4" s="21">
        <v>222</v>
      </c>
      <c r="I4" s="21">
        <v>19</v>
      </c>
      <c r="J4" s="21">
        <f aca="true" t="shared" si="2" ref="J4:J35">SUM(K4:L4)</f>
        <v>14</v>
      </c>
      <c r="K4" s="21">
        <v>12</v>
      </c>
      <c r="L4" s="46">
        <v>2</v>
      </c>
      <c r="M4" s="15" t="s">
        <v>1</v>
      </c>
      <c r="N4" s="16" t="s">
        <v>283</v>
      </c>
      <c r="O4" s="20">
        <v>4</v>
      </c>
      <c r="P4" s="21">
        <v>3</v>
      </c>
      <c r="Q4" s="21">
        <v>1</v>
      </c>
      <c r="R4" s="21">
        <v>95</v>
      </c>
      <c r="S4" s="21">
        <v>35</v>
      </c>
      <c r="T4" s="21">
        <v>60</v>
      </c>
      <c r="U4" s="21">
        <v>7</v>
      </c>
      <c r="V4" s="21">
        <v>2</v>
      </c>
      <c r="W4" s="46">
        <v>5</v>
      </c>
      <c r="X4" s="15" t="s">
        <v>1</v>
      </c>
      <c r="Y4" s="16" t="s">
        <v>283</v>
      </c>
      <c r="Z4" s="20">
        <v>5</v>
      </c>
      <c r="AA4" s="21">
        <v>5</v>
      </c>
      <c r="AB4" s="21">
        <v>0</v>
      </c>
      <c r="AC4" s="21">
        <v>131</v>
      </c>
      <c r="AD4" s="21">
        <v>99</v>
      </c>
      <c r="AE4" s="21">
        <v>32</v>
      </c>
      <c r="AF4" s="21">
        <v>8</v>
      </c>
      <c r="AG4" s="21">
        <v>5</v>
      </c>
      <c r="AH4" s="46">
        <v>3</v>
      </c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4" ht="13.5">
      <c r="A5" s="1" t="s">
        <v>2</v>
      </c>
      <c r="B5" s="8" t="s">
        <v>1</v>
      </c>
      <c r="C5" s="9" t="s">
        <v>109</v>
      </c>
      <c r="D5" s="25">
        <f t="shared" si="0"/>
        <v>24</v>
      </c>
      <c r="E5" s="26">
        <v>24</v>
      </c>
      <c r="F5" s="26">
        <v>0</v>
      </c>
      <c r="G5" s="26">
        <f t="shared" si="1"/>
        <v>420</v>
      </c>
      <c r="H5" s="26">
        <v>383</v>
      </c>
      <c r="I5" s="26">
        <v>37</v>
      </c>
      <c r="J5" s="26">
        <f t="shared" si="2"/>
        <v>36</v>
      </c>
      <c r="K5" s="26">
        <v>32</v>
      </c>
      <c r="L5" s="47">
        <v>4</v>
      </c>
      <c r="M5" s="8" t="s">
        <v>1</v>
      </c>
      <c r="N5" s="9" t="s">
        <v>109</v>
      </c>
      <c r="O5" s="25">
        <v>13</v>
      </c>
      <c r="P5" s="26">
        <v>10</v>
      </c>
      <c r="Q5" s="26">
        <v>3</v>
      </c>
      <c r="R5" s="26">
        <v>177</v>
      </c>
      <c r="S5" s="26">
        <v>61</v>
      </c>
      <c r="T5" s="26">
        <v>116</v>
      </c>
      <c r="U5" s="26">
        <v>16</v>
      </c>
      <c r="V5" s="26">
        <v>5</v>
      </c>
      <c r="W5" s="47">
        <v>11</v>
      </c>
      <c r="X5" s="8" t="s">
        <v>1</v>
      </c>
      <c r="Y5" s="9" t="s">
        <v>109</v>
      </c>
      <c r="Z5" s="25">
        <v>17</v>
      </c>
      <c r="AA5" s="26">
        <v>16</v>
      </c>
      <c r="AB5" s="26">
        <v>1</v>
      </c>
      <c r="AC5" s="26">
        <v>231</v>
      </c>
      <c r="AD5" s="26">
        <v>170</v>
      </c>
      <c r="AE5" s="26">
        <v>61</v>
      </c>
      <c r="AF5" s="26">
        <v>20</v>
      </c>
      <c r="AG5" s="26">
        <v>14</v>
      </c>
      <c r="AH5" s="47">
        <v>6</v>
      </c>
      <c r="AT5" s="2"/>
      <c r="AU5" s="2"/>
      <c r="AV5" s="2"/>
      <c r="AW5" s="2"/>
      <c r="AX5" s="2"/>
      <c r="AY5" s="2"/>
      <c r="AZ5" s="2"/>
      <c r="BA5" s="2"/>
      <c r="BB5" s="2"/>
    </row>
    <row r="6" spans="1:54" ht="13.5">
      <c r="A6" s="1" t="s">
        <v>3</v>
      </c>
      <c r="B6" s="8" t="s">
        <v>1</v>
      </c>
      <c r="C6" s="9" t="s">
        <v>110</v>
      </c>
      <c r="D6" s="25">
        <f t="shared" si="0"/>
        <v>10</v>
      </c>
      <c r="E6" s="26">
        <v>10</v>
      </c>
      <c r="F6" s="26">
        <v>0</v>
      </c>
      <c r="G6" s="26">
        <f t="shared" si="1"/>
        <v>252</v>
      </c>
      <c r="H6" s="26">
        <v>233</v>
      </c>
      <c r="I6" s="26">
        <v>19</v>
      </c>
      <c r="J6" s="26">
        <f t="shared" si="2"/>
        <v>15</v>
      </c>
      <c r="K6" s="26">
        <v>13</v>
      </c>
      <c r="L6" s="47">
        <v>2</v>
      </c>
      <c r="M6" s="8" t="s">
        <v>1</v>
      </c>
      <c r="N6" s="9" t="s">
        <v>110</v>
      </c>
      <c r="O6" s="25">
        <v>5</v>
      </c>
      <c r="P6" s="26">
        <v>4</v>
      </c>
      <c r="Q6" s="26">
        <v>1</v>
      </c>
      <c r="R6" s="26">
        <v>96</v>
      </c>
      <c r="S6" s="26">
        <v>37</v>
      </c>
      <c r="T6" s="26">
        <v>59</v>
      </c>
      <c r="U6" s="26">
        <v>7</v>
      </c>
      <c r="V6" s="26">
        <v>2</v>
      </c>
      <c r="W6" s="47">
        <v>5</v>
      </c>
      <c r="X6" s="8" t="s">
        <v>1</v>
      </c>
      <c r="Y6" s="9" t="s">
        <v>110</v>
      </c>
      <c r="Z6" s="25">
        <v>7</v>
      </c>
      <c r="AA6" s="26">
        <v>7</v>
      </c>
      <c r="AB6" s="26">
        <v>0</v>
      </c>
      <c r="AC6" s="26">
        <v>134</v>
      </c>
      <c r="AD6" s="26">
        <v>103</v>
      </c>
      <c r="AE6" s="26">
        <v>31</v>
      </c>
      <c r="AF6" s="26">
        <v>9</v>
      </c>
      <c r="AG6" s="26">
        <v>6</v>
      </c>
      <c r="AH6" s="47">
        <v>3</v>
      </c>
      <c r="AT6" s="2"/>
      <c r="AU6" s="2"/>
      <c r="AV6" s="2"/>
      <c r="AW6" s="2"/>
      <c r="AX6" s="2"/>
      <c r="AY6" s="2"/>
      <c r="AZ6" s="2"/>
      <c r="BA6" s="2"/>
      <c r="BB6" s="2"/>
    </row>
    <row r="7" spans="1:54" ht="13.5">
      <c r="A7" s="1" t="s">
        <v>4</v>
      </c>
      <c r="B7" s="8" t="s">
        <v>1</v>
      </c>
      <c r="C7" s="9" t="s">
        <v>111</v>
      </c>
      <c r="D7" s="25">
        <f t="shared" si="0"/>
        <v>7</v>
      </c>
      <c r="E7" s="26">
        <v>7</v>
      </c>
      <c r="F7" s="26">
        <v>0</v>
      </c>
      <c r="G7" s="26">
        <f t="shared" si="1"/>
        <v>190</v>
      </c>
      <c r="H7" s="26">
        <v>174</v>
      </c>
      <c r="I7" s="26">
        <v>16</v>
      </c>
      <c r="J7" s="26">
        <f t="shared" si="2"/>
        <v>10</v>
      </c>
      <c r="K7" s="26">
        <v>9</v>
      </c>
      <c r="L7" s="47">
        <v>1</v>
      </c>
      <c r="M7" s="8" t="s">
        <v>1</v>
      </c>
      <c r="N7" s="9" t="s">
        <v>111</v>
      </c>
      <c r="O7" s="25">
        <v>4</v>
      </c>
      <c r="P7" s="26">
        <v>3</v>
      </c>
      <c r="Q7" s="26">
        <v>1</v>
      </c>
      <c r="R7" s="26">
        <v>78</v>
      </c>
      <c r="S7" s="26">
        <v>28</v>
      </c>
      <c r="T7" s="26">
        <v>50</v>
      </c>
      <c r="U7" s="26">
        <v>5</v>
      </c>
      <c r="V7" s="26">
        <v>1</v>
      </c>
      <c r="W7" s="47">
        <v>4</v>
      </c>
      <c r="X7" s="8" t="s">
        <v>1</v>
      </c>
      <c r="Y7" s="9" t="s">
        <v>111</v>
      </c>
      <c r="Z7" s="25">
        <v>5</v>
      </c>
      <c r="AA7" s="26">
        <v>5</v>
      </c>
      <c r="AB7" s="26">
        <v>0</v>
      </c>
      <c r="AC7" s="26">
        <v>103</v>
      </c>
      <c r="AD7" s="26">
        <v>77</v>
      </c>
      <c r="AE7" s="26">
        <v>26</v>
      </c>
      <c r="AF7" s="26">
        <v>6</v>
      </c>
      <c r="AG7" s="26">
        <v>4</v>
      </c>
      <c r="AH7" s="47">
        <v>2</v>
      </c>
      <c r="AT7" s="2"/>
      <c r="AU7" s="2"/>
      <c r="AV7" s="2"/>
      <c r="AW7" s="2"/>
      <c r="AX7" s="2"/>
      <c r="AY7" s="2"/>
      <c r="AZ7" s="2"/>
      <c r="BA7" s="2"/>
      <c r="BB7" s="2"/>
    </row>
    <row r="8" spans="1:54" ht="13.5">
      <c r="A8" s="1" t="s">
        <v>5</v>
      </c>
      <c r="B8" s="8" t="s">
        <v>1</v>
      </c>
      <c r="C8" s="9" t="s">
        <v>112</v>
      </c>
      <c r="D8" s="25">
        <f t="shared" si="0"/>
        <v>3</v>
      </c>
      <c r="E8" s="26">
        <v>3</v>
      </c>
      <c r="F8" s="26">
        <v>0</v>
      </c>
      <c r="G8" s="26">
        <f t="shared" si="1"/>
        <v>158</v>
      </c>
      <c r="H8" s="26">
        <v>146</v>
      </c>
      <c r="I8" s="26">
        <v>12</v>
      </c>
      <c r="J8" s="26">
        <f t="shared" si="2"/>
        <v>6</v>
      </c>
      <c r="K8" s="26">
        <v>5</v>
      </c>
      <c r="L8" s="47">
        <v>1</v>
      </c>
      <c r="M8" s="8" t="s">
        <v>1</v>
      </c>
      <c r="N8" s="9" t="s">
        <v>112</v>
      </c>
      <c r="O8" s="25">
        <v>1</v>
      </c>
      <c r="P8" s="26">
        <v>1</v>
      </c>
      <c r="Q8" s="26">
        <v>0</v>
      </c>
      <c r="R8" s="26">
        <v>61</v>
      </c>
      <c r="S8" s="26">
        <v>23</v>
      </c>
      <c r="T8" s="26">
        <v>38</v>
      </c>
      <c r="U8" s="26">
        <v>4</v>
      </c>
      <c r="V8" s="26">
        <v>1</v>
      </c>
      <c r="W8" s="47">
        <v>3</v>
      </c>
      <c r="X8" s="8" t="s">
        <v>1</v>
      </c>
      <c r="Y8" s="9" t="s">
        <v>112</v>
      </c>
      <c r="Z8" s="25">
        <v>2</v>
      </c>
      <c r="AA8" s="26">
        <v>2</v>
      </c>
      <c r="AB8" s="26">
        <v>0</v>
      </c>
      <c r="AC8" s="26">
        <v>85</v>
      </c>
      <c r="AD8" s="26">
        <v>65</v>
      </c>
      <c r="AE8" s="26">
        <v>20</v>
      </c>
      <c r="AF8" s="26">
        <v>3</v>
      </c>
      <c r="AG8" s="26">
        <v>2</v>
      </c>
      <c r="AH8" s="47">
        <v>1</v>
      </c>
      <c r="AT8" s="2"/>
      <c r="AU8" s="2"/>
      <c r="AV8" s="2"/>
      <c r="AW8" s="2"/>
      <c r="AX8" s="2"/>
      <c r="AY8" s="2"/>
      <c r="AZ8" s="2"/>
      <c r="BA8" s="2"/>
      <c r="BB8" s="2"/>
    </row>
    <row r="9" spans="1:54" ht="13.5">
      <c r="A9" s="1" t="s">
        <v>6</v>
      </c>
      <c r="B9" s="8" t="s">
        <v>1</v>
      </c>
      <c r="C9" s="9" t="s">
        <v>113</v>
      </c>
      <c r="D9" s="25">
        <f t="shared" si="0"/>
        <v>3</v>
      </c>
      <c r="E9" s="26">
        <v>3</v>
      </c>
      <c r="F9" s="26">
        <v>0</v>
      </c>
      <c r="G9" s="26">
        <f t="shared" si="1"/>
        <v>153</v>
      </c>
      <c r="H9" s="26">
        <v>142</v>
      </c>
      <c r="I9" s="26">
        <v>11</v>
      </c>
      <c r="J9" s="26">
        <f t="shared" si="2"/>
        <v>8</v>
      </c>
      <c r="K9" s="26">
        <v>7</v>
      </c>
      <c r="L9" s="47">
        <v>1</v>
      </c>
      <c r="M9" s="8" t="s">
        <v>1</v>
      </c>
      <c r="N9" s="9" t="s">
        <v>113</v>
      </c>
      <c r="O9" s="25">
        <v>1</v>
      </c>
      <c r="P9" s="26">
        <v>1</v>
      </c>
      <c r="Q9" s="26">
        <v>0</v>
      </c>
      <c r="R9" s="26">
        <v>59</v>
      </c>
      <c r="S9" s="26">
        <v>23</v>
      </c>
      <c r="T9" s="26">
        <v>36</v>
      </c>
      <c r="U9" s="26">
        <v>4</v>
      </c>
      <c r="V9" s="26">
        <v>1</v>
      </c>
      <c r="W9" s="47">
        <v>3</v>
      </c>
      <c r="X9" s="8" t="s">
        <v>1</v>
      </c>
      <c r="Y9" s="9" t="s">
        <v>113</v>
      </c>
      <c r="Z9" s="25">
        <v>2</v>
      </c>
      <c r="AA9" s="26">
        <v>2</v>
      </c>
      <c r="AB9" s="26">
        <v>0</v>
      </c>
      <c r="AC9" s="26">
        <v>82</v>
      </c>
      <c r="AD9" s="26">
        <v>63</v>
      </c>
      <c r="AE9" s="26">
        <v>19</v>
      </c>
      <c r="AF9" s="26">
        <v>4</v>
      </c>
      <c r="AG9" s="26">
        <v>3</v>
      </c>
      <c r="AH9" s="47">
        <v>1</v>
      </c>
      <c r="AT9" s="2"/>
      <c r="AU9" s="2"/>
      <c r="AV9" s="2"/>
      <c r="AW9" s="2"/>
      <c r="AX9" s="2"/>
      <c r="AY9" s="2"/>
      <c r="AZ9" s="2"/>
      <c r="BA9" s="2"/>
      <c r="BB9" s="2"/>
    </row>
    <row r="10" spans="1:54" ht="13.5">
      <c r="A10" s="1" t="s">
        <v>7</v>
      </c>
      <c r="B10" s="8" t="s">
        <v>1</v>
      </c>
      <c r="C10" s="9" t="s">
        <v>114</v>
      </c>
      <c r="D10" s="25">
        <f t="shared" si="0"/>
        <v>4</v>
      </c>
      <c r="E10" s="26">
        <v>4</v>
      </c>
      <c r="F10" s="26">
        <v>0</v>
      </c>
      <c r="G10" s="26">
        <f t="shared" si="1"/>
        <v>188</v>
      </c>
      <c r="H10" s="26">
        <v>172</v>
      </c>
      <c r="I10" s="26">
        <v>16</v>
      </c>
      <c r="J10" s="26">
        <f t="shared" si="2"/>
        <v>7</v>
      </c>
      <c r="K10" s="26">
        <v>6</v>
      </c>
      <c r="L10" s="47">
        <v>1</v>
      </c>
      <c r="M10" s="8" t="s">
        <v>1</v>
      </c>
      <c r="N10" s="9" t="s">
        <v>114</v>
      </c>
      <c r="O10" s="25">
        <v>3</v>
      </c>
      <c r="P10" s="26">
        <v>2</v>
      </c>
      <c r="Q10" s="26">
        <v>1</v>
      </c>
      <c r="R10" s="26">
        <v>77</v>
      </c>
      <c r="S10" s="26">
        <v>27</v>
      </c>
      <c r="T10" s="26">
        <v>50</v>
      </c>
      <c r="U10" s="26">
        <v>5</v>
      </c>
      <c r="V10" s="26">
        <v>1</v>
      </c>
      <c r="W10" s="47">
        <v>4</v>
      </c>
      <c r="X10" s="8" t="s">
        <v>1</v>
      </c>
      <c r="Y10" s="9" t="s">
        <v>114</v>
      </c>
      <c r="Z10" s="25">
        <v>3</v>
      </c>
      <c r="AA10" s="26">
        <v>3</v>
      </c>
      <c r="AB10" s="26">
        <v>0</v>
      </c>
      <c r="AC10" s="26">
        <v>103</v>
      </c>
      <c r="AD10" s="26">
        <v>77</v>
      </c>
      <c r="AE10" s="26">
        <v>26</v>
      </c>
      <c r="AF10" s="26">
        <v>5</v>
      </c>
      <c r="AG10" s="26">
        <v>3</v>
      </c>
      <c r="AH10" s="47">
        <v>2</v>
      </c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3.5">
      <c r="A11" s="1" t="s">
        <v>8</v>
      </c>
      <c r="B11" s="8" t="s">
        <v>1</v>
      </c>
      <c r="C11" s="9" t="s">
        <v>115</v>
      </c>
      <c r="D11" s="25">
        <f t="shared" si="0"/>
        <v>4</v>
      </c>
      <c r="E11" s="26">
        <v>4</v>
      </c>
      <c r="F11" s="26">
        <v>0</v>
      </c>
      <c r="G11" s="26">
        <f t="shared" si="1"/>
        <v>166</v>
      </c>
      <c r="H11" s="26">
        <v>151</v>
      </c>
      <c r="I11" s="26">
        <v>15</v>
      </c>
      <c r="J11" s="26">
        <f t="shared" si="2"/>
        <v>6</v>
      </c>
      <c r="K11" s="26">
        <v>5</v>
      </c>
      <c r="L11" s="47">
        <v>1</v>
      </c>
      <c r="M11" s="8" t="s">
        <v>1</v>
      </c>
      <c r="N11" s="9" t="s">
        <v>115</v>
      </c>
      <c r="O11" s="25">
        <v>3</v>
      </c>
      <c r="P11" s="26">
        <v>2</v>
      </c>
      <c r="Q11" s="26">
        <v>1</v>
      </c>
      <c r="R11" s="26">
        <v>73</v>
      </c>
      <c r="S11" s="26">
        <v>24</v>
      </c>
      <c r="T11" s="26">
        <v>49</v>
      </c>
      <c r="U11" s="26">
        <v>5</v>
      </c>
      <c r="V11" s="26">
        <v>1</v>
      </c>
      <c r="W11" s="47">
        <v>4</v>
      </c>
      <c r="X11" s="8" t="s">
        <v>1</v>
      </c>
      <c r="Y11" s="9" t="s">
        <v>115</v>
      </c>
      <c r="Z11" s="25">
        <v>3</v>
      </c>
      <c r="AA11" s="26">
        <v>3</v>
      </c>
      <c r="AB11" s="26">
        <v>0</v>
      </c>
      <c r="AC11" s="26">
        <v>93</v>
      </c>
      <c r="AD11" s="26">
        <v>67</v>
      </c>
      <c r="AE11" s="26">
        <v>26</v>
      </c>
      <c r="AF11" s="26">
        <v>4</v>
      </c>
      <c r="AG11" s="26">
        <v>2</v>
      </c>
      <c r="AH11" s="47">
        <v>2</v>
      </c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3.5">
      <c r="A12" s="1" t="s">
        <v>9</v>
      </c>
      <c r="B12" s="8" t="s">
        <v>1</v>
      </c>
      <c r="C12" s="9" t="s">
        <v>116</v>
      </c>
      <c r="D12" s="25">
        <f t="shared" si="0"/>
        <v>2</v>
      </c>
      <c r="E12" s="26">
        <v>2</v>
      </c>
      <c r="F12" s="26">
        <v>0</v>
      </c>
      <c r="G12" s="26">
        <f t="shared" si="1"/>
        <v>134</v>
      </c>
      <c r="H12" s="26">
        <v>124</v>
      </c>
      <c r="I12" s="26">
        <v>10</v>
      </c>
      <c r="J12" s="26">
        <f t="shared" si="2"/>
        <v>5</v>
      </c>
      <c r="K12" s="26">
        <v>4</v>
      </c>
      <c r="L12" s="47">
        <v>1</v>
      </c>
      <c r="M12" s="8" t="s">
        <v>1</v>
      </c>
      <c r="N12" s="9" t="s">
        <v>116</v>
      </c>
      <c r="O12" s="25">
        <v>1</v>
      </c>
      <c r="P12" s="26">
        <v>1</v>
      </c>
      <c r="Q12" s="26">
        <v>0</v>
      </c>
      <c r="R12" s="26">
        <v>52</v>
      </c>
      <c r="S12" s="26">
        <v>20</v>
      </c>
      <c r="T12" s="26">
        <v>32</v>
      </c>
      <c r="U12" s="26">
        <v>3</v>
      </c>
      <c r="V12" s="26">
        <v>1</v>
      </c>
      <c r="W12" s="47">
        <v>2</v>
      </c>
      <c r="X12" s="8" t="s">
        <v>1</v>
      </c>
      <c r="Y12" s="9" t="s">
        <v>116</v>
      </c>
      <c r="Z12" s="25">
        <v>2</v>
      </c>
      <c r="AA12" s="26">
        <v>2</v>
      </c>
      <c r="AB12" s="26">
        <v>0</v>
      </c>
      <c r="AC12" s="26">
        <v>72</v>
      </c>
      <c r="AD12" s="26">
        <v>55</v>
      </c>
      <c r="AE12" s="26">
        <v>17</v>
      </c>
      <c r="AF12" s="26">
        <v>3</v>
      </c>
      <c r="AG12" s="26">
        <v>2</v>
      </c>
      <c r="AH12" s="47">
        <v>1</v>
      </c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3.5">
      <c r="A13" s="1" t="s">
        <v>10</v>
      </c>
      <c r="B13" s="8" t="s">
        <v>1</v>
      </c>
      <c r="C13" s="9" t="s">
        <v>117</v>
      </c>
      <c r="D13" s="25">
        <f t="shared" si="0"/>
        <v>1</v>
      </c>
      <c r="E13" s="26">
        <v>1</v>
      </c>
      <c r="F13" s="26">
        <v>0</v>
      </c>
      <c r="G13" s="26">
        <f t="shared" si="1"/>
        <v>79</v>
      </c>
      <c r="H13" s="26">
        <v>72</v>
      </c>
      <c r="I13" s="26">
        <v>7</v>
      </c>
      <c r="J13" s="26">
        <f t="shared" si="2"/>
        <v>2</v>
      </c>
      <c r="K13" s="26">
        <v>2</v>
      </c>
      <c r="L13" s="47">
        <v>0</v>
      </c>
      <c r="M13" s="8" t="s">
        <v>1</v>
      </c>
      <c r="N13" s="9" t="s">
        <v>117</v>
      </c>
      <c r="O13" s="25">
        <v>0</v>
      </c>
      <c r="P13" s="26">
        <v>0</v>
      </c>
      <c r="Q13" s="26">
        <v>0</v>
      </c>
      <c r="R13" s="26">
        <v>32</v>
      </c>
      <c r="S13" s="26">
        <v>11</v>
      </c>
      <c r="T13" s="26">
        <v>21</v>
      </c>
      <c r="U13" s="26">
        <v>1</v>
      </c>
      <c r="V13" s="26">
        <v>0</v>
      </c>
      <c r="W13" s="47">
        <v>1</v>
      </c>
      <c r="X13" s="8" t="s">
        <v>1</v>
      </c>
      <c r="Y13" s="9" t="s">
        <v>117</v>
      </c>
      <c r="Z13" s="25">
        <v>1</v>
      </c>
      <c r="AA13" s="26">
        <v>1</v>
      </c>
      <c r="AB13" s="26">
        <v>0</v>
      </c>
      <c r="AC13" s="26">
        <v>43</v>
      </c>
      <c r="AD13" s="26">
        <v>32</v>
      </c>
      <c r="AE13" s="26">
        <v>11</v>
      </c>
      <c r="AF13" s="26">
        <v>2</v>
      </c>
      <c r="AG13" s="26">
        <v>1</v>
      </c>
      <c r="AH13" s="47">
        <v>1</v>
      </c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3.5">
      <c r="A14" s="1" t="s">
        <v>11</v>
      </c>
      <c r="B14" s="8" t="s">
        <v>1</v>
      </c>
      <c r="C14" s="9" t="s">
        <v>118</v>
      </c>
      <c r="D14" s="25">
        <f t="shared" si="0"/>
        <v>4</v>
      </c>
      <c r="E14" s="26">
        <v>4</v>
      </c>
      <c r="F14" s="26">
        <v>0</v>
      </c>
      <c r="G14" s="26">
        <f t="shared" si="1"/>
        <v>170</v>
      </c>
      <c r="H14" s="26">
        <v>153</v>
      </c>
      <c r="I14" s="26">
        <v>17</v>
      </c>
      <c r="J14" s="26">
        <f t="shared" si="2"/>
        <v>6</v>
      </c>
      <c r="K14" s="26">
        <v>5</v>
      </c>
      <c r="L14" s="47">
        <v>1</v>
      </c>
      <c r="M14" s="8" t="s">
        <v>1</v>
      </c>
      <c r="N14" s="9" t="s">
        <v>118</v>
      </c>
      <c r="O14" s="25">
        <v>3</v>
      </c>
      <c r="P14" s="26">
        <v>2</v>
      </c>
      <c r="Q14" s="26">
        <v>1</v>
      </c>
      <c r="R14" s="26">
        <v>78</v>
      </c>
      <c r="S14" s="26">
        <v>24</v>
      </c>
      <c r="T14" s="26">
        <v>54</v>
      </c>
      <c r="U14" s="26">
        <v>5</v>
      </c>
      <c r="V14" s="26">
        <v>1</v>
      </c>
      <c r="W14" s="47">
        <v>4</v>
      </c>
      <c r="X14" s="8" t="s">
        <v>1</v>
      </c>
      <c r="Y14" s="9" t="s">
        <v>118</v>
      </c>
      <c r="Z14" s="25">
        <v>3</v>
      </c>
      <c r="AA14" s="26">
        <v>3</v>
      </c>
      <c r="AB14" s="26">
        <v>0</v>
      </c>
      <c r="AC14" s="26">
        <v>97</v>
      </c>
      <c r="AD14" s="26">
        <v>68</v>
      </c>
      <c r="AE14" s="26">
        <v>29</v>
      </c>
      <c r="AF14" s="26">
        <v>4</v>
      </c>
      <c r="AG14" s="26">
        <v>2</v>
      </c>
      <c r="AH14" s="47">
        <v>2</v>
      </c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3.5">
      <c r="A15" s="1" t="s">
        <v>12</v>
      </c>
      <c r="B15" s="8" t="s">
        <v>1</v>
      </c>
      <c r="C15" s="9" t="s">
        <v>119</v>
      </c>
      <c r="D15" s="25">
        <f t="shared" si="0"/>
        <v>9</v>
      </c>
      <c r="E15" s="26">
        <v>9</v>
      </c>
      <c r="F15" s="26">
        <v>0</v>
      </c>
      <c r="G15" s="26">
        <f t="shared" si="1"/>
        <v>324</v>
      </c>
      <c r="H15" s="26">
        <v>295</v>
      </c>
      <c r="I15" s="26">
        <v>29</v>
      </c>
      <c r="J15" s="26">
        <f t="shared" si="2"/>
        <v>13</v>
      </c>
      <c r="K15" s="26">
        <v>11</v>
      </c>
      <c r="L15" s="47">
        <v>2</v>
      </c>
      <c r="M15" s="8" t="s">
        <v>1</v>
      </c>
      <c r="N15" s="9" t="s">
        <v>119</v>
      </c>
      <c r="O15" s="25">
        <v>5</v>
      </c>
      <c r="P15" s="26">
        <v>3</v>
      </c>
      <c r="Q15" s="26">
        <v>2</v>
      </c>
      <c r="R15" s="26">
        <v>139</v>
      </c>
      <c r="S15" s="26">
        <v>47</v>
      </c>
      <c r="T15" s="26">
        <v>92</v>
      </c>
      <c r="U15" s="26">
        <v>9</v>
      </c>
      <c r="V15" s="26">
        <v>2</v>
      </c>
      <c r="W15" s="47">
        <v>7</v>
      </c>
      <c r="X15" s="8" t="s">
        <v>1</v>
      </c>
      <c r="Y15" s="9" t="s">
        <v>119</v>
      </c>
      <c r="Z15" s="25">
        <v>7</v>
      </c>
      <c r="AA15" s="26">
        <v>6</v>
      </c>
      <c r="AB15" s="26">
        <v>1</v>
      </c>
      <c r="AC15" s="26">
        <v>179</v>
      </c>
      <c r="AD15" s="26">
        <v>131</v>
      </c>
      <c r="AE15" s="26">
        <v>48</v>
      </c>
      <c r="AF15" s="26">
        <v>9</v>
      </c>
      <c r="AG15" s="26">
        <v>5</v>
      </c>
      <c r="AH15" s="47">
        <v>4</v>
      </c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3.5">
      <c r="A16" s="1" t="s">
        <v>13</v>
      </c>
      <c r="B16" s="8" t="s">
        <v>1</v>
      </c>
      <c r="C16" s="9" t="s">
        <v>120</v>
      </c>
      <c r="D16" s="25">
        <f t="shared" si="0"/>
        <v>14</v>
      </c>
      <c r="E16" s="26">
        <v>14</v>
      </c>
      <c r="F16" s="26">
        <v>0</v>
      </c>
      <c r="G16" s="26">
        <f t="shared" si="1"/>
        <v>400</v>
      </c>
      <c r="H16" s="26">
        <v>360</v>
      </c>
      <c r="I16" s="26">
        <v>40</v>
      </c>
      <c r="J16" s="26">
        <f t="shared" si="2"/>
        <v>22</v>
      </c>
      <c r="K16" s="26">
        <v>19</v>
      </c>
      <c r="L16" s="47">
        <v>3</v>
      </c>
      <c r="M16" s="8" t="s">
        <v>1</v>
      </c>
      <c r="N16" s="9" t="s">
        <v>120</v>
      </c>
      <c r="O16" s="25">
        <v>8</v>
      </c>
      <c r="P16" s="26">
        <v>6</v>
      </c>
      <c r="Q16" s="26">
        <v>2</v>
      </c>
      <c r="R16" s="26">
        <v>182</v>
      </c>
      <c r="S16" s="26">
        <v>57</v>
      </c>
      <c r="T16" s="26">
        <v>125</v>
      </c>
      <c r="U16" s="26">
        <v>14</v>
      </c>
      <c r="V16" s="26">
        <v>3</v>
      </c>
      <c r="W16" s="47">
        <v>11</v>
      </c>
      <c r="X16" s="8" t="s">
        <v>1</v>
      </c>
      <c r="Y16" s="9" t="s">
        <v>120</v>
      </c>
      <c r="Z16" s="25">
        <v>10</v>
      </c>
      <c r="AA16" s="26">
        <v>9</v>
      </c>
      <c r="AB16" s="26">
        <v>1</v>
      </c>
      <c r="AC16" s="26">
        <v>226</v>
      </c>
      <c r="AD16" s="26">
        <v>160</v>
      </c>
      <c r="AE16" s="26">
        <v>66</v>
      </c>
      <c r="AF16" s="26">
        <v>14</v>
      </c>
      <c r="AG16" s="26">
        <v>8</v>
      </c>
      <c r="AH16" s="47">
        <v>6</v>
      </c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3.5">
      <c r="A17" s="1" t="s">
        <v>14</v>
      </c>
      <c r="B17" s="8" t="s">
        <v>1</v>
      </c>
      <c r="C17" s="9" t="s">
        <v>121</v>
      </c>
      <c r="D17" s="25">
        <f t="shared" si="0"/>
        <v>19</v>
      </c>
      <c r="E17" s="26">
        <v>19</v>
      </c>
      <c r="F17" s="26">
        <v>0</v>
      </c>
      <c r="G17" s="26">
        <f t="shared" si="1"/>
        <v>449</v>
      </c>
      <c r="H17" s="26">
        <v>420</v>
      </c>
      <c r="I17" s="26">
        <v>29</v>
      </c>
      <c r="J17" s="26">
        <f t="shared" si="2"/>
        <v>26</v>
      </c>
      <c r="K17" s="26">
        <v>24</v>
      </c>
      <c r="L17" s="47">
        <v>2</v>
      </c>
      <c r="M17" s="8" t="s">
        <v>1</v>
      </c>
      <c r="N17" s="9" t="s">
        <v>121</v>
      </c>
      <c r="O17" s="25">
        <v>10</v>
      </c>
      <c r="P17" s="26">
        <v>8</v>
      </c>
      <c r="Q17" s="26">
        <v>2</v>
      </c>
      <c r="R17" s="26">
        <v>159</v>
      </c>
      <c r="S17" s="26">
        <v>67</v>
      </c>
      <c r="T17" s="26">
        <v>92</v>
      </c>
      <c r="U17" s="26">
        <v>12</v>
      </c>
      <c r="V17" s="26">
        <v>4</v>
      </c>
      <c r="W17" s="47">
        <v>8</v>
      </c>
      <c r="X17" s="8" t="s">
        <v>1</v>
      </c>
      <c r="Y17" s="9" t="s">
        <v>121</v>
      </c>
      <c r="Z17" s="25">
        <v>14</v>
      </c>
      <c r="AA17" s="26">
        <v>13</v>
      </c>
      <c r="AB17" s="26">
        <v>1</v>
      </c>
      <c r="AC17" s="26">
        <v>235</v>
      </c>
      <c r="AD17" s="26">
        <v>187</v>
      </c>
      <c r="AE17" s="26">
        <v>48</v>
      </c>
      <c r="AF17" s="26">
        <v>15</v>
      </c>
      <c r="AG17" s="26">
        <v>11</v>
      </c>
      <c r="AH17" s="47">
        <v>4</v>
      </c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3.5">
      <c r="A18" s="1" t="s">
        <v>15</v>
      </c>
      <c r="B18" s="8" t="s">
        <v>1</v>
      </c>
      <c r="C18" s="9" t="s">
        <v>122</v>
      </c>
      <c r="D18" s="25">
        <f t="shared" si="0"/>
        <v>22</v>
      </c>
      <c r="E18" s="26">
        <v>22</v>
      </c>
      <c r="F18" s="26">
        <v>0</v>
      </c>
      <c r="G18" s="26">
        <f t="shared" si="1"/>
        <v>659</v>
      </c>
      <c r="H18" s="26">
        <v>613</v>
      </c>
      <c r="I18" s="26">
        <v>46</v>
      </c>
      <c r="J18" s="26">
        <f t="shared" si="2"/>
        <v>31</v>
      </c>
      <c r="K18" s="26">
        <v>27</v>
      </c>
      <c r="L18" s="47">
        <v>4</v>
      </c>
      <c r="M18" s="8" t="s">
        <v>1</v>
      </c>
      <c r="N18" s="9" t="s">
        <v>122</v>
      </c>
      <c r="O18" s="25">
        <v>12</v>
      </c>
      <c r="P18" s="26">
        <v>9</v>
      </c>
      <c r="Q18" s="26">
        <v>3</v>
      </c>
      <c r="R18" s="26">
        <v>241</v>
      </c>
      <c r="S18" s="26">
        <v>97</v>
      </c>
      <c r="T18" s="26">
        <v>144</v>
      </c>
      <c r="U18" s="26">
        <v>15</v>
      </c>
      <c r="V18" s="26">
        <v>4</v>
      </c>
      <c r="W18" s="47">
        <v>11</v>
      </c>
      <c r="X18" s="8" t="s">
        <v>1</v>
      </c>
      <c r="Y18" s="9" t="s">
        <v>122</v>
      </c>
      <c r="Z18" s="25">
        <v>16</v>
      </c>
      <c r="AA18" s="26">
        <v>15</v>
      </c>
      <c r="AB18" s="26">
        <v>1</v>
      </c>
      <c r="AC18" s="26">
        <v>348</v>
      </c>
      <c r="AD18" s="26">
        <v>272</v>
      </c>
      <c r="AE18" s="26">
        <v>76</v>
      </c>
      <c r="AF18" s="26">
        <v>18</v>
      </c>
      <c r="AG18" s="26">
        <v>12</v>
      </c>
      <c r="AH18" s="47">
        <v>6</v>
      </c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3.5">
      <c r="A19" s="1" t="s">
        <v>16</v>
      </c>
      <c r="B19" s="8" t="s">
        <v>1</v>
      </c>
      <c r="C19" s="9" t="s">
        <v>123</v>
      </c>
      <c r="D19" s="25">
        <f t="shared" si="0"/>
        <v>19</v>
      </c>
      <c r="E19" s="26">
        <v>19</v>
      </c>
      <c r="F19" s="26">
        <v>0</v>
      </c>
      <c r="G19" s="26">
        <f t="shared" si="1"/>
        <v>428</v>
      </c>
      <c r="H19" s="26">
        <v>397</v>
      </c>
      <c r="I19" s="26">
        <v>31</v>
      </c>
      <c r="J19" s="26">
        <f t="shared" si="2"/>
        <v>24</v>
      </c>
      <c r="K19" s="26">
        <v>22</v>
      </c>
      <c r="L19" s="47">
        <v>2</v>
      </c>
      <c r="M19" s="8" t="s">
        <v>1</v>
      </c>
      <c r="N19" s="9" t="s">
        <v>123</v>
      </c>
      <c r="O19" s="25">
        <v>10</v>
      </c>
      <c r="P19" s="26">
        <v>8</v>
      </c>
      <c r="Q19" s="26">
        <v>2</v>
      </c>
      <c r="R19" s="26">
        <v>160</v>
      </c>
      <c r="S19" s="26">
        <v>63</v>
      </c>
      <c r="T19" s="26">
        <v>97</v>
      </c>
      <c r="U19" s="26">
        <v>12</v>
      </c>
      <c r="V19" s="26">
        <v>4</v>
      </c>
      <c r="W19" s="47">
        <v>8</v>
      </c>
      <c r="X19" s="8" t="s">
        <v>1</v>
      </c>
      <c r="Y19" s="9" t="s">
        <v>123</v>
      </c>
      <c r="Z19" s="25">
        <v>14</v>
      </c>
      <c r="AA19" s="26">
        <v>13</v>
      </c>
      <c r="AB19" s="26">
        <v>1</v>
      </c>
      <c r="AC19" s="26">
        <v>227</v>
      </c>
      <c r="AD19" s="26">
        <v>176</v>
      </c>
      <c r="AE19" s="26">
        <v>51</v>
      </c>
      <c r="AF19" s="26">
        <v>14</v>
      </c>
      <c r="AG19" s="26">
        <v>10</v>
      </c>
      <c r="AH19" s="47">
        <v>4</v>
      </c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3.5">
      <c r="A20" s="1" t="s">
        <v>17</v>
      </c>
      <c r="B20" s="8" t="s">
        <v>1</v>
      </c>
      <c r="C20" s="9" t="s">
        <v>124</v>
      </c>
      <c r="D20" s="25">
        <f t="shared" si="0"/>
        <v>29</v>
      </c>
      <c r="E20" s="26">
        <v>29</v>
      </c>
      <c r="F20" s="26">
        <v>0</v>
      </c>
      <c r="G20" s="26">
        <f t="shared" si="1"/>
        <v>585</v>
      </c>
      <c r="H20" s="26">
        <v>538</v>
      </c>
      <c r="I20" s="26">
        <v>47</v>
      </c>
      <c r="J20" s="26">
        <f t="shared" si="2"/>
        <v>41</v>
      </c>
      <c r="K20" s="26">
        <v>37</v>
      </c>
      <c r="L20" s="47">
        <v>4</v>
      </c>
      <c r="M20" s="8" t="s">
        <v>1</v>
      </c>
      <c r="N20" s="9" t="s">
        <v>124</v>
      </c>
      <c r="O20" s="25">
        <v>15</v>
      </c>
      <c r="P20" s="26">
        <v>12</v>
      </c>
      <c r="Q20" s="26">
        <v>3</v>
      </c>
      <c r="R20" s="26">
        <v>233</v>
      </c>
      <c r="S20" s="26">
        <v>85</v>
      </c>
      <c r="T20" s="26">
        <v>148</v>
      </c>
      <c r="U20" s="26">
        <v>19</v>
      </c>
      <c r="V20" s="26">
        <v>6</v>
      </c>
      <c r="W20" s="47">
        <v>13</v>
      </c>
      <c r="X20" s="8" t="s">
        <v>1</v>
      </c>
      <c r="Y20" s="9" t="s">
        <v>124</v>
      </c>
      <c r="Z20" s="25">
        <v>20</v>
      </c>
      <c r="AA20" s="26">
        <v>19</v>
      </c>
      <c r="AB20" s="26">
        <v>1</v>
      </c>
      <c r="AC20" s="26">
        <v>316</v>
      </c>
      <c r="AD20" s="26">
        <v>239</v>
      </c>
      <c r="AE20" s="26">
        <v>77</v>
      </c>
      <c r="AF20" s="26">
        <v>23</v>
      </c>
      <c r="AG20" s="26">
        <v>16</v>
      </c>
      <c r="AH20" s="47">
        <v>7</v>
      </c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3.5">
      <c r="A21" s="1" t="s">
        <v>18</v>
      </c>
      <c r="B21" s="8" t="s">
        <v>1</v>
      </c>
      <c r="C21" s="9" t="s">
        <v>125</v>
      </c>
      <c r="D21" s="25">
        <f t="shared" si="0"/>
        <v>7</v>
      </c>
      <c r="E21" s="26">
        <v>7</v>
      </c>
      <c r="F21" s="26">
        <v>0</v>
      </c>
      <c r="G21" s="26">
        <f t="shared" si="1"/>
        <v>199</v>
      </c>
      <c r="H21" s="26">
        <v>181</v>
      </c>
      <c r="I21" s="26">
        <v>18</v>
      </c>
      <c r="J21" s="26">
        <f t="shared" si="2"/>
        <v>9</v>
      </c>
      <c r="K21" s="26">
        <v>8</v>
      </c>
      <c r="L21" s="47">
        <v>1</v>
      </c>
      <c r="M21" s="8" t="s">
        <v>1</v>
      </c>
      <c r="N21" s="9" t="s">
        <v>125</v>
      </c>
      <c r="O21" s="25">
        <v>4</v>
      </c>
      <c r="P21" s="26">
        <v>3</v>
      </c>
      <c r="Q21" s="26">
        <v>1</v>
      </c>
      <c r="R21" s="26">
        <v>85</v>
      </c>
      <c r="S21" s="26">
        <v>29</v>
      </c>
      <c r="T21" s="26">
        <v>56</v>
      </c>
      <c r="U21" s="26">
        <v>5</v>
      </c>
      <c r="V21" s="26">
        <v>1</v>
      </c>
      <c r="W21" s="47">
        <v>4</v>
      </c>
      <c r="X21" s="8" t="s">
        <v>1</v>
      </c>
      <c r="Y21" s="9" t="s">
        <v>125</v>
      </c>
      <c r="Z21" s="25">
        <v>4</v>
      </c>
      <c r="AA21" s="26">
        <v>4</v>
      </c>
      <c r="AB21" s="26">
        <v>0</v>
      </c>
      <c r="AC21" s="26">
        <v>110</v>
      </c>
      <c r="AD21" s="26">
        <v>80</v>
      </c>
      <c r="AE21" s="26">
        <v>30</v>
      </c>
      <c r="AF21" s="26">
        <v>5</v>
      </c>
      <c r="AG21" s="26">
        <v>3</v>
      </c>
      <c r="AH21" s="47">
        <v>2</v>
      </c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3.5">
      <c r="A22" s="1" t="s">
        <v>19</v>
      </c>
      <c r="B22" s="8" t="s">
        <v>1</v>
      </c>
      <c r="C22" s="9" t="s">
        <v>126</v>
      </c>
      <c r="D22" s="25">
        <f t="shared" si="0"/>
        <v>4</v>
      </c>
      <c r="E22" s="26">
        <v>4</v>
      </c>
      <c r="F22" s="26">
        <v>0</v>
      </c>
      <c r="G22" s="26">
        <f t="shared" si="1"/>
        <v>242</v>
      </c>
      <c r="H22" s="26">
        <v>228</v>
      </c>
      <c r="I22" s="26">
        <v>14</v>
      </c>
      <c r="J22" s="26">
        <f t="shared" si="2"/>
        <v>6</v>
      </c>
      <c r="K22" s="26">
        <v>5</v>
      </c>
      <c r="L22" s="47">
        <v>1</v>
      </c>
      <c r="M22" s="8" t="s">
        <v>1</v>
      </c>
      <c r="N22" s="9" t="s">
        <v>126</v>
      </c>
      <c r="O22" s="25">
        <v>3</v>
      </c>
      <c r="P22" s="26">
        <v>2</v>
      </c>
      <c r="Q22" s="26">
        <v>1</v>
      </c>
      <c r="R22" s="26">
        <v>81</v>
      </c>
      <c r="S22" s="26">
        <v>36</v>
      </c>
      <c r="T22" s="26">
        <v>45</v>
      </c>
      <c r="U22" s="26">
        <v>4</v>
      </c>
      <c r="V22" s="26">
        <v>1</v>
      </c>
      <c r="W22" s="47">
        <v>3</v>
      </c>
      <c r="X22" s="8" t="s">
        <v>1</v>
      </c>
      <c r="Y22" s="9" t="s">
        <v>126</v>
      </c>
      <c r="Z22" s="25">
        <v>3</v>
      </c>
      <c r="AA22" s="26">
        <v>3</v>
      </c>
      <c r="AB22" s="26">
        <v>0</v>
      </c>
      <c r="AC22" s="26">
        <v>125</v>
      </c>
      <c r="AD22" s="26">
        <v>101</v>
      </c>
      <c r="AE22" s="26">
        <v>24</v>
      </c>
      <c r="AF22" s="26">
        <v>3</v>
      </c>
      <c r="AG22" s="26">
        <v>2</v>
      </c>
      <c r="AH22" s="47">
        <v>1</v>
      </c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3.5">
      <c r="A23" s="1" t="s">
        <v>20</v>
      </c>
      <c r="B23" s="8" t="s">
        <v>1</v>
      </c>
      <c r="C23" s="9" t="s">
        <v>127</v>
      </c>
      <c r="D23" s="25">
        <f t="shared" si="0"/>
        <v>3</v>
      </c>
      <c r="E23" s="26">
        <v>3</v>
      </c>
      <c r="F23" s="26">
        <v>0</v>
      </c>
      <c r="G23" s="26">
        <f t="shared" si="1"/>
        <v>156</v>
      </c>
      <c r="H23" s="26">
        <v>143</v>
      </c>
      <c r="I23" s="26">
        <v>13</v>
      </c>
      <c r="J23" s="26">
        <f t="shared" si="2"/>
        <v>5</v>
      </c>
      <c r="K23" s="26">
        <v>4</v>
      </c>
      <c r="L23" s="47">
        <v>1</v>
      </c>
      <c r="M23" s="8" t="s">
        <v>1</v>
      </c>
      <c r="N23" s="9" t="s">
        <v>127</v>
      </c>
      <c r="O23" s="25">
        <v>2</v>
      </c>
      <c r="P23" s="26">
        <v>1</v>
      </c>
      <c r="Q23" s="26">
        <v>1</v>
      </c>
      <c r="R23" s="26">
        <v>66</v>
      </c>
      <c r="S23" s="26">
        <v>23</v>
      </c>
      <c r="T23" s="26">
        <v>43</v>
      </c>
      <c r="U23" s="26">
        <v>4</v>
      </c>
      <c r="V23" s="26">
        <v>1</v>
      </c>
      <c r="W23" s="47">
        <v>3</v>
      </c>
      <c r="X23" s="8" t="s">
        <v>1</v>
      </c>
      <c r="Y23" s="9" t="s">
        <v>127</v>
      </c>
      <c r="Z23" s="25">
        <v>2</v>
      </c>
      <c r="AA23" s="26">
        <v>2</v>
      </c>
      <c r="AB23" s="26">
        <v>0</v>
      </c>
      <c r="AC23" s="26">
        <v>86</v>
      </c>
      <c r="AD23" s="26">
        <v>64</v>
      </c>
      <c r="AE23" s="26">
        <v>22</v>
      </c>
      <c r="AF23" s="26">
        <v>4</v>
      </c>
      <c r="AG23" s="26">
        <v>2</v>
      </c>
      <c r="AH23" s="47">
        <v>2</v>
      </c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3.5">
      <c r="A24" s="1" t="s">
        <v>21</v>
      </c>
      <c r="B24" s="8" t="s">
        <v>1</v>
      </c>
      <c r="C24" s="9" t="s">
        <v>128</v>
      </c>
      <c r="D24" s="25">
        <f t="shared" si="0"/>
        <v>4</v>
      </c>
      <c r="E24" s="26">
        <v>4</v>
      </c>
      <c r="F24" s="26">
        <v>0</v>
      </c>
      <c r="G24" s="26">
        <f t="shared" si="1"/>
        <v>248</v>
      </c>
      <c r="H24" s="26">
        <v>229</v>
      </c>
      <c r="I24" s="26">
        <v>19</v>
      </c>
      <c r="J24" s="26">
        <f t="shared" si="2"/>
        <v>6</v>
      </c>
      <c r="K24" s="26">
        <v>5</v>
      </c>
      <c r="L24" s="47">
        <v>1</v>
      </c>
      <c r="M24" s="8" t="s">
        <v>1</v>
      </c>
      <c r="N24" s="9" t="s">
        <v>128</v>
      </c>
      <c r="O24" s="25">
        <v>3</v>
      </c>
      <c r="P24" s="26">
        <v>2</v>
      </c>
      <c r="Q24" s="26">
        <v>1</v>
      </c>
      <c r="R24" s="26">
        <v>96</v>
      </c>
      <c r="S24" s="26">
        <v>36</v>
      </c>
      <c r="T24" s="26">
        <v>60</v>
      </c>
      <c r="U24" s="26">
        <v>5</v>
      </c>
      <c r="V24" s="26">
        <v>1</v>
      </c>
      <c r="W24" s="47">
        <v>4</v>
      </c>
      <c r="X24" s="8" t="s">
        <v>1</v>
      </c>
      <c r="Y24" s="9" t="s">
        <v>128</v>
      </c>
      <c r="Z24" s="25">
        <v>3</v>
      </c>
      <c r="AA24" s="26">
        <v>3</v>
      </c>
      <c r="AB24" s="26">
        <v>0</v>
      </c>
      <c r="AC24" s="26">
        <v>134</v>
      </c>
      <c r="AD24" s="26">
        <v>102</v>
      </c>
      <c r="AE24" s="26">
        <v>32</v>
      </c>
      <c r="AF24" s="26">
        <v>4</v>
      </c>
      <c r="AG24" s="26">
        <v>2</v>
      </c>
      <c r="AH24" s="47">
        <v>2</v>
      </c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3.5">
      <c r="A25" s="1" t="s">
        <v>22</v>
      </c>
      <c r="B25" s="8" t="s">
        <v>1</v>
      </c>
      <c r="C25" s="9" t="s">
        <v>129</v>
      </c>
      <c r="D25" s="25">
        <f t="shared" si="0"/>
        <v>7</v>
      </c>
      <c r="E25" s="26">
        <v>7</v>
      </c>
      <c r="F25" s="26">
        <v>0</v>
      </c>
      <c r="G25" s="26">
        <f t="shared" si="1"/>
        <v>357</v>
      </c>
      <c r="H25" s="26">
        <v>336</v>
      </c>
      <c r="I25" s="26">
        <v>21</v>
      </c>
      <c r="J25" s="26">
        <f t="shared" si="2"/>
        <v>9</v>
      </c>
      <c r="K25" s="26">
        <v>8</v>
      </c>
      <c r="L25" s="47">
        <v>1</v>
      </c>
      <c r="M25" s="8" t="s">
        <v>1</v>
      </c>
      <c r="N25" s="9" t="s">
        <v>129</v>
      </c>
      <c r="O25" s="25">
        <v>4</v>
      </c>
      <c r="P25" s="26">
        <v>3</v>
      </c>
      <c r="Q25" s="26">
        <v>1</v>
      </c>
      <c r="R25" s="26">
        <v>120</v>
      </c>
      <c r="S25" s="26">
        <v>53</v>
      </c>
      <c r="T25" s="26">
        <v>67</v>
      </c>
      <c r="U25" s="26">
        <v>6</v>
      </c>
      <c r="V25" s="26">
        <v>1</v>
      </c>
      <c r="W25" s="47">
        <v>5</v>
      </c>
      <c r="X25" s="8" t="s">
        <v>1</v>
      </c>
      <c r="Y25" s="9" t="s">
        <v>129</v>
      </c>
      <c r="Z25" s="25">
        <v>5</v>
      </c>
      <c r="AA25" s="26">
        <v>5</v>
      </c>
      <c r="AB25" s="26">
        <v>0</v>
      </c>
      <c r="AC25" s="26">
        <v>184</v>
      </c>
      <c r="AD25" s="26">
        <v>149</v>
      </c>
      <c r="AE25" s="26">
        <v>35</v>
      </c>
      <c r="AF25" s="26">
        <v>6</v>
      </c>
      <c r="AG25" s="26">
        <v>4</v>
      </c>
      <c r="AH25" s="47">
        <v>2</v>
      </c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3.5">
      <c r="A26" s="1" t="s">
        <v>23</v>
      </c>
      <c r="B26" s="8" t="s">
        <v>1</v>
      </c>
      <c r="C26" s="9" t="s">
        <v>130</v>
      </c>
      <c r="D26" s="25">
        <f t="shared" si="0"/>
        <v>6</v>
      </c>
      <c r="E26" s="26">
        <v>6</v>
      </c>
      <c r="F26" s="26">
        <v>0</v>
      </c>
      <c r="G26" s="26">
        <f t="shared" si="1"/>
        <v>278</v>
      </c>
      <c r="H26" s="26">
        <v>253</v>
      </c>
      <c r="I26" s="26">
        <v>25</v>
      </c>
      <c r="J26" s="26">
        <f t="shared" si="2"/>
        <v>10</v>
      </c>
      <c r="K26" s="26">
        <v>8</v>
      </c>
      <c r="L26" s="47">
        <v>2</v>
      </c>
      <c r="M26" s="8" t="s">
        <v>1</v>
      </c>
      <c r="N26" s="9" t="s">
        <v>130</v>
      </c>
      <c r="O26" s="25">
        <v>3</v>
      </c>
      <c r="P26" s="26">
        <v>2</v>
      </c>
      <c r="Q26" s="26">
        <v>1</v>
      </c>
      <c r="R26" s="26">
        <v>119</v>
      </c>
      <c r="S26" s="26">
        <v>40</v>
      </c>
      <c r="T26" s="26">
        <v>79</v>
      </c>
      <c r="U26" s="26">
        <v>7</v>
      </c>
      <c r="V26" s="26">
        <v>1</v>
      </c>
      <c r="W26" s="47">
        <v>6</v>
      </c>
      <c r="X26" s="8" t="s">
        <v>1</v>
      </c>
      <c r="Y26" s="9" t="s">
        <v>130</v>
      </c>
      <c r="Z26" s="25">
        <v>4</v>
      </c>
      <c r="AA26" s="26">
        <v>4</v>
      </c>
      <c r="AB26" s="26">
        <v>0</v>
      </c>
      <c r="AC26" s="26">
        <v>153</v>
      </c>
      <c r="AD26" s="26">
        <v>112</v>
      </c>
      <c r="AE26" s="26">
        <v>41</v>
      </c>
      <c r="AF26" s="26">
        <v>7</v>
      </c>
      <c r="AG26" s="26">
        <v>4</v>
      </c>
      <c r="AH26" s="47">
        <v>3</v>
      </c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4.25" thickBot="1">
      <c r="A27" s="1" t="s">
        <v>24</v>
      </c>
      <c r="B27" s="10" t="s">
        <v>1</v>
      </c>
      <c r="C27" s="11" t="s">
        <v>131</v>
      </c>
      <c r="D27" s="30">
        <f t="shared" si="0"/>
        <v>5</v>
      </c>
      <c r="E27" s="31">
        <v>5</v>
      </c>
      <c r="F27" s="31">
        <v>0</v>
      </c>
      <c r="G27" s="31">
        <f t="shared" si="1"/>
        <v>254</v>
      </c>
      <c r="H27" s="31">
        <v>234</v>
      </c>
      <c r="I27" s="31">
        <v>20</v>
      </c>
      <c r="J27" s="31">
        <f t="shared" si="2"/>
        <v>6</v>
      </c>
      <c r="K27" s="31">
        <v>5</v>
      </c>
      <c r="L27" s="48">
        <v>1</v>
      </c>
      <c r="M27" s="10" t="s">
        <v>1</v>
      </c>
      <c r="N27" s="11" t="s">
        <v>131</v>
      </c>
      <c r="O27" s="30">
        <v>3</v>
      </c>
      <c r="P27" s="31">
        <v>2</v>
      </c>
      <c r="Q27" s="31">
        <v>1</v>
      </c>
      <c r="R27" s="31">
        <v>100</v>
      </c>
      <c r="S27" s="31">
        <v>37</v>
      </c>
      <c r="T27" s="31">
        <v>63</v>
      </c>
      <c r="U27" s="31">
        <v>5</v>
      </c>
      <c r="V27" s="31">
        <v>1</v>
      </c>
      <c r="W27" s="48">
        <v>4</v>
      </c>
      <c r="X27" s="10" t="s">
        <v>1</v>
      </c>
      <c r="Y27" s="11" t="s">
        <v>131</v>
      </c>
      <c r="Z27" s="30">
        <v>3</v>
      </c>
      <c r="AA27" s="31">
        <v>3</v>
      </c>
      <c r="AB27" s="31">
        <v>0</v>
      </c>
      <c r="AC27" s="31">
        <v>137</v>
      </c>
      <c r="AD27" s="31">
        <v>104</v>
      </c>
      <c r="AE27" s="31">
        <v>33</v>
      </c>
      <c r="AF27" s="31">
        <v>4</v>
      </c>
      <c r="AG27" s="31">
        <v>2</v>
      </c>
      <c r="AH27" s="48">
        <v>2</v>
      </c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3.5">
      <c r="A28" s="1" t="s">
        <v>25</v>
      </c>
      <c r="B28" s="6" t="s">
        <v>284</v>
      </c>
      <c r="C28" s="7" t="s">
        <v>132</v>
      </c>
      <c r="D28" s="36">
        <f t="shared" si="0"/>
        <v>9</v>
      </c>
      <c r="E28" s="37">
        <v>9</v>
      </c>
      <c r="F28" s="37">
        <v>0</v>
      </c>
      <c r="G28" s="37">
        <f t="shared" si="1"/>
        <v>416</v>
      </c>
      <c r="H28" s="37">
        <v>373</v>
      </c>
      <c r="I28" s="37">
        <v>43</v>
      </c>
      <c r="J28" s="37">
        <f t="shared" si="2"/>
        <v>13</v>
      </c>
      <c r="K28" s="37">
        <v>10</v>
      </c>
      <c r="L28" s="49">
        <v>3</v>
      </c>
      <c r="M28" s="6" t="s">
        <v>284</v>
      </c>
      <c r="N28" s="7" t="s">
        <v>132</v>
      </c>
      <c r="O28" s="36">
        <v>7</v>
      </c>
      <c r="P28" s="37">
        <v>4</v>
      </c>
      <c r="Q28" s="37">
        <v>3</v>
      </c>
      <c r="R28" s="37">
        <v>194</v>
      </c>
      <c r="S28" s="37">
        <v>59</v>
      </c>
      <c r="T28" s="37">
        <v>135</v>
      </c>
      <c r="U28" s="37">
        <v>12</v>
      </c>
      <c r="V28" s="37">
        <v>2</v>
      </c>
      <c r="W28" s="49">
        <v>10</v>
      </c>
      <c r="X28" s="6" t="s">
        <v>284</v>
      </c>
      <c r="Y28" s="7" t="s">
        <v>132</v>
      </c>
      <c r="Z28" s="36">
        <v>7</v>
      </c>
      <c r="AA28" s="37">
        <v>6</v>
      </c>
      <c r="AB28" s="37">
        <v>1</v>
      </c>
      <c r="AC28" s="37">
        <v>237</v>
      </c>
      <c r="AD28" s="37">
        <v>166</v>
      </c>
      <c r="AE28" s="37">
        <v>71</v>
      </c>
      <c r="AF28" s="37">
        <v>10</v>
      </c>
      <c r="AG28" s="37">
        <v>5</v>
      </c>
      <c r="AH28" s="49">
        <v>5</v>
      </c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3.5">
      <c r="A29" s="1" t="s">
        <v>26</v>
      </c>
      <c r="B29" s="8" t="s">
        <v>284</v>
      </c>
      <c r="C29" s="9" t="s">
        <v>133</v>
      </c>
      <c r="D29" s="25">
        <f t="shared" si="0"/>
        <v>10</v>
      </c>
      <c r="E29" s="26">
        <v>10</v>
      </c>
      <c r="F29" s="26">
        <v>0</v>
      </c>
      <c r="G29" s="26">
        <f t="shared" si="1"/>
        <v>326</v>
      </c>
      <c r="H29" s="26">
        <v>280</v>
      </c>
      <c r="I29" s="26">
        <v>46</v>
      </c>
      <c r="J29" s="26">
        <f t="shared" si="2"/>
        <v>14</v>
      </c>
      <c r="K29" s="26">
        <v>10</v>
      </c>
      <c r="L29" s="47">
        <v>4</v>
      </c>
      <c r="M29" s="8" t="s">
        <v>284</v>
      </c>
      <c r="N29" s="9" t="s">
        <v>133</v>
      </c>
      <c r="O29" s="25">
        <v>7</v>
      </c>
      <c r="P29" s="26">
        <v>4</v>
      </c>
      <c r="Q29" s="26">
        <v>3</v>
      </c>
      <c r="R29" s="26">
        <v>190</v>
      </c>
      <c r="S29" s="26">
        <v>44</v>
      </c>
      <c r="T29" s="26">
        <v>146</v>
      </c>
      <c r="U29" s="26">
        <v>13</v>
      </c>
      <c r="V29" s="26">
        <v>2</v>
      </c>
      <c r="W29" s="47">
        <v>11</v>
      </c>
      <c r="X29" s="8" t="s">
        <v>284</v>
      </c>
      <c r="Y29" s="9" t="s">
        <v>133</v>
      </c>
      <c r="Z29" s="25">
        <v>7</v>
      </c>
      <c r="AA29" s="26">
        <v>6</v>
      </c>
      <c r="AB29" s="26">
        <v>1</v>
      </c>
      <c r="AC29" s="26">
        <v>200</v>
      </c>
      <c r="AD29" s="26">
        <v>124</v>
      </c>
      <c r="AE29" s="26">
        <v>76</v>
      </c>
      <c r="AF29" s="26">
        <v>11</v>
      </c>
      <c r="AG29" s="26">
        <v>5</v>
      </c>
      <c r="AH29" s="47">
        <v>6</v>
      </c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3.5">
      <c r="A30" s="1" t="s">
        <v>27</v>
      </c>
      <c r="B30" s="8" t="s">
        <v>284</v>
      </c>
      <c r="C30" s="9" t="s">
        <v>134</v>
      </c>
      <c r="D30" s="25">
        <f t="shared" si="0"/>
        <v>14</v>
      </c>
      <c r="E30" s="26">
        <v>14</v>
      </c>
      <c r="F30" s="26">
        <v>0</v>
      </c>
      <c r="G30" s="26">
        <f t="shared" si="1"/>
        <v>367</v>
      </c>
      <c r="H30" s="26">
        <v>325</v>
      </c>
      <c r="I30" s="26">
        <v>42</v>
      </c>
      <c r="J30" s="26">
        <f t="shared" si="2"/>
        <v>17</v>
      </c>
      <c r="K30" s="26">
        <v>14</v>
      </c>
      <c r="L30" s="47">
        <v>3</v>
      </c>
      <c r="M30" s="8" t="s">
        <v>284</v>
      </c>
      <c r="N30" s="9" t="s">
        <v>134</v>
      </c>
      <c r="O30" s="25">
        <v>8</v>
      </c>
      <c r="P30" s="26">
        <v>5</v>
      </c>
      <c r="Q30" s="26">
        <v>3</v>
      </c>
      <c r="R30" s="26">
        <v>186</v>
      </c>
      <c r="S30" s="26">
        <v>52</v>
      </c>
      <c r="T30" s="26">
        <v>134</v>
      </c>
      <c r="U30" s="26">
        <v>12</v>
      </c>
      <c r="V30" s="26">
        <v>2</v>
      </c>
      <c r="W30" s="47">
        <v>10</v>
      </c>
      <c r="X30" s="8" t="s">
        <v>284</v>
      </c>
      <c r="Y30" s="9" t="s">
        <v>134</v>
      </c>
      <c r="Z30" s="25">
        <v>10</v>
      </c>
      <c r="AA30" s="26">
        <v>9</v>
      </c>
      <c r="AB30" s="26">
        <v>1</v>
      </c>
      <c r="AC30" s="26">
        <v>214</v>
      </c>
      <c r="AD30" s="26">
        <v>144</v>
      </c>
      <c r="AE30" s="26">
        <v>70</v>
      </c>
      <c r="AF30" s="26">
        <v>11</v>
      </c>
      <c r="AG30" s="26">
        <v>6</v>
      </c>
      <c r="AH30" s="47">
        <v>5</v>
      </c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3.5">
      <c r="A31" s="1" t="s">
        <v>28</v>
      </c>
      <c r="B31" s="8" t="s">
        <v>284</v>
      </c>
      <c r="C31" s="9" t="s">
        <v>113</v>
      </c>
      <c r="D31" s="25">
        <f t="shared" si="0"/>
        <v>10</v>
      </c>
      <c r="E31" s="26">
        <v>10</v>
      </c>
      <c r="F31" s="26">
        <v>0</v>
      </c>
      <c r="G31" s="26">
        <f t="shared" si="1"/>
        <v>370</v>
      </c>
      <c r="H31" s="26">
        <v>322</v>
      </c>
      <c r="I31" s="26">
        <v>48</v>
      </c>
      <c r="J31" s="26">
        <f t="shared" si="2"/>
        <v>14</v>
      </c>
      <c r="K31" s="26">
        <v>10</v>
      </c>
      <c r="L31" s="47">
        <v>4</v>
      </c>
      <c r="M31" s="8" t="s">
        <v>284</v>
      </c>
      <c r="N31" s="9" t="s">
        <v>113</v>
      </c>
      <c r="O31" s="25">
        <v>7</v>
      </c>
      <c r="P31" s="26">
        <v>4</v>
      </c>
      <c r="Q31" s="26">
        <v>3</v>
      </c>
      <c r="R31" s="26">
        <v>203</v>
      </c>
      <c r="S31" s="26">
        <v>51</v>
      </c>
      <c r="T31" s="26">
        <v>152</v>
      </c>
      <c r="U31" s="26">
        <v>13</v>
      </c>
      <c r="V31" s="26">
        <v>2</v>
      </c>
      <c r="W31" s="47">
        <v>11</v>
      </c>
      <c r="X31" s="8" t="s">
        <v>284</v>
      </c>
      <c r="Y31" s="9" t="s">
        <v>113</v>
      </c>
      <c r="Z31" s="25">
        <v>7</v>
      </c>
      <c r="AA31" s="26">
        <v>6</v>
      </c>
      <c r="AB31" s="26">
        <v>1</v>
      </c>
      <c r="AC31" s="26">
        <v>222</v>
      </c>
      <c r="AD31" s="26">
        <v>143</v>
      </c>
      <c r="AE31" s="26">
        <v>79</v>
      </c>
      <c r="AF31" s="26">
        <v>11</v>
      </c>
      <c r="AG31" s="26">
        <v>5</v>
      </c>
      <c r="AH31" s="47">
        <v>6</v>
      </c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3.5">
      <c r="A32" s="1" t="s">
        <v>29</v>
      </c>
      <c r="B32" s="8" t="s">
        <v>284</v>
      </c>
      <c r="C32" s="9" t="s">
        <v>135</v>
      </c>
      <c r="D32" s="25">
        <f t="shared" si="0"/>
        <v>6</v>
      </c>
      <c r="E32" s="26">
        <v>6</v>
      </c>
      <c r="F32" s="26">
        <v>0</v>
      </c>
      <c r="G32" s="26">
        <f t="shared" si="1"/>
        <v>283</v>
      </c>
      <c r="H32" s="26">
        <v>234</v>
      </c>
      <c r="I32" s="26">
        <v>49</v>
      </c>
      <c r="J32" s="26">
        <f t="shared" si="2"/>
        <v>13</v>
      </c>
      <c r="K32" s="26">
        <v>9</v>
      </c>
      <c r="L32" s="47">
        <v>4</v>
      </c>
      <c r="M32" s="8" t="s">
        <v>284</v>
      </c>
      <c r="N32" s="9" t="s">
        <v>135</v>
      </c>
      <c r="O32" s="25">
        <v>6</v>
      </c>
      <c r="P32" s="26">
        <v>3</v>
      </c>
      <c r="Q32" s="26">
        <v>3</v>
      </c>
      <c r="R32" s="26">
        <v>191</v>
      </c>
      <c r="S32" s="26">
        <v>37</v>
      </c>
      <c r="T32" s="26">
        <v>154</v>
      </c>
      <c r="U32" s="26">
        <v>14</v>
      </c>
      <c r="V32" s="26">
        <v>1</v>
      </c>
      <c r="W32" s="47">
        <v>13</v>
      </c>
      <c r="X32" s="8" t="s">
        <v>284</v>
      </c>
      <c r="Y32" s="9" t="s">
        <v>135</v>
      </c>
      <c r="Z32" s="25">
        <v>5</v>
      </c>
      <c r="AA32" s="26">
        <v>4</v>
      </c>
      <c r="AB32" s="26">
        <v>1</v>
      </c>
      <c r="AC32" s="26">
        <v>185</v>
      </c>
      <c r="AD32" s="26">
        <v>104</v>
      </c>
      <c r="AE32" s="26">
        <v>81</v>
      </c>
      <c r="AF32" s="26">
        <v>11</v>
      </c>
      <c r="AG32" s="26">
        <v>4</v>
      </c>
      <c r="AH32" s="47">
        <v>7</v>
      </c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3.5">
      <c r="A33" s="1" t="s">
        <v>30</v>
      </c>
      <c r="B33" s="8" t="s">
        <v>284</v>
      </c>
      <c r="C33" s="9" t="s">
        <v>136</v>
      </c>
      <c r="D33" s="25">
        <f t="shared" si="0"/>
        <v>8</v>
      </c>
      <c r="E33" s="26">
        <v>8</v>
      </c>
      <c r="F33" s="26">
        <v>0</v>
      </c>
      <c r="G33" s="26">
        <f t="shared" si="1"/>
        <v>301</v>
      </c>
      <c r="H33" s="26">
        <v>266</v>
      </c>
      <c r="I33" s="26">
        <v>35</v>
      </c>
      <c r="J33" s="26">
        <f t="shared" si="2"/>
        <v>12</v>
      </c>
      <c r="K33" s="26">
        <v>9</v>
      </c>
      <c r="L33" s="47">
        <v>3</v>
      </c>
      <c r="M33" s="8" t="s">
        <v>284</v>
      </c>
      <c r="N33" s="9" t="s">
        <v>136</v>
      </c>
      <c r="O33" s="25">
        <v>5</v>
      </c>
      <c r="P33" s="26">
        <v>3</v>
      </c>
      <c r="Q33" s="26">
        <v>2</v>
      </c>
      <c r="R33" s="26">
        <v>153</v>
      </c>
      <c r="S33" s="26">
        <v>42</v>
      </c>
      <c r="T33" s="26">
        <v>111</v>
      </c>
      <c r="U33" s="26">
        <v>9</v>
      </c>
      <c r="V33" s="26">
        <v>1</v>
      </c>
      <c r="W33" s="47">
        <v>8</v>
      </c>
      <c r="X33" s="8" t="s">
        <v>284</v>
      </c>
      <c r="Y33" s="9" t="s">
        <v>136</v>
      </c>
      <c r="Z33" s="25">
        <v>6</v>
      </c>
      <c r="AA33" s="26">
        <v>5</v>
      </c>
      <c r="AB33" s="26">
        <v>1</v>
      </c>
      <c r="AC33" s="26">
        <v>176</v>
      </c>
      <c r="AD33" s="26">
        <v>118</v>
      </c>
      <c r="AE33" s="26">
        <v>58</v>
      </c>
      <c r="AF33" s="26">
        <v>8</v>
      </c>
      <c r="AG33" s="26">
        <v>4</v>
      </c>
      <c r="AH33" s="47">
        <v>4</v>
      </c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4.25" thickBot="1">
      <c r="A34" s="1" t="s">
        <v>31</v>
      </c>
      <c r="B34" s="10" t="s">
        <v>284</v>
      </c>
      <c r="C34" s="11" t="s">
        <v>137</v>
      </c>
      <c r="D34" s="30">
        <f t="shared" si="0"/>
        <v>6</v>
      </c>
      <c r="E34" s="31">
        <v>6</v>
      </c>
      <c r="F34" s="31">
        <v>0</v>
      </c>
      <c r="G34" s="31">
        <f t="shared" si="1"/>
        <v>155</v>
      </c>
      <c r="H34" s="31">
        <v>131</v>
      </c>
      <c r="I34" s="31">
        <v>24</v>
      </c>
      <c r="J34" s="31">
        <f t="shared" si="2"/>
        <v>8</v>
      </c>
      <c r="K34" s="31">
        <v>6</v>
      </c>
      <c r="L34" s="48">
        <v>2</v>
      </c>
      <c r="M34" s="10" t="s">
        <v>284</v>
      </c>
      <c r="N34" s="11" t="s">
        <v>137</v>
      </c>
      <c r="O34" s="30">
        <v>4</v>
      </c>
      <c r="P34" s="31">
        <v>2</v>
      </c>
      <c r="Q34" s="31">
        <v>2</v>
      </c>
      <c r="R34" s="31">
        <v>97</v>
      </c>
      <c r="S34" s="31">
        <v>21</v>
      </c>
      <c r="T34" s="31">
        <v>76</v>
      </c>
      <c r="U34" s="31">
        <v>7</v>
      </c>
      <c r="V34" s="31">
        <v>1</v>
      </c>
      <c r="W34" s="48">
        <v>6</v>
      </c>
      <c r="X34" s="10" t="s">
        <v>284</v>
      </c>
      <c r="Y34" s="11" t="s">
        <v>137</v>
      </c>
      <c r="Z34" s="30">
        <v>5</v>
      </c>
      <c r="AA34" s="31">
        <v>4</v>
      </c>
      <c r="AB34" s="31">
        <v>1</v>
      </c>
      <c r="AC34" s="31">
        <v>98</v>
      </c>
      <c r="AD34" s="31">
        <v>58</v>
      </c>
      <c r="AE34" s="31">
        <v>40</v>
      </c>
      <c r="AF34" s="31">
        <v>6</v>
      </c>
      <c r="AG34" s="31">
        <v>3</v>
      </c>
      <c r="AH34" s="48">
        <v>3</v>
      </c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3.5">
      <c r="A35" s="1" t="s">
        <v>32</v>
      </c>
      <c r="B35" s="6" t="s">
        <v>33</v>
      </c>
      <c r="C35" s="7"/>
      <c r="D35" s="36">
        <f t="shared" si="0"/>
        <v>5</v>
      </c>
      <c r="E35" s="37">
        <v>5</v>
      </c>
      <c r="F35" s="37">
        <v>0</v>
      </c>
      <c r="G35" s="37">
        <f t="shared" si="1"/>
        <v>257</v>
      </c>
      <c r="H35" s="37">
        <v>210</v>
      </c>
      <c r="I35" s="37">
        <v>47</v>
      </c>
      <c r="J35" s="37">
        <f t="shared" si="2"/>
        <v>9</v>
      </c>
      <c r="K35" s="37">
        <v>6</v>
      </c>
      <c r="L35" s="49">
        <v>3</v>
      </c>
      <c r="M35" s="6" t="s">
        <v>33</v>
      </c>
      <c r="N35" s="7"/>
      <c r="O35" s="36">
        <v>5</v>
      </c>
      <c r="P35" s="37">
        <v>2</v>
      </c>
      <c r="Q35" s="37">
        <v>3</v>
      </c>
      <c r="R35" s="37">
        <v>181</v>
      </c>
      <c r="S35" s="37">
        <v>33</v>
      </c>
      <c r="T35" s="37">
        <v>148</v>
      </c>
      <c r="U35" s="37">
        <v>12</v>
      </c>
      <c r="V35" s="37">
        <v>1</v>
      </c>
      <c r="W35" s="49">
        <v>11</v>
      </c>
      <c r="X35" s="6" t="s">
        <v>33</v>
      </c>
      <c r="Y35" s="7"/>
      <c r="Z35" s="36">
        <v>4</v>
      </c>
      <c r="AA35" s="37">
        <v>3</v>
      </c>
      <c r="AB35" s="37">
        <v>1</v>
      </c>
      <c r="AC35" s="37">
        <v>170</v>
      </c>
      <c r="AD35" s="37">
        <v>93</v>
      </c>
      <c r="AE35" s="37">
        <v>77</v>
      </c>
      <c r="AF35" s="37">
        <v>8</v>
      </c>
      <c r="AG35" s="37">
        <v>2</v>
      </c>
      <c r="AH35" s="49">
        <v>6</v>
      </c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3.5">
      <c r="A36" s="1" t="s">
        <v>34</v>
      </c>
      <c r="B36" s="8" t="s">
        <v>35</v>
      </c>
      <c r="C36" s="9"/>
      <c r="D36" s="25">
        <f aca="true" t="shared" si="3" ref="D36:D67">SUM(E36:F36)</f>
        <v>23</v>
      </c>
      <c r="E36" s="26">
        <v>22</v>
      </c>
      <c r="F36" s="26">
        <v>1</v>
      </c>
      <c r="G36" s="26">
        <f aca="true" t="shared" si="4" ref="G36:G67">SUM(H36:I36)</f>
        <v>761</v>
      </c>
      <c r="H36" s="26">
        <v>694</v>
      </c>
      <c r="I36" s="26">
        <v>67</v>
      </c>
      <c r="J36" s="26">
        <f aca="true" t="shared" si="5" ref="J36:J67">SUM(K36:L36)</f>
        <v>31</v>
      </c>
      <c r="K36" s="26">
        <v>26</v>
      </c>
      <c r="L36" s="47">
        <v>5</v>
      </c>
      <c r="M36" s="8" t="s">
        <v>35</v>
      </c>
      <c r="N36" s="9"/>
      <c r="O36" s="25">
        <v>13</v>
      </c>
      <c r="P36" s="26">
        <v>9</v>
      </c>
      <c r="Q36" s="26">
        <v>4</v>
      </c>
      <c r="R36" s="26">
        <v>321</v>
      </c>
      <c r="S36" s="26">
        <v>110</v>
      </c>
      <c r="T36" s="26">
        <v>211</v>
      </c>
      <c r="U36" s="26">
        <v>20</v>
      </c>
      <c r="V36" s="26">
        <v>4</v>
      </c>
      <c r="W36" s="47">
        <v>16</v>
      </c>
      <c r="X36" s="8" t="s">
        <v>35</v>
      </c>
      <c r="Y36" s="9"/>
      <c r="Z36" s="25">
        <v>16</v>
      </c>
      <c r="AA36" s="26">
        <v>15</v>
      </c>
      <c r="AB36" s="26">
        <v>1</v>
      </c>
      <c r="AC36" s="26">
        <v>420</v>
      </c>
      <c r="AD36" s="26">
        <v>309</v>
      </c>
      <c r="AE36" s="26">
        <v>111</v>
      </c>
      <c r="AF36" s="26">
        <v>20</v>
      </c>
      <c r="AG36" s="26">
        <v>12</v>
      </c>
      <c r="AH36" s="47">
        <v>8</v>
      </c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3.5">
      <c r="A37" s="1" t="s">
        <v>36</v>
      </c>
      <c r="B37" s="8" t="s">
        <v>37</v>
      </c>
      <c r="C37" s="9"/>
      <c r="D37" s="25">
        <f t="shared" si="3"/>
        <v>3</v>
      </c>
      <c r="E37" s="26">
        <v>3</v>
      </c>
      <c r="F37" s="26">
        <v>0</v>
      </c>
      <c r="G37" s="26">
        <f t="shared" si="4"/>
        <v>211</v>
      </c>
      <c r="H37" s="26">
        <v>194</v>
      </c>
      <c r="I37" s="26">
        <v>17</v>
      </c>
      <c r="J37" s="26">
        <f t="shared" si="5"/>
        <v>6</v>
      </c>
      <c r="K37" s="26">
        <v>5</v>
      </c>
      <c r="L37" s="47">
        <v>1</v>
      </c>
      <c r="M37" s="8" t="s">
        <v>37</v>
      </c>
      <c r="N37" s="9"/>
      <c r="O37" s="25">
        <v>2</v>
      </c>
      <c r="P37" s="26">
        <v>1</v>
      </c>
      <c r="Q37" s="26">
        <v>1</v>
      </c>
      <c r="R37" s="26">
        <v>84</v>
      </c>
      <c r="S37" s="26">
        <v>31</v>
      </c>
      <c r="T37" s="26">
        <v>53</v>
      </c>
      <c r="U37" s="26">
        <v>4</v>
      </c>
      <c r="V37" s="26">
        <v>1</v>
      </c>
      <c r="W37" s="47">
        <v>3</v>
      </c>
      <c r="X37" s="8" t="s">
        <v>37</v>
      </c>
      <c r="Y37" s="9"/>
      <c r="Z37" s="25">
        <v>2</v>
      </c>
      <c r="AA37" s="26">
        <v>2</v>
      </c>
      <c r="AB37" s="26">
        <v>0</v>
      </c>
      <c r="AC37" s="26">
        <v>114</v>
      </c>
      <c r="AD37" s="26">
        <v>86</v>
      </c>
      <c r="AE37" s="26">
        <v>28</v>
      </c>
      <c r="AF37" s="26">
        <v>4</v>
      </c>
      <c r="AG37" s="26">
        <v>2</v>
      </c>
      <c r="AH37" s="47">
        <v>2</v>
      </c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3.5">
      <c r="A38" s="1" t="s">
        <v>38</v>
      </c>
      <c r="B38" s="8" t="s">
        <v>39</v>
      </c>
      <c r="C38" s="9"/>
      <c r="D38" s="25">
        <f t="shared" si="3"/>
        <v>14</v>
      </c>
      <c r="E38" s="26">
        <v>13</v>
      </c>
      <c r="F38" s="26">
        <v>1</v>
      </c>
      <c r="G38" s="26">
        <f t="shared" si="4"/>
        <v>528</v>
      </c>
      <c r="H38" s="26">
        <v>462</v>
      </c>
      <c r="I38" s="26">
        <v>66</v>
      </c>
      <c r="J38" s="26">
        <f t="shared" si="5"/>
        <v>20</v>
      </c>
      <c r="K38" s="26">
        <v>15</v>
      </c>
      <c r="L38" s="47">
        <v>5</v>
      </c>
      <c r="M38" s="8" t="s">
        <v>39</v>
      </c>
      <c r="N38" s="9"/>
      <c r="O38" s="25">
        <v>9</v>
      </c>
      <c r="P38" s="26">
        <v>5</v>
      </c>
      <c r="Q38" s="26">
        <v>4</v>
      </c>
      <c r="R38" s="26">
        <v>283</v>
      </c>
      <c r="S38" s="26">
        <v>73</v>
      </c>
      <c r="T38" s="26">
        <v>210</v>
      </c>
      <c r="U38" s="26">
        <v>18</v>
      </c>
      <c r="V38" s="26">
        <v>2</v>
      </c>
      <c r="W38" s="47">
        <v>16</v>
      </c>
      <c r="X38" s="8" t="s">
        <v>39</v>
      </c>
      <c r="Y38" s="9"/>
      <c r="Z38" s="25">
        <v>10</v>
      </c>
      <c r="AA38" s="26">
        <v>9</v>
      </c>
      <c r="AB38" s="26">
        <v>1</v>
      </c>
      <c r="AC38" s="26">
        <v>315</v>
      </c>
      <c r="AD38" s="26">
        <v>205</v>
      </c>
      <c r="AE38" s="26">
        <v>110</v>
      </c>
      <c r="AF38" s="26">
        <v>15</v>
      </c>
      <c r="AG38" s="26">
        <v>7</v>
      </c>
      <c r="AH38" s="47">
        <v>8</v>
      </c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3.5">
      <c r="A39" s="1" t="s">
        <v>40</v>
      </c>
      <c r="B39" s="8" t="s">
        <v>41</v>
      </c>
      <c r="C39" s="9"/>
      <c r="D39" s="25">
        <f t="shared" si="3"/>
        <v>2</v>
      </c>
      <c r="E39" s="26">
        <v>2</v>
      </c>
      <c r="F39" s="26">
        <v>0</v>
      </c>
      <c r="G39" s="26">
        <f t="shared" si="4"/>
        <v>120</v>
      </c>
      <c r="H39" s="26">
        <v>107</v>
      </c>
      <c r="I39" s="26">
        <v>13</v>
      </c>
      <c r="J39" s="26">
        <f t="shared" si="5"/>
        <v>3</v>
      </c>
      <c r="K39" s="26">
        <v>2</v>
      </c>
      <c r="L39" s="47">
        <v>1</v>
      </c>
      <c r="M39" s="8" t="s">
        <v>41</v>
      </c>
      <c r="N39" s="9"/>
      <c r="O39" s="25">
        <v>2</v>
      </c>
      <c r="P39" s="26">
        <v>1</v>
      </c>
      <c r="Q39" s="26">
        <v>1</v>
      </c>
      <c r="R39" s="26">
        <v>57</v>
      </c>
      <c r="S39" s="26">
        <v>17</v>
      </c>
      <c r="T39" s="26">
        <v>40</v>
      </c>
      <c r="U39" s="26">
        <v>2</v>
      </c>
      <c r="V39" s="26">
        <v>0</v>
      </c>
      <c r="W39" s="47">
        <v>2</v>
      </c>
      <c r="X39" s="8" t="s">
        <v>41</v>
      </c>
      <c r="Y39" s="9"/>
      <c r="Z39" s="25">
        <v>1</v>
      </c>
      <c r="AA39" s="26">
        <v>1</v>
      </c>
      <c r="AB39" s="26">
        <v>0</v>
      </c>
      <c r="AC39" s="26">
        <v>68</v>
      </c>
      <c r="AD39" s="26">
        <v>47</v>
      </c>
      <c r="AE39" s="26">
        <v>21</v>
      </c>
      <c r="AF39" s="26">
        <v>2</v>
      </c>
      <c r="AG39" s="26">
        <v>1</v>
      </c>
      <c r="AH39" s="47">
        <v>1</v>
      </c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3.5">
      <c r="A40" s="1" t="s">
        <v>42</v>
      </c>
      <c r="B40" s="8" t="s">
        <v>43</v>
      </c>
      <c r="C40" s="9"/>
      <c r="D40" s="25">
        <f t="shared" si="3"/>
        <v>20</v>
      </c>
      <c r="E40" s="26">
        <v>19</v>
      </c>
      <c r="F40" s="26">
        <v>1</v>
      </c>
      <c r="G40" s="26">
        <f t="shared" si="4"/>
        <v>645</v>
      </c>
      <c r="H40" s="26">
        <v>561</v>
      </c>
      <c r="I40" s="26">
        <v>84</v>
      </c>
      <c r="J40" s="26">
        <f t="shared" si="5"/>
        <v>28</v>
      </c>
      <c r="K40" s="26">
        <v>22</v>
      </c>
      <c r="L40" s="47">
        <v>6</v>
      </c>
      <c r="M40" s="8" t="s">
        <v>43</v>
      </c>
      <c r="N40" s="9"/>
      <c r="O40" s="25">
        <v>13</v>
      </c>
      <c r="P40" s="26">
        <v>8</v>
      </c>
      <c r="Q40" s="26">
        <v>5</v>
      </c>
      <c r="R40" s="26">
        <v>357</v>
      </c>
      <c r="S40" s="26">
        <v>89</v>
      </c>
      <c r="T40" s="26">
        <v>268</v>
      </c>
      <c r="U40" s="26">
        <v>21</v>
      </c>
      <c r="V40" s="26">
        <v>3</v>
      </c>
      <c r="W40" s="47">
        <v>18</v>
      </c>
      <c r="X40" s="8" t="s">
        <v>43</v>
      </c>
      <c r="Y40" s="9"/>
      <c r="Z40" s="25">
        <v>15</v>
      </c>
      <c r="AA40" s="26">
        <v>13</v>
      </c>
      <c r="AB40" s="26">
        <v>2</v>
      </c>
      <c r="AC40" s="26">
        <v>389</v>
      </c>
      <c r="AD40" s="26">
        <v>249</v>
      </c>
      <c r="AE40" s="26">
        <v>140</v>
      </c>
      <c r="AF40" s="26">
        <v>19</v>
      </c>
      <c r="AG40" s="26">
        <v>10</v>
      </c>
      <c r="AH40" s="47">
        <v>9</v>
      </c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3.5">
      <c r="A41" s="1" t="s">
        <v>44</v>
      </c>
      <c r="B41" s="8" t="s">
        <v>45</v>
      </c>
      <c r="C41" s="9"/>
      <c r="D41" s="25">
        <f t="shared" si="3"/>
        <v>4</v>
      </c>
      <c r="E41" s="26">
        <v>4</v>
      </c>
      <c r="F41" s="26">
        <v>0</v>
      </c>
      <c r="G41" s="26">
        <f t="shared" si="4"/>
        <v>183</v>
      </c>
      <c r="H41" s="26">
        <v>157</v>
      </c>
      <c r="I41" s="26">
        <v>26</v>
      </c>
      <c r="J41" s="26">
        <f t="shared" si="5"/>
        <v>6</v>
      </c>
      <c r="K41" s="26">
        <v>4</v>
      </c>
      <c r="L41" s="47">
        <v>2</v>
      </c>
      <c r="M41" s="8" t="s">
        <v>45</v>
      </c>
      <c r="N41" s="9"/>
      <c r="O41" s="25">
        <v>4</v>
      </c>
      <c r="P41" s="26">
        <v>2</v>
      </c>
      <c r="Q41" s="26">
        <v>2</v>
      </c>
      <c r="R41" s="26">
        <v>107</v>
      </c>
      <c r="S41" s="26">
        <v>25</v>
      </c>
      <c r="T41" s="26">
        <v>82</v>
      </c>
      <c r="U41" s="26">
        <v>7</v>
      </c>
      <c r="V41" s="26">
        <v>1</v>
      </c>
      <c r="W41" s="47">
        <v>6</v>
      </c>
      <c r="X41" s="8" t="s">
        <v>45</v>
      </c>
      <c r="Y41" s="9"/>
      <c r="Z41" s="25">
        <v>4</v>
      </c>
      <c r="AA41" s="26">
        <v>3</v>
      </c>
      <c r="AB41" s="26">
        <v>1</v>
      </c>
      <c r="AC41" s="26">
        <v>113</v>
      </c>
      <c r="AD41" s="26">
        <v>70</v>
      </c>
      <c r="AE41" s="26">
        <v>43</v>
      </c>
      <c r="AF41" s="26">
        <v>5</v>
      </c>
      <c r="AG41" s="26">
        <v>2</v>
      </c>
      <c r="AH41" s="47">
        <v>3</v>
      </c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3.5">
      <c r="A42" s="1" t="s">
        <v>46</v>
      </c>
      <c r="B42" s="8" t="s">
        <v>47</v>
      </c>
      <c r="C42" s="9"/>
      <c r="D42" s="25">
        <f t="shared" si="3"/>
        <v>23</v>
      </c>
      <c r="E42" s="26">
        <v>23</v>
      </c>
      <c r="F42" s="26">
        <v>0</v>
      </c>
      <c r="G42" s="26">
        <f t="shared" si="4"/>
        <v>610</v>
      </c>
      <c r="H42" s="26">
        <v>566</v>
      </c>
      <c r="I42" s="26">
        <v>44</v>
      </c>
      <c r="J42" s="26">
        <f t="shared" si="5"/>
        <v>29</v>
      </c>
      <c r="K42" s="26">
        <v>26</v>
      </c>
      <c r="L42" s="47">
        <v>3</v>
      </c>
      <c r="M42" s="8" t="s">
        <v>47</v>
      </c>
      <c r="N42" s="9"/>
      <c r="O42" s="25">
        <v>12</v>
      </c>
      <c r="P42" s="26">
        <v>9</v>
      </c>
      <c r="Q42" s="26">
        <v>3</v>
      </c>
      <c r="R42" s="26">
        <v>229</v>
      </c>
      <c r="S42" s="26">
        <v>90</v>
      </c>
      <c r="T42" s="26">
        <v>139</v>
      </c>
      <c r="U42" s="26">
        <v>14</v>
      </c>
      <c r="V42" s="26">
        <v>4</v>
      </c>
      <c r="W42" s="47">
        <v>10</v>
      </c>
      <c r="X42" s="8" t="s">
        <v>47</v>
      </c>
      <c r="Y42" s="9"/>
      <c r="Z42" s="25">
        <v>17</v>
      </c>
      <c r="AA42" s="26">
        <v>16</v>
      </c>
      <c r="AB42" s="26">
        <v>1</v>
      </c>
      <c r="AC42" s="26">
        <v>325</v>
      </c>
      <c r="AD42" s="26">
        <v>252</v>
      </c>
      <c r="AE42" s="26">
        <v>73</v>
      </c>
      <c r="AF42" s="26">
        <v>17</v>
      </c>
      <c r="AG42" s="26">
        <v>12</v>
      </c>
      <c r="AH42" s="47">
        <v>5</v>
      </c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3.5">
      <c r="A43" s="1" t="s">
        <v>48</v>
      </c>
      <c r="B43" s="8" t="s">
        <v>49</v>
      </c>
      <c r="C43" s="9"/>
      <c r="D43" s="25">
        <f t="shared" si="3"/>
        <v>50</v>
      </c>
      <c r="E43" s="26">
        <v>49</v>
      </c>
      <c r="F43" s="26">
        <v>1</v>
      </c>
      <c r="G43" s="26">
        <f t="shared" si="4"/>
        <v>1237</v>
      </c>
      <c r="H43" s="26">
        <v>1078</v>
      </c>
      <c r="I43" s="26">
        <v>159</v>
      </c>
      <c r="J43" s="26">
        <f t="shared" si="5"/>
        <v>66</v>
      </c>
      <c r="K43" s="26">
        <v>53</v>
      </c>
      <c r="L43" s="47">
        <v>13</v>
      </c>
      <c r="M43" s="8" t="s">
        <v>49</v>
      </c>
      <c r="N43" s="9"/>
      <c r="O43" s="25">
        <v>31</v>
      </c>
      <c r="P43" s="26">
        <v>20</v>
      </c>
      <c r="Q43" s="26">
        <v>11</v>
      </c>
      <c r="R43" s="26">
        <v>675</v>
      </c>
      <c r="S43" s="26">
        <v>171</v>
      </c>
      <c r="T43" s="26">
        <v>504</v>
      </c>
      <c r="U43" s="26">
        <v>48</v>
      </c>
      <c r="V43" s="26">
        <v>8</v>
      </c>
      <c r="W43" s="47">
        <v>40</v>
      </c>
      <c r="X43" s="8" t="s">
        <v>49</v>
      </c>
      <c r="Y43" s="9"/>
      <c r="Z43" s="25">
        <v>37</v>
      </c>
      <c r="AA43" s="26">
        <v>33</v>
      </c>
      <c r="AB43" s="26">
        <v>4</v>
      </c>
      <c r="AC43" s="26">
        <v>743</v>
      </c>
      <c r="AD43" s="26">
        <v>479</v>
      </c>
      <c r="AE43" s="26">
        <v>264</v>
      </c>
      <c r="AF43" s="26">
        <v>45</v>
      </c>
      <c r="AG43" s="26">
        <v>24</v>
      </c>
      <c r="AH43" s="47">
        <v>21</v>
      </c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3.5">
      <c r="A44" s="1" t="s">
        <v>50</v>
      </c>
      <c r="B44" s="8" t="s">
        <v>51</v>
      </c>
      <c r="C44" s="9"/>
      <c r="D44" s="25">
        <f t="shared" si="3"/>
        <v>10</v>
      </c>
      <c r="E44" s="26">
        <v>10</v>
      </c>
      <c r="F44" s="26">
        <v>0</v>
      </c>
      <c r="G44" s="26">
        <f t="shared" si="4"/>
        <v>464</v>
      </c>
      <c r="H44" s="26">
        <v>410</v>
      </c>
      <c r="I44" s="26">
        <v>54</v>
      </c>
      <c r="J44" s="26">
        <f t="shared" si="5"/>
        <v>16</v>
      </c>
      <c r="K44" s="26">
        <v>12</v>
      </c>
      <c r="L44" s="47">
        <v>4</v>
      </c>
      <c r="M44" s="8" t="s">
        <v>51</v>
      </c>
      <c r="N44" s="9"/>
      <c r="O44" s="25">
        <v>7</v>
      </c>
      <c r="P44" s="26">
        <v>4</v>
      </c>
      <c r="Q44" s="26">
        <v>3</v>
      </c>
      <c r="R44" s="26">
        <v>236</v>
      </c>
      <c r="S44" s="26">
        <v>65</v>
      </c>
      <c r="T44" s="26">
        <v>171</v>
      </c>
      <c r="U44" s="26">
        <v>14</v>
      </c>
      <c r="V44" s="26">
        <v>2</v>
      </c>
      <c r="W44" s="47">
        <v>12</v>
      </c>
      <c r="X44" s="8" t="s">
        <v>51</v>
      </c>
      <c r="Y44" s="9"/>
      <c r="Z44" s="25">
        <v>8</v>
      </c>
      <c r="AA44" s="26">
        <v>7</v>
      </c>
      <c r="AB44" s="26">
        <v>1</v>
      </c>
      <c r="AC44" s="26">
        <v>272</v>
      </c>
      <c r="AD44" s="26">
        <v>182</v>
      </c>
      <c r="AE44" s="26">
        <v>90</v>
      </c>
      <c r="AF44" s="26">
        <v>11</v>
      </c>
      <c r="AG44" s="26">
        <v>5</v>
      </c>
      <c r="AH44" s="47">
        <v>6</v>
      </c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3.5">
      <c r="A45" s="1" t="s">
        <v>52</v>
      </c>
      <c r="B45" s="8" t="s">
        <v>53</v>
      </c>
      <c r="C45" s="9"/>
      <c r="D45" s="25">
        <f t="shared" si="3"/>
        <v>18</v>
      </c>
      <c r="E45" s="26">
        <v>17</v>
      </c>
      <c r="F45" s="26">
        <v>1</v>
      </c>
      <c r="G45" s="26">
        <f t="shared" si="4"/>
        <v>609</v>
      </c>
      <c r="H45" s="26">
        <v>531</v>
      </c>
      <c r="I45" s="26">
        <v>78</v>
      </c>
      <c r="J45" s="26">
        <f t="shared" si="5"/>
        <v>24</v>
      </c>
      <c r="K45" s="26">
        <v>18</v>
      </c>
      <c r="L45" s="47">
        <v>6</v>
      </c>
      <c r="M45" s="8" t="s">
        <v>53</v>
      </c>
      <c r="N45" s="9"/>
      <c r="O45" s="25">
        <v>12</v>
      </c>
      <c r="P45" s="26">
        <v>7</v>
      </c>
      <c r="Q45" s="26">
        <v>5</v>
      </c>
      <c r="R45" s="26">
        <v>333</v>
      </c>
      <c r="S45" s="26">
        <v>84</v>
      </c>
      <c r="T45" s="26">
        <v>249</v>
      </c>
      <c r="U45" s="26">
        <v>21</v>
      </c>
      <c r="V45" s="26">
        <v>3</v>
      </c>
      <c r="W45" s="47">
        <v>18</v>
      </c>
      <c r="X45" s="8" t="s">
        <v>53</v>
      </c>
      <c r="Y45" s="9"/>
      <c r="Z45" s="25">
        <v>13</v>
      </c>
      <c r="AA45" s="26">
        <v>11</v>
      </c>
      <c r="AB45" s="26">
        <v>2</v>
      </c>
      <c r="AC45" s="26">
        <v>366</v>
      </c>
      <c r="AD45" s="26">
        <v>236</v>
      </c>
      <c r="AE45" s="26">
        <v>130</v>
      </c>
      <c r="AF45" s="26">
        <v>17</v>
      </c>
      <c r="AG45" s="26">
        <v>8</v>
      </c>
      <c r="AH45" s="47">
        <v>9</v>
      </c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3.5">
      <c r="A46" s="1" t="s">
        <v>54</v>
      </c>
      <c r="B46" s="8" t="s">
        <v>55</v>
      </c>
      <c r="C46" s="9"/>
      <c r="D46" s="25">
        <f t="shared" si="3"/>
        <v>5</v>
      </c>
      <c r="E46" s="26">
        <v>5</v>
      </c>
      <c r="F46" s="26">
        <v>0</v>
      </c>
      <c r="G46" s="26">
        <f t="shared" si="4"/>
        <v>180</v>
      </c>
      <c r="H46" s="26">
        <v>149</v>
      </c>
      <c r="I46" s="26">
        <v>31</v>
      </c>
      <c r="J46" s="26">
        <f t="shared" si="5"/>
        <v>8</v>
      </c>
      <c r="K46" s="26">
        <v>6</v>
      </c>
      <c r="L46" s="47">
        <v>2</v>
      </c>
      <c r="M46" s="8" t="s">
        <v>55</v>
      </c>
      <c r="N46" s="9"/>
      <c r="O46" s="25">
        <v>4</v>
      </c>
      <c r="P46" s="26">
        <v>2</v>
      </c>
      <c r="Q46" s="26">
        <v>2</v>
      </c>
      <c r="R46" s="26">
        <v>121</v>
      </c>
      <c r="S46" s="26">
        <v>24</v>
      </c>
      <c r="T46" s="26">
        <v>97</v>
      </c>
      <c r="U46" s="26">
        <v>8</v>
      </c>
      <c r="V46" s="26">
        <v>1</v>
      </c>
      <c r="W46" s="47">
        <v>7</v>
      </c>
      <c r="X46" s="8" t="s">
        <v>55</v>
      </c>
      <c r="Y46" s="9"/>
      <c r="Z46" s="25">
        <v>5</v>
      </c>
      <c r="AA46" s="26">
        <v>4</v>
      </c>
      <c r="AB46" s="26">
        <v>1</v>
      </c>
      <c r="AC46" s="26">
        <v>117</v>
      </c>
      <c r="AD46" s="26">
        <v>66</v>
      </c>
      <c r="AE46" s="26">
        <v>51</v>
      </c>
      <c r="AF46" s="26">
        <v>7</v>
      </c>
      <c r="AG46" s="26">
        <v>3</v>
      </c>
      <c r="AH46" s="47">
        <v>4</v>
      </c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3.5">
      <c r="A47" s="1" t="s">
        <v>56</v>
      </c>
      <c r="B47" s="8" t="s">
        <v>57</v>
      </c>
      <c r="C47" s="9"/>
      <c r="D47" s="25">
        <f t="shared" si="3"/>
        <v>17</v>
      </c>
      <c r="E47" s="26">
        <v>17</v>
      </c>
      <c r="F47" s="26">
        <v>0</v>
      </c>
      <c r="G47" s="26">
        <f t="shared" si="4"/>
        <v>453</v>
      </c>
      <c r="H47" s="26">
        <v>404</v>
      </c>
      <c r="I47" s="26">
        <v>49</v>
      </c>
      <c r="J47" s="26">
        <f t="shared" si="5"/>
        <v>25</v>
      </c>
      <c r="K47" s="26">
        <v>21</v>
      </c>
      <c r="L47" s="47">
        <v>4</v>
      </c>
      <c r="M47" s="8" t="s">
        <v>57</v>
      </c>
      <c r="N47" s="9"/>
      <c r="O47" s="25">
        <v>10</v>
      </c>
      <c r="P47" s="26">
        <v>7</v>
      </c>
      <c r="Q47" s="26">
        <v>3</v>
      </c>
      <c r="R47" s="26">
        <v>218</v>
      </c>
      <c r="S47" s="26">
        <v>64</v>
      </c>
      <c r="T47" s="26">
        <v>154</v>
      </c>
      <c r="U47" s="26">
        <v>15</v>
      </c>
      <c r="V47" s="26">
        <v>3</v>
      </c>
      <c r="W47" s="47">
        <v>12</v>
      </c>
      <c r="X47" s="8" t="s">
        <v>57</v>
      </c>
      <c r="Y47" s="9"/>
      <c r="Z47" s="25">
        <v>12</v>
      </c>
      <c r="AA47" s="26">
        <v>11</v>
      </c>
      <c r="AB47" s="26">
        <v>1</v>
      </c>
      <c r="AC47" s="26">
        <v>260</v>
      </c>
      <c r="AD47" s="26">
        <v>179</v>
      </c>
      <c r="AE47" s="26">
        <v>81</v>
      </c>
      <c r="AF47" s="26">
        <v>15</v>
      </c>
      <c r="AG47" s="26">
        <v>9</v>
      </c>
      <c r="AH47" s="47">
        <v>6</v>
      </c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3.5">
      <c r="A48" s="1" t="s">
        <v>58</v>
      </c>
      <c r="B48" s="8" t="s">
        <v>59</v>
      </c>
      <c r="C48" s="9"/>
      <c r="D48" s="25">
        <f t="shared" si="3"/>
        <v>52</v>
      </c>
      <c r="E48" s="26">
        <v>51</v>
      </c>
      <c r="F48" s="26">
        <v>1</v>
      </c>
      <c r="G48" s="26">
        <f t="shared" si="4"/>
        <v>916</v>
      </c>
      <c r="H48" s="26">
        <v>817</v>
      </c>
      <c r="I48" s="26">
        <v>99</v>
      </c>
      <c r="J48" s="26">
        <f t="shared" si="5"/>
        <v>59</v>
      </c>
      <c r="K48" s="26">
        <v>51</v>
      </c>
      <c r="L48" s="47">
        <v>8</v>
      </c>
      <c r="M48" s="8" t="s">
        <v>59</v>
      </c>
      <c r="N48" s="9"/>
      <c r="O48" s="25">
        <v>28</v>
      </c>
      <c r="P48" s="26">
        <v>20</v>
      </c>
      <c r="Q48" s="26">
        <v>8</v>
      </c>
      <c r="R48" s="26">
        <v>444</v>
      </c>
      <c r="S48" s="26">
        <v>130</v>
      </c>
      <c r="T48" s="26">
        <v>314</v>
      </c>
      <c r="U48" s="26">
        <v>34</v>
      </c>
      <c r="V48" s="26">
        <v>8</v>
      </c>
      <c r="W48" s="47">
        <v>26</v>
      </c>
      <c r="X48" s="8" t="s">
        <v>59</v>
      </c>
      <c r="Y48" s="9"/>
      <c r="Z48" s="25">
        <v>37</v>
      </c>
      <c r="AA48" s="26">
        <v>34</v>
      </c>
      <c r="AB48" s="26">
        <v>3</v>
      </c>
      <c r="AC48" s="26">
        <v>527</v>
      </c>
      <c r="AD48" s="26">
        <v>363</v>
      </c>
      <c r="AE48" s="26">
        <v>164</v>
      </c>
      <c r="AF48" s="26">
        <v>37</v>
      </c>
      <c r="AG48" s="26">
        <v>23</v>
      </c>
      <c r="AH48" s="47">
        <v>14</v>
      </c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3.5">
      <c r="A49" s="1" t="s">
        <v>60</v>
      </c>
      <c r="B49" s="8" t="s">
        <v>61</v>
      </c>
      <c r="C49" s="9"/>
      <c r="D49" s="25">
        <f t="shared" si="3"/>
        <v>9</v>
      </c>
      <c r="E49" s="26">
        <v>9</v>
      </c>
      <c r="F49" s="26">
        <v>0</v>
      </c>
      <c r="G49" s="26">
        <f t="shared" si="4"/>
        <v>328</v>
      </c>
      <c r="H49" s="26">
        <v>283</v>
      </c>
      <c r="I49" s="26">
        <v>45</v>
      </c>
      <c r="J49" s="26">
        <f t="shared" si="5"/>
        <v>14</v>
      </c>
      <c r="K49" s="26">
        <v>11</v>
      </c>
      <c r="L49" s="47">
        <v>3</v>
      </c>
      <c r="M49" s="8" t="s">
        <v>61</v>
      </c>
      <c r="N49" s="9"/>
      <c r="O49" s="25">
        <v>7</v>
      </c>
      <c r="P49" s="26">
        <v>4</v>
      </c>
      <c r="Q49" s="26">
        <v>3</v>
      </c>
      <c r="R49" s="26">
        <v>189</v>
      </c>
      <c r="S49" s="26">
        <v>45</v>
      </c>
      <c r="T49" s="26">
        <v>144</v>
      </c>
      <c r="U49" s="26">
        <v>12</v>
      </c>
      <c r="V49" s="26">
        <v>2</v>
      </c>
      <c r="W49" s="47">
        <v>10</v>
      </c>
      <c r="X49" s="8" t="s">
        <v>61</v>
      </c>
      <c r="Y49" s="9"/>
      <c r="Z49" s="25">
        <v>7</v>
      </c>
      <c r="AA49" s="26">
        <v>6</v>
      </c>
      <c r="AB49" s="26">
        <v>1</v>
      </c>
      <c r="AC49" s="26">
        <v>201</v>
      </c>
      <c r="AD49" s="26">
        <v>126</v>
      </c>
      <c r="AE49" s="26">
        <v>75</v>
      </c>
      <c r="AF49" s="26">
        <v>10</v>
      </c>
      <c r="AG49" s="26">
        <v>5</v>
      </c>
      <c r="AH49" s="47">
        <v>5</v>
      </c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3.5">
      <c r="A50" s="1" t="s">
        <v>62</v>
      </c>
      <c r="B50" s="8" t="s">
        <v>63</v>
      </c>
      <c r="C50" s="9"/>
      <c r="D50" s="25">
        <f t="shared" si="3"/>
        <v>13</v>
      </c>
      <c r="E50" s="26">
        <v>13</v>
      </c>
      <c r="F50" s="26">
        <v>0</v>
      </c>
      <c r="G50" s="26">
        <f t="shared" si="4"/>
        <v>437</v>
      </c>
      <c r="H50" s="26">
        <v>400</v>
      </c>
      <c r="I50" s="26">
        <v>37</v>
      </c>
      <c r="J50" s="26">
        <f t="shared" si="5"/>
        <v>18</v>
      </c>
      <c r="K50" s="26">
        <v>15</v>
      </c>
      <c r="L50" s="47">
        <v>3</v>
      </c>
      <c r="M50" s="8" t="s">
        <v>63</v>
      </c>
      <c r="N50" s="9"/>
      <c r="O50" s="25">
        <v>8</v>
      </c>
      <c r="P50" s="26">
        <v>5</v>
      </c>
      <c r="Q50" s="26">
        <v>3</v>
      </c>
      <c r="R50" s="26">
        <v>182</v>
      </c>
      <c r="S50" s="26">
        <v>64</v>
      </c>
      <c r="T50" s="26">
        <v>118</v>
      </c>
      <c r="U50" s="26">
        <v>12</v>
      </c>
      <c r="V50" s="26">
        <v>2</v>
      </c>
      <c r="W50" s="47">
        <v>10</v>
      </c>
      <c r="X50" s="8" t="s">
        <v>63</v>
      </c>
      <c r="Y50" s="9"/>
      <c r="Z50" s="25">
        <v>10</v>
      </c>
      <c r="AA50" s="26">
        <v>9</v>
      </c>
      <c r="AB50" s="26">
        <v>1</v>
      </c>
      <c r="AC50" s="26">
        <v>240</v>
      </c>
      <c r="AD50" s="26">
        <v>178</v>
      </c>
      <c r="AE50" s="26">
        <v>62</v>
      </c>
      <c r="AF50" s="26">
        <v>11</v>
      </c>
      <c r="AG50" s="26">
        <v>6</v>
      </c>
      <c r="AH50" s="47">
        <v>5</v>
      </c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3.5">
      <c r="A51" s="1" t="s">
        <v>64</v>
      </c>
      <c r="B51" s="8" t="s">
        <v>65</v>
      </c>
      <c r="C51" s="9"/>
      <c r="D51" s="25">
        <f t="shared" si="3"/>
        <v>23</v>
      </c>
      <c r="E51" s="26">
        <v>23</v>
      </c>
      <c r="F51" s="26">
        <v>0</v>
      </c>
      <c r="G51" s="26">
        <f t="shared" si="4"/>
        <v>533</v>
      </c>
      <c r="H51" s="26">
        <v>482</v>
      </c>
      <c r="I51" s="26">
        <v>51</v>
      </c>
      <c r="J51" s="26">
        <f t="shared" si="5"/>
        <v>32</v>
      </c>
      <c r="K51" s="26">
        <v>28</v>
      </c>
      <c r="L51" s="47">
        <v>4</v>
      </c>
      <c r="M51" s="8" t="s">
        <v>65</v>
      </c>
      <c r="N51" s="9"/>
      <c r="O51" s="25">
        <v>13</v>
      </c>
      <c r="P51" s="26">
        <v>9</v>
      </c>
      <c r="Q51" s="26">
        <v>4</v>
      </c>
      <c r="R51" s="26">
        <v>239</v>
      </c>
      <c r="S51" s="26">
        <v>77</v>
      </c>
      <c r="T51" s="26">
        <v>162</v>
      </c>
      <c r="U51" s="26">
        <v>17</v>
      </c>
      <c r="V51" s="26">
        <v>4</v>
      </c>
      <c r="W51" s="47">
        <v>13</v>
      </c>
      <c r="X51" s="8" t="s">
        <v>65</v>
      </c>
      <c r="Y51" s="9"/>
      <c r="Z51" s="25">
        <v>17</v>
      </c>
      <c r="AA51" s="26">
        <v>16</v>
      </c>
      <c r="AB51" s="26">
        <v>1</v>
      </c>
      <c r="AC51" s="26">
        <v>299</v>
      </c>
      <c r="AD51" s="26">
        <v>214</v>
      </c>
      <c r="AE51" s="26">
        <v>85</v>
      </c>
      <c r="AF51" s="26">
        <v>19</v>
      </c>
      <c r="AG51" s="26">
        <v>12</v>
      </c>
      <c r="AH51" s="47">
        <v>7</v>
      </c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3.5">
      <c r="A52" s="1" t="s">
        <v>66</v>
      </c>
      <c r="B52" s="8" t="s">
        <v>67</v>
      </c>
      <c r="C52" s="9"/>
      <c r="D52" s="25">
        <f t="shared" si="3"/>
        <v>4</v>
      </c>
      <c r="E52" s="26">
        <v>4</v>
      </c>
      <c r="F52" s="26">
        <v>0</v>
      </c>
      <c r="G52" s="26">
        <f t="shared" si="4"/>
        <v>266</v>
      </c>
      <c r="H52" s="26">
        <v>230</v>
      </c>
      <c r="I52" s="26">
        <v>36</v>
      </c>
      <c r="J52" s="26">
        <f t="shared" si="5"/>
        <v>7</v>
      </c>
      <c r="K52" s="26">
        <v>5</v>
      </c>
      <c r="L52" s="47">
        <v>2</v>
      </c>
      <c r="M52" s="8" t="s">
        <v>67</v>
      </c>
      <c r="N52" s="9"/>
      <c r="O52" s="25">
        <v>4</v>
      </c>
      <c r="P52" s="26">
        <v>2</v>
      </c>
      <c r="Q52" s="26">
        <v>2</v>
      </c>
      <c r="R52" s="26">
        <v>149</v>
      </c>
      <c r="S52" s="26">
        <v>36</v>
      </c>
      <c r="T52" s="26">
        <v>113</v>
      </c>
      <c r="U52" s="26">
        <v>8</v>
      </c>
      <c r="V52" s="26">
        <v>1</v>
      </c>
      <c r="W52" s="47">
        <v>7</v>
      </c>
      <c r="X52" s="8" t="s">
        <v>67</v>
      </c>
      <c r="Y52" s="9"/>
      <c r="Z52" s="25">
        <v>4</v>
      </c>
      <c r="AA52" s="26">
        <v>3</v>
      </c>
      <c r="AB52" s="26">
        <v>1</v>
      </c>
      <c r="AC52" s="26">
        <v>161</v>
      </c>
      <c r="AD52" s="26">
        <v>102</v>
      </c>
      <c r="AE52" s="26">
        <v>59</v>
      </c>
      <c r="AF52" s="26">
        <v>6</v>
      </c>
      <c r="AG52" s="26">
        <v>2</v>
      </c>
      <c r="AH52" s="47">
        <v>4</v>
      </c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3.5">
      <c r="A53" s="1" t="s">
        <v>68</v>
      </c>
      <c r="B53" s="8" t="s">
        <v>69</v>
      </c>
      <c r="C53" s="9"/>
      <c r="D53" s="25">
        <f t="shared" si="3"/>
        <v>7</v>
      </c>
      <c r="E53" s="26">
        <v>7</v>
      </c>
      <c r="F53" s="26">
        <v>0</v>
      </c>
      <c r="G53" s="26">
        <f t="shared" si="4"/>
        <v>252</v>
      </c>
      <c r="H53" s="26">
        <v>224</v>
      </c>
      <c r="I53" s="26">
        <v>28</v>
      </c>
      <c r="J53" s="26">
        <f t="shared" si="5"/>
        <v>10</v>
      </c>
      <c r="K53" s="26">
        <v>8</v>
      </c>
      <c r="L53" s="47">
        <v>2</v>
      </c>
      <c r="M53" s="8" t="s">
        <v>69</v>
      </c>
      <c r="N53" s="9"/>
      <c r="O53" s="25">
        <v>5</v>
      </c>
      <c r="P53" s="26">
        <v>3</v>
      </c>
      <c r="Q53" s="26">
        <v>2</v>
      </c>
      <c r="R53" s="26">
        <v>126</v>
      </c>
      <c r="S53" s="26">
        <v>36</v>
      </c>
      <c r="T53" s="26">
        <v>90</v>
      </c>
      <c r="U53" s="26">
        <v>8</v>
      </c>
      <c r="V53" s="26">
        <v>1</v>
      </c>
      <c r="W53" s="47">
        <v>7</v>
      </c>
      <c r="X53" s="8" t="s">
        <v>69</v>
      </c>
      <c r="Y53" s="9"/>
      <c r="Z53" s="25">
        <v>6</v>
      </c>
      <c r="AA53" s="26">
        <v>5</v>
      </c>
      <c r="AB53" s="26">
        <v>1</v>
      </c>
      <c r="AC53" s="26">
        <v>146</v>
      </c>
      <c r="AD53" s="26">
        <v>99</v>
      </c>
      <c r="AE53" s="26">
        <v>47</v>
      </c>
      <c r="AF53" s="26">
        <v>6</v>
      </c>
      <c r="AG53" s="26">
        <v>3</v>
      </c>
      <c r="AH53" s="47">
        <v>3</v>
      </c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3.5">
      <c r="A54" s="1" t="s">
        <v>70</v>
      </c>
      <c r="B54" s="8" t="s">
        <v>71</v>
      </c>
      <c r="C54" s="9"/>
      <c r="D54" s="25">
        <f t="shared" si="3"/>
        <v>4</v>
      </c>
      <c r="E54" s="26">
        <v>4</v>
      </c>
      <c r="F54" s="26">
        <v>0</v>
      </c>
      <c r="G54" s="26">
        <f t="shared" si="4"/>
        <v>165</v>
      </c>
      <c r="H54" s="26">
        <v>144</v>
      </c>
      <c r="I54" s="26">
        <v>21</v>
      </c>
      <c r="J54" s="26">
        <f t="shared" si="5"/>
        <v>5</v>
      </c>
      <c r="K54" s="26">
        <v>4</v>
      </c>
      <c r="L54" s="47">
        <v>1</v>
      </c>
      <c r="M54" s="8" t="s">
        <v>71</v>
      </c>
      <c r="N54" s="9"/>
      <c r="O54" s="25">
        <v>2</v>
      </c>
      <c r="P54" s="26">
        <v>1</v>
      </c>
      <c r="Q54" s="26">
        <v>1</v>
      </c>
      <c r="R54" s="26">
        <v>89</v>
      </c>
      <c r="S54" s="26">
        <v>23</v>
      </c>
      <c r="T54" s="26">
        <v>66</v>
      </c>
      <c r="U54" s="26">
        <v>6</v>
      </c>
      <c r="V54" s="26">
        <v>1</v>
      </c>
      <c r="W54" s="47">
        <v>5</v>
      </c>
      <c r="X54" s="8" t="s">
        <v>71</v>
      </c>
      <c r="Y54" s="9"/>
      <c r="Z54" s="25">
        <v>2</v>
      </c>
      <c r="AA54" s="26">
        <v>2</v>
      </c>
      <c r="AB54" s="26">
        <v>0</v>
      </c>
      <c r="AC54" s="26">
        <v>98</v>
      </c>
      <c r="AD54" s="26">
        <v>64</v>
      </c>
      <c r="AE54" s="26">
        <v>34</v>
      </c>
      <c r="AF54" s="26">
        <v>4</v>
      </c>
      <c r="AG54" s="26">
        <v>2</v>
      </c>
      <c r="AH54" s="47">
        <v>2</v>
      </c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3.5">
      <c r="A55" s="1" t="s">
        <v>72</v>
      </c>
      <c r="B55" s="8" t="s">
        <v>73</v>
      </c>
      <c r="C55" s="9"/>
      <c r="D55" s="25">
        <f t="shared" si="3"/>
        <v>12</v>
      </c>
      <c r="E55" s="26">
        <v>12</v>
      </c>
      <c r="F55" s="26">
        <v>0</v>
      </c>
      <c r="G55" s="26">
        <f t="shared" si="4"/>
        <v>363</v>
      </c>
      <c r="H55" s="26">
        <v>313</v>
      </c>
      <c r="I55" s="26">
        <v>50</v>
      </c>
      <c r="J55" s="26">
        <f t="shared" si="5"/>
        <v>16</v>
      </c>
      <c r="K55" s="26">
        <v>12</v>
      </c>
      <c r="L55" s="47">
        <v>4</v>
      </c>
      <c r="M55" s="8" t="s">
        <v>73</v>
      </c>
      <c r="N55" s="9"/>
      <c r="O55" s="25">
        <v>9</v>
      </c>
      <c r="P55" s="26">
        <v>5</v>
      </c>
      <c r="Q55" s="26">
        <v>4</v>
      </c>
      <c r="R55" s="26">
        <v>209</v>
      </c>
      <c r="S55" s="26">
        <v>50</v>
      </c>
      <c r="T55" s="26">
        <v>159</v>
      </c>
      <c r="U55" s="26">
        <v>14</v>
      </c>
      <c r="V55" s="26">
        <v>2</v>
      </c>
      <c r="W55" s="47">
        <v>12</v>
      </c>
      <c r="X55" s="8" t="s">
        <v>73</v>
      </c>
      <c r="Y55" s="9"/>
      <c r="Z55" s="25">
        <v>9</v>
      </c>
      <c r="AA55" s="26">
        <v>8</v>
      </c>
      <c r="AB55" s="26">
        <v>1</v>
      </c>
      <c r="AC55" s="26">
        <v>222</v>
      </c>
      <c r="AD55" s="26">
        <v>139</v>
      </c>
      <c r="AE55" s="26">
        <v>83</v>
      </c>
      <c r="AF55" s="26">
        <v>11</v>
      </c>
      <c r="AG55" s="26">
        <v>5</v>
      </c>
      <c r="AH55" s="47">
        <v>6</v>
      </c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3.5">
      <c r="A56" s="1" t="s">
        <v>74</v>
      </c>
      <c r="B56" s="8" t="s">
        <v>75</v>
      </c>
      <c r="C56" s="9"/>
      <c r="D56" s="25">
        <f t="shared" si="3"/>
        <v>16</v>
      </c>
      <c r="E56" s="26">
        <v>16</v>
      </c>
      <c r="F56" s="26">
        <v>0</v>
      </c>
      <c r="G56" s="26">
        <f t="shared" si="4"/>
        <v>450</v>
      </c>
      <c r="H56" s="26">
        <v>410</v>
      </c>
      <c r="I56" s="26">
        <v>40</v>
      </c>
      <c r="J56" s="26">
        <f t="shared" si="5"/>
        <v>23</v>
      </c>
      <c r="K56" s="26">
        <v>20</v>
      </c>
      <c r="L56" s="47">
        <v>3</v>
      </c>
      <c r="M56" s="8" t="s">
        <v>75</v>
      </c>
      <c r="N56" s="9"/>
      <c r="O56" s="25">
        <v>9</v>
      </c>
      <c r="P56" s="26">
        <v>6</v>
      </c>
      <c r="Q56" s="26">
        <v>3</v>
      </c>
      <c r="R56" s="26">
        <v>191</v>
      </c>
      <c r="S56" s="26">
        <v>65</v>
      </c>
      <c r="T56" s="26">
        <v>126</v>
      </c>
      <c r="U56" s="26">
        <v>13</v>
      </c>
      <c r="V56" s="26">
        <v>3</v>
      </c>
      <c r="W56" s="47">
        <v>10</v>
      </c>
      <c r="X56" s="8" t="s">
        <v>75</v>
      </c>
      <c r="Y56" s="9"/>
      <c r="Z56" s="25">
        <v>12</v>
      </c>
      <c r="AA56" s="26">
        <v>11</v>
      </c>
      <c r="AB56" s="26">
        <v>1</v>
      </c>
      <c r="AC56" s="26">
        <v>248</v>
      </c>
      <c r="AD56" s="26">
        <v>182</v>
      </c>
      <c r="AE56" s="26">
        <v>66</v>
      </c>
      <c r="AF56" s="26">
        <v>14</v>
      </c>
      <c r="AG56" s="26">
        <v>9</v>
      </c>
      <c r="AH56" s="47">
        <v>5</v>
      </c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3.5">
      <c r="A57" s="1" t="s">
        <v>76</v>
      </c>
      <c r="B57" s="8" t="s">
        <v>77</v>
      </c>
      <c r="C57" s="9"/>
      <c r="D57" s="25">
        <f t="shared" si="3"/>
        <v>12</v>
      </c>
      <c r="E57" s="26">
        <v>12</v>
      </c>
      <c r="F57" s="26">
        <v>0</v>
      </c>
      <c r="G57" s="26">
        <f t="shared" si="4"/>
        <v>311</v>
      </c>
      <c r="H57" s="26">
        <v>283</v>
      </c>
      <c r="I57" s="26">
        <v>28</v>
      </c>
      <c r="J57" s="26">
        <f t="shared" si="5"/>
        <v>16</v>
      </c>
      <c r="K57" s="26">
        <v>14</v>
      </c>
      <c r="L57" s="47">
        <v>2</v>
      </c>
      <c r="M57" s="8" t="s">
        <v>77</v>
      </c>
      <c r="N57" s="9"/>
      <c r="O57" s="25">
        <v>7</v>
      </c>
      <c r="P57" s="26">
        <v>5</v>
      </c>
      <c r="Q57" s="26">
        <v>2</v>
      </c>
      <c r="R57" s="26">
        <v>134</v>
      </c>
      <c r="S57" s="26">
        <v>45</v>
      </c>
      <c r="T57" s="26">
        <v>89</v>
      </c>
      <c r="U57" s="26">
        <v>9</v>
      </c>
      <c r="V57" s="26">
        <v>2</v>
      </c>
      <c r="W57" s="47">
        <v>7</v>
      </c>
      <c r="X57" s="8" t="s">
        <v>77</v>
      </c>
      <c r="Y57" s="9"/>
      <c r="Z57" s="25">
        <v>9</v>
      </c>
      <c r="AA57" s="26">
        <v>8</v>
      </c>
      <c r="AB57" s="26">
        <v>1</v>
      </c>
      <c r="AC57" s="26">
        <v>172</v>
      </c>
      <c r="AD57" s="26">
        <v>126</v>
      </c>
      <c r="AE57" s="26">
        <v>46</v>
      </c>
      <c r="AF57" s="26">
        <v>10</v>
      </c>
      <c r="AG57" s="26">
        <v>6</v>
      </c>
      <c r="AH57" s="47">
        <v>4</v>
      </c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3.5">
      <c r="A58" s="1" t="s">
        <v>78</v>
      </c>
      <c r="B58" s="8" t="s">
        <v>79</v>
      </c>
      <c r="C58" s="9"/>
      <c r="D58" s="25">
        <f t="shared" si="3"/>
        <v>2</v>
      </c>
      <c r="E58" s="26">
        <v>2</v>
      </c>
      <c r="F58" s="26">
        <v>0</v>
      </c>
      <c r="G58" s="26">
        <f t="shared" si="4"/>
        <v>124</v>
      </c>
      <c r="H58" s="26">
        <v>111</v>
      </c>
      <c r="I58" s="26">
        <v>13</v>
      </c>
      <c r="J58" s="26">
        <f t="shared" si="5"/>
        <v>4</v>
      </c>
      <c r="K58" s="26">
        <v>3</v>
      </c>
      <c r="L58" s="47">
        <v>1</v>
      </c>
      <c r="M58" s="8" t="s">
        <v>79</v>
      </c>
      <c r="N58" s="9"/>
      <c r="O58" s="25">
        <v>2</v>
      </c>
      <c r="P58" s="26">
        <v>1</v>
      </c>
      <c r="Q58" s="26">
        <v>1</v>
      </c>
      <c r="R58" s="26">
        <v>59</v>
      </c>
      <c r="S58" s="26">
        <v>18</v>
      </c>
      <c r="T58" s="26">
        <v>41</v>
      </c>
      <c r="U58" s="26">
        <v>3</v>
      </c>
      <c r="V58" s="26">
        <v>0</v>
      </c>
      <c r="W58" s="47">
        <v>3</v>
      </c>
      <c r="X58" s="8" t="s">
        <v>79</v>
      </c>
      <c r="Y58" s="9"/>
      <c r="Z58" s="25">
        <v>2</v>
      </c>
      <c r="AA58" s="26">
        <v>2</v>
      </c>
      <c r="AB58" s="26">
        <v>0</v>
      </c>
      <c r="AC58" s="26">
        <v>70</v>
      </c>
      <c r="AD58" s="26">
        <v>49</v>
      </c>
      <c r="AE58" s="26">
        <v>21</v>
      </c>
      <c r="AF58" s="26">
        <v>3</v>
      </c>
      <c r="AG58" s="26">
        <v>1</v>
      </c>
      <c r="AH58" s="47">
        <v>2</v>
      </c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3.5">
      <c r="A59" s="1" t="s">
        <v>80</v>
      </c>
      <c r="B59" s="8" t="s">
        <v>81</v>
      </c>
      <c r="C59" s="9"/>
      <c r="D59" s="25">
        <f t="shared" si="3"/>
        <v>3</v>
      </c>
      <c r="E59" s="26">
        <v>3</v>
      </c>
      <c r="F59" s="26">
        <v>0</v>
      </c>
      <c r="G59" s="26">
        <f t="shared" si="4"/>
        <v>142</v>
      </c>
      <c r="H59" s="26">
        <v>126</v>
      </c>
      <c r="I59" s="26">
        <v>16</v>
      </c>
      <c r="J59" s="26">
        <f t="shared" si="5"/>
        <v>5</v>
      </c>
      <c r="K59" s="26">
        <v>4</v>
      </c>
      <c r="L59" s="47">
        <v>1</v>
      </c>
      <c r="M59" s="8" t="s">
        <v>81</v>
      </c>
      <c r="N59" s="9"/>
      <c r="O59" s="25">
        <v>2</v>
      </c>
      <c r="P59" s="26">
        <v>1</v>
      </c>
      <c r="Q59" s="26">
        <v>1</v>
      </c>
      <c r="R59" s="26">
        <v>70</v>
      </c>
      <c r="S59" s="26">
        <v>20</v>
      </c>
      <c r="T59" s="26">
        <v>50</v>
      </c>
      <c r="U59" s="26">
        <v>5</v>
      </c>
      <c r="V59" s="26">
        <v>1</v>
      </c>
      <c r="W59" s="47">
        <v>4</v>
      </c>
      <c r="X59" s="8" t="s">
        <v>81</v>
      </c>
      <c r="Y59" s="9"/>
      <c r="Z59" s="25">
        <v>2</v>
      </c>
      <c r="AA59" s="26">
        <v>2</v>
      </c>
      <c r="AB59" s="26">
        <v>0</v>
      </c>
      <c r="AC59" s="26">
        <v>82</v>
      </c>
      <c r="AD59" s="26">
        <v>56</v>
      </c>
      <c r="AE59" s="26">
        <v>26</v>
      </c>
      <c r="AF59" s="26">
        <v>4</v>
      </c>
      <c r="AG59" s="26">
        <v>2</v>
      </c>
      <c r="AH59" s="47">
        <v>2</v>
      </c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3.5">
      <c r="A60" s="1" t="s">
        <v>82</v>
      </c>
      <c r="B60" s="8" t="s">
        <v>83</v>
      </c>
      <c r="C60" s="9"/>
      <c r="D60" s="25">
        <f t="shared" si="3"/>
        <v>50</v>
      </c>
      <c r="E60" s="26">
        <v>49</v>
      </c>
      <c r="F60" s="26">
        <v>1</v>
      </c>
      <c r="G60" s="26">
        <f t="shared" si="4"/>
        <v>1750</v>
      </c>
      <c r="H60" s="26">
        <v>1599</v>
      </c>
      <c r="I60" s="26">
        <v>151</v>
      </c>
      <c r="J60" s="26">
        <f t="shared" si="5"/>
        <v>82</v>
      </c>
      <c r="K60" s="26">
        <v>70</v>
      </c>
      <c r="L60" s="47">
        <v>12</v>
      </c>
      <c r="M60" s="8" t="s">
        <v>83</v>
      </c>
      <c r="N60" s="9"/>
      <c r="O60" s="25">
        <v>28</v>
      </c>
      <c r="P60" s="26">
        <v>20</v>
      </c>
      <c r="Q60" s="26">
        <v>8</v>
      </c>
      <c r="R60" s="26">
        <v>733</v>
      </c>
      <c r="S60" s="26">
        <v>254</v>
      </c>
      <c r="T60" s="26">
        <v>479</v>
      </c>
      <c r="U60" s="26">
        <v>48</v>
      </c>
      <c r="V60" s="26">
        <v>11</v>
      </c>
      <c r="W60" s="47">
        <v>37</v>
      </c>
      <c r="X60" s="8" t="s">
        <v>83</v>
      </c>
      <c r="Y60" s="9"/>
      <c r="Z60" s="25">
        <v>36</v>
      </c>
      <c r="AA60" s="26">
        <v>33</v>
      </c>
      <c r="AB60" s="26">
        <v>3</v>
      </c>
      <c r="AC60" s="26">
        <v>962</v>
      </c>
      <c r="AD60" s="26">
        <v>711</v>
      </c>
      <c r="AE60" s="26">
        <v>251</v>
      </c>
      <c r="AF60" s="26">
        <v>50</v>
      </c>
      <c r="AG60" s="26">
        <v>31</v>
      </c>
      <c r="AH60" s="47">
        <v>19</v>
      </c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3.5">
      <c r="A61" s="1" t="s">
        <v>84</v>
      </c>
      <c r="B61" s="8" t="s">
        <v>85</v>
      </c>
      <c r="C61" s="9"/>
      <c r="D61" s="25">
        <f t="shared" si="3"/>
        <v>23</v>
      </c>
      <c r="E61" s="26">
        <v>22</v>
      </c>
      <c r="F61" s="26">
        <v>1</v>
      </c>
      <c r="G61" s="26">
        <f t="shared" si="4"/>
        <v>345</v>
      </c>
      <c r="H61" s="26">
        <v>292</v>
      </c>
      <c r="I61" s="26">
        <v>53</v>
      </c>
      <c r="J61" s="26">
        <f t="shared" si="5"/>
        <v>27</v>
      </c>
      <c r="K61" s="26">
        <v>22</v>
      </c>
      <c r="L61" s="47">
        <v>5</v>
      </c>
      <c r="M61" s="8" t="s">
        <v>85</v>
      </c>
      <c r="N61" s="9"/>
      <c r="O61" s="25">
        <v>14</v>
      </c>
      <c r="P61" s="26">
        <v>9</v>
      </c>
      <c r="Q61" s="26">
        <v>5</v>
      </c>
      <c r="R61" s="26">
        <v>215</v>
      </c>
      <c r="S61" s="26">
        <v>46</v>
      </c>
      <c r="T61" s="26">
        <v>169</v>
      </c>
      <c r="U61" s="26">
        <v>21</v>
      </c>
      <c r="V61" s="26">
        <v>4</v>
      </c>
      <c r="W61" s="47">
        <v>17</v>
      </c>
      <c r="X61" s="8" t="s">
        <v>85</v>
      </c>
      <c r="Y61" s="9"/>
      <c r="Z61" s="25">
        <v>17</v>
      </c>
      <c r="AA61" s="26">
        <v>15</v>
      </c>
      <c r="AB61" s="26">
        <v>2</v>
      </c>
      <c r="AC61" s="26">
        <v>219</v>
      </c>
      <c r="AD61" s="26">
        <v>130</v>
      </c>
      <c r="AE61" s="26">
        <v>89</v>
      </c>
      <c r="AF61" s="26">
        <v>19</v>
      </c>
      <c r="AG61" s="26">
        <v>10</v>
      </c>
      <c r="AH61" s="47">
        <v>9</v>
      </c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3.5">
      <c r="A62" s="1" t="s">
        <v>86</v>
      </c>
      <c r="B62" s="8" t="s">
        <v>87</v>
      </c>
      <c r="C62" s="9"/>
      <c r="D62" s="25">
        <f t="shared" si="3"/>
        <v>8</v>
      </c>
      <c r="E62" s="26">
        <v>8</v>
      </c>
      <c r="F62" s="26">
        <v>0</v>
      </c>
      <c r="G62" s="26">
        <f t="shared" si="4"/>
        <v>193</v>
      </c>
      <c r="H62" s="26">
        <v>175</v>
      </c>
      <c r="I62" s="26">
        <v>18</v>
      </c>
      <c r="J62" s="26">
        <f t="shared" si="5"/>
        <v>10</v>
      </c>
      <c r="K62" s="26">
        <v>9</v>
      </c>
      <c r="L62" s="47">
        <v>1</v>
      </c>
      <c r="M62" s="8" t="s">
        <v>87</v>
      </c>
      <c r="N62" s="9"/>
      <c r="O62" s="25">
        <v>4</v>
      </c>
      <c r="P62" s="26">
        <v>3</v>
      </c>
      <c r="Q62" s="26">
        <v>1</v>
      </c>
      <c r="R62" s="26">
        <v>84</v>
      </c>
      <c r="S62" s="26">
        <v>28</v>
      </c>
      <c r="T62" s="26">
        <v>56</v>
      </c>
      <c r="U62" s="26">
        <v>5</v>
      </c>
      <c r="V62" s="26">
        <v>1</v>
      </c>
      <c r="W62" s="47">
        <v>4</v>
      </c>
      <c r="X62" s="8" t="s">
        <v>87</v>
      </c>
      <c r="Y62" s="9"/>
      <c r="Z62" s="25">
        <v>5</v>
      </c>
      <c r="AA62" s="26">
        <v>5</v>
      </c>
      <c r="AB62" s="26">
        <v>0</v>
      </c>
      <c r="AC62" s="26">
        <v>107</v>
      </c>
      <c r="AD62" s="26">
        <v>78</v>
      </c>
      <c r="AE62" s="26">
        <v>29</v>
      </c>
      <c r="AF62" s="26">
        <v>6</v>
      </c>
      <c r="AG62" s="26">
        <v>4</v>
      </c>
      <c r="AH62" s="47">
        <v>2</v>
      </c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3.5">
      <c r="A63" s="1" t="s">
        <v>88</v>
      </c>
      <c r="B63" s="8" t="s">
        <v>89</v>
      </c>
      <c r="C63" s="9"/>
      <c r="D63" s="25">
        <f t="shared" si="3"/>
        <v>7</v>
      </c>
      <c r="E63" s="26">
        <v>7</v>
      </c>
      <c r="F63" s="26">
        <v>0</v>
      </c>
      <c r="G63" s="26">
        <f t="shared" si="4"/>
        <v>237</v>
      </c>
      <c r="H63" s="26">
        <v>203</v>
      </c>
      <c r="I63" s="26">
        <v>34</v>
      </c>
      <c r="J63" s="26">
        <f t="shared" si="5"/>
        <v>12</v>
      </c>
      <c r="K63" s="26">
        <v>9</v>
      </c>
      <c r="L63" s="47">
        <v>3</v>
      </c>
      <c r="M63" s="8" t="s">
        <v>89</v>
      </c>
      <c r="N63" s="9"/>
      <c r="O63" s="25">
        <v>5</v>
      </c>
      <c r="P63" s="26">
        <v>3</v>
      </c>
      <c r="Q63" s="26">
        <v>2</v>
      </c>
      <c r="R63" s="26">
        <v>140</v>
      </c>
      <c r="S63" s="26">
        <v>32</v>
      </c>
      <c r="T63" s="26">
        <v>108</v>
      </c>
      <c r="U63" s="26">
        <v>9</v>
      </c>
      <c r="V63" s="26">
        <v>1</v>
      </c>
      <c r="W63" s="47">
        <v>8</v>
      </c>
      <c r="X63" s="8" t="s">
        <v>89</v>
      </c>
      <c r="Y63" s="9"/>
      <c r="Z63" s="25">
        <v>6</v>
      </c>
      <c r="AA63" s="26">
        <v>5</v>
      </c>
      <c r="AB63" s="26">
        <v>1</v>
      </c>
      <c r="AC63" s="26">
        <v>147</v>
      </c>
      <c r="AD63" s="26">
        <v>90</v>
      </c>
      <c r="AE63" s="26">
        <v>57</v>
      </c>
      <c r="AF63" s="26">
        <v>8</v>
      </c>
      <c r="AG63" s="26">
        <v>4</v>
      </c>
      <c r="AH63" s="47">
        <v>4</v>
      </c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3.5">
      <c r="A64" s="1" t="s">
        <v>90</v>
      </c>
      <c r="B64" s="8" t="s">
        <v>91</v>
      </c>
      <c r="C64" s="9"/>
      <c r="D64" s="25">
        <f t="shared" si="3"/>
        <v>5</v>
      </c>
      <c r="E64" s="26">
        <v>5</v>
      </c>
      <c r="F64" s="26">
        <v>0</v>
      </c>
      <c r="G64" s="26">
        <f t="shared" si="4"/>
        <v>198</v>
      </c>
      <c r="H64" s="26">
        <v>171</v>
      </c>
      <c r="I64" s="26">
        <v>27</v>
      </c>
      <c r="J64" s="26">
        <f t="shared" si="5"/>
        <v>9</v>
      </c>
      <c r="K64" s="26">
        <v>7</v>
      </c>
      <c r="L64" s="47">
        <v>2</v>
      </c>
      <c r="M64" s="8" t="s">
        <v>91</v>
      </c>
      <c r="N64" s="9"/>
      <c r="O64" s="25">
        <v>3</v>
      </c>
      <c r="P64" s="26">
        <v>2</v>
      </c>
      <c r="Q64" s="26">
        <v>1</v>
      </c>
      <c r="R64" s="26">
        <v>111</v>
      </c>
      <c r="S64" s="26">
        <v>27</v>
      </c>
      <c r="T64" s="26">
        <v>84</v>
      </c>
      <c r="U64" s="26">
        <v>7</v>
      </c>
      <c r="V64" s="26">
        <v>1</v>
      </c>
      <c r="W64" s="47">
        <v>6</v>
      </c>
      <c r="X64" s="8" t="s">
        <v>91</v>
      </c>
      <c r="Y64" s="9"/>
      <c r="Z64" s="25">
        <v>3</v>
      </c>
      <c r="AA64" s="26">
        <v>3</v>
      </c>
      <c r="AB64" s="26">
        <v>0</v>
      </c>
      <c r="AC64" s="26">
        <v>120</v>
      </c>
      <c r="AD64" s="26">
        <v>76</v>
      </c>
      <c r="AE64" s="26">
        <v>44</v>
      </c>
      <c r="AF64" s="26">
        <v>6</v>
      </c>
      <c r="AG64" s="26">
        <v>3</v>
      </c>
      <c r="AH64" s="47">
        <v>3</v>
      </c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3.5">
      <c r="A65" s="1" t="s">
        <v>92</v>
      </c>
      <c r="B65" s="8" t="s">
        <v>93</v>
      </c>
      <c r="C65" s="9"/>
      <c r="D65" s="25">
        <f t="shared" si="3"/>
        <v>53</v>
      </c>
      <c r="E65" s="26">
        <v>52</v>
      </c>
      <c r="F65" s="26">
        <v>1</v>
      </c>
      <c r="G65" s="26">
        <f t="shared" si="4"/>
        <v>554</v>
      </c>
      <c r="H65" s="26">
        <v>482</v>
      </c>
      <c r="I65" s="26">
        <v>72</v>
      </c>
      <c r="J65" s="26">
        <f t="shared" si="5"/>
        <v>68</v>
      </c>
      <c r="K65" s="26">
        <v>59</v>
      </c>
      <c r="L65" s="47">
        <v>9</v>
      </c>
      <c r="M65" s="8" t="s">
        <v>93</v>
      </c>
      <c r="N65" s="9"/>
      <c r="O65" s="25">
        <v>29</v>
      </c>
      <c r="P65" s="26">
        <v>21</v>
      </c>
      <c r="Q65" s="26">
        <v>8</v>
      </c>
      <c r="R65" s="26">
        <v>304</v>
      </c>
      <c r="S65" s="26">
        <v>77</v>
      </c>
      <c r="T65" s="26">
        <v>227</v>
      </c>
      <c r="U65" s="26">
        <v>37</v>
      </c>
      <c r="V65" s="26">
        <v>9</v>
      </c>
      <c r="W65" s="47">
        <v>28</v>
      </c>
      <c r="X65" s="8" t="s">
        <v>93</v>
      </c>
      <c r="Y65" s="9"/>
      <c r="Z65" s="25">
        <v>37</v>
      </c>
      <c r="AA65" s="26">
        <v>35</v>
      </c>
      <c r="AB65" s="26">
        <v>2</v>
      </c>
      <c r="AC65" s="26">
        <v>333</v>
      </c>
      <c r="AD65" s="26">
        <v>214</v>
      </c>
      <c r="AE65" s="26">
        <v>119</v>
      </c>
      <c r="AF65" s="26">
        <v>41</v>
      </c>
      <c r="AG65" s="26">
        <v>26</v>
      </c>
      <c r="AH65" s="47">
        <v>15</v>
      </c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3.5">
      <c r="A66" s="1" t="s">
        <v>94</v>
      </c>
      <c r="B66" s="8" t="s">
        <v>95</v>
      </c>
      <c r="C66" s="9" t="s">
        <v>138</v>
      </c>
      <c r="D66" s="25">
        <f t="shared" si="3"/>
        <v>1</v>
      </c>
      <c r="E66" s="26">
        <v>1</v>
      </c>
      <c r="F66" s="26">
        <v>0</v>
      </c>
      <c r="G66" s="26">
        <f t="shared" si="4"/>
        <v>47</v>
      </c>
      <c r="H66" s="26">
        <v>40</v>
      </c>
      <c r="I66" s="26">
        <v>7</v>
      </c>
      <c r="J66" s="26">
        <f t="shared" si="5"/>
        <v>3</v>
      </c>
      <c r="K66" s="26">
        <v>2</v>
      </c>
      <c r="L66" s="47">
        <v>1</v>
      </c>
      <c r="M66" s="8" t="s">
        <v>95</v>
      </c>
      <c r="N66" s="9" t="s">
        <v>138</v>
      </c>
      <c r="O66" s="25">
        <v>1</v>
      </c>
      <c r="P66" s="26">
        <v>1</v>
      </c>
      <c r="Q66" s="26">
        <v>0</v>
      </c>
      <c r="R66" s="26">
        <v>29</v>
      </c>
      <c r="S66" s="26">
        <v>6</v>
      </c>
      <c r="T66" s="26">
        <v>23</v>
      </c>
      <c r="U66" s="26">
        <v>2</v>
      </c>
      <c r="V66" s="26">
        <v>0</v>
      </c>
      <c r="W66" s="47">
        <v>2</v>
      </c>
      <c r="X66" s="8" t="s">
        <v>95</v>
      </c>
      <c r="Y66" s="9" t="s">
        <v>138</v>
      </c>
      <c r="Z66" s="25">
        <v>1</v>
      </c>
      <c r="AA66" s="26">
        <v>1</v>
      </c>
      <c r="AB66" s="26">
        <v>0</v>
      </c>
      <c r="AC66" s="26">
        <v>30</v>
      </c>
      <c r="AD66" s="26">
        <v>18</v>
      </c>
      <c r="AE66" s="26">
        <v>12</v>
      </c>
      <c r="AF66" s="26">
        <v>2</v>
      </c>
      <c r="AG66" s="26">
        <v>1</v>
      </c>
      <c r="AH66" s="47">
        <v>1</v>
      </c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3.5">
      <c r="A67" s="1" t="s">
        <v>96</v>
      </c>
      <c r="B67" s="8" t="s">
        <v>97</v>
      </c>
      <c r="C67" s="9" t="s">
        <v>139</v>
      </c>
      <c r="D67" s="25">
        <f t="shared" si="3"/>
        <v>0</v>
      </c>
      <c r="E67" s="26">
        <v>0</v>
      </c>
      <c r="F67" s="26">
        <v>0</v>
      </c>
      <c r="G67" s="26">
        <f t="shared" si="4"/>
        <v>9</v>
      </c>
      <c r="H67" s="26">
        <v>7</v>
      </c>
      <c r="I67" s="26">
        <v>2</v>
      </c>
      <c r="J67" s="26">
        <f t="shared" si="5"/>
        <v>0</v>
      </c>
      <c r="K67" s="26">
        <v>0</v>
      </c>
      <c r="L67" s="47">
        <v>0</v>
      </c>
      <c r="M67" s="8" t="s">
        <v>97</v>
      </c>
      <c r="N67" s="9" t="s">
        <v>139</v>
      </c>
      <c r="O67" s="25">
        <v>0</v>
      </c>
      <c r="P67" s="26">
        <v>0</v>
      </c>
      <c r="Q67" s="26">
        <v>0</v>
      </c>
      <c r="R67" s="26">
        <v>6</v>
      </c>
      <c r="S67" s="26">
        <v>1</v>
      </c>
      <c r="T67" s="26">
        <v>5</v>
      </c>
      <c r="U67" s="26">
        <v>0</v>
      </c>
      <c r="V67" s="26">
        <v>0</v>
      </c>
      <c r="W67" s="47">
        <v>0</v>
      </c>
      <c r="X67" s="8" t="s">
        <v>97</v>
      </c>
      <c r="Y67" s="9" t="s">
        <v>139</v>
      </c>
      <c r="Z67" s="25">
        <v>0</v>
      </c>
      <c r="AA67" s="26">
        <v>0</v>
      </c>
      <c r="AB67" s="26">
        <v>0</v>
      </c>
      <c r="AC67" s="26">
        <v>6</v>
      </c>
      <c r="AD67" s="26">
        <v>3</v>
      </c>
      <c r="AE67" s="26">
        <v>3</v>
      </c>
      <c r="AF67" s="26">
        <v>0</v>
      </c>
      <c r="AG67" s="26">
        <v>0</v>
      </c>
      <c r="AH67" s="47">
        <v>0</v>
      </c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3.5">
      <c r="A68" s="1" t="s">
        <v>98</v>
      </c>
      <c r="B68" s="8" t="s">
        <v>97</v>
      </c>
      <c r="C68" s="9" t="s">
        <v>140</v>
      </c>
      <c r="D68" s="25">
        <f aca="true" t="shared" si="6" ref="D68:D75">SUM(E68:F68)</f>
        <v>0</v>
      </c>
      <c r="E68" s="26">
        <v>0</v>
      </c>
      <c r="F68" s="26">
        <v>0</v>
      </c>
      <c r="G68" s="26">
        <f aca="true" t="shared" si="7" ref="G68:G75">SUM(H68:I68)</f>
        <v>3</v>
      </c>
      <c r="H68" s="26">
        <v>2</v>
      </c>
      <c r="I68" s="26">
        <v>1</v>
      </c>
      <c r="J68" s="26">
        <f aca="true" t="shared" si="8" ref="J68:J75">SUM(K68:L68)</f>
        <v>0</v>
      </c>
      <c r="K68" s="26">
        <v>0</v>
      </c>
      <c r="L68" s="47">
        <v>0</v>
      </c>
      <c r="M68" s="8" t="s">
        <v>97</v>
      </c>
      <c r="N68" s="9" t="s">
        <v>140</v>
      </c>
      <c r="O68" s="25">
        <v>0</v>
      </c>
      <c r="P68" s="26">
        <v>0</v>
      </c>
      <c r="Q68" s="26">
        <v>0</v>
      </c>
      <c r="R68" s="26">
        <v>3</v>
      </c>
      <c r="S68" s="26">
        <v>0</v>
      </c>
      <c r="T68" s="26">
        <v>3</v>
      </c>
      <c r="U68" s="26">
        <v>0</v>
      </c>
      <c r="V68" s="26">
        <v>0</v>
      </c>
      <c r="W68" s="47">
        <v>0</v>
      </c>
      <c r="X68" s="8" t="s">
        <v>97</v>
      </c>
      <c r="Y68" s="9" t="s">
        <v>140</v>
      </c>
      <c r="Z68" s="25">
        <v>0</v>
      </c>
      <c r="AA68" s="26">
        <v>0</v>
      </c>
      <c r="AB68" s="26">
        <v>0</v>
      </c>
      <c r="AC68" s="26">
        <v>3</v>
      </c>
      <c r="AD68" s="26">
        <v>1</v>
      </c>
      <c r="AE68" s="26">
        <v>2</v>
      </c>
      <c r="AF68" s="26">
        <v>0</v>
      </c>
      <c r="AG68" s="26">
        <v>0</v>
      </c>
      <c r="AH68" s="47">
        <v>0</v>
      </c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3.5">
      <c r="A69" s="1" t="s">
        <v>99</v>
      </c>
      <c r="B69" s="8" t="s">
        <v>100</v>
      </c>
      <c r="C69" s="9" t="s">
        <v>141</v>
      </c>
      <c r="D69" s="25">
        <f t="shared" si="6"/>
        <v>0</v>
      </c>
      <c r="E69" s="26">
        <v>0</v>
      </c>
      <c r="F69" s="26">
        <v>0</v>
      </c>
      <c r="G69" s="26">
        <f t="shared" si="7"/>
        <v>26</v>
      </c>
      <c r="H69" s="26">
        <v>22</v>
      </c>
      <c r="I69" s="26">
        <v>4</v>
      </c>
      <c r="J69" s="26">
        <f t="shared" si="8"/>
        <v>0</v>
      </c>
      <c r="K69" s="26">
        <v>0</v>
      </c>
      <c r="L69" s="47">
        <v>0</v>
      </c>
      <c r="M69" s="8" t="s">
        <v>100</v>
      </c>
      <c r="N69" s="9" t="s">
        <v>141</v>
      </c>
      <c r="O69" s="25">
        <v>0</v>
      </c>
      <c r="P69" s="26">
        <v>0</v>
      </c>
      <c r="Q69" s="26">
        <v>0</v>
      </c>
      <c r="R69" s="26">
        <v>16</v>
      </c>
      <c r="S69" s="26">
        <v>3</v>
      </c>
      <c r="T69" s="26">
        <v>13</v>
      </c>
      <c r="U69" s="26">
        <v>1</v>
      </c>
      <c r="V69" s="26">
        <v>0</v>
      </c>
      <c r="W69" s="47">
        <v>1</v>
      </c>
      <c r="X69" s="8" t="s">
        <v>100</v>
      </c>
      <c r="Y69" s="9" t="s">
        <v>141</v>
      </c>
      <c r="Z69" s="25">
        <v>0</v>
      </c>
      <c r="AA69" s="26">
        <v>0</v>
      </c>
      <c r="AB69" s="26">
        <v>0</v>
      </c>
      <c r="AC69" s="26">
        <v>17</v>
      </c>
      <c r="AD69" s="26">
        <v>10</v>
      </c>
      <c r="AE69" s="26">
        <v>7</v>
      </c>
      <c r="AF69" s="26">
        <v>0</v>
      </c>
      <c r="AG69" s="26">
        <v>0</v>
      </c>
      <c r="AH69" s="47">
        <v>0</v>
      </c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3.5">
      <c r="A70" s="1" t="s">
        <v>101</v>
      </c>
      <c r="B70" s="8" t="s">
        <v>102</v>
      </c>
      <c r="C70" s="9" t="s">
        <v>142</v>
      </c>
      <c r="D70" s="25">
        <f t="shared" si="6"/>
        <v>3</v>
      </c>
      <c r="E70" s="26">
        <v>3</v>
      </c>
      <c r="F70" s="26">
        <v>0</v>
      </c>
      <c r="G70" s="26">
        <f t="shared" si="7"/>
        <v>117</v>
      </c>
      <c r="H70" s="26">
        <v>98</v>
      </c>
      <c r="I70" s="26">
        <v>19</v>
      </c>
      <c r="J70" s="26">
        <f t="shared" si="8"/>
        <v>6</v>
      </c>
      <c r="K70" s="26">
        <v>4</v>
      </c>
      <c r="L70" s="47">
        <v>2</v>
      </c>
      <c r="M70" s="8" t="s">
        <v>102</v>
      </c>
      <c r="N70" s="9" t="s">
        <v>142</v>
      </c>
      <c r="O70" s="25">
        <v>2</v>
      </c>
      <c r="P70" s="26">
        <v>1</v>
      </c>
      <c r="Q70" s="26">
        <v>1</v>
      </c>
      <c r="R70" s="26">
        <v>76</v>
      </c>
      <c r="S70" s="26">
        <v>16</v>
      </c>
      <c r="T70" s="26">
        <v>60</v>
      </c>
      <c r="U70" s="26">
        <v>6</v>
      </c>
      <c r="V70" s="26">
        <v>1</v>
      </c>
      <c r="W70" s="47">
        <v>5</v>
      </c>
      <c r="X70" s="8" t="s">
        <v>102</v>
      </c>
      <c r="Y70" s="9" t="s">
        <v>142</v>
      </c>
      <c r="Z70" s="25">
        <v>2</v>
      </c>
      <c r="AA70" s="26">
        <v>2</v>
      </c>
      <c r="AB70" s="26">
        <v>0</v>
      </c>
      <c r="AC70" s="26">
        <v>76</v>
      </c>
      <c r="AD70" s="26">
        <v>44</v>
      </c>
      <c r="AE70" s="26">
        <v>32</v>
      </c>
      <c r="AF70" s="26">
        <v>4</v>
      </c>
      <c r="AG70" s="26">
        <v>2</v>
      </c>
      <c r="AH70" s="47">
        <v>2</v>
      </c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3.5">
      <c r="A71" s="1" t="s">
        <v>103</v>
      </c>
      <c r="B71" s="8" t="s">
        <v>102</v>
      </c>
      <c r="C71" s="9" t="s">
        <v>143</v>
      </c>
      <c r="D71" s="25">
        <f t="shared" si="6"/>
        <v>1</v>
      </c>
      <c r="E71" s="26">
        <v>1</v>
      </c>
      <c r="F71" s="26">
        <v>0</v>
      </c>
      <c r="G71" s="26">
        <f t="shared" si="7"/>
        <v>34</v>
      </c>
      <c r="H71" s="26">
        <v>29</v>
      </c>
      <c r="I71" s="26">
        <v>5</v>
      </c>
      <c r="J71" s="26">
        <f t="shared" si="8"/>
        <v>1</v>
      </c>
      <c r="K71" s="26">
        <v>1</v>
      </c>
      <c r="L71" s="47">
        <v>0</v>
      </c>
      <c r="M71" s="8" t="s">
        <v>102</v>
      </c>
      <c r="N71" s="9" t="s">
        <v>143</v>
      </c>
      <c r="O71" s="25">
        <v>0</v>
      </c>
      <c r="P71" s="26">
        <v>0</v>
      </c>
      <c r="Q71" s="26">
        <v>0</v>
      </c>
      <c r="R71" s="26">
        <v>19</v>
      </c>
      <c r="S71" s="26">
        <v>5</v>
      </c>
      <c r="T71" s="26">
        <v>14</v>
      </c>
      <c r="U71" s="26">
        <v>1</v>
      </c>
      <c r="V71" s="26">
        <v>0</v>
      </c>
      <c r="W71" s="47">
        <v>1</v>
      </c>
      <c r="X71" s="8" t="s">
        <v>102</v>
      </c>
      <c r="Y71" s="9" t="s">
        <v>143</v>
      </c>
      <c r="Z71" s="25">
        <v>1</v>
      </c>
      <c r="AA71" s="26">
        <v>1</v>
      </c>
      <c r="AB71" s="26">
        <v>0</v>
      </c>
      <c r="AC71" s="26">
        <v>21</v>
      </c>
      <c r="AD71" s="26">
        <v>13</v>
      </c>
      <c r="AE71" s="26">
        <v>8</v>
      </c>
      <c r="AF71" s="26">
        <v>2</v>
      </c>
      <c r="AG71" s="26">
        <v>1</v>
      </c>
      <c r="AH71" s="47">
        <v>1</v>
      </c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3.5">
      <c r="A72" s="1" t="s">
        <v>104</v>
      </c>
      <c r="B72" s="8" t="s">
        <v>102</v>
      </c>
      <c r="C72" s="9" t="s">
        <v>144</v>
      </c>
      <c r="D72" s="25">
        <f t="shared" si="6"/>
        <v>36</v>
      </c>
      <c r="E72" s="26">
        <v>35</v>
      </c>
      <c r="F72" s="26">
        <v>1</v>
      </c>
      <c r="G72" s="26">
        <f t="shared" si="7"/>
        <v>313</v>
      </c>
      <c r="H72" s="26">
        <v>274</v>
      </c>
      <c r="I72" s="26">
        <v>39</v>
      </c>
      <c r="J72" s="26">
        <f t="shared" si="8"/>
        <v>43</v>
      </c>
      <c r="K72" s="26">
        <v>38</v>
      </c>
      <c r="L72" s="47">
        <v>5</v>
      </c>
      <c r="M72" s="8" t="s">
        <v>102</v>
      </c>
      <c r="N72" s="9" t="s">
        <v>144</v>
      </c>
      <c r="O72" s="25">
        <v>18</v>
      </c>
      <c r="P72" s="26">
        <v>14</v>
      </c>
      <c r="Q72" s="26">
        <v>4</v>
      </c>
      <c r="R72" s="26">
        <v>169</v>
      </c>
      <c r="S72" s="26">
        <v>44</v>
      </c>
      <c r="T72" s="26">
        <v>125</v>
      </c>
      <c r="U72" s="26">
        <v>22</v>
      </c>
      <c r="V72" s="26">
        <v>6</v>
      </c>
      <c r="W72" s="47">
        <v>16</v>
      </c>
      <c r="X72" s="8" t="s">
        <v>102</v>
      </c>
      <c r="Y72" s="9" t="s">
        <v>144</v>
      </c>
      <c r="Z72" s="25">
        <v>24</v>
      </c>
      <c r="AA72" s="26">
        <v>23</v>
      </c>
      <c r="AB72" s="26">
        <v>1</v>
      </c>
      <c r="AC72" s="26">
        <v>188</v>
      </c>
      <c r="AD72" s="26">
        <v>122</v>
      </c>
      <c r="AE72" s="26">
        <v>66</v>
      </c>
      <c r="AF72" s="26">
        <v>25</v>
      </c>
      <c r="AG72" s="26">
        <v>17</v>
      </c>
      <c r="AH72" s="47">
        <v>8</v>
      </c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3.5">
      <c r="A73" s="1" t="s">
        <v>105</v>
      </c>
      <c r="B73" s="8" t="s">
        <v>106</v>
      </c>
      <c r="C73" s="9" t="s">
        <v>145</v>
      </c>
      <c r="D73" s="25">
        <f t="shared" si="6"/>
        <v>1</v>
      </c>
      <c r="E73" s="26">
        <v>1</v>
      </c>
      <c r="F73" s="26">
        <v>0</v>
      </c>
      <c r="G73" s="26">
        <f t="shared" si="7"/>
        <v>28</v>
      </c>
      <c r="H73" s="26">
        <v>23</v>
      </c>
      <c r="I73" s="26">
        <v>5</v>
      </c>
      <c r="J73" s="26">
        <f t="shared" si="8"/>
        <v>1</v>
      </c>
      <c r="K73" s="26">
        <v>1</v>
      </c>
      <c r="L73" s="47">
        <v>0</v>
      </c>
      <c r="M73" s="264" t="s">
        <v>106</v>
      </c>
      <c r="N73" s="9" t="s">
        <v>145</v>
      </c>
      <c r="O73" s="25">
        <v>0</v>
      </c>
      <c r="P73" s="26">
        <v>0</v>
      </c>
      <c r="Q73" s="26">
        <v>0</v>
      </c>
      <c r="R73" s="26">
        <v>21</v>
      </c>
      <c r="S73" s="26">
        <v>4</v>
      </c>
      <c r="T73" s="26">
        <v>17</v>
      </c>
      <c r="U73" s="26">
        <v>1</v>
      </c>
      <c r="V73" s="26">
        <v>0</v>
      </c>
      <c r="W73" s="47">
        <v>1</v>
      </c>
      <c r="X73" s="264" t="s">
        <v>106</v>
      </c>
      <c r="Y73" s="9" t="s">
        <v>145</v>
      </c>
      <c r="Z73" s="25">
        <v>1</v>
      </c>
      <c r="AA73" s="26">
        <v>1</v>
      </c>
      <c r="AB73" s="26">
        <v>0</v>
      </c>
      <c r="AC73" s="26">
        <v>19</v>
      </c>
      <c r="AD73" s="26">
        <v>10</v>
      </c>
      <c r="AE73" s="26">
        <v>9</v>
      </c>
      <c r="AF73" s="26">
        <v>1</v>
      </c>
      <c r="AG73" s="26">
        <v>0</v>
      </c>
      <c r="AH73" s="47">
        <v>1</v>
      </c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3.5">
      <c r="A74" s="1" t="s">
        <v>107</v>
      </c>
      <c r="B74" s="8" t="s">
        <v>106</v>
      </c>
      <c r="C74" s="9" t="s">
        <v>146</v>
      </c>
      <c r="D74" s="25">
        <f t="shared" si="6"/>
        <v>3</v>
      </c>
      <c r="E74" s="26">
        <v>3</v>
      </c>
      <c r="F74" s="26">
        <v>0</v>
      </c>
      <c r="G74" s="26">
        <f t="shared" si="7"/>
        <v>76</v>
      </c>
      <c r="H74" s="26">
        <v>60</v>
      </c>
      <c r="I74" s="26">
        <v>16</v>
      </c>
      <c r="J74" s="26">
        <f t="shared" si="8"/>
        <v>4</v>
      </c>
      <c r="K74" s="26">
        <v>3</v>
      </c>
      <c r="L74" s="47">
        <v>1</v>
      </c>
      <c r="M74" s="264" t="s">
        <v>106</v>
      </c>
      <c r="N74" s="9" t="s">
        <v>146</v>
      </c>
      <c r="O74" s="25">
        <v>2</v>
      </c>
      <c r="P74" s="26">
        <v>1</v>
      </c>
      <c r="Q74" s="26">
        <v>1</v>
      </c>
      <c r="R74" s="26">
        <v>60</v>
      </c>
      <c r="S74" s="26">
        <v>10</v>
      </c>
      <c r="T74" s="26">
        <v>50</v>
      </c>
      <c r="U74" s="26">
        <v>5</v>
      </c>
      <c r="V74" s="26">
        <v>1</v>
      </c>
      <c r="W74" s="47">
        <v>4</v>
      </c>
      <c r="X74" s="264" t="s">
        <v>106</v>
      </c>
      <c r="Y74" s="9" t="s">
        <v>146</v>
      </c>
      <c r="Z74" s="25">
        <v>2</v>
      </c>
      <c r="AA74" s="26">
        <v>2</v>
      </c>
      <c r="AB74" s="26">
        <v>0</v>
      </c>
      <c r="AC74" s="26">
        <v>53</v>
      </c>
      <c r="AD74" s="26">
        <v>27</v>
      </c>
      <c r="AE74" s="26">
        <v>26</v>
      </c>
      <c r="AF74" s="26">
        <v>3</v>
      </c>
      <c r="AG74" s="26">
        <v>1</v>
      </c>
      <c r="AH74" s="47">
        <v>2</v>
      </c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4.25" thickBot="1">
      <c r="A75" s="1" t="s">
        <v>108</v>
      </c>
      <c r="B75" s="10" t="s">
        <v>106</v>
      </c>
      <c r="C75" s="51" t="s">
        <v>147</v>
      </c>
      <c r="D75" s="30">
        <f t="shared" si="6"/>
        <v>1</v>
      </c>
      <c r="E75" s="31">
        <v>1</v>
      </c>
      <c r="F75" s="31">
        <v>0</v>
      </c>
      <c r="G75" s="31">
        <f t="shared" si="7"/>
        <v>41</v>
      </c>
      <c r="H75" s="31">
        <v>36</v>
      </c>
      <c r="I75" s="31">
        <v>5</v>
      </c>
      <c r="J75" s="31">
        <f t="shared" si="8"/>
        <v>1</v>
      </c>
      <c r="K75" s="31">
        <v>1</v>
      </c>
      <c r="L75" s="48">
        <v>0</v>
      </c>
      <c r="M75" s="265" t="s">
        <v>106</v>
      </c>
      <c r="N75" s="51" t="s">
        <v>147</v>
      </c>
      <c r="O75" s="30">
        <v>1</v>
      </c>
      <c r="P75" s="31">
        <v>1</v>
      </c>
      <c r="Q75" s="31">
        <v>0</v>
      </c>
      <c r="R75" s="31">
        <v>23</v>
      </c>
      <c r="S75" s="31">
        <v>6</v>
      </c>
      <c r="T75" s="31">
        <v>17</v>
      </c>
      <c r="U75" s="31">
        <v>1</v>
      </c>
      <c r="V75" s="31">
        <v>0</v>
      </c>
      <c r="W75" s="48">
        <v>1</v>
      </c>
      <c r="X75" s="265" t="s">
        <v>106</v>
      </c>
      <c r="Y75" s="51" t="s">
        <v>147</v>
      </c>
      <c r="Z75" s="30">
        <v>1</v>
      </c>
      <c r="AA75" s="31">
        <v>1</v>
      </c>
      <c r="AB75" s="31">
        <v>0</v>
      </c>
      <c r="AC75" s="31">
        <v>25</v>
      </c>
      <c r="AD75" s="31">
        <v>16</v>
      </c>
      <c r="AE75" s="31">
        <v>9</v>
      </c>
      <c r="AF75" s="31">
        <v>2</v>
      </c>
      <c r="AG75" s="31">
        <v>1</v>
      </c>
      <c r="AH75" s="48">
        <v>1</v>
      </c>
      <c r="AT75" s="2"/>
      <c r="AU75" s="2"/>
      <c r="AV75" s="2"/>
      <c r="AW75" s="2"/>
      <c r="AX75" s="2"/>
      <c r="AY75" s="2"/>
      <c r="AZ75" s="2"/>
      <c r="BA75" s="2"/>
      <c r="BB75" s="2"/>
    </row>
    <row r="76" spans="2:34" ht="14.25" thickBot="1">
      <c r="B76" s="163"/>
      <c r="C76" s="4"/>
      <c r="D76" s="162"/>
      <c r="E76" s="162"/>
      <c r="F76" s="162"/>
      <c r="G76" s="162"/>
      <c r="H76" s="162"/>
      <c r="I76" s="162"/>
      <c r="J76" s="162"/>
      <c r="K76" s="162"/>
      <c r="L76" s="266"/>
      <c r="M76" s="388"/>
      <c r="N76" s="4"/>
      <c r="O76" s="162"/>
      <c r="P76" s="162"/>
      <c r="Q76" s="162"/>
      <c r="R76" s="162"/>
      <c r="S76" s="162"/>
      <c r="T76" s="162"/>
      <c r="U76" s="162"/>
      <c r="V76" s="162"/>
      <c r="W76" s="164"/>
      <c r="Z76" s="2"/>
      <c r="AA76" s="2"/>
      <c r="AB76" s="2"/>
      <c r="AC76" s="2"/>
      <c r="AD76" s="2"/>
      <c r="AE76" s="2"/>
      <c r="AF76" s="2"/>
      <c r="AG76" s="2"/>
      <c r="AH76" s="2"/>
    </row>
    <row r="77" spans="2:34" ht="14.25" thickBot="1">
      <c r="B77" s="471" t="s">
        <v>157</v>
      </c>
      <c r="C77" s="472"/>
      <c r="D77" s="42">
        <f aca="true" t="shared" si="9" ref="D77:L77">SUM(D81:D83)</f>
        <v>823</v>
      </c>
      <c r="E77" s="43">
        <f t="shared" si="9"/>
        <v>813</v>
      </c>
      <c r="F77" s="43">
        <f t="shared" si="9"/>
        <v>10</v>
      </c>
      <c r="G77" s="43">
        <f t="shared" si="9"/>
        <v>23464</v>
      </c>
      <c r="H77" s="43">
        <f t="shared" si="9"/>
        <v>20989</v>
      </c>
      <c r="I77" s="43">
        <f t="shared" si="9"/>
        <v>2475</v>
      </c>
      <c r="J77" s="43">
        <f t="shared" si="9"/>
        <v>1161</v>
      </c>
      <c r="K77" s="43">
        <f t="shared" si="9"/>
        <v>968</v>
      </c>
      <c r="L77" s="44">
        <f t="shared" si="9"/>
        <v>193</v>
      </c>
      <c r="M77" s="432" t="s">
        <v>157</v>
      </c>
      <c r="N77" s="459"/>
      <c r="O77" s="390">
        <f aca="true" t="shared" si="10" ref="O77:W77">SUM(O81:O83)</f>
        <v>491</v>
      </c>
      <c r="P77" s="43">
        <f t="shared" si="10"/>
        <v>330</v>
      </c>
      <c r="Q77" s="43">
        <f t="shared" si="10"/>
        <v>161</v>
      </c>
      <c r="R77" s="43">
        <f t="shared" si="10"/>
        <v>11165</v>
      </c>
      <c r="S77" s="43">
        <f t="shared" si="10"/>
        <v>3333</v>
      </c>
      <c r="T77" s="43">
        <f t="shared" si="10"/>
        <v>7832</v>
      </c>
      <c r="U77" s="43">
        <f t="shared" si="10"/>
        <v>770</v>
      </c>
      <c r="V77" s="43">
        <f t="shared" si="10"/>
        <v>152</v>
      </c>
      <c r="W77" s="44">
        <f t="shared" si="10"/>
        <v>618</v>
      </c>
      <c r="X77" s="432" t="s">
        <v>157</v>
      </c>
      <c r="Y77" s="433"/>
      <c r="Z77" s="390">
        <f aca="true" t="shared" si="11" ref="Z77:AH77">SUM(Z81:Z83)</f>
        <v>599</v>
      </c>
      <c r="AA77" s="43">
        <f t="shared" si="11"/>
        <v>549</v>
      </c>
      <c r="AB77" s="43">
        <f t="shared" si="11"/>
        <v>50</v>
      </c>
      <c r="AC77" s="43">
        <f t="shared" si="11"/>
        <v>13430</v>
      </c>
      <c r="AD77" s="43">
        <f t="shared" si="11"/>
        <v>9324</v>
      </c>
      <c r="AE77" s="43">
        <f t="shared" si="11"/>
        <v>4106</v>
      </c>
      <c r="AF77" s="43">
        <f t="shared" si="11"/>
        <v>751</v>
      </c>
      <c r="AG77" s="43">
        <f t="shared" si="11"/>
        <v>431</v>
      </c>
      <c r="AH77" s="44">
        <f t="shared" si="11"/>
        <v>320</v>
      </c>
    </row>
    <row r="78" spans="2:34" ht="14.25" thickBot="1">
      <c r="B78" s="386"/>
      <c r="C78" s="4"/>
      <c r="D78" s="162"/>
      <c r="E78" s="162"/>
      <c r="F78" s="162"/>
      <c r="G78" s="162"/>
      <c r="H78" s="162"/>
      <c r="I78" s="162"/>
      <c r="J78" s="162"/>
      <c r="K78" s="162"/>
      <c r="L78" s="387"/>
      <c r="M78" s="388"/>
      <c r="N78" s="4"/>
      <c r="O78" s="162"/>
      <c r="P78" s="162"/>
      <c r="Q78" s="162"/>
      <c r="R78" s="162"/>
      <c r="S78" s="162"/>
      <c r="T78" s="162"/>
      <c r="U78" s="162"/>
      <c r="V78" s="162"/>
      <c r="W78" s="389"/>
      <c r="Z78" s="2"/>
      <c r="AA78" s="2"/>
      <c r="AB78" s="2"/>
      <c r="AC78" s="2"/>
      <c r="AD78" s="2"/>
      <c r="AE78" s="2"/>
      <c r="AF78" s="2"/>
      <c r="AG78" s="2"/>
      <c r="AH78" s="2"/>
    </row>
    <row r="79" spans="2:34" ht="13.5">
      <c r="B79" s="467"/>
      <c r="C79" s="468"/>
      <c r="D79" s="477" t="s">
        <v>299</v>
      </c>
      <c r="E79" s="431"/>
      <c r="F79" s="427"/>
      <c r="G79" s="460" t="s">
        <v>300</v>
      </c>
      <c r="H79" s="431"/>
      <c r="I79" s="427"/>
      <c r="J79" s="460" t="s">
        <v>301</v>
      </c>
      <c r="K79" s="431"/>
      <c r="L79" s="478"/>
      <c r="M79" s="429" t="s">
        <v>412</v>
      </c>
      <c r="N79" s="430"/>
      <c r="O79" s="427" t="s">
        <v>299</v>
      </c>
      <c r="P79" s="428"/>
      <c r="Q79" s="428"/>
      <c r="R79" s="428" t="s">
        <v>300</v>
      </c>
      <c r="S79" s="428"/>
      <c r="T79" s="428"/>
      <c r="U79" s="428" t="s">
        <v>301</v>
      </c>
      <c r="V79" s="428"/>
      <c r="W79" s="430"/>
      <c r="X79" s="429" t="s">
        <v>412</v>
      </c>
      <c r="Y79" s="430"/>
      <c r="Z79" s="429" t="s">
        <v>299</v>
      </c>
      <c r="AA79" s="428"/>
      <c r="AB79" s="428"/>
      <c r="AC79" s="428" t="s">
        <v>300</v>
      </c>
      <c r="AD79" s="428"/>
      <c r="AE79" s="428"/>
      <c r="AF79" s="428" t="s">
        <v>301</v>
      </c>
      <c r="AG79" s="428"/>
      <c r="AH79" s="430"/>
    </row>
    <row r="80" spans="2:34" ht="14.25" thickBot="1">
      <c r="B80" s="469"/>
      <c r="C80" s="470"/>
      <c r="D80" s="90" t="s">
        <v>302</v>
      </c>
      <c r="E80" s="18" t="s">
        <v>303</v>
      </c>
      <c r="F80" s="19" t="s">
        <v>304</v>
      </c>
      <c r="G80" s="18" t="s">
        <v>302</v>
      </c>
      <c r="H80" s="18" t="s">
        <v>303</v>
      </c>
      <c r="I80" s="19" t="s">
        <v>304</v>
      </c>
      <c r="J80" s="18" t="s">
        <v>302</v>
      </c>
      <c r="K80" s="18" t="s">
        <v>303</v>
      </c>
      <c r="L80" s="45" t="s">
        <v>304</v>
      </c>
      <c r="M80" s="423"/>
      <c r="N80" s="424"/>
      <c r="O80" s="223" t="s">
        <v>302</v>
      </c>
      <c r="P80" s="224" t="s">
        <v>303</v>
      </c>
      <c r="Q80" s="225" t="s">
        <v>304</v>
      </c>
      <c r="R80" s="224" t="s">
        <v>302</v>
      </c>
      <c r="S80" s="224" t="s">
        <v>303</v>
      </c>
      <c r="T80" s="225" t="s">
        <v>304</v>
      </c>
      <c r="U80" s="224" t="s">
        <v>302</v>
      </c>
      <c r="V80" s="224" t="s">
        <v>303</v>
      </c>
      <c r="W80" s="226" t="s">
        <v>304</v>
      </c>
      <c r="X80" s="423"/>
      <c r="Y80" s="424"/>
      <c r="Z80" s="227" t="s">
        <v>302</v>
      </c>
      <c r="AA80" s="224" t="s">
        <v>303</v>
      </c>
      <c r="AB80" s="225" t="s">
        <v>304</v>
      </c>
      <c r="AC80" s="224" t="s">
        <v>302</v>
      </c>
      <c r="AD80" s="224" t="s">
        <v>303</v>
      </c>
      <c r="AE80" s="225" t="s">
        <v>304</v>
      </c>
      <c r="AF80" s="224" t="s">
        <v>302</v>
      </c>
      <c r="AG80" s="224" t="s">
        <v>303</v>
      </c>
      <c r="AH80" s="226" t="s">
        <v>304</v>
      </c>
    </row>
    <row r="81" spans="2:34" ht="13.5">
      <c r="B81" s="473" t="s">
        <v>154</v>
      </c>
      <c r="C81" s="474"/>
      <c r="D81" s="12">
        <f aca="true" t="shared" si="12" ref="D81:L81">SUM(D4:D27)</f>
        <v>217</v>
      </c>
      <c r="E81" s="13">
        <f t="shared" si="12"/>
        <v>217</v>
      </c>
      <c r="F81" s="13">
        <f t="shared" si="12"/>
        <v>0</v>
      </c>
      <c r="G81" s="13">
        <f t="shared" si="12"/>
        <v>6730</v>
      </c>
      <c r="H81" s="13">
        <f t="shared" si="12"/>
        <v>6199</v>
      </c>
      <c r="I81" s="13">
        <f t="shared" si="12"/>
        <v>531</v>
      </c>
      <c r="J81" s="13">
        <f t="shared" si="12"/>
        <v>323</v>
      </c>
      <c r="K81" s="13">
        <f t="shared" si="12"/>
        <v>283</v>
      </c>
      <c r="L81" s="54">
        <f t="shared" si="12"/>
        <v>40</v>
      </c>
      <c r="M81" s="429" t="s">
        <v>154</v>
      </c>
      <c r="N81" s="460"/>
      <c r="O81" s="172">
        <f aca="true" t="shared" si="13" ref="O81:W81">SUM(O4:O27)</f>
        <v>120</v>
      </c>
      <c r="P81" s="13">
        <f t="shared" si="13"/>
        <v>90</v>
      </c>
      <c r="Q81" s="13">
        <f t="shared" si="13"/>
        <v>30</v>
      </c>
      <c r="R81" s="13">
        <f t="shared" si="13"/>
        <v>2659</v>
      </c>
      <c r="S81" s="13">
        <f t="shared" si="13"/>
        <v>983</v>
      </c>
      <c r="T81" s="13">
        <f t="shared" si="13"/>
        <v>1676</v>
      </c>
      <c r="U81" s="13">
        <f t="shared" si="13"/>
        <v>179</v>
      </c>
      <c r="V81" s="13">
        <f t="shared" si="13"/>
        <v>46</v>
      </c>
      <c r="W81" s="54">
        <f t="shared" si="13"/>
        <v>133</v>
      </c>
      <c r="X81" s="429" t="s">
        <v>154</v>
      </c>
      <c r="Y81" s="430"/>
      <c r="Z81" s="172">
        <f aca="true" t="shared" si="14" ref="Z81:AH81">SUM(Z4:Z27)</f>
        <v>155</v>
      </c>
      <c r="AA81" s="13">
        <f t="shared" si="14"/>
        <v>148</v>
      </c>
      <c r="AB81" s="13">
        <f t="shared" si="14"/>
        <v>7</v>
      </c>
      <c r="AC81" s="13">
        <f t="shared" si="14"/>
        <v>3634</v>
      </c>
      <c r="AD81" s="13">
        <f t="shared" si="14"/>
        <v>2753</v>
      </c>
      <c r="AE81" s="13">
        <f t="shared" si="14"/>
        <v>881</v>
      </c>
      <c r="AF81" s="13">
        <f t="shared" si="14"/>
        <v>194</v>
      </c>
      <c r="AG81" s="13">
        <f t="shared" si="14"/>
        <v>125</v>
      </c>
      <c r="AH81" s="54">
        <f t="shared" si="14"/>
        <v>69</v>
      </c>
    </row>
    <row r="82" spans="2:34" ht="14.25" thickBot="1">
      <c r="B82" s="475" t="s">
        <v>155</v>
      </c>
      <c r="C82" s="476"/>
      <c r="D82" s="5">
        <f aca="true" t="shared" si="15" ref="D82:L82">SUM(D28:D34)</f>
        <v>63</v>
      </c>
      <c r="E82" s="3">
        <f t="shared" si="15"/>
        <v>63</v>
      </c>
      <c r="F82" s="3">
        <f t="shared" si="15"/>
        <v>0</v>
      </c>
      <c r="G82" s="3">
        <f t="shared" si="15"/>
        <v>2218</v>
      </c>
      <c r="H82" s="3">
        <f t="shared" si="15"/>
        <v>1931</v>
      </c>
      <c r="I82" s="3">
        <f t="shared" si="15"/>
        <v>287</v>
      </c>
      <c r="J82" s="3">
        <f t="shared" si="15"/>
        <v>91</v>
      </c>
      <c r="K82" s="3">
        <f t="shared" si="15"/>
        <v>68</v>
      </c>
      <c r="L82" s="14">
        <f t="shared" si="15"/>
        <v>23</v>
      </c>
      <c r="M82" s="423" t="s">
        <v>155</v>
      </c>
      <c r="N82" s="461"/>
      <c r="O82" s="221">
        <f aca="true" t="shared" si="16" ref="O82:W82">SUM(O28:O34)</f>
        <v>44</v>
      </c>
      <c r="P82" s="218">
        <f t="shared" si="16"/>
        <v>25</v>
      </c>
      <c r="Q82" s="218">
        <f t="shared" si="16"/>
        <v>19</v>
      </c>
      <c r="R82" s="218">
        <f t="shared" si="16"/>
        <v>1214</v>
      </c>
      <c r="S82" s="218">
        <f t="shared" si="16"/>
        <v>306</v>
      </c>
      <c r="T82" s="218">
        <f t="shared" si="16"/>
        <v>908</v>
      </c>
      <c r="U82" s="218">
        <f t="shared" si="16"/>
        <v>80</v>
      </c>
      <c r="V82" s="218">
        <f t="shared" si="16"/>
        <v>11</v>
      </c>
      <c r="W82" s="222">
        <f t="shared" si="16"/>
        <v>69</v>
      </c>
      <c r="X82" s="423" t="s">
        <v>155</v>
      </c>
      <c r="Y82" s="424"/>
      <c r="Z82" s="221">
        <f aca="true" t="shared" si="17" ref="Z82:AH82">SUM(Z28:Z34)</f>
        <v>47</v>
      </c>
      <c r="AA82" s="218">
        <f t="shared" si="17"/>
        <v>40</v>
      </c>
      <c r="AB82" s="218">
        <f t="shared" si="17"/>
        <v>7</v>
      </c>
      <c r="AC82" s="218">
        <f t="shared" si="17"/>
        <v>1332</v>
      </c>
      <c r="AD82" s="218">
        <f t="shared" si="17"/>
        <v>857</v>
      </c>
      <c r="AE82" s="218">
        <f t="shared" si="17"/>
        <v>475</v>
      </c>
      <c r="AF82" s="218">
        <f t="shared" si="17"/>
        <v>68</v>
      </c>
      <c r="AG82" s="218">
        <f t="shared" si="17"/>
        <v>32</v>
      </c>
      <c r="AH82" s="222">
        <f t="shared" si="17"/>
        <v>36</v>
      </c>
    </row>
    <row r="83" spans="2:34" ht="14.25" hidden="1" thickBot="1">
      <c r="B83" s="465" t="s">
        <v>192</v>
      </c>
      <c r="C83" s="466"/>
      <c r="D83" s="39">
        <f aca="true" t="shared" si="18" ref="D83:L83">SUM(D35:D75)</f>
        <v>543</v>
      </c>
      <c r="E83" s="40">
        <f t="shared" si="18"/>
        <v>533</v>
      </c>
      <c r="F83" s="40">
        <f t="shared" si="18"/>
        <v>10</v>
      </c>
      <c r="G83" s="40">
        <f t="shared" si="18"/>
        <v>14516</v>
      </c>
      <c r="H83" s="40">
        <f t="shared" si="18"/>
        <v>12859</v>
      </c>
      <c r="I83" s="40">
        <f t="shared" si="18"/>
        <v>1657</v>
      </c>
      <c r="J83" s="40">
        <f t="shared" si="18"/>
        <v>747</v>
      </c>
      <c r="K83" s="40">
        <f t="shared" si="18"/>
        <v>617</v>
      </c>
      <c r="L83" s="41">
        <f t="shared" si="18"/>
        <v>130</v>
      </c>
      <c r="M83" s="425" t="s">
        <v>156</v>
      </c>
      <c r="N83" s="458"/>
      <c r="O83" s="344">
        <f aca="true" t="shared" si="19" ref="O83:W83">SUM(O35:O75)</f>
        <v>327</v>
      </c>
      <c r="P83" s="345">
        <f t="shared" si="19"/>
        <v>215</v>
      </c>
      <c r="Q83" s="345">
        <f t="shared" si="19"/>
        <v>112</v>
      </c>
      <c r="R83" s="345">
        <f t="shared" si="19"/>
        <v>7292</v>
      </c>
      <c r="S83" s="345">
        <f t="shared" si="19"/>
        <v>2044</v>
      </c>
      <c r="T83" s="345">
        <f t="shared" si="19"/>
        <v>5248</v>
      </c>
      <c r="U83" s="345">
        <f t="shared" si="19"/>
        <v>511</v>
      </c>
      <c r="V83" s="345">
        <f t="shared" si="19"/>
        <v>95</v>
      </c>
      <c r="W83" s="358">
        <f t="shared" si="19"/>
        <v>416</v>
      </c>
      <c r="X83" s="425" t="s">
        <v>156</v>
      </c>
      <c r="Y83" s="426"/>
      <c r="Z83" s="344">
        <f aca="true" t="shared" si="20" ref="Z83:AH83">SUM(Z35:Z75)</f>
        <v>397</v>
      </c>
      <c r="AA83" s="345">
        <f t="shared" si="20"/>
        <v>361</v>
      </c>
      <c r="AB83" s="345">
        <f t="shared" si="20"/>
        <v>36</v>
      </c>
      <c r="AC83" s="345">
        <f t="shared" si="20"/>
        <v>8464</v>
      </c>
      <c r="AD83" s="345">
        <f t="shared" si="20"/>
        <v>5714</v>
      </c>
      <c r="AE83" s="345">
        <f t="shared" si="20"/>
        <v>2750</v>
      </c>
      <c r="AF83" s="345">
        <f t="shared" si="20"/>
        <v>489</v>
      </c>
      <c r="AG83" s="345">
        <f t="shared" si="20"/>
        <v>274</v>
      </c>
      <c r="AH83" s="358">
        <f t="shared" si="20"/>
        <v>215</v>
      </c>
    </row>
    <row r="84" ht="5.25" customHeight="1"/>
    <row r="85" spans="2:24" ht="13.5">
      <c r="B85" s="17"/>
      <c r="M85" s="1" t="s">
        <v>384</v>
      </c>
      <c r="X85" s="1" t="s">
        <v>384</v>
      </c>
    </row>
    <row r="87" spans="2:24" ht="13.5">
      <c r="B87" s="4"/>
      <c r="M87" s="4"/>
      <c r="X87" s="4"/>
    </row>
  </sheetData>
  <sheetProtection/>
  <mergeCells count="36">
    <mergeCell ref="X2:Y3"/>
    <mergeCell ref="Z2:AB2"/>
    <mergeCell ref="X81:Y81"/>
    <mergeCell ref="X82:Y82"/>
    <mergeCell ref="AC2:AE2"/>
    <mergeCell ref="AF2:AH2"/>
    <mergeCell ref="X79:Y80"/>
    <mergeCell ref="Z79:AB79"/>
    <mergeCell ref="AC79:AE79"/>
    <mergeCell ref="AF79:AH79"/>
    <mergeCell ref="M82:N82"/>
    <mergeCell ref="M83:N83"/>
    <mergeCell ref="M77:N77"/>
    <mergeCell ref="M79:N80"/>
    <mergeCell ref="M81:N81"/>
    <mergeCell ref="X83:Y83"/>
    <mergeCell ref="X77:Y77"/>
    <mergeCell ref="U2:W2"/>
    <mergeCell ref="M2:N3"/>
    <mergeCell ref="O2:Q2"/>
    <mergeCell ref="R2:T2"/>
    <mergeCell ref="O79:Q79"/>
    <mergeCell ref="R79:T79"/>
    <mergeCell ref="U79:W79"/>
    <mergeCell ref="B2:C3"/>
    <mergeCell ref="B77:C77"/>
    <mergeCell ref="B79:C80"/>
    <mergeCell ref="B81:C81"/>
    <mergeCell ref="B82:C82"/>
    <mergeCell ref="B83:C83"/>
    <mergeCell ref="G2:I2"/>
    <mergeCell ref="D2:F2"/>
    <mergeCell ref="G79:I79"/>
    <mergeCell ref="J79:L79"/>
    <mergeCell ref="D79:F79"/>
    <mergeCell ref="J2:L2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&amp;C&amp;14&amp;P+12 </oddFooter>
  </headerFooter>
  <colBreaks count="1" manualBreakCount="1">
    <brk id="23" max="8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AQ87"/>
  <sheetViews>
    <sheetView view="pageBreakPreview" zoomScale="75" zoomScaleSheetLayoutView="75" zoomScalePageLayoutView="0" workbookViewId="0" topLeftCell="A1">
      <selection activeCell="Z2" sqref="Z2:AB2"/>
    </sheetView>
  </sheetViews>
  <sheetFormatPr defaultColWidth="9.140625" defaultRowHeight="15"/>
  <cols>
    <col min="2" max="2" width="7.140625" style="96" hidden="1" customWidth="1"/>
    <col min="3" max="3" width="7.57421875" style="96" hidden="1" customWidth="1"/>
    <col min="4" max="12" width="17.57421875" style="96" hidden="1" customWidth="1"/>
    <col min="13" max="13" width="7.140625" style="96" hidden="1" customWidth="1"/>
    <col min="14" max="14" width="7.57421875" style="96" hidden="1" customWidth="1"/>
    <col min="15" max="23" width="15.57421875" style="96" hidden="1" customWidth="1"/>
    <col min="24" max="24" width="7.140625" style="96" customWidth="1"/>
    <col min="25" max="25" width="7.57421875" style="96" customWidth="1"/>
    <col min="26" max="28" width="15.57421875" style="96" customWidth="1"/>
    <col min="29" max="29" width="7.140625" style="96" customWidth="1"/>
    <col min="30" max="30" width="7.57421875" style="96" customWidth="1"/>
    <col min="31" max="33" width="15.57421875" style="96" customWidth="1"/>
    <col min="34" max="34" width="7.140625" style="96" customWidth="1"/>
    <col min="35" max="35" width="7.57421875" style="96" customWidth="1"/>
    <col min="36" max="38" width="15.57421875" style="96" customWidth="1"/>
    <col min="39" max="39" width="7.140625" style="96" customWidth="1"/>
    <col min="40" max="40" width="7.57421875" style="96" customWidth="1"/>
    <col min="41" max="43" width="15.57421875" style="96" customWidth="1"/>
  </cols>
  <sheetData>
    <row r="1" spans="2:43" s="293" customFormat="1" ht="14.25" thickBot="1">
      <c r="B1" s="95" t="s">
        <v>279</v>
      </c>
      <c r="C1" s="96"/>
      <c r="D1" s="97"/>
      <c r="E1" s="97"/>
      <c r="F1" s="97"/>
      <c r="G1" s="97"/>
      <c r="H1" s="97"/>
      <c r="I1" s="97"/>
      <c r="J1" s="97"/>
      <c r="K1" s="97"/>
      <c r="L1" s="97"/>
      <c r="M1" s="95" t="s">
        <v>280</v>
      </c>
      <c r="N1" s="96"/>
      <c r="O1" s="97"/>
      <c r="P1" s="97"/>
      <c r="Q1" s="97"/>
      <c r="R1" s="97"/>
      <c r="S1" s="97"/>
      <c r="T1" s="97"/>
      <c r="U1" s="97"/>
      <c r="V1" s="97"/>
      <c r="W1" s="97"/>
      <c r="X1" s="95" t="s">
        <v>414</v>
      </c>
      <c r="Y1" s="96"/>
      <c r="Z1" s="97"/>
      <c r="AA1" s="97"/>
      <c r="AB1" s="97"/>
      <c r="AC1" s="95" t="s">
        <v>415</v>
      </c>
      <c r="AD1" s="96"/>
      <c r="AE1" s="97"/>
      <c r="AF1" s="97"/>
      <c r="AG1" s="97"/>
      <c r="AH1" s="95" t="s">
        <v>416</v>
      </c>
      <c r="AI1" s="96"/>
      <c r="AJ1" s="97"/>
      <c r="AK1" s="97"/>
      <c r="AL1" s="97"/>
      <c r="AM1" s="95" t="s">
        <v>417</v>
      </c>
      <c r="AN1" s="96"/>
      <c r="AO1" s="97"/>
      <c r="AP1" s="97"/>
      <c r="AQ1" s="97"/>
    </row>
    <row r="2" spans="2:43" s="208" customFormat="1" ht="14.25" thickBot="1">
      <c r="B2" s="479"/>
      <c r="C2" s="480"/>
      <c r="D2" s="483" t="s">
        <v>286</v>
      </c>
      <c r="E2" s="484"/>
      <c r="F2" s="484"/>
      <c r="G2" s="484"/>
      <c r="H2" s="484"/>
      <c r="I2" s="484"/>
      <c r="J2" s="484"/>
      <c r="K2" s="484"/>
      <c r="L2" s="485"/>
      <c r="M2" s="479"/>
      <c r="N2" s="480"/>
      <c r="O2" s="483" t="s">
        <v>286</v>
      </c>
      <c r="P2" s="484"/>
      <c r="Q2" s="484"/>
      <c r="R2" s="484"/>
      <c r="S2" s="484"/>
      <c r="T2" s="484"/>
      <c r="U2" s="484"/>
      <c r="V2" s="484"/>
      <c r="W2" s="485"/>
      <c r="X2" s="429" t="s">
        <v>409</v>
      </c>
      <c r="Y2" s="430"/>
      <c r="Z2" s="486" t="s">
        <v>286</v>
      </c>
      <c r="AA2" s="487"/>
      <c r="AB2" s="488"/>
      <c r="AC2" s="429" t="s">
        <v>409</v>
      </c>
      <c r="AD2" s="430"/>
      <c r="AE2" s="486" t="s">
        <v>286</v>
      </c>
      <c r="AF2" s="487"/>
      <c r="AG2" s="488"/>
      <c r="AH2" s="429" t="s">
        <v>409</v>
      </c>
      <c r="AI2" s="430"/>
      <c r="AJ2" s="486" t="s">
        <v>286</v>
      </c>
      <c r="AK2" s="487"/>
      <c r="AL2" s="488"/>
      <c r="AM2" s="429" t="s">
        <v>409</v>
      </c>
      <c r="AN2" s="430"/>
      <c r="AO2" s="486" t="s">
        <v>286</v>
      </c>
      <c r="AP2" s="487"/>
      <c r="AQ2" s="488"/>
    </row>
    <row r="3" spans="2:43" s="208" customFormat="1" ht="24.75" thickBot="1">
      <c r="B3" s="489"/>
      <c r="C3" s="490"/>
      <c r="D3" s="209" t="s">
        <v>249</v>
      </c>
      <c r="E3" s="210" t="s">
        <v>276</v>
      </c>
      <c r="F3" s="210" t="s">
        <v>250</v>
      </c>
      <c r="G3" s="210" t="s">
        <v>251</v>
      </c>
      <c r="H3" s="210" t="s">
        <v>277</v>
      </c>
      <c r="I3" s="210" t="s">
        <v>252</v>
      </c>
      <c r="J3" s="210" t="s">
        <v>253</v>
      </c>
      <c r="K3" s="210" t="s">
        <v>278</v>
      </c>
      <c r="L3" s="211" t="s">
        <v>254</v>
      </c>
      <c r="M3" s="489"/>
      <c r="N3" s="490"/>
      <c r="O3" s="209" t="s">
        <v>249</v>
      </c>
      <c r="P3" s="210" t="s">
        <v>276</v>
      </c>
      <c r="Q3" s="210" t="s">
        <v>250</v>
      </c>
      <c r="R3" s="210" t="s">
        <v>251</v>
      </c>
      <c r="S3" s="210" t="s">
        <v>277</v>
      </c>
      <c r="T3" s="210" t="s">
        <v>252</v>
      </c>
      <c r="U3" s="210" t="s">
        <v>253</v>
      </c>
      <c r="V3" s="210" t="s">
        <v>278</v>
      </c>
      <c r="W3" s="211" t="s">
        <v>254</v>
      </c>
      <c r="X3" s="423"/>
      <c r="Y3" s="424"/>
      <c r="Z3" s="210" t="s">
        <v>250</v>
      </c>
      <c r="AA3" s="210" t="s">
        <v>252</v>
      </c>
      <c r="AB3" s="211" t="s">
        <v>254</v>
      </c>
      <c r="AC3" s="423"/>
      <c r="AD3" s="424"/>
      <c r="AE3" s="210" t="s">
        <v>250</v>
      </c>
      <c r="AF3" s="210" t="s">
        <v>252</v>
      </c>
      <c r="AG3" s="211" t="s">
        <v>254</v>
      </c>
      <c r="AH3" s="423"/>
      <c r="AI3" s="424"/>
      <c r="AJ3" s="210" t="s">
        <v>250</v>
      </c>
      <c r="AK3" s="210" t="s">
        <v>252</v>
      </c>
      <c r="AL3" s="211" t="s">
        <v>254</v>
      </c>
      <c r="AM3" s="423"/>
      <c r="AN3" s="424"/>
      <c r="AO3" s="210" t="s">
        <v>250</v>
      </c>
      <c r="AP3" s="210" t="s">
        <v>252</v>
      </c>
      <c r="AQ3" s="211" t="s">
        <v>254</v>
      </c>
    </row>
    <row r="4" spans="1:43" ht="13.5">
      <c r="A4" s="1" t="s">
        <v>0</v>
      </c>
      <c r="B4" s="118" t="s">
        <v>1</v>
      </c>
      <c r="C4" s="119" t="s">
        <v>259</v>
      </c>
      <c r="D4" s="100">
        <v>0</v>
      </c>
      <c r="E4" s="101">
        <v>0</v>
      </c>
      <c r="F4" s="101">
        <v>0</v>
      </c>
      <c r="G4" s="101">
        <v>0</v>
      </c>
      <c r="H4" s="101">
        <v>0</v>
      </c>
      <c r="I4" s="101">
        <v>0</v>
      </c>
      <c r="J4" s="102">
        <v>0</v>
      </c>
      <c r="K4" s="102">
        <v>0</v>
      </c>
      <c r="L4" s="103">
        <v>0</v>
      </c>
      <c r="M4" s="98" t="s">
        <v>1</v>
      </c>
      <c r="N4" s="99" t="s">
        <v>261</v>
      </c>
      <c r="O4" s="100">
        <v>905.52</v>
      </c>
      <c r="P4" s="101">
        <v>70.4</v>
      </c>
      <c r="Q4" s="101">
        <v>975.92</v>
      </c>
      <c r="R4" s="101">
        <v>379.28</v>
      </c>
      <c r="S4" s="101">
        <v>80.08</v>
      </c>
      <c r="T4" s="101">
        <v>459.36</v>
      </c>
      <c r="U4" s="102">
        <v>128.95520000000002</v>
      </c>
      <c r="V4" s="102">
        <v>27.2272</v>
      </c>
      <c r="W4" s="103">
        <v>156.18240000000003</v>
      </c>
      <c r="X4" s="98" t="s">
        <v>1</v>
      </c>
      <c r="Y4" s="99" t="s">
        <v>255</v>
      </c>
      <c r="Z4" s="101">
        <v>0</v>
      </c>
      <c r="AA4" s="101">
        <v>0</v>
      </c>
      <c r="AB4" s="103">
        <v>0</v>
      </c>
      <c r="AC4" s="98" t="s">
        <v>1</v>
      </c>
      <c r="AD4" s="99" t="s">
        <v>257</v>
      </c>
      <c r="AE4" s="101">
        <v>12596.32</v>
      </c>
      <c r="AF4" s="101">
        <v>10303.04</v>
      </c>
      <c r="AG4" s="103">
        <v>3503.0336</v>
      </c>
      <c r="AH4" s="118" t="s">
        <v>1</v>
      </c>
      <c r="AI4" s="119" t="s">
        <v>259</v>
      </c>
      <c r="AJ4" s="101">
        <v>0</v>
      </c>
      <c r="AK4" s="101">
        <v>0</v>
      </c>
      <c r="AL4" s="103">
        <v>0</v>
      </c>
      <c r="AM4" s="98" t="s">
        <v>1</v>
      </c>
      <c r="AN4" s="99" t="s">
        <v>261</v>
      </c>
      <c r="AO4" s="101">
        <v>16198.16</v>
      </c>
      <c r="AP4" s="101">
        <v>11786.72</v>
      </c>
      <c r="AQ4" s="103">
        <v>4007.4848</v>
      </c>
    </row>
    <row r="5" spans="1:43" ht="13.5">
      <c r="A5" s="1" t="s">
        <v>2</v>
      </c>
      <c r="B5" s="104" t="s">
        <v>1</v>
      </c>
      <c r="C5" s="105" t="s">
        <v>109</v>
      </c>
      <c r="D5" s="100">
        <v>0</v>
      </c>
      <c r="E5" s="101">
        <v>0</v>
      </c>
      <c r="F5" s="101">
        <v>0</v>
      </c>
      <c r="G5" s="101">
        <v>0</v>
      </c>
      <c r="H5" s="101">
        <v>0</v>
      </c>
      <c r="I5" s="101">
        <v>0</v>
      </c>
      <c r="J5" s="101">
        <v>0</v>
      </c>
      <c r="K5" s="101">
        <v>0</v>
      </c>
      <c r="L5" s="106">
        <v>0</v>
      </c>
      <c r="M5" s="104" t="s">
        <v>1</v>
      </c>
      <c r="N5" s="105" t="s">
        <v>109</v>
      </c>
      <c r="O5" s="100">
        <v>152.88</v>
      </c>
      <c r="P5" s="101">
        <v>0</v>
      </c>
      <c r="Q5" s="101">
        <v>152.88</v>
      </c>
      <c r="R5" s="101">
        <v>2624.44</v>
      </c>
      <c r="S5" s="101">
        <v>0</v>
      </c>
      <c r="T5" s="101">
        <v>2624.44</v>
      </c>
      <c r="U5" s="101">
        <v>892.3096</v>
      </c>
      <c r="V5" s="101">
        <v>0</v>
      </c>
      <c r="W5" s="106">
        <v>892.3096</v>
      </c>
      <c r="X5" s="104" t="s">
        <v>1</v>
      </c>
      <c r="Y5" s="105" t="s">
        <v>109</v>
      </c>
      <c r="Z5" s="101">
        <v>0</v>
      </c>
      <c r="AA5" s="101">
        <v>0</v>
      </c>
      <c r="AB5" s="106">
        <v>0</v>
      </c>
      <c r="AC5" s="104" t="s">
        <v>1</v>
      </c>
      <c r="AD5" s="105" t="s">
        <v>109</v>
      </c>
      <c r="AE5" s="101">
        <v>150.15</v>
      </c>
      <c r="AF5" s="101">
        <v>2574.39</v>
      </c>
      <c r="AG5" s="106">
        <v>875.2926</v>
      </c>
      <c r="AH5" s="104" t="s">
        <v>1</v>
      </c>
      <c r="AI5" s="105" t="s">
        <v>109</v>
      </c>
      <c r="AJ5" s="101">
        <v>0</v>
      </c>
      <c r="AK5" s="101">
        <v>0</v>
      </c>
      <c r="AL5" s="106">
        <v>0</v>
      </c>
      <c r="AM5" s="104" t="s">
        <v>1</v>
      </c>
      <c r="AN5" s="105" t="s">
        <v>109</v>
      </c>
      <c r="AO5" s="101">
        <v>152.88</v>
      </c>
      <c r="AP5" s="101">
        <v>2624.44</v>
      </c>
      <c r="AQ5" s="106">
        <v>892.3096</v>
      </c>
    </row>
    <row r="6" spans="1:43" ht="13.5">
      <c r="A6" s="1" t="s">
        <v>3</v>
      </c>
      <c r="B6" s="104" t="s">
        <v>1</v>
      </c>
      <c r="C6" s="105" t="s">
        <v>110</v>
      </c>
      <c r="D6" s="100">
        <v>1.74</v>
      </c>
      <c r="E6" s="101">
        <v>0</v>
      </c>
      <c r="F6" s="101">
        <v>1.74</v>
      </c>
      <c r="G6" s="101">
        <v>4.35</v>
      </c>
      <c r="H6" s="101">
        <v>0</v>
      </c>
      <c r="I6" s="101">
        <v>4.35</v>
      </c>
      <c r="J6" s="101">
        <v>1.479</v>
      </c>
      <c r="K6" s="101">
        <v>0</v>
      </c>
      <c r="L6" s="106">
        <v>1.479</v>
      </c>
      <c r="M6" s="104" t="s">
        <v>1</v>
      </c>
      <c r="N6" s="105" t="s">
        <v>110</v>
      </c>
      <c r="O6" s="100">
        <v>4957.26</v>
      </c>
      <c r="P6" s="101">
        <v>37.41</v>
      </c>
      <c r="Q6" s="101">
        <v>4994.67</v>
      </c>
      <c r="R6" s="101">
        <v>214.02</v>
      </c>
      <c r="S6" s="101">
        <v>1.74</v>
      </c>
      <c r="T6" s="101">
        <v>215.76</v>
      </c>
      <c r="U6" s="101">
        <v>72.7668</v>
      </c>
      <c r="V6" s="101">
        <v>0.5916</v>
      </c>
      <c r="W6" s="106">
        <v>73.3584</v>
      </c>
      <c r="X6" s="104" t="s">
        <v>1</v>
      </c>
      <c r="Y6" s="105" t="s">
        <v>110</v>
      </c>
      <c r="Z6" s="101">
        <v>1.74</v>
      </c>
      <c r="AA6" s="101">
        <v>4.35</v>
      </c>
      <c r="AB6" s="106">
        <v>1.479</v>
      </c>
      <c r="AC6" s="104" t="s">
        <v>1</v>
      </c>
      <c r="AD6" s="105" t="s">
        <v>110</v>
      </c>
      <c r="AE6" s="101">
        <v>7437.63</v>
      </c>
      <c r="AF6" s="101">
        <v>215.76</v>
      </c>
      <c r="AG6" s="106">
        <v>73.3584</v>
      </c>
      <c r="AH6" s="104" t="s">
        <v>1</v>
      </c>
      <c r="AI6" s="105" t="s">
        <v>110</v>
      </c>
      <c r="AJ6" s="101">
        <v>1.74</v>
      </c>
      <c r="AK6" s="101">
        <v>4.35</v>
      </c>
      <c r="AL6" s="106">
        <v>1.479</v>
      </c>
      <c r="AM6" s="104" t="s">
        <v>1</v>
      </c>
      <c r="AN6" s="105" t="s">
        <v>110</v>
      </c>
      <c r="AO6" s="101">
        <v>8591.25</v>
      </c>
      <c r="AP6" s="101">
        <v>215.76</v>
      </c>
      <c r="AQ6" s="106">
        <v>73.3584</v>
      </c>
    </row>
    <row r="7" spans="1:43" ht="13.5">
      <c r="A7" s="1" t="s">
        <v>4</v>
      </c>
      <c r="B7" s="104" t="s">
        <v>1</v>
      </c>
      <c r="C7" s="105" t="s">
        <v>111</v>
      </c>
      <c r="D7" s="100">
        <v>522.34</v>
      </c>
      <c r="E7" s="101">
        <v>68.6</v>
      </c>
      <c r="F7" s="101">
        <v>590.94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6">
        <v>0</v>
      </c>
      <c r="M7" s="104" t="s">
        <v>1</v>
      </c>
      <c r="N7" s="105" t="s">
        <v>111</v>
      </c>
      <c r="O7" s="100">
        <v>7322.56</v>
      </c>
      <c r="P7" s="101">
        <v>79.38</v>
      </c>
      <c r="Q7" s="101">
        <v>7401.94</v>
      </c>
      <c r="R7" s="101">
        <v>294.98</v>
      </c>
      <c r="S7" s="101">
        <v>0</v>
      </c>
      <c r="T7" s="101">
        <v>294.98</v>
      </c>
      <c r="U7" s="101">
        <v>100.2932</v>
      </c>
      <c r="V7" s="101">
        <v>0</v>
      </c>
      <c r="W7" s="106">
        <v>100.2932</v>
      </c>
      <c r="X7" s="104" t="s">
        <v>1</v>
      </c>
      <c r="Y7" s="105" t="s">
        <v>111</v>
      </c>
      <c r="Z7" s="101">
        <v>244.02</v>
      </c>
      <c r="AA7" s="101">
        <v>0</v>
      </c>
      <c r="AB7" s="106">
        <v>0</v>
      </c>
      <c r="AC7" s="104" t="s">
        <v>1</v>
      </c>
      <c r="AD7" s="105" t="s">
        <v>111</v>
      </c>
      <c r="AE7" s="101">
        <v>7938.98</v>
      </c>
      <c r="AF7" s="101">
        <v>565.46</v>
      </c>
      <c r="AG7" s="106">
        <v>192.2564</v>
      </c>
      <c r="AH7" s="104" t="s">
        <v>1</v>
      </c>
      <c r="AI7" s="105" t="s">
        <v>111</v>
      </c>
      <c r="AJ7" s="101">
        <v>590.94</v>
      </c>
      <c r="AK7" s="101">
        <v>0</v>
      </c>
      <c r="AL7" s="106">
        <v>0</v>
      </c>
      <c r="AM7" s="104" t="s">
        <v>1</v>
      </c>
      <c r="AN7" s="105" t="s">
        <v>111</v>
      </c>
      <c r="AO7" s="101">
        <v>9271.78</v>
      </c>
      <c r="AP7" s="101">
        <v>565.46</v>
      </c>
      <c r="AQ7" s="106">
        <v>192.2564</v>
      </c>
    </row>
    <row r="8" spans="1:43" ht="13.5">
      <c r="A8" s="1" t="s">
        <v>5</v>
      </c>
      <c r="B8" s="104" t="s">
        <v>1</v>
      </c>
      <c r="C8" s="105" t="s">
        <v>112</v>
      </c>
      <c r="D8" s="100">
        <v>0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6">
        <v>0</v>
      </c>
      <c r="M8" s="104" t="s">
        <v>1</v>
      </c>
      <c r="N8" s="105" t="s">
        <v>112</v>
      </c>
      <c r="O8" s="100">
        <v>0.88</v>
      </c>
      <c r="P8" s="101">
        <v>0</v>
      </c>
      <c r="Q8" s="101">
        <v>0.88</v>
      </c>
      <c r="R8" s="101">
        <v>62.48</v>
      </c>
      <c r="S8" s="101">
        <v>0</v>
      </c>
      <c r="T8" s="101">
        <v>62.48</v>
      </c>
      <c r="U8" s="101">
        <v>21.2432</v>
      </c>
      <c r="V8" s="101">
        <v>0</v>
      </c>
      <c r="W8" s="106">
        <v>21.2432</v>
      </c>
      <c r="X8" s="104" t="s">
        <v>1</v>
      </c>
      <c r="Y8" s="105" t="s">
        <v>112</v>
      </c>
      <c r="Z8" s="101">
        <v>0</v>
      </c>
      <c r="AA8" s="101">
        <v>0</v>
      </c>
      <c r="AB8" s="106">
        <v>0</v>
      </c>
      <c r="AC8" s="104" t="s">
        <v>1</v>
      </c>
      <c r="AD8" s="105" t="s">
        <v>112</v>
      </c>
      <c r="AE8" s="101">
        <v>0.88</v>
      </c>
      <c r="AF8" s="101">
        <v>62.48</v>
      </c>
      <c r="AG8" s="106">
        <v>21.2432</v>
      </c>
      <c r="AH8" s="104" t="s">
        <v>1</v>
      </c>
      <c r="AI8" s="105" t="s">
        <v>112</v>
      </c>
      <c r="AJ8" s="101">
        <v>0</v>
      </c>
      <c r="AK8" s="101">
        <v>0</v>
      </c>
      <c r="AL8" s="106">
        <v>0</v>
      </c>
      <c r="AM8" s="104" t="s">
        <v>1</v>
      </c>
      <c r="AN8" s="105" t="s">
        <v>112</v>
      </c>
      <c r="AO8" s="101">
        <v>0.88</v>
      </c>
      <c r="AP8" s="101">
        <v>62.48</v>
      </c>
      <c r="AQ8" s="106">
        <v>21.2432</v>
      </c>
    </row>
    <row r="9" spans="1:43" ht="13.5">
      <c r="A9" s="1" t="s">
        <v>6</v>
      </c>
      <c r="B9" s="104" t="s">
        <v>1</v>
      </c>
      <c r="C9" s="105" t="s">
        <v>113</v>
      </c>
      <c r="D9" s="100">
        <v>38.18</v>
      </c>
      <c r="E9" s="101">
        <v>0</v>
      </c>
      <c r="F9" s="101">
        <v>38</v>
      </c>
      <c r="G9" s="101">
        <v>1.66</v>
      </c>
      <c r="H9" s="101">
        <v>0</v>
      </c>
      <c r="I9" s="101">
        <v>1.66</v>
      </c>
      <c r="J9" s="101">
        <v>0.5644</v>
      </c>
      <c r="K9" s="101">
        <v>0</v>
      </c>
      <c r="L9" s="106">
        <v>0.5644</v>
      </c>
      <c r="M9" s="104" t="s">
        <v>1</v>
      </c>
      <c r="N9" s="105" t="s">
        <v>113</v>
      </c>
      <c r="O9" s="100">
        <v>2154.68</v>
      </c>
      <c r="P9" s="101">
        <v>42.33</v>
      </c>
      <c r="Q9" s="101">
        <v>2197.01</v>
      </c>
      <c r="R9" s="101">
        <v>547.8</v>
      </c>
      <c r="S9" s="101">
        <v>5.81</v>
      </c>
      <c r="T9" s="101">
        <v>553.61</v>
      </c>
      <c r="U9" s="101">
        <v>186.252</v>
      </c>
      <c r="V9" s="101">
        <v>1.9754000000000003</v>
      </c>
      <c r="W9" s="106">
        <v>188.22740000000002</v>
      </c>
      <c r="X9" s="104" t="s">
        <v>1</v>
      </c>
      <c r="Y9" s="105" t="s">
        <v>113</v>
      </c>
      <c r="Z9" s="101">
        <v>33.2</v>
      </c>
      <c r="AA9" s="101">
        <v>1.66</v>
      </c>
      <c r="AB9" s="106">
        <v>0.5644</v>
      </c>
      <c r="AC9" s="104" t="s">
        <v>1</v>
      </c>
      <c r="AD9" s="105" t="s">
        <v>113</v>
      </c>
      <c r="AE9" s="101">
        <v>19421.17</v>
      </c>
      <c r="AF9" s="101">
        <v>1634.27</v>
      </c>
      <c r="AG9" s="106">
        <v>555.6518</v>
      </c>
      <c r="AH9" s="104" t="s">
        <v>1</v>
      </c>
      <c r="AI9" s="105" t="s">
        <v>113</v>
      </c>
      <c r="AJ9" s="101">
        <v>38.18</v>
      </c>
      <c r="AK9" s="101">
        <v>1.66</v>
      </c>
      <c r="AL9" s="106">
        <v>0.5644</v>
      </c>
      <c r="AM9" s="104" t="s">
        <v>1</v>
      </c>
      <c r="AN9" s="105" t="s">
        <v>113</v>
      </c>
      <c r="AO9" s="101">
        <v>20245.36</v>
      </c>
      <c r="AP9" s="101">
        <v>3466.08</v>
      </c>
      <c r="AQ9" s="106">
        <v>1178.4672</v>
      </c>
    </row>
    <row r="10" spans="1:43" ht="13.5">
      <c r="A10" s="1" t="s">
        <v>7</v>
      </c>
      <c r="B10" s="104" t="s">
        <v>1</v>
      </c>
      <c r="C10" s="105" t="s">
        <v>114</v>
      </c>
      <c r="D10" s="100">
        <v>421.44</v>
      </c>
      <c r="E10" s="101">
        <v>0</v>
      </c>
      <c r="F10" s="101">
        <v>421.44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6">
        <v>0</v>
      </c>
      <c r="M10" s="104" t="s">
        <v>1</v>
      </c>
      <c r="N10" s="105" t="s">
        <v>114</v>
      </c>
      <c r="O10" s="100">
        <v>7500.48</v>
      </c>
      <c r="P10" s="101">
        <v>21.12</v>
      </c>
      <c r="Q10" s="101">
        <v>7521.6</v>
      </c>
      <c r="R10" s="101">
        <v>646.08</v>
      </c>
      <c r="S10" s="101">
        <v>12.48</v>
      </c>
      <c r="T10" s="101">
        <v>658.56</v>
      </c>
      <c r="U10" s="101">
        <v>219.6672</v>
      </c>
      <c r="V10" s="101">
        <v>4.2432</v>
      </c>
      <c r="W10" s="106">
        <v>223.9104</v>
      </c>
      <c r="X10" s="104" t="s">
        <v>1</v>
      </c>
      <c r="Y10" s="105" t="s">
        <v>114</v>
      </c>
      <c r="Z10" s="101">
        <v>208.32</v>
      </c>
      <c r="AA10" s="101">
        <v>0</v>
      </c>
      <c r="AB10" s="106">
        <v>0</v>
      </c>
      <c r="AC10" s="104" t="s">
        <v>1</v>
      </c>
      <c r="AD10" s="105" t="s">
        <v>114</v>
      </c>
      <c r="AE10" s="101">
        <v>9780.48</v>
      </c>
      <c r="AF10" s="101">
        <v>842.88</v>
      </c>
      <c r="AG10" s="106">
        <v>286.5792</v>
      </c>
      <c r="AH10" s="104" t="s">
        <v>1</v>
      </c>
      <c r="AI10" s="105" t="s">
        <v>114</v>
      </c>
      <c r="AJ10" s="101">
        <v>421.44</v>
      </c>
      <c r="AK10" s="101">
        <v>0</v>
      </c>
      <c r="AL10" s="106">
        <v>0</v>
      </c>
      <c r="AM10" s="104" t="s">
        <v>1</v>
      </c>
      <c r="AN10" s="105" t="s">
        <v>114</v>
      </c>
      <c r="AO10" s="101">
        <v>9864.96</v>
      </c>
      <c r="AP10" s="101">
        <v>842.88</v>
      </c>
      <c r="AQ10" s="106">
        <v>286.5792</v>
      </c>
    </row>
    <row r="11" spans="1:43" ht="13.5">
      <c r="A11" s="1" t="s">
        <v>8</v>
      </c>
      <c r="B11" s="104" t="s">
        <v>1</v>
      </c>
      <c r="C11" s="105" t="s">
        <v>115</v>
      </c>
      <c r="D11" s="100">
        <v>103.02</v>
      </c>
      <c r="E11" s="101">
        <v>0</v>
      </c>
      <c r="F11" s="101">
        <v>103.02</v>
      </c>
      <c r="G11" s="101">
        <v>12.12</v>
      </c>
      <c r="H11" s="101">
        <v>0</v>
      </c>
      <c r="I11" s="101">
        <v>12.12</v>
      </c>
      <c r="J11" s="101">
        <v>4.1208</v>
      </c>
      <c r="K11" s="101">
        <v>0</v>
      </c>
      <c r="L11" s="106">
        <v>4.1208</v>
      </c>
      <c r="M11" s="104" t="s">
        <v>1</v>
      </c>
      <c r="N11" s="105" t="s">
        <v>115</v>
      </c>
      <c r="O11" s="100">
        <v>6048.89</v>
      </c>
      <c r="P11" s="101">
        <v>20.2</v>
      </c>
      <c r="Q11" s="101">
        <v>6069.09</v>
      </c>
      <c r="R11" s="101">
        <v>2854.26</v>
      </c>
      <c r="S11" s="101">
        <v>18.18</v>
      </c>
      <c r="T11" s="101">
        <v>2872.44</v>
      </c>
      <c r="U11" s="101">
        <v>970.4484</v>
      </c>
      <c r="V11" s="101">
        <v>6.1812000000000005</v>
      </c>
      <c r="W11" s="106">
        <v>976.6296000000001</v>
      </c>
      <c r="X11" s="104" t="s">
        <v>1</v>
      </c>
      <c r="Y11" s="105" t="s">
        <v>115</v>
      </c>
      <c r="Z11" s="101">
        <v>50.5</v>
      </c>
      <c r="AA11" s="101">
        <v>12.12</v>
      </c>
      <c r="AB11" s="106">
        <v>4.1208</v>
      </c>
      <c r="AC11" s="104" t="s">
        <v>1</v>
      </c>
      <c r="AD11" s="105" t="s">
        <v>115</v>
      </c>
      <c r="AE11" s="101">
        <v>6570.05</v>
      </c>
      <c r="AF11" s="101">
        <v>3016.87</v>
      </c>
      <c r="AG11" s="106">
        <v>1025.7358000000002</v>
      </c>
      <c r="AH11" s="104" t="s">
        <v>1</v>
      </c>
      <c r="AI11" s="105" t="s">
        <v>115</v>
      </c>
      <c r="AJ11" s="101">
        <v>103.02</v>
      </c>
      <c r="AK11" s="101">
        <v>12.12</v>
      </c>
      <c r="AL11" s="106">
        <v>4.1208</v>
      </c>
      <c r="AM11" s="104" t="s">
        <v>1</v>
      </c>
      <c r="AN11" s="105" t="s">
        <v>115</v>
      </c>
      <c r="AO11" s="101">
        <v>6859.92</v>
      </c>
      <c r="AP11" s="101">
        <v>3018.89</v>
      </c>
      <c r="AQ11" s="106">
        <v>1026.4226</v>
      </c>
    </row>
    <row r="12" spans="1:43" ht="13.5">
      <c r="A12" s="1" t="s">
        <v>9</v>
      </c>
      <c r="B12" s="104" t="s">
        <v>1</v>
      </c>
      <c r="C12" s="105" t="s">
        <v>116</v>
      </c>
      <c r="D12" s="100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6">
        <v>0</v>
      </c>
      <c r="M12" s="104" t="s">
        <v>1</v>
      </c>
      <c r="N12" s="105" t="s">
        <v>116</v>
      </c>
      <c r="O12" s="100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6">
        <v>0</v>
      </c>
      <c r="X12" s="104" t="s">
        <v>1</v>
      </c>
      <c r="Y12" s="105" t="s">
        <v>116</v>
      </c>
      <c r="Z12" s="101">
        <v>0</v>
      </c>
      <c r="AA12" s="101">
        <v>0</v>
      </c>
      <c r="AB12" s="106">
        <v>0</v>
      </c>
      <c r="AC12" s="104" t="s">
        <v>1</v>
      </c>
      <c r="AD12" s="105" t="s">
        <v>116</v>
      </c>
      <c r="AE12" s="101">
        <v>0</v>
      </c>
      <c r="AF12" s="101">
        <v>0</v>
      </c>
      <c r="AG12" s="106">
        <v>0</v>
      </c>
      <c r="AH12" s="104" t="s">
        <v>1</v>
      </c>
      <c r="AI12" s="105" t="s">
        <v>116</v>
      </c>
      <c r="AJ12" s="101">
        <v>0</v>
      </c>
      <c r="AK12" s="101">
        <v>0</v>
      </c>
      <c r="AL12" s="106">
        <v>0</v>
      </c>
      <c r="AM12" s="104" t="s">
        <v>1</v>
      </c>
      <c r="AN12" s="105" t="s">
        <v>116</v>
      </c>
      <c r="AO12" s="101">
        <v>0</v>
      </c>
      <c r="AP12" s="101">
        <v>0</v>
      </c>
      <c r="AQ12" s="106">
        <v>0</v>
      </c>
    </row>
    <row r="13" spans="1:43" ht="13.5">
      <c r="A13" s="1" t="s">
        <v>10</v>
      </c>
      <c r="B13" s="104" t="s">
        <v>1</v>
      </c>
      <c r="C13" s="105" t="s">
        <v>117</v>
      </c>
      <c r="D13" s="100">
        <v>79.21</v>
      </c>
      <c r="E13" s="101">
        <v>0</v>
      </c>
      <c r="F13" s="101">
        <v>79.21</v>
      </c>
      <c r="G13" s="101">
        <v>2.67</v>
      </c>
      <c r="H13" s="101">
        <v>0</v>
      </c>
      <c r="I13" s="101">
        <v>2.67</v>
      </c>
      <c r="J13" s="101">
        <v>0.9078</v>
      </c>
      <c r="K13" s="101">
        <v>0</v>
      </c>
      <c r="L13" s="106">
        <v>0.9078</v>
      </c>
      <c r="M13" s="104" t="s">
        <v>1</v>
      </c>
      <c r="N13" s="105" t="s">
        <v>117</v>
      </c>
      <c r="O13" s="100">
        <v>470.81</v>
      </c>
      <c r="P13" s="101">
        <v>15.13</v>
      </c>
      <c r="Q13" s="101">
        <v>485.94</v>
      </c>
      <c r="R13" s="101">
        <v>250.09</v>
      </c>
      <c r="S13" s="101">
        <v>0</v>
      </c>
      <c r="T13" s="101">
        <v>250.09</v>
      </c>
      <c r="U13" s="101">
        <v>85.0306</v>
      </c>
      <c r="V13" s="101">
        <v>0</v>
      </c>
      <c r="W13" s="106">
        <v>85.0306</v>
      </c>
      <c r="X13" s="104" t="s">
        <v>1</v>
      </c>
      <c r="Y13" s="105" t="s">
        <v>117</v>
      </c>
      <c r="Z13" s="101">
        <v>52.51</v>
      </c>
      <c r="AA13" s="101">
        <v>2.67</v>
      </c>
      <c r="AB13" s="106">
        <v>0.9078</v>
      </c>
      <c r="AC13" s="104" t="s">
        <v>1</v>
      </c>
      <c r="AD13" s="105" t="s">
        <v>117</v>
      </c>
      <c r="AE13" s="101">
        <v>1604.67</v>
      </c>
      <c r="AF13" s="101">
        <v>267.89</v>
      </c>
      <c r="AG13" s="106">
        <v>91.0826</v>
      </c>
      <c r="AH13" s="104" t="s">
        <v>1</v>
      </c>
      <c r="AI13" s="105" t="s">
        <v>117</v>
      </c>
      <c r="AJ13" s="101">
        <v>307.94</v>
      </c>
      <c r="AK13" s="101">
        <v>2.67</v>
      </c>
      <c r="AL13" s="106">
        <v>0.9078</v>
      </c>
      <c r="AM13" s="104" t="s">
        <v>1</v>
      </c>
      <c r="AN13" s="105" t="s">
        <v>117</v>
      </c>
      <c r="AO13" s="101">
        <v>1258.46</v>
      </c>
      <c r="AP13" s="101">
        <v>277.68</v>
      </c>
      <c r="AQ13" s="106">
        <v>94.41120000000001</v>
      </c>
    </row>
    <row r="14" spans="1:43" ht="13.5">
      <c r="A14" s="1" t="s">
        <v>11</v>
      </c>
      <c r="B14" s="104" t="s">
        <v>1</v>
      </c>
      <c r="C14" s="105" t="s">
        <v>118</v>
      </c>
      <c r="D14" s="100">
        <v>5499.76</v>
      </c>
      <c r="E14" s="101">
        <v>165.6</v>
      </c>
      <c r="F14" s="101">
        <v>5665</v>
      </c>
      <c r="G14" s="101">
        <v>42.32</v>
      </c>
      <c r="H14" s="101">
        <v>0</v>
      </c>
      <c r="I14" s="101">
        <v>42.32</v>
      </c>
      <c r="J14" s="101">
        <v>14.388800000000002</v>
      </c>
      <c r="K14" s="101">
        <v>0</v>
      </c>
      <c r="L14" s="106">
        <v>14.388800000000002</v>
      </c>
      <c r="M14" s="104" t="s">
        <v>1</v>
      </c>
      <c r="N14" s="105" t="s">
        <v>118</v>
      </c>
      <c r="O14" s="100">
        <v>14860.76</v>
      </c>
      <c r="P14" s="101">
        <v>200.56</v>
      </c>
      <c r="Q14" s="101">
        <v>15061.32</v>
      </c>
      <c r="R14" s="101">
        <v>492.2</v>
      </c>
      <c r="S14" s="101">
        <v>0</v>
      </c>
      <c r="T14" s="101">
        <v>492.2</v>
      </c>
      <c r="U14" s="101">
        <v>167.348</v>
      </c>
      <c r="V14" s="101">
        <v>0</v>
      </c>
      <c r="W14" s="106">
        <v>167.348</v>
      </c>
      <c r="X14" s="104" t="s">
        <v>1</v>
      </c>
      <c r="Y14" s="105" t="s">
        <v>118</v>
      </c>
      <c r="Z14" s="101">
        <v>4220.96</v>
      </c>
      <c r="AA14" s="101">
        <v>41.4</v>
      </c>
      <c r="AB14" s="106">
        <v>14.076</v>
      </c>
      <c r="AC14" s="104" t="s">
        <v>1</v>
      </c>
      <c r="AD14" s="105" t="s">
        <v>118</v>
      </c>
      <c r="AE14" s="101">
        <v>16202.12</v>
      </c>
      <c r="AF14" s="101">
        <v>492.2</v>
      </c>
      <c r="AG14" s="106">
        <v>167.348</v>
      </c>
      <c r="AH14" s="104" t="s">
        <v>1</v>
      </c>
      <c r="AI14" s="105" t="s">
        <v>118</v>
      </c>
      <c r="AJ14" s="101">
        <v>5665.36</v>
      </c>
      <c r="AK14" s="101">
        <v>42.32</v>
      </c>
      <c r="AL14" s="106">
        <v>14.388800000000002</v>
      </c>
      <c r="AM14" s="104" t="s">
        <v>1</v>
      </c>
      <c r="AN14" s="105" t="s">
        <v>118</v>
      </c>
      <c r="AO14" s="101">
        <v>19724.8</v>
      </c>
      <c r="AP14" s="101">
        <v>492.2</v>
      </c>
      <c r="AQ14" s="106">
        <v>167.348</v>
      </c>
    </row>
    <row r="15" spans="1:43" ht="13.5">
      <c r="A15" s="1" t="s">
        <v>12</v>
      </c>
      <c r="B15" s="104" t="s">
        <v>1</v>
      </c>
      <c r="C15" s="105" t="s">
        <v>119</v>
      </c>
      <c r="D15" s="100">
        <v>23.66</v>
      </c>
      <c r="E15" s="101">
        <v>0</v>
      </c>
      <c r="F15" s="101">
        <v>23.66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6">
        <v>0</v>
      </c>
      <c r="M15" s="104" t="s">
        <v>1</v>
      </c>
      <c r="N15" s="105" t="s">
        <v>119</v>
      </c>
      <c r="O15" s="100">
        <v>7391.02</v>
      </c>
      <c r="P15" s="101">
        <v>113.75</v>
      </c>
      <c r="Q15" s="101">
        <v>7504.77</v>
      </c>
      <c r="R15" s="101">
        <v>1849.12</v>
      </c>
      <c r="S15" s="101">
        <v>11.83</v>
      </c>
      <c r="T15" s="101">
        <v>1860.95</v>
      </c>
      <c r="U15" s="101">
        <v>628.7008000000001</v>
      </c>
      <c r="V15" s="101">
        <v>4.0222</v>
      </c>
      <c r="W15" s="106">
        <v>632.7230000000001</v>
      </c>
      <c r="X15" s="104" t="s">
        <v>1</v>
      </c>
      <c r="Y15" s="105" t="s">
        <v>119</v>
      </c>
      <c r="Z15" s="101">
        <v>23.66</v>
      </c>
      <c r="AA15" s="101">
        <v>0</v>
      </c>
      <c r="AB15" s="106">
        <v>0</v>
      </c>
      <c r="AC15" s="104" t="s">
        <v>1</v>
      </c>
      <c r="AD15" s="105" t="s">
        <v>119</v>
      </c>
      <c r="AE15" s="101">
        <v>10980.06</v>
      </c>
      <c r="AF15" s="101">
        <v>2586.22</v>
      </c>
      <c r="AG15" s="106">
        <v>879.3148000000001</v>
      </c>
      <c r="AH15" s="104" t="s">
        <v>1</v>
      </c>
      <c r="AI15" s="105" t="s">
        <v>119</v>
      </c>
      <c r="AJ15" s="101">
        <v>23.66</v>
      </c>
      <c r="AK15" s="101">
        <v>0</v>
      </c>
      <c r="AL15" s="106">
        <v>0</v>
      </c>
      <c r="AM15" s="104" t="s">
        <v>1</v>
      </c>
      <c r="AN15" s="105" t="s">
        <v>119</v>
      </c>
      <c r="AO15" s="101">
        <v>13548.08</v>
      </c>
      <c r="AP15" s="101">
        <v>2998.45</v>
      </c>
      <c r="AQ15" s="106">
        <v>1019.4730000000002</v>
      </c>
    </row>
    <row r="16" spans="1:43" ht="13.5">
      <c r="A16" s="1" t="s">
        <v>13</v>
      </c>
      <c r="B16" s="104" t="s">
        <v>1</v>
      </c>
      <c r="C16" s="105" t="s">
        <v>120</v>
      </c>
      <c r="D16" s="100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6">
        <v>0</v>
      </c>
      <c r="M16" s="104" t="s">
        <v>1</v>
      </c>
      <c r="N16" s="105" t="s">
        <v>120</v>
      </c>
      <c r="O16" s="100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6">
        <v>0</v>
      </c>
      <c r="X16" s="104" t="s">
        <v>1</v>
      </c>
      <c r="Y16" s="105" t="s">
        <v>120</v>
      </c>
      <c r="Z16" s="101">
        <v>0</v>
      </c>
      <c r="AA16" s="101">
        <v>0</v>
      </c>
      <c r="AB16" s="106">
        <v>0</v>
      </c>
      <c r="AC16" s="104" t="s">
        <v>1</v>
      </c>
      <c r="AD16" s="105" t="s">
        <v>120</v>
      </c>
      <c r="AE16" s="101">
        <v>0</v>
      </c>
      <c r="AF16" s="101">
        <v>0</v>
      </c>
      <c r="AG16" s="106">
        <v>0</v>
      </c>
      <c r="AH16" s="104" t="s">
        <v>1</v>
      </c>
      <c r="AI16" s="105" t="s">
        <v>120</v>
      </c>
      <c r="AJ16" s="101">
        <v>0</v>
      </c>
      <c r="AK16" s="101">
        <v>0</v>
      </c>
      <c r="AL16" s="106">
        <v>0</v>
      </c>
      <c r="AM16" s="104" t="s">
        <v>1</v>
      </c>
      <c r="AN16" s="105" t="s">
        <v>120</v>
      </c>
      <c r="AO16" s="101">
        <v>0</v>
      </c>
      <c r="AP16" s="101">
        <v>0</v>
      </c>
      <c r="AQ16" s="106">
        <v>0</v>
      </c>
    </row>
    <row r="17" spans="1:43" ht="13.5">
      <c r="A17" s="1" t="s">
        <v>14</v>
      </c>
      <c r="B17" s="104" t="s">
        <v>1</v>
      </c>
      <c r="C17" s="105" t="s">
        <v>121</v>
      </c>
      <c r="D17" s="100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6">
        <v>0</v>
      </c>
      <c r="M17" s="104" t="s">
        <v>1</v>
      </c>
      <c r="N17" s="105" t="s">
        <v>121</v>
      </c>
      <c r="O17" s="100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6">
        <v>0</v>
      </c>
      <c r="X17" s="104" t="s">
        <v>1</v>
      </c>
      <c r="Y17" s="105" t="s">
        <v>121</v>
      </c>
      <c r="Z17" s="101">
        <v>0</v>
      </c>
      <c r="AA17" s="101">
        <v>0</v>
      </c>
      <c r="AB17" s="106">
        <v>0</v>
      </c>
      <c r="AC17" s="104" t="s">
        <v>1</v>
      </c>
      <c r="AD17" s="105" t="s">
        <v>121</v>
      </c>
      <c r="AE17" s="101">
        <v>0</v>
      </c>
      <c r="AF17" s="101">
        <v>0</v>
      </c>
      <c r="AG17" s="106">
        <v>0</v>
      </c>
      <c r="AH17" s="104" t="s">
        <v>1</v>
      </c>
      <c r="AI17" s="105" t="s">
        <v>121</v>
      </c>
      <c r="AJ17" s="101">
        <v>0</v>
      </c>
      <c r="AK17" s="101">
        <v>0</v>
      </c>
      <c r="AL17" s="106">
        <v>0</v>
      </c>
      <c r="AM17" s="104" t="s">
        <v>1</v>
      </c>
      <c r="AN17" s="105" t="s">
        <v>121</v>
      </c>
      <c r="AO17" s="101">
        <v>0</v>
      </c>
      <c r="AP17" s="101">
        <v>0</v>
      </c>
      <c r="AQ17" s="106">
        <v>0</v>
      </c>
    </row>
    <row r="18" spans="1:43" ht="13.5">
      <c r="A18" s="1" t="s">
        <v>15</v>
      </c>
      <c r="B18" s="104" t="s">
        <v>1</v>
      </c>
      <c r="C18" s="105" t="s">
        <v>122</v>
      </c>
      <c r="D18" s="100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6">
        <v>0</v>
      </c>
      <c r="M18" s="104" t="s">
        <v>1</v>
      </c>
      <c r="N18" s="105" t="s">
        <v>122</v>
      </c>
      <c r="O18" s="100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6">
        <v>0</v>
      </c>
      <c r="X18" s="104" t="s">
        <v>1</v>
      </c>
      <c r="Y18" s="105" t="s">
        <v>122</v>
      </c>
      <c r="Z18" s="101">
        <v>0</v>
      </c>
      <c r="AA18" s="101">
        <v>0</v>
      </c>
      <c r="AB18" s="106">
        <v>0</v>
      </c>
      <c r="AC18" s="104" t="s">
        <v>1</v>
      </c>
      <c r="AD18" s="105" t="s">
        <v>122</v>
      </c>
      <c r="AE18" s="101">
        <v>0</v>
      </c>
      <c r="AF18" s="101">
        <v>0</v>
      </c>
      <c r="AG18" s="106">
        <v>0</v>
      </c>
      <c r="AH18" s="104" t="s">
        <v>1</v>
      </c>
      <c r="AI18" s="105" t="s">
        <v>122</v>
      </c>
      <c r="AJ18" s="101">
        <v>0</v>
      </c>
      <c r="AK18" s="101">
        <v>0</v>
      </c>
      <c r="AL18" s="106">
        <v>0</v>
      </c>
      <c r="AM18" s="104" t="s">
        <v>1</v>
      </c>
      <c r="AN18" s="105" t="s">
        <v>122</v>
      </c>
      <c r="AO18" s="101">
        <v>0</v>
      </c>
      <c r="AP18" s="101">
        <v>0</v>
      </c>
      <c r="AQ18" s="106">
        <v>0</v>
      </c>
    </row>
    <row r="19" spans="1:43" ht="13.5">
      <c r="A19" s="1" t="s">
        <v>16</v>
      </c>
      <c r="B19" s="104" t="s">
        <v>1</v>
      </c>
      <c r="C19" s="105" t="s">
        <v>123</v>
      </c>
      <c r="D19" s="100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6">
        <v>0</v>
      </c>
      <c r="M19" s="104" t="s">
        <v>1</v>
      </c>
      <c r="N19" s="105" t="s">
        <v>123</v>
      </c>
      <c r="O19" s="100">
        <v>0</v>
      </c>
      <c r="P19" s="101">
        <v>0</v>
      </c>
      <c r="Q19" s="101">
        <v>0</v>
      </c>
      <c r="R19" s="101">
        <v>572.22</v>
      </c>
      <c r="S19" s="101">
        <v>0</v>
      </c>
      <c r="T19" s="101">
        <v>572.22</v>
      </c>
      <c r="U19" s="101">
        <v>194.5548</v>
      </c>
      <c r="V19" s="101">
        <v>0</v>
      </c>
      <c r="W19" s="106">
        <v>194.5548</v>
      </c>
      <c r="X19" s="104" t="s">
        <v>1</v>
      </c>
      <c r="Y19" s="105" t="s">
        <v>123</v>
      </c>
      <c r="Z19" s="101">
        <v>0</v>
      </c>
      <c r="AA19" s="101">
        <v>0</v>
      </c>
      <c r="AB19" s="106">
        <v>0</v>
      </c>
      <c r="AC19" s="104" t="s">
        <v>1</v>
      </c>
      <c r="AD19" s="105" t="s">
        <v>123</v>
      </c>
      <c r="AE19" s="101">
        <v>0</v>
      </c>
      <c r="AF19" s="101">
        <v>533.46</v>
      </c>
      <c r="AG19" s="106">
        <v>181.37640000000002</v>
      </c>
      <c r="AH19" s="104" t="s">
        <v>1</v>
      </c>
      <c r="AI19" s="105" t="s">
        <v>123</v>
      </c>
      <c r="AJ19" s="101">
        <v>0</v>
      </c>
      <c r="AK19" s="101">
        <v>0</v>
      </c>
      <c r="AL19" s="106">
        <v>0</v>
      </c>
      <c r="AM19" s="104" t="s">
        <v>1</v>
      </c>
      <c r="AN19" s="105" t="s">
        <v>123</v>
      </c>
      <c r="AO19" s="101">
        <v>0</v>
      </c>
      <c r="AP19" s="101">
        <v>572.22</v>
      </c>
      <c r="AQ19" s="106">
        <v>194.5548</v>
      </c>
    </row>
    <row r="20" spans="1:43" ht="13.5">
      <c r="A20" s="1" t="s">
        <v>17</v>
      </c>
      <c r="B20" s="104" t="s">
        <v>1</v>
      </c>
      <c r="C20" s="105" t="s">
        <v>124</v>
      </c>
      <c r="D20" s="100">
        <v>729.56</v>
      </c>
      <c r="E20" s="101">
        <v>0</v>
      </c>
      <c r="F20" s="101">
        <v>729.56</v>
      </c>
      <c r="G20" s="101">
        <v>54.28</v>
      </c>
      <c r="H20" s="101">
        <v>0</v>
      </c>
      <c r="I20" s="101">
        <v>54.28</v>
      </c>
      <c r="J20" s="101">
        <v>18.4552</v>
      </c>
      <c r="K20" s="101">
        <v>0</v>
      </c>
      <c r="L20" s="106">
        <v>18.4552</v>
      </c>
      <c r="M20" s="104" t="s">
        <v>1</v>
      </c>
      <c r="N20" s="105" t="s">
        <v>124</v>
      </c>
      <c r="O20" s="100">
        <v>2485.84</v>
      </c>
      <c r="P20" s="101">
        <v>4.6</v>
      </c>
      <c r="Q20" s="101">
        <v>2490.44</v>
      </c>
      <c r="R20" s="101">
        <v>4271.56</v>
      </c>
      <c r="S20" s="101">
        <v>3.68</v>
      </c>
      <c r="T20" s="101">
        <v>4275.24</v>
      </c>
      <c r="U20" s="101">
        <v>1452.3304000000003</v>
      </c>
      <c r="V20" s="101">
        <v>1.2512</v>
      </c>
      <c r="W20" s="106">
        <v>1453.5816</v>
      </c>
      <c r="X20" s="104" t="s">
        <v>1</v>
      </c>
      <c r="Y20" s="105" t="s">
        <v>124</v>
      </c>
      <c r="Z20" s="101">
        <v>442.52</v>
      </c>
      <c r="AA20" s="101">
        <v>20.24</v>
      </c>
      <c r="AB20" s="106">
        <v>6.881600000000001</v>
      </c>
      <c r="AC20" s="104" t="s">
        <v>1</v>
      </c>
      <c r="AD20" s="105" t="s">
        <v>124</v>
      </c>
      <c r="AE20" s="101">
        <v>2383.72</v>
      </c>
      <c r="AF20" s="101">
        <v>4278</v>
      </c>
      <c r="AG20" s="106">
        <v>1454.52</v>
      </c>
      <c r="AH20" s="104" t="s">
        <v>1</v>
      </c>
      <c r="AI20" s="105" t="s">
        <v>124</v>
      </c>
      <c r="AJ20" s="101">
        <v>729.56</v>
      </c>
      <c r="AK20" s="101">
        <v>54.28</v>
      </c>
      <c r="AL20" s="106">
        <v>18.4552</v>
      </c>
      <c r="AM20" s="104" t="s">
        <v>1</v>
      </c>
      <c r="AN20" s="105" t="s">
        <v>124</v>
      </c>
      <c r="AO20" s="101">
        <v>3055.32</v>
      </c>
      <c r="AP20" s="101">
        <v>4716.84</v>
      </c>
      <c r="AQ20" s="106">
        <v>1603.7256000000002</v>
      </c>
    </row>
    <row r="21" spans="1:43" ht="13.5">
      <c r="A21" s="1" t="s">
        <v>18</v>
      </c>
      <c r="B21" s="104" t="s">
        <v>1</v>
      </c>
      <c r="C21" s="105" t="s">
        <v>125</v>
      </c>
      <c r="D21" s="100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6">
        <v>0</v>
      </c>
      <c r="M21" s="104" t="s">
        <v>1</v>
      </c>
      <c r="N21" s="105" t="s">
        <v>125</v>
      </c>
      <c r="O21" s="100">
        <v>8.8</v>
      </c>
      <c r="P21" s="101">
        <v>0</v>
      </c>
      <c r="Q21" s="101">
        <v>8.8</v>
      </c>
      <c r="R21" s="101">
        <v>726</v>
      </c>
      <c r="S21" s="101">
        <v>0</v>
      </c>
      <c r="T21" s="101">
        <v>726</v>
      </c>
      <c r="U21" s="101">
        <v>246.84</v>
      </c>
      <c r="V21" s="101">
        <v>0</v>
      </c>
      <c r="W21" s="106">
        <v>246.84</v>
      </c>
      <c r="X21" s="104" t="s">
        <v>1</v>
      </c>
      <c r="Y21" s="105" t="s">
        <v>125</v>
      </c>
      <c r="Z21" s="101">
        <v>0</v>
      </c>
      <c r="AA21" s="101">
        <v>0</v>
      </c>
      <c r="AB21" s="106">
        <v>0</v>
      </c>
      <c r="AC21" s="104" t="s">
        <v>1</v>
      </c>
      <c r="AD21" s="105" t="s">
        <v>125</v>
      </c>
      <c r="AE21" s="101">
        <v>7.92</v>
      </c>
      <c r="AF21" s="101">
        <v>929.28</v>
      </c>
      <c r="AG21" s="106">
        <v>315.95520000000005</v>
      </c>
      <c r="AH21" s="104" t="s">
        <v>1</v>
      </c>
      <c r="AI21" s="105" t="s">
        <v>125</v>
      </c>
      <c r="AJ21" s="101">
        <v>0</v>
      </c>
      <c r="AK21" s="101">
        <v>0</v>
      </c>
      <c r="AL21" s="106">
        <v>0</v>
      </c>
      <c r="AM21" s="104" t="s">
        <v>1</v>
      </c>
      <c r="AN21" s="105" t="s">
        <v>125</v>
      </c>
      <c r="AO21" s="101">
        <v>8.8</v>
      </c>
      <c r="AP21" s="101">
        <v>1327.92</v>
      </c>
      <c r="AQ21" s="106">
        <v>451.49280000000005</v>
      </c>
    </row>
    <row r="22" spans="1:43" ht="13.5">
      <c r="A22" s="1" t="s">
        <v>19</v>
      </c>
      <c r="B22" s="104" t="s">
        <v>1</v>
      </c>
      <c r="C22" s="105" t="s">
        <v>126</v>
      </c>
      <c r="D22" s="100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6">
        <v>0</v>
      </c>
      <c r="M22" s="104" t="s">
        <v>1</v>
      </c>
      <c r="N22" s="105" t="s">
        <v>126</v>
      </c>
      <c r="O22" s="100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6">
        <v>0</v>
      </c>
      <c r="X22" s="104" t="s">
        <v>1</v>
      </c>
      <c r="Y22" s="105" t="s">
        <v>126</v>
      </c>
      <c r="Z22" s="101">
        <v>0</v>
      </c>
      <c r="AA22" s="101">
        <v>0</v>
      </c>
      <c r="AB22" s="106">
        <v>0</v>
      </c>
      <c r="AC22" s="104" t="s">
        <v>1</v>
      </c>
      <c r="AD22" s="105" t="s">
        <v>126</v>
      </c>
      <c r="AE22" s="101">
        <v>0</v>
      </c>
      <c r="AF22" s="101">
        <v>0</v>
      </c>
      <c r="AG22" s="106">
        <v>0</v>
      </c>
      <c r="AH22" s="104" t="s">
        <v>1</v>
      </c>
      <c r="AI22" s="105" t="s">
        <v>126</v>
      </c>
      <c r="AJ22" s="101">
        <v>0</v>
      </c>
      <c r="AK22" s="101">
        <v>0</v>
      </c>
      <c r="AL22" s="106">
        <v>0</v>
      </c>
      <c r="AM22" s="104" t="s">
        <v>1</v>
      </c>
      <c r="AN22" s="105" t="s">
        <v>126</v>
      </c>
      <c r="AO22" s="101">
        <v>0</v>
      </c>
      <c r="AP22" s="101">
        <v>0</v>
      </c>
      <c r="AQ22" s="106">
        <v>0</v>
      </c>
    </row>
    <row r="23" spans="1:43" ht="13.5">
      <c r="A23" s="1" t="s">
        <v>20</v>
      </c>
      <c r="B23" s="104" t="s">
        <v>1</v>
      </c>
      <c r="C23" s="105" t="s">
        <v>127</v>
      </c>
      <c r="D23" s="100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6">
        <v>0</v>
      </c>
      <c r="M23" s="104" t="s">
        <v>1</v>
      </c>
      <c r="N23" s="105" t="s">
        <v>127</v>
      </c>
      <c r="O23" s="100">
        <v>4035.42</v>
      </c>
      <c r="P23" s="101">
        <v>17.86</v>
      </c>
      <c r="Q23" s="101">
        <v>4053.28</v>
      </c>
      <c r="R23" s="101">
        <v>4754.52</v>
      </c>
      <c r="S23" s="101">
        <v>25.38</v>
      </c>
      <c r="T23" s="101">
        <v>4779.9</v>
      </c>
      <c r="U23" s="101">
        <v>1616.5367999999999</v>
      </c>
      <c r="V23" s="101">
        <v>8.6292</v>
      </c>
      <c r="W23" s="106">
        <v>1625.166</v>
      </c>
      <c r="X23" s="104" t="s">
        <v>1</v>
      </c>
      <c r="Y23" s="105" t="s">
        <v>127</v>
      </c>
      <c r="Z23" s="101">
        <v>0</v>
      </c>
      <c r="AA23" s="101">
        <v>0</v>
      </c>
      <c r="AB23" s="106">
        <v>0</v>
      </c>
      <c r="AC23" s="104" t="s">
        <v>1</v>
      </c>
      <c r="AD23" s="105" t="s">
        <v>127</v>
      </c>
      <c r="AE23" s="101">
        <v>4697.18</v>
      </c>
      <c r="AF23" s="101">
        <v>5453.88</v>
      </c>
      <c r="AG23" s="106">
        <v>1854.3192</v>
      </c>
      <c r="AH23" s="104" t="s">
        <v>1</v>
      </c>
      <c r="AI23" s="105" t="s">
        <v>127</v>
      </c>
      <c r="AJ23" s="101">
        <v>0</v>
      </c>
      <c r="AK23" s="101">
        <v>0</v>
      </c>
      <c r="AL23" s="106">
        <v>0</v>
      </c>
      <c r="AM23" s="104" t="s">
        <v>1</v>
      </c>
      <c r="AN23" s="105" t="s">
        <v>127</v>
      </c>
      <c r="AO23" s="101">
        <v>5031.82</v>
      </c>
      <c r="AP23" s="101">
        <v>5728.36</v>
      </c>
      <c r="AQ23" s="106">
        <v>1947.6424</v>
      </c>
    </row>
    <row r="24" spans="1:43" ht="13.5">
      <c r="A24" s="1" t="s">
        <v>21</v>
      </c>
      <c r="B24" s="104" t="s">
        <v>1</v>
      </c>
      <c r="C24" s="105" t="s">
        <v>128</v>
      </c>
      <c r="D24" s="100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6">
        <v>0</v>
      </c>
      <c r="M24" s="104" t="s">
        <v>1</v>
      </c>
      <c r="N24" s="105" t="s">
        <v>128</v>
      </c>
      <c r="O24" s="100">
        <v>40.18</v>
      </c>
      <c r="P24" s="101">
        <v>0</v>
      </c>
      <c r="Q24" s="101">
        <v>40.18</v>
      </c>
      <c r="R24" s="101">
        <v>216.58</v>
      </c>
      <c r="S24" s="101">
        <v>0</v>
      </c>
      <c r="T24" s="101">
        <v>216.58</v>
      </c>
      <c r="U24" s="101">
        <v>73.63719999999999</v>
      </c>
      <c r="V24" s="101">
        <v>0</v>
      </c>
      <c r="W24" s="106">
        <v>73.63719999999999</v>
      </c>
      <c r="X24" s="104" t="s">
        <v>1</v>
      </c>
      <c r="Y24" s="105" t="s">
        <v>128</v>
      </c>
      <c r="Z24" s="101">
        <v>0</v>
      </c>
      <c r="AA24" s="101">
        <v>0</v>
      </c>
      <c r="AB24" s="106">
        <v>0</v>
      </c>
      <c r="AC24" s="104" t="s">
        <v>1</v>
      </c>
      <c r="AD24" s="105" t="s">
        <v>128</v>
      </c>
      <c r="AE24" s="101">
        <v>37.24</v>
      </c>
      <c r="AF24" s="101">
        <v>226.38</v>
      </c>
      <c r="AG24" s="106">
        <v>76.9692</v>
      </c>
      <c r="AH24" s="104" t="s">
        <v>1</v>
      </c>
      <c r="AI24" s="105" t="s">
        <v>128</v>
      </c>
      <c r="AJ24" s="101">
        <v>0</v>
      </c>
      <c r="AK24" s="101">
        <v>0</v>
      </c>
      <c r="AL24" s="106">
        <v>0</v>
      </c>
      <c r="AM24" s="104" t="s">
        <v>1</v>
      </c>
      <c r="AN24" s="105" t="s">
        <v>128</v>
      </c>
      <c r="AO24" s="101">
        <v>40.18</v>
      </c>
      <c r="AP24" s="101">
        <v>230.3</v>
      </c>
      <c r="AQ24" s="106">
        <v>78.302</v>
      </c>
    </row>
    <row r="25" spans="1:43" ht="13.5">
      <c r="A25" s="1" t="s">
        <v>22</v>
      </c>
      <c r="B25" s="104" t="s">
        <v>1</v>
      </c>
      <c r="C25" s="105" t="s">
        <v>129</v>
      </c>
      <c r="D25" s="100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6">
        <v>0</v>
      </c>
      <c r="M25" s="104" t="s">
        <v>1</v>
      </c>
      <c r="N25" s="105" t="s">
        <v>129</v>
      </c>
      <c r="O25" s="100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v>0</v>
      </c>
      <c r="W25" s="106">
        <v>0</v>
      </c>
      <c r="X25" s="104" t="s">
        <v>1</v>
      </c>
      <c r="Y25" s="105" t="s">
        <v>129</v>
      </c>
      <c r="Z25" s="101">
        <v>0</v>
      </c>
      <c r="AA25" s="101">
        <v>0</v>
      </c>
      <c r="AB25" s="106">
        <v>0</v>
      </c>
      <c r="AC25" s="104" t="s">
        <v>1</v>
      </c>
      <c r="AD25" s="105" t="s">
        <v>129</v>
      </c>
      <c r="AE25" s="101">
        <v>0</v>
      </c>
      <c r="AF25" s="101">
        <v>0</v>
      </c>
      <c r="AG25" s="106">
        <v>0</v>
      </c>
      <c r="AH25" s="104" t="s">
        <v>1</v>
      </c>
      <c r="AI25" s="105" t="s">
        <v>129</v>
      </c>
      <c r="AJ25" s="101">
        <v>0</v>
      </c>
      <c r="AK25" s="101">
        <v>0</v>
      </c>
      <c r="AL25" s="106">
        <v>0</v>
      </c>
      <c r="AM25" s="104" t="s">
        <v>1</v>
      </c>
      <c r="AN25" s="105" t="s">
        <v>129</v>
      </c>
      <c r="AO25" s="101">
        <v>0</v>
      </c>
      <c r="AP25" s="101">
        <v>0</v>
      </c>
      <c r="AQ25" s="106">
        <v>0</v>
      </c>
    </row>
    <row r="26" spans="1:43" ht="13.5">
      <c r="A26" s="1" t="s">
        <v>23</v>
      </c>
      <c r="B26" s="104" t="s">
        <v>1</v>
      </c>
      <c r="C26" s="105" t="s">
        <v>130</v>
      </c>
      <c r="D26" s="100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6">
        <v>0</v>
      </c>
      <c r="M26" s="104" t="s">
        <v>1</v>
      </c>
      <c r="N26" s="105" t="s">
        <v>130</v>
      </c>
      <c r="O26" s="100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6">
        <v>0</v>
      </c>
      <c r="X26" s="104" t="s">
        <v>1</v>
      </c>
      <c r="Y26" s="105" t="s">
        <v>130</v>
      </c>
      <c r="Z26" s="101">
        <v>0</v>
      </c>
      <c r="AA26" s="101">
        <v>0</v>
      </c>
      <c r="AB26" s="106">
        <v>0</v>
      </c>
      <c r="AC26" s="104" t="s">
        <v>1</v>
      </c>
      <c r="AD26" s="105" t="s">
        <v>130</v>
      </c>
      <c r="AE26" s="101">
        <v>0</v>
      </c>
      <c r="AF26" s="101">
        <v>0</v>
      </c>
      <c r="AG26" s="106">
        <v>0</v>
      </c>
      <c r="AH26" s="104" t="s">
        <v>1</v>
      </c>
      <c r="AI26" s="105" t="s">
        <v>130</v>
      </c>
      <c r="AJ26" s="101">
        <v>0</v>
      </c>
      <c r="AK26" s="101">
        <v>0</v>
      </c>
      <c r="AL26" s="106">
        <v>0</v>
      </c>
      <c r="AM26" s="104" t="s">
        <v>1</v>
      </c>
      <c r="AN26" s="105" t="s">
        <v>130</v>
      </c>
      <c r="AO26" s="101">
        <v>0</v>
      </c>
      <c r="AP26" s="101">
        <v>0</v>
      </c>
      <c r="AQ26" s="106">
        <v>0</v>
      </c>
    </row>
    <row r="27" spans="1:43" ht="14.25" thickBot="1">
      <c r="A27" s="1" t="s">
        <v>24</v>
      </c>
      <c r="B27" s="107" t="s">
        <v>1</v>
      </c>
      <c r="C27" s="108" t="s">
        <v>131</v>
      </c>
      <c r="D27" s="109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1">
        <v>0</v>
      </c>
      <c r="M27" s="113" t="s">
        <v>1</v>
      </c>
      <c r="N27" s="114" t="s">
        <v>131</v>
      </c>
      <c r="O27" s="109">
        <v>5467.44</v>
      </c>
      <c r="P27" s="110">
        <v>3.42</v>
      </c>
      <c r="Q27" s="110">
        <v>5470.86</v>
      </c>
      <c r="R27" s="110">
        <v>5293.02</v>
      </c>
      <c r="S27" s="110">
        <v>18.24</v>
      </c>
      <c r="T27" s="110">
        <v>5311.26</v>
      </c>
      <c r="U27" s="110">
        <v>1799.6268</v>
      </c>
      <c r="V27" s="110">
        <v>6.2016</v>
      </c>
      <c r="W27" s="111">
        <v>1805.8284</v>
      </c>
      <c r="X27" s="107" t="s">
        <v>1</v>
      </c>
      <c r="Y27" s="108" t="s">
        <v>131</v>
      </c>
      <c r="Z27" s="110">
        <v>0</v>
      </c>
      <c r="AA27" s="110">
        <v>0</v>
      </c>
      <c r="AB27" s="111">
        <v>0</v>
      </c>
      <c r="AC27" s="113" t="s">
        <v>1</v>
      </c>
      <c r="AD27" s="114" t="s">
        <v>131</v>
      </c>
      <c r="AE27" s="110">
        <v>5472</v>
      </c>
      <c r="AF27" s="110">
        <v>6909.54</v>
      </c>
      <c r="AG27" s="111">
        <v>2349.2436000000002</v>
      </c>
      <c r="AH27" s="107" t="s">
        <v>1</v>
      </c>
      <c r="AI27" s="108" t="s">
        <v>131</v>
      </c>
      <c r="AJ27" s="110">
        <v>0</v>
      </c>
      <c r="AK27" s="110">
        <v>0</v>
      </c>
      <c r="AL27" s="111">
        <v>0</v>
      </c>
      <c r="AM27" s="113" t="s">
        <v>1</v>
      </c>
      <c r="AN27" s="114" t="s">
        <v>131</v>
      </c>
      <c r="AO27" s="110">
        <v>5498.22</v>
      </c>
      <c r="AP27" s="110">
        <v>7334.76</v>
      </c>
      <c r="AQ27" s="111">
        <v>2493.8183999999997</v>
      </c>
    </row>
    <row r="28" spans="1:43" ht="13.5">
      <c r="A28" s="1" t="s">
        <v>25</v>
      </c>
      <c r="B28" s="98" t="s">
        <v>260</v>
      </c>
      <c r="C28" s="99" t="s">
        <v>132</v>
      </c>
      <c r="D28" s="11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3">
        <v>0</v>
      </c>
      <c r="M28" s="98" t="s">
        <v>262</v>
      </c>
      <c r="N28" s="99" t="s">
        <v>132</v>
      </c>
      <c r="O28" s="112">
        <v>3180.48</v>
      </c>
      <c r="P28" s="102">
        <v>0</v>
      </c>
      <c r="Q28" s="102">
        <v>3180.48</v>
      </c>
      <c r="R28" s="102">
        <v>3576</v>
      </c>
      <c r="S28" s="102">
        <v>0.96</v>
      </c>
      <c r="T28" s="102">
        <v>3576.96</v>
      </c>
      <c r="U28" s="102">
        <v>1215.84</v>
      </c>
      <c r="V28" s="102">
        <v>0.3264</v>
      </c>
      <c r="W28" s="103">
        <v>1216.1664</v>
      </c>
      <c r="X28" s="98" t="s">
        <v>256</v>
      </c>
      <c r="Y28" s="99" t="s">
        <v>132</v>
      </c>
      <c r="Z28" s="102">
        <v>0</v>
      </c>
      <c r="AA28" s="102">
        <v>0</v>
      </c>
      <c r="AB28" s="103">
        <v>0</v>
      </c>
      <c r="AC28" s="98" t="s">
        <v>258</v>
      </c>
      <c r="AD28" s="99" t="s">
        <v>132</v>
      </c>
      <c r="AE28" s="102">
        <v>3626.88</v>
      </c>
      <c r="AF28" s="102">
        <v>4505.28</v>
      </c>
      <c r="AG28" s="103">
        <v>1531.7952</v>
      </c>
      <c r="AH28" s="98" t="s">
        <v>260</v>
      </c>
      <c r="AI28" s="99" t="s">
        <v>132</v>
      </c>
      <c r="AJ28" s="102">
        <v>0</v>
      </c>
      <c r="AK28" s="102">
        <v>0</v>
      </c>
      <c r="AL28" s="103">
        <v>0</v>
      </c>
      <c r="AM28" s="98" t="s">
        <v>262</v>
      </c>
      <c r="AN28" s="99" t="s">
        <v>132</v>
      </c>
      <c r="AO28" s="102">
        <v>3626.88</v>
      </c>
      <c r="AP28" s="102">
        <v>4234.56</v>
      </c>
      <c r="AQ28" s="103">
        <v>1439.7504</v>
      </c>
    </row>
    <row r="29" spans="1:43" ht="13.5">
      <c r="A29" s="1" t="s">
        <v>26</v>
      </c>
      <c r="B29" s="104" t="s">
        <v>260</v>
      </c>
      <c r="C29" s="105" t="s">
        <v>133</v>
      </c>
      <c r="D29" s="100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6">
        <v>0</v>
      </c>
      <c r="M29" s="104" t="s">
        <v>262</v>
      </c>
      <c r="N29" s="105" t="s">
        <v>133</v>
      </c>
      <c r="O29" s="100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6">
        <v>0</v>
      </c>
      <c r="X29" s="104" t="s">
        <v>256</v>
      </c>
      <c r="Y29" s="105" t="s">
        <v>133</v>
      </c>
      <c r="Z29" s="101">
        <v>0</v>
      </c>
      <c r="AA29" s="101">
        <v>0</v>
      </c>
      <c r="AB29" s="106">
        <v>0</v>
      </c>
      <c r="AC29" s="104" t="s">
        <v>258</v>
      </c>
      <c r="AD29" s="105" t="s">
        <v>133</v>
      </c>
      <c r="AE29" s="101">
        <v>0</v>
      </c>
      <c r="AF29" s="101">
        <v>0</v>
      </c>
      <c r="AG29" s="106">
        <v>0</v>
      </c>
      <c r="AH29" s="104" t="s">
        <v>260</v>
      </c>
      <c r="AI29" s="105" t="s">
        <v>133</v>
      </c>
      <c r="AJ29" s="101">
        <v>0</v>
      </c>
      <c r="AK29" s="101">
        <v>0</v>
      </c>
      <c r="AL29" s="106">
        <v>0</v>
      </c>
      <c r="AM29" s="104" t="s">
        <v>262</v>
      </c>
      <c r="AN29" s="105" t="s">
        <v>133</v>
      </c>
      <c r="AO29" s="101">
        <v>0</v>
      </c>
      <c r="AP29" s="101">
        <v>0</v>
      </c>
      <c r="AQ29" s="106">
        <v>0</v>
      </c>
    </row>
    <row r="30" spans="1:43" ht="13.5">
      <c r="A30" s="1" t="s">
        <v>27</v>
      </c>
      <c r="B30" s="104" t="s">
        <v>260</v>
      </c>
      <c r="C30" s="105" t="s">
        <v>134</v>
      </c>
      <c r="D30" s="100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6">
        <v>0</v>
      </c>
      <c r="M30" s="104" t="s">
        <v>262</v>
      </c>
      <c r="N30" s="105" t="s">
        <v>134</v>
      </c>
      <c r="O30" s="100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6">
        <v>0</v>
      </c>
      <c r="X30" s="104" t="s">
        <v>256</v>
      </c>
      <c r="Y30" s="105" t="s">
        <v>134</v>
      </c>
      <c r="Z30" s="101">
        <v>0</v>
      </c>
      <c r="AA30" s="101">
        <v>0</v>
      </c>
      <c r="AB30" s="106">
        <v>0</v>
      </c>
      <c r="AC30" s="104" t="s">
        <v>258</v>
      </c>
      <c r="AD30" s="105" t="s">
        <v>134</v>
      </c>
      <c r="AE30" s="101">
        <v>0</v>
      </c>
      <c r="AF30" s="101">
        <v>0</v>
      </c>
      <c r="AG30" s="106">
        <v>0</v>
      </c>
      <c r="AH30" s="104" t="s">
        <v>260</v>
      </c>
      <c r="AI30" s="105" t="s">
        <v>134</v>
      </c>
      <c r="AJ30" s="101">
        <v>0</v>
      </c>
      <c r="AK30" s="101">
        <v>0</v>
      </c>
      <c r="AL30" s="106">
        <v>0</v>
      </c>
      <c r="AM30" s="104" t="s">
        <v>262</v>
      </c>
      <c r="AN30" s="105" t="s">
        <v>134</v>
      </c>
      <c r="AO30" s="101">
        <v>0</v>
      </c>
      <c r="AP30" s="101">
        <v>0</v>
      </c>
      <c r="AQ30" s="106">
        <v>0</v>
      </c>
    </row>
    <row r="31" spans="1:43" ht="13.5">
      <c r="A31" s="1" t="s">
        <v>28</v>
      </c>
      <c r="B31" s="104" t="s">
        <v>260</v>
      </c>
      <c r="C31" s="105" t="s">
        <v>113</v>
      </c>
      <c r="D31" s="100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6">
        <v>0</v>
      </c>
      <c r="M31" s="104" t="s">
        <v>262</v>
      </c>
      <c r="N31" s="105" t="s">
        <v>113</v>
      </c>
      <c r="O31" s="100">
        <v>2402.64</v>
      </c>
      <c r="P31" s="101">
        <v>0</v>
      </c>
      <c r="Q31" s="101">
        <v>2402.64</v>
      </c>
      <c r="R31" s="101">
        <v>2718.48</v>
      </c>
      <c r="S31" s="101">
        <v>0</v>
      </c>
      <c r="T31" s="101">
        <v>2718.48</v>
      </c>
      <c r="U31" s="101">
        <v>924.2832000000001</v>
      </c>
      <c r="V31" s="101">
        <v>0</v>
      </c>
      <c r="W31" s="106">
        <v>924.2832000000001</v>
      </c>
      <c r="X31" s="104" t="s">
        <v>256</v>
      </c>
      <c r="Y31" s="105" t="s">
        <v>113</v>
      </c>
      <c r="Z31" s="101">
        <v>0</v>
      </c>
      <c r="AA31" s="101">
        <v>0</v>
      </c>
      <c r="AB31" s="106">
        <v>0</v>
      </c>
      <c r="AC31" s="104" t="s">
        <v>258</v>
      </c>
      <c r="AD31" s="105" t="s">
        <v>113</v>
      </c>
      <c r="AE31" s="101">
        <v>2370.68</v>
      </c>
      <c r="AF31" s="101">
        <v>2901.78</v>
      </c>
      <c r="AG31" s="106">
        <v>986.6052000000001</v>
      </c>
      <c r="AH31" s="104" t="s">
        <v>260</v>
      </c>
      <c r="AI31" s="105" t="s">
        <v>113</v>
      </c>
      <c r="AJ31" s="101">
        <v>0</v>
      </c>
      <c r="AK31" s="101">
        <v>0</v>
      </c>
      <c r="AL31" s="106">
        <v>0</v>
      </c>
      <c r="AM31" s="104" t="s">
        <v>262</v>
      </c>
      <c r="AN31" s="105" t="s">
        <v>113</v>
      </c>
      <c r="AO31" s="101">
        <v>2405.46</v>
      </c>
      <c r="AP31" s="101">
        <v>2768.3</v>
      </c>
      <c r="AQ31" s="106">
        <v>941.222</v>
      </c>
    </row>
    <row r="32" spans="1:43" ht="13.5">
      <c r="A32" s="1" t="s">
        <v>29</v>
      </c>
      <c r="B32" s="104" t="s">
        <v>260</v>
      </c>
      <c r="C32" s="105" t="s">
        <v>135</v>
      </c>
      <c r="D32" s="100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6">
        <v>0</v>
      </c>
      <c r="M32" s="104" t="s">
        <v>262</v>
      </c>
      <c r="N32" s="105" t="s">
        <v>135</v>
      </c>
      <c r="O32" s="100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6">
        <v>0</v>
      </c>
      <c r="X32" s="104" t="s">
        <v>256</v>
      </c>
      <c r="Y32" s="105" t="s">
        <v>135</v>
      </c>
      <c r="Z32" s="101">
        <v>0</v>
      </c>
      <c r="AA32" s="101">
        <v>0</v>
      </c>
      <c r="AB32" s="106">
        <v>0</v>
      </c>
      <c r="AC32" s="104" t="s">
        <v>258</v>
      </c>
      <c r="AD32" s="105" t="s">
        <v>135</v>
      </c>
      <c r="AE32" s="101">
        <v>0</v>
      </c>
      <c r="AF32" s="101">
        <v>0</v>
      </c>
      <c r="AG32" s="106">
        <v>0</v>
      </c>
      <c r="AH32" s="104" t="s">
        <v>260</v>
      </c>
      <c r="AI32" s="105" t="s">
        <v>135</v>
      </c>
      <c r="AJ32" s="101">
        <v>0</v>
      </c>
      <c r="AK32" s="101">
        <v>0</v>
      </c>
      <c r="AL32" s="106">
        <v>0</v>
      </c>
      <c r="AM32" s="104" t="s">
        <v>262</v>
      </c>
      <c r="AN32" s="105" t="s">
        <v>135</v>
      </c>
      <c r="AO32" s="101">
        <v>0</v>
      </c>
      <c r="AP32" s="101">
        <v>0</v>
      </c>
      <c r="AQ32" s="106">
        <v>0</v>
      </c>
    </row>
    <row r="33" spans="1:43" ht="13.5">
      <c r="A33" s="1" t="s">
        <v>30</v>
      </c>
      <c r="B33" s="104" t="s">
        <v>260</v>
      </c>
      <c r="C33" s="105" t="s">
        <v>136</v>
      </c>
      <c r="D33" s="100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6">
        <v>0</v>
      </c>
      <c r="M33" s="104" t="s">
        <v>262</v>
      </c>
      <c r="N33" s="105" t="s">
        <v>136</v>
      </c>
      <c r="O33" s="100">
        <v>0</v>
      </c>
      <c r="P33" s="101">
        <v>0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v>0</v>
      </c>
      <c r="W33" s="106">
        <v>0</v>
      </c>
      <c r="X33" s="104" t="s">
        <v>256</v>
      </c>
      <c r="Y33" s="105" t="s">
        <v>136</v>
      </c>
      <c r="Z33" s="101">
        <v>0</v>
      </c>
      <c r="AA33" s="101">
        <v>0</v>
      </c>
      <c r="AB33" s="106">
        <v>0</v>
      </c>
      <c r="AC33" s="104" t="s">
        <v>258</v>
      </c>
      <c r="AD33" s="105" t="s">
        <v>136</v>
      </c>
      <c r="AE33" s="101">
        <v>0</v>
      </c>
      <c r="AF33" s="101">
        <v>0</v>
      </c>
      <c r="AG33" s="106">
        <v>0</v>
      </c>
      <c r="AH33" s="104" t="s">
        <v>260</v>
      </c>
      <c r="AI33" s="105" t="s">
        <v>136</v>
      </c>
      <c r="AJ33" s="101">
        <v>0</v>
      </c>
      <c r="AK33" s="101">
        <v>0</v>
      </c>
      <c r="AL33" s="106">
        <v>0</v>
      </c>
      <c r="AM33" s="104" t="s">
        <v>262</v>
      </c>
      <c r="AN33" s="105" t="s">
        <v>136</v>
      </c>
      <c r="AO33" s="101">
        <v>0</v>
      </c>
      <c r="AP33" s="101">
        <v>0</v>
      </c>
      <c r="AQ33" s="106">
        <v>0</v>
      </c>
    </row>
    <row r="34" spans="1:43" ht="14.25" thickBot="1">
      <c r="A34" s="1" t="s">
        <v>31</v>
      </c>
      <c r="B34" s="113" t="s">
        <v>260</v>
      </c>
      <c r="C34" s="114" t="s">
        <v>137</v>
      </c>
      <c r="D34" s="115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7">
        <v>0</v>
      </c>
      <c r="M34" s="113" t="s">
        <v>262</v>
      </c>
      <c r="N34" s="114" t="s">
        <v>137</v>
      </c>
      <c r="O34" s="115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7">
        <v>0</v>
      </c>
      <c r="X34" s="113" t="s">
        <v>256</v>
      </c>
      <c r="Y34" s="114" t="s">
        <v>137</v>
      </c>
      <c r="Z34" s="116">
        <v>0</v>
      </c>
      <c r="AA34" s="116">
        <v>0</v>
      </c>
      <c r="AB34" s="117">
        <v>0</v>
      </c>
      <c r="AC34" s="113" t="s">
        <v>258</v>
      </c>
      <c r="AD34" s="114" t="s">
        <v>137</v>
      </c>
      <c r="AE34" s="116">
        <v>0</v>
      </c>
      <c r="AF34" s="116">
        <v>0</v>
      </c>
      <c r="AG34" s="117">
        <v>0</v>
      </c>
      <c r="AH34" s="113" t="s">
        <v>260</v>
      </c>
      <c r="AI34" s="114" t="s">
        <v>137</v>
      </c>
      <c r="AJ34" s="116">
        <v>0</v>
      </c>
      <c r="AK34" s="116">
        <v>0</v>
      </c>
      <c r="AL34" s="117">
        <v>0</v>
      </c>
      <c r="AM34" s="113" t="s">
        <v>262</v>
      </c>
      <c r="AN34" s="114" t="s">
        <v>137</v>
      </c>
      <c r="AO34" s="116">
        <v>0</v>
      </c>
      <c r="AP34" s="116">
        <v>0</v>
      </c>
      <c r="AQ34" s="117">
        <v>0</v>
      </c>
    </row>
    <row r="35" spans="1:43" ht="13.5">
      <c r="A35" s="1" t="s">
        <v>32</v>
      </c>
      <c r="B35" s="118" t="s">
        <v>33</v>
      </c>
      <c r="C35" s="119"/>
      <c r="D35" s="100"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6">
        <v>0</v>
      </c>
      <c r="M35" s="98" t="s">
        <v>33</v>
      </c>
      <c r="N35" s="99"/>
      <c r="O35" s="100">
        <v>1900.68</v>
      </c>
      <c r="P35" s="101">
        <v>0</v>
      </c>
      <c r="Q35" s="101">
        <v>1900.68</v>
      </c>
      <c r="R35" s="101">
        <v>2590.64</v>
      </c>
      <c r="S35" s="101">
        <v>0</v>
      </c>
      <c r="T35" s="101">
        <v>2590.64</v>
      </c>
      <c r="U35" s="101">
        <v>880.8176</v>
      </c>
      <c r="V35" s="101">
        <v>0</v>
      </c>
      <c r="W35" s="106">
        <v>880.8176</v>
      </c>
      <c r="X35" s="118" t="s">
        <v>33</v>
      </c>
      <c r="Y35" s="119"/>
      <c r="Z35" s="101">
        <v>0</v>
      </c>
      <c r="AA35" s="101">
        <v>0</v>
      </c>
      <c r="AB35" s="106">
        <v>0</v>
      </c>
      <c r="AC35" s="98" t="s">
        <v>33</v>
      </c>
      <c r="AD35" s="99"/>
      <c r="AE35" s="101">
        <v>1726.78</v>
      </c>
      <c r="AF35" s="101">
        <v>2353.76</v>
      </c>
      <c r="AG35" s="106">
        <v>800.2783999999999</v>
      </c>
      <c r="AH35" s="118" t="s">
        <v>33</v>
      </c>
      <c r="AI35" s="119"/>
      <c r="AJ35" s="101">
        <v>0</v>
      </c>
      <c r="AK35" s="101">
        <v>0</v>
      </c>
      <c r="AL35" s="106">
        <v>0</v>
      </c>
      <c r="AM35" s="98" t="s">
        <v>33</v>
      </c>
      <c r="AN35" s="99"/>
      <c r="AO35" s="101">
        <v>1900.68</v>
      </c>
      <c r="AP35" s="101">
        <v>2590.64</v>
      </c>
      <c r="AQ35" s="106">
        <v>880.8176</v>
      </c>
    </row>
    <row r="36" spans="1:43" ht="13.5">
      <c r="A36" s="1" t="s">
        <v>34</v>
      </c>
      <c r="B36" s="104" t="s">
        <v>35</v>
      </c>
      <c r="C36" s="105"/>
      <c r="D36" s="100">
        <v>0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6">
        <v>0</v>
      </c>
      <c r="M36" s="104" t="s">
        <v>35</v>
      </c>
      <c r="N36" s="105"/>
      <c r="O36" s="100">
        <v>2.82</v>
      </c>
      <c r="P36" s="101">
        <v>0</v>
      </c>
      <c r="Q36" s="101">
        <v>2.82</v>
      </c>
      <c r="R36" s="101">
        <v>23.5</v>
      </c>
      <c r="S36" s="101">
        <v>0</v>
      </c>
      <c r="T36" s="101">
        <v>23.5</v>
      </c>
      <c r="U36" s="101">
        <v>7.99</v>
      </c>
      <c r="V36" s="101">
        <v>0</v>
      </c>
      <c r="W36" s="106">
        <v>7.99</v>
      </c>
      <c r="X36" s="104" t="s">
        <v>35</v>
      </c>
      <c r="Y36" s="105"/>
      <c r="Z36" s="101">
        <v>0</v>
      </c>
      <c r="AA36" s="101">
        <v>0</v>
      </c>
      <c r="AB36" s="106">
        <v>0</v>
      </c>
      <c r="AC36" s="104" t="s">
        <v>35</v>
      </c>
      <c r="AD36" s="105"/>
      <c r="AE36" s="101">
        <v>1.88</v>
      </c>
      <c r="AF36" s="101">
        <v>20.68</v>
      </c>
      <c r="AG36" s="106">
        <v>7.0312</v>
      </c>
      <c r="AH36" s="104" t="s">
        <v>35</v>
      </c>
      <c r="AI36" s="105"/>
      <c r="AJ36" s="101">
        <v>0</v>
      </c>
      <c r="AK36" s="101">
        <v>0</v>
      </c>
      <c r="AL36" s="106">
        <v>0</v>
      </c>
      <c r="AM36" s="104" t="s">
        <v>35</v>
      </c>
      <c r="AN36" s="105"/>
      <c r="AO36" s="101">
        <v>2.82</v>
      </c>
      <c r="AP36" s="101">
        <v>23.5</v>
      </c>
      <c r="AQ36" s="106">
        <v>7.99</v>
      </c>
    </row>
    <row r="37" spans="1:43" ht="13.5">
      <c r="A37" s="1" t="s">
        <v>36</v>
      </c>
      <c r="B37" s="104" t="s">
        <v>37</v>
      </c>
      <c r="C37" s="105"/>
      <c r="D37" s="100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6">
        <v>0</v>
      </c>
      <c r="M37" s="104" t="s">
        <v>37</v>
      </c>
      <c r="N37" s="105"/>
      <c r="O37" s="100">
        <v>0</v>
      </c>
      <c r="P37" s="101">
        <v>0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v>0</v>
      </c>
      <c r="W37" s="106">
        <v>0</v>
      </c>
      <c r="X37" s="104" t="s">
        <v>37</v>
      </c>
      <c r="Y37" s="105"/>
      <c r="Z37" s="101">
        <v>0</v>
      </c>
      <c r="AA37" s="101">
        <v>0</v>
      </c>
      <c r="AB37" s="106">
        <v>0</v>
      </c>
      <c r="AC37" s="104" t="s">
        <v>37</v>
      </c>
      <c r="AD37" s="105"/>
      <c r="AE37" s="101">
        <v>0</v>
      </c>
      <c r="AF37" s="101">
        <v>0</v>
      </c>
      <c r="AG37" s="106">
        <v>0</v>
      </c>
      <c r="AH37" s="104" t="s">
        <v>37</v>
      </c>
      <c r="AI37" s="105"/>
      <c r="AJ37" s="101">
        <v>0</v>
      </c>
      <c r="AK37" s="101">
        <v>0</v>
      </c>
      <c r="AL37" s="106">
        <v>0</v>
      </c>
      <c r="AM37" s="104" t="s">
        <v>37</v>
      </c>
      <c r="AN37" s="105"/>
      <c r="AO37" s="101">
        <v>0</v>
      </c>
      <c r="AP37" s="101">
        <v>0</v>
      </c>
      <c r="AQ37" s="106">
        <v>0</v>
      </c>
    </row>
    <row r="38" spans="1:43" ht="13.5">
      <c r="A38" s="1" t="s">
        <v>38</v>
      </c>
      <c r="B38" s="104" t="s">
        <v>39</v>
      </c>
      <c r="C38" s="105"/>
      <c r="D38" s="100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6">
        <v>0</v>
      </c>
      <c r="M38" s="104" t="s">
        <v>39</v>
      </c>
      <c r="N38" s="105"/>
      <c r="O38" s="100">
        <v>0</v>
      </c>
      <c r="P38" s="101">
        <v>0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v>0</v>
      </c>
      <c r="W38" s="106">
        <v>0</v>
      </c>
      <c r="X38" s="104" t="s">
        <v>39</v>
      </c>
      <c r="Y38" s="105"/>
      <c r="Z38" s="101">
        <v>0</v>
      </c>
      <c r="AA38" s="101">
        <v>0</v>
      </c>
      <c r="AB38" s="106">
        <v>0</v>
      </c>
      <c r="AC38" s="104" t="s">
        <v>39</v>
      </c>
      <c r="AD38" s="105"/>
      <c r="AE38" s="101">
        <v>0</v>
      </c>
      <c r="AF38" s="101">
        <v>0</v>
      </c>
      <c r="AG38" s="106">
        <v>0</v>
      </c>
      <c r="AH38" s="104" t="s">
        <v>39</v>
      </c>
      <c r="AI38" s="105"/>
      <c r="AJ38" s="101">
        <v>0</v>
      </c>
      <c r="AK38" s="101">
        <v>0</v>
      </c>
      <c r="AL38" s="106">
        <v>0</v>
      </c>
      <c r="AM38" s="104" t="s">
        <v>39</v>
      </c>
      <c r="AN38" s="105"/>
      <c r="AO38" s="101">
        <v>0</v>
      </c>
      <c r="AP38" s="101">
        <v>0</v>
      </c>
      <c r="AQ38" s="106">
        <v>0</v>
      </c>
    </row>
    <row r="39" spans="1:43" ht="13.5">
      <c r="A39" s="1" t="s">
        <v>40</v>
      </c>
      <c r="B39" s="104" t="s">
        <v>41</v>
      </c>
      <c r="C39" s="105"/>
      <c r="D39" s="100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6">
        <v>0</v>
      </c>
      <c r="M39" s="104" t="s">
        <v>41</v>
      </c>
      <c r="N39" s="105"/>
      <c r="O39" s="100">
        <v>1967.4</v>
      </c>
      <c r="P39" s="101">
        <v>0</v>
      </c>
      <c r="Q39" s="101">
        <v>1967.4</v>
      </c>
      <c r="R39" s="101">
        <v>1313.1</v>
      </c>
      <c r="S39" s="101">
        <v>0</v>
      </c>
      <c r="T39" s="101">
        <v>1313.1</v>
      </c>
      <c r="U39" s="101">
        <v>446.45400000000006</v>
      </c>
      <c r="V39" s="101">
        <v>0</v>
      </c>
      <c r="W39" s="106">
        <v>446.45400000000006</v>
      </c>
      <c r="X39" s="104" t="s">
        <v>41</v>
      </c>
      <c r="Y39" s="105"/>
      <c r="Z39" s="101">
        <v>0</v>
      </c>
      <c r="AA39" s="101">
        <v>0</v>
      </c>
      <c r="AB39" s="106">
        <v>0</v>
      </c>
      <c r="AC39" s="104" t="s">
        <v>41</v>
      </c>
      <c r="AD39" s="105"/>
      <c r="AE39" s="101">
        <v>1800</v>
      </c>
      <c r="AF39" s="101">
        <v>1201.5</v>
      </c>
      <c r="AG39" s="106">
        <v>408.51</v>
      </c>
      <c r="AH39" s="104" t="s">
        <v>41</v>
      </c>
      <c r="AI39" s="105"/>
      <c r="AJ39" s="101">
        <v>0</v>
      </c>
      <c r="AK39" s="101">
        <v>0</v>
      </c>
      <c r="AL39" s="106">
        <v>0</v>
      </c>
      <c r="AM39" s="104" t="s">
        <v>41</v>
      </c>
      <c r="AN39" s="105"/>
      <c r="AO39" s="101">
        <v>1967.4</v>
      </c>
      <c r="AP39" s="101">
        <v>1313.1</v>
      </c>
      <c r="AQ39" s="106">
        <v>446.45400000000006</v>
      </c>
    </row>
    <row r="40" spans="1:43" ht="13.5">
      <c r="A40" s="1" t="s">
        <v>42</v>
      </c>
      <c r="B40" s="104" t="s">
        <v>43</v>
      </c>
      <c r="C40" s="105"/>
      <c r="D40" s="100">
        <v>0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6">
        <v>0</v>
      </c>
      <c r="M40" s="104" t="s">
        <v>43</v>
      </c>
      <c r="N40" s="105"/>
      <c r="O40" s="100">
        <v>0</v>
      </c>
      <c r="P40" s="101">
        <v>0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v>0</v>
      </c>
      <c r="W40" s="106">
        <v>0</v>
      </c>
      <c r="X40" s="104" t="s">
        <v>43</v>
      </c>
      <c r="Y40" s="105"/>
      <c r="Z40" s="101">
        <v>0</v>
      </c>
      <c r="AA40" s="101">
        <v>0</v>
      </c>
      <c r="AB40" s="106">
        <v>0</v>
      </c>
      <c r="AC40" s="104" t="s">
        <v>43</v>
      </c>
      <c r="AD40" s="105"/>
      <c r="AE40" s="101">
        <v>0</v>
      </c>
      <c r="AF40" s="101">
        <v>0</v>
      </c>
      <c r="AG40" s="106">
        <v>0</v>
      </c>
      <c r="AH40" s="104" t="s">
        <v>43</v>
      </c>
      <c r="AI40" s="105"/>
      <c r="AJ40" s="101">
        <v>0</v>
      </c>
      <c r="AK40" s="101">
        <v>0</v>
      </c>
      <c r="AL40" s="106">
        <v>0</v>
      </c>
      <c r="AM40" s="104" t="s">
        <v>43</v>
      </c>
      <c r="AN40" s="105"/>
      <c r="AO40" s="101">
        <v>0</v>
      </c>
      <c r="AP40" s="101">
        <v>0</v>
      </c>
      <c r="AQ40" s="106">
        <v>0</v>
      </c>
    </row>
    <row r="41" spans="1:43" ht="13.5">
      <c r="A41" s="1" t="s">
        <v>44</v>
      </c>
      <c r="B41" s="104" t="s">
        <v>45</v>
      </c>
      <c r="C41" s="105"/>
      <c r="D41" s="100">
        <v>0</v>
      </c>
      <c r="E41" s="101">
        <v>0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6">
        <v>0</v>
      </c>
      <c r="M41" s="104" t="s">
        <v>45</v>
      </c>
      <c r="N41" s="105"/>
      <c r="O41" s="100">
        <v>299.86</v>
      </c>
      <c r="P41" s="101">
        <v>0</v>
      </c>
      <c r="Q41" s="101">
        <v>299.86</v>
      </c>
      <c r="R41" s="101">
        <v>780.2</v>
      </c>
      <c r="S41" s="101">
        <v>0</v>
      </c>
      <c r="T41" s="101">
        <v>780.2</v>
      </c>
      <c r="U41" s="101">
        <v>265.26800000000003</v>
      </c>
      <c r="V41" s="101">
        <v>0</v>
      </c>
      <c r="W41" s="106">
        <v>265.26800000000003</v>
      </c>
      <c r="X41" s="104" t="s">
        <v>45</v>
      </c>
      <c r="Y41" s="105"/>
      <c r="Z41" s="101">
        <v>0</v>
      </c>
      <c r="AA41" s="101">
        <v>0</v>
      </c>
      <c r="AB41" s="106">
        <v>0</v>
      </c>
      <c r="AC41" s="104" t="s">
        <v>45</v>
      </c>
      <c r="AD41" s="105"/>
      <c r="AE41" s="101">
        <v>5145.56</v>
      </c>
      <c r="AF41" s="101">
        <v>693.72</v>
      </c>
      <c r="AG41" s="106">
        <v>235.8648</v>
      </c>
      <c r="AH41" s="104" t="s">
        <v>45</v>
      </c>
      <c r="AI41" s="105"/>
      <c r="AJ41" s="101">
        <v>0</v>
      </c>
      <c r="AK41" s="101">
        <v>0</v>
      </c>
      <c r="AL41" s="106">
        <v>0</v>
      </c>
      <c r="AM41" s="104" t="s">
        <v>45</v>
      </c>
      <c r="AN41" s="105"/>
      <c r="AO41" s="101">
        <v>299.86</v>
      </c>
      <c r="AP41" s="101">
        <v>780.2</v>
      </c>
      <c r="AQ41" s="106">
        <v>265.26800000000003</v>
      </c>
    </row>
    <row r="42" spans="1:43" ht="13.5">
      <c r="A42" s="1" t="s">
        <v>46</v>
      </c>
      <c r="B42" s="104" t="s">
        <v>47</v>
      </c>
      <c r="C42" s="105"/>
      <c r="D42" s="100">
        <v>0</v>
      </c>
      <c r="E42" s="101">
        <v>0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  <c r="L42" s="106">
        <v>0</v>
      </c>
      <c r="M42" s="104" t="s">
        <v>47</v>
      </c>
      <c r="N42" s="105"/>
      <c r="O42" s="100">
        <v>0</v>
      </c>
      <c r="P42" s="101">
        <v>0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v>0</v>
      </c>
      <c r="W42" s="106">
        <v>0</v>
      </c>
      <c r="X42" s="104" t="s">
        <v>47</v>
      </c>
      <c r="Y42" s="105"/>
      <c r="Z42" s="101">
        <v>0</v>
      </c>
      <c r="AA42" s="101">
        <v>0</v>
      </c>
      <c r="AB42" s="106">
        <v>0</v>
      </c>
      <c r="AC42" s="104" t="s">
        <v>47</v>
      </c>
      <c r="AD42" s="105"/>
      <c r="AE42" s="101">
        <v>0</v>
      </c>
      <c r="AF42" s="101">
        <v>0</v>
      </c>
      <c r="AG42" s="106">
        <v>0</v>
      </c>
      <c r="AH42" s="104" t="s">
        <v>47</v>
      </c>
      <c r="AI42" s="105"/>
      <c r="AJ42" s="101">
        <v>0</v>
      </c>
      <c r="AK42" s="101">
        <v>0</v>
      </c>
      <c r="AL42" s="106">
        <v>0</v>
      </c>
      <c r="AM42" s="104" t="s">
        <v>47</v>
      </c>
      <c r="AN42" s="105"/>
      <c r="AO42" s="101">
        <v>0</v>
      </c>
      <c r="AP42" s="101">
        <v>0</v>
      </c>
      <c r="AQ42" s="106">
        <v>0</v>
      </c>
    </row>
    <row r="43" spans="1:43" ht="13.5">
      <c r="A43" s="1" t="s">
        <v>48</v>
      </c>
      <c r="B43" s="104" t="s">
        <v>49</v>
      </c>
      <c r="C43" s="105"/>
      <c r="D43" s="100">
        <v>0</v>
      </c>
      <c r="E43" s="101">
        <v>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6">
        <v>0</v>
      </c>
      <c r="M43" s="104" t="s">
        <v>49</v>
      </c>
      <c r="N43" s="105"/>
      <c r="O43" s="100">
        <v>0</v>
      </c>
      <c r="P43" s="101">
        <v>0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v>0</v>
      </c>
      <c r="W43" s="106">
        <v>0</v>
      </c>
      <c r="X43" s="104" t="s">
        <v>49</v>
      </c>
      <c r="Y43" s="105"/>
      <c r="Z43" s="101">
        <v>0</v>
      </c>
      <c r="AA43" s="101">
        <v>0</v>
      </c>
      <c r="AB43" s="106">
        <v>0</v>
      </c>
      <c r="AC43" s="104" t="s">
        <v>49</v>
      </c>
      <c r="AD43" s="105"/>
      <c r="AE43" s="101">
        <v>0</v>
      </c>
      <c r="AF43" s="101">
        <v>0</v>
      </c>
      <c r="AG43" s="106">
        <v>0</v>
      </c>
      <c r="AH43" s="104" t="s">
        <v>49</v>
      </c>
      <c r="AI43" s="105"/>
      <c r="AJ43" s="101">
        <v>0</v>
      </c>
      <c r="AK43" s="101">
        <v>0</v>
      </c>
      <c r="AL43" s="106">
        <v>0</v>
      </c>
      <c r="AM43" s="104" t="s">
        <v>49</v>
      </c>
      <c r="AN43" s="105"/>
      <c r="AO43" s="101">
        <v>0</v>
      </c>
      <c r="AP43" s="101">
        <v>0</v>
      </c>
      <c r="AQ43" s="106">
        <v>0</v>
      </c>
    </row>
    <row r="44" spans="1:43" ht="13.5">
      <c r="A44" s="1" t="s">
        <v>50</v>
      </c>
      <c r="B44" s="104" t="s">
        <v>51</v>
      </c>
      <c r="C44" s="105"/>
      <c r="D44" s="100">
        <v>0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6">
        <v>0</v>
      </c>
      <c r="M44" s="104" t="s">
        <v>51</v>
      </c>
      <c r="N44" s="105"/>
      <c r="O44" s="100">
        <v>0</v>
      </c>
      <c r="P44" s="101">
        <v>0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v>0</v>
      </c>
      <c r="W44" s="106">
        <v>0</v>
      </c>
      <c r="X44" s="104" t="s">
        <v>51</v>
      </c>
      <c r="Y44" s="105"/>
      <c r="Z44" s="101">
        <v>0</v>
      </c>
      <c r="AA44" s="101">
        <v>0</v>
      </c>
      <c r="AB44" s="106">
        <v>0</v>
      </c>
      <c r="AC44" s="104" t="s">
        <v>51</v>
      </c>
      <c r="AD44" s="105"/>
      <c r="AE44" s="101">
        <v>0</v>
      </c>
      <c r="AF44" s="101">
        <v>0</v>
      </c>
      <c r="AG44" s="106">
        <v>0</v>
      </c>
      <c r="AH44" s="104" t="s">
        <v>51</v>
      </c>
      <c r="AI44" s="105"/>
      <c r="AJ44" s="101">
        <v>0</v>
      </c>
      <c r="AK44" s="101">
        <v>0</v>
      </c>
      <c r="AL44" s="106">
        <v>0</v>
      </c>
      <c r="AM44" s="104" t="s">
        <v>51</v>
      </c>
      <c r="AN44" s="105"/>
      <c r="AO44" s="101">
        <v>0</v>
      </c>
      <c r="AP44" s="101">
        <v>0</v>
      </c>
      <c r="AQ44" s="106">
        <v>0</v>
      </c>
    </row>
    <row r="45" spans="1:43" ht="13.5">
      <c r="A45" s="1" t="s">
        <v>52</v>
      </c>
      <c r="B45" s="104" t="s">
        <v>53</v>
      </c>
      <c r="C45" s="105"/>
      <c r="D45" s="100">
        <v>0</v>
      </c>
      <c r="E45" s="101">
        <v>0</v>
      </c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6">
        <v>0</v>
      </c>
      <c r="M45" s="104" t="s">
        <v>53</v>
      </c>
      <c r="N45" s="105"/>
      <c r="O45" s="100">
        <v>0</v>
      </c>
      <c r="P45" s="101">
        <v>0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v>0</v>
      </c>
      <c r="W45" s="106">
        <v>0</v>
      </c>
      <c r="X45" s="104" t="s">
        <v>53</v>
      </c>
      <c r="Y45" s="105"/>
      <c r="Z45" s="101">
        <v>0</v>
      </c>
      <c r="AA45" s="101">
        <v>0</v>
      </c>
      <c r="AB45" s="106">
        <v>0</v>
      </c>
      <c r="AC45" s="104" t="s">
        <v>53</v>
      </c>
      <c r="AD45" s="105"/>
      <c r="AE45" s="101">
        <v>0</v>
      </c>
      <c r="AF45" s="101">
        <v>0</v>
      </c>
      <c r="AG45" s="106">
        <v>0</v>
      </c>
      <c r="AH45" s="104" t="s">
        <v>53</v>
      </c>
      <c r="AI45" s="105"/>
      <c r="AJ45" s="101">
        <v>0</v>
      </c>
      <c r="AK45" s="101">
        <v>0</v>
      </c>
      <c r="AL45" s="106">
        <v>0</v>
      </c>
      <c r="AM45" s="104" t="s">
        <v>53</v>
      </c>
      <c r="AN45" s="105"/>
      <c r="AO45" s="101">
        <v>0</v>
      </c>
      <c r="AP45" s="101">
        <v>0</v>
      </c>
      <c r="AQ45" s="106">
        <v>0</v>
      </c>
    </row>
    <row r="46" spans="1:43" ht="13.5">
      <c r="A46" s="1" t="s">
        <v>54</v>
      </c>
      <c r="B46" s="104" t="s">
        <v>55</v>
      </c>
      <c r="C46" s="105"/>
      <c r="D46" s="100">
        <v>0</v>
      </c>
      <c r="E46" s="101">
        <v>0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6">
        <v>0</v>
      </c>
      <c r="M46" s="104" t="s">
        <v>55</v>
      </c>
      <c r="N46" s="105"/>
      <c r="O46" s="100">
        <v>78.02</v>
      </c>
      <c r="P46" s="101">
        <v>0</v>
      </c>
      <c r="Q46" s="101">
        <v>78.02</v>
      </c>
      <c r="R46" s="101">
        <v>458.72</v>
      </c>
      <c r="S46" s="101">
        <v>0</v>
      </c>
      <c r="T46" s="101">
        <v>458.72</v>
      </c>
      <c r="U46" s="101">
        <v>155.9648</v>
      </c>
      <c r="V46" s="101">
        <v>0</v>
      </c>
      <c r="W46" s="106">
        <v>155.9648</v>
      </c>
      <c r="X46" s="104" t="s">
        <v>55</v>
      </c>
      <c r="Y46" s="105"/>
      <c r="Z46" s="101">
        <v>0</v>
      </c>
      <c r="AA46" s="101">
        <v>0</v>
      </c>
      <c r="AB46" s="106">
        <v>0</v>
      </c>
      <c r="AC46" s="104" t="s">
        <v>55</v>
      </c>
      <c r="AD46" s="105"/>
      <c r="AE46" s="101">
        <v>78.02</v>
      </c>
      <c r="AF46" s="101">
        <v>458.72</v>
      </c>
      <c r="AG46" s="106">
        <v>155.9648</v>
      </c>
      <c r="AH46" s="104" t="s">
        <v>55</v>
      </c>
      <c r="AI46" s="105"/>
      <c r="AJ46" s="101">
        <v>0</v>
      </c>
      <c r="AK46" s="101">
        <v>0</v>
      </c>
      <c r="AL46" s="106">
        <v>0</v>
      </c>
      <c r="AM46" s="104" t="s">
        <v>55</v>
      </c>
      <c r="AN46" s="105"/>
      <c r="AO46" s="101">
        <v>78.02</v>
      </c>
      <c r="AP46" s="101">
        <v>458.72</v>
      </c>
      <c r="AQ46" s="106">
        <v>155.9648</v>
      </c>
    </row>
    <row r="47" spans="1:43" ht="13.5">
      <c r="A47" s="1" t="s">
        <v>56</v>
      </c>
      <c r="B47" s="104" t="s">
        <v>57</v>
      </c>
      <c r="C47" s="105"/>
      <c r="D47" s="100">
        <v>0</v>
      </c>
      <c r="E47" s="101">
        <v>0</v>
      </c>
      <c r="F47" s="101">
        <v>0</v>
      </c>
      <c r="G47" s="101">
        <v>0</v>
      </c>
      <c r="H47" s="101">
        <v>0</v>
      </c>
      <c r="I47" s="101">
        <v>0</v>
      </c>
      <c r="J47" s="101">
        <v>0</v>
      </c>
      <c r="K47" s="101">
        <v>0</v>
      </c>
      <c r="L47" s="106">
        <v>0</v>
      </c>
      <c r="M47" s="104" t="s">
        <v>57</v>
      </c>
      <c r="N47" s="105"/>
      <c r="O47" s="100">
        <v>0</v>
      </c>
      <c r="P47" s="101">
        <v>0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v>0</v>
      </c>
      <c r="W47" s="106">
        <v>0</v>
      </c>
      <c r="X47" s="104" t="s">
        <v>57</v>
      </c>
      <c r="Y47" s="105"/>
      <c r="Z47" s="101">
        <v>0</v>
      </c>
      <c r="AA47" s="101">
        <v>0</v>
      </c>
      <c r="AB47" s="106">
        <v>0</v>
      </c>
      <c r="AC47" s="104" t="s">
        <v>57</v>
      </c>
      <c r="AD47" s="105"/>
      <c r="AE47" s="101">
        <v>0</v>
      </c>
      <c r="AF47" s="101">
        <v>0</v>
      </c>
      <c r="AG47" s="106">
        <v>0</v>
      </c>
      <c r="AH47" s="104" t="s">
        <v>57</v>
      </c>
      <c r="AI47" s="105"/>
      <c r="AJ47" s="101">
        <v>0</v>
      </c>
      <c r="AK47" s="101">
        <v>0</v>
      </c>
      <c r="AL47" s="106">
        <v>0</v>
      </c>
      <c r="AM47" s="104" t="s">
        <v>57</v>
      </c>
      <c r="AN47" s="105"/>
      <c r="AO47" s="101">
        <v>0</v>
      </c>
      <c r="AP47" s="101">
        <v>0</v>
      </c>
      <c r="AQ47" s="106">
        <v>0</v>
      </c>
    </row>
    <row r="48" spans="1:43" ht="13.5">
      <c r="A48" s="1" t="s">
        <v>58</v>
      </c>
      <c r="B48" s="104" t="s">
        <v>59</v>
      </c>
      <c r="C48" s="105"/>
      <c r="D48" s="100">
        <v>0</v>
      </c>
      <c r="E48" s="101">
        <v>0</v>
      </c>
      <c r="F48" s="101">
        <v>0</v>
      </c>
      <c r="G48" s="101">
        <v>0</v>
      </c>
      <c r="H48" s="101">
        <v>0</v>
      </c>
      <c r="I48" s="101">
        <v>0</v>
      </c>
      <c r="J48" s="101">
        <v>0</v>
      </c>
      <c r="K48" s="101">
        <v>0</v>
      </c>
      <c r="L48" s="106">
        <v>0</v>
      </c>
      <c r="M48" s="104" t="s">
        <v>59</v>
      </c>
      <c r="N48" s="105"/>
      <c r="O48" s="100">
        <v>0</v>
      </c>
      <c r="P48" s="101">
        <v>0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v>0</v>
      </c>
      <c r="W48" s="106">
        <v>0</v>
      </c>
      <c r="X48" s="104" t="s">
        <v>59</v>
      </c>
      <c r="Y48" s="105"/>
      <c r="Z48" s="101">
        <v>0</v>
      </c>
      <c r="AA48" s="101">
        <v>0</v>
      </c>
      <c r="AB48" s="106">
        <v>0</v>
      </c>
      <c r="AC48" s="104" t="s">
        <v>59</v>
      </c>
      <c r="AD48" s="105"/>
      <c r="AE48" s="101">
        <v>0</v>
      </c>
      <c r="AF48" s="101">
        <v>0</v>
      </c>
      <c r="AG48" s="106">
        <v>0</v>
      </c>
      <c r="AH48" s="104" t="s">
        <v>59</v>
      </c>
      <c r="AI48" s="105"/>
      <c r="AJ48" s="101">
        <v>0</v>
      </c>
      <c r="AK48" s="101">
        <v>0</v>
      </c>
      <c r="AL48" s="106">
        <v>0</v>
      </c>
      <c r="AM48" s="104" t="s">
        <v>59</v>
      </c>
      <c r="AN48" s="105"/>
      <c r="AO48" s="101">
        <v>0</v>
      </c>
      <c r="AP48" s="101">
        <v>0</v>
      </c>
      <c r="AQ48" s="106">
        <v>0</v>
      </c>
    </row>
    <row r="49" spans="1:43" ht="13.5">
      <c r="A49" s="1" t="s">
        <v>60</v>
      </c>
      <c r="B49" s="104" t="s">
        <v>61</v>
      </c>
      <c r="C49" s="105"/>
      <c r="D49" s="100">
        <v>0</v>
      </c>
      <c r="E49" s="101">
        <v>0</v>
      </c>
      <c r="F49" s="101">
        <v>0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6">
        <v>0</v>
      </c>
      <c r="M49" s="104" t="s">
        <v>61</v>
      </c>
      <c r="N49" s="105"/>
      <c r="O49" s="100">
        <v>0</v>
      </c>
      <c r="P49" s="101">
        <v>0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1">
        <v>0</v>
      </c>
      <c r="W49" s="106">
        <v>0</v>
      </c>
      <c r="X49" s="104" t="s">
        <v>61</v>
      </c>
      <c r="Y49" s="105"/>
      <c r="Z49" s="101">
        <v>0</v>
      </c>
      <c r="AA49" s="101">
        <v>0</v>
      </c>
      <c r="AB49" s="106">
        <v>0</v>
      </c>
      <c r="AC49" s="104" t="s">
        <v>61</v>
      </c>
      <c r="AD49" s="105"/>
      <c r="AE49" s="101">
        <v>0</v>
      </c>
      <c r="AF49" s="101">
        <v>0</v>
      </c>
      <c r="AG49" s="106">
        <v>0</v>
      </c>
      <c r="AH49" s="104" t="s">
        <v>61</v>
      </c>
      <c r="AI49" s="105"/>
      <c r="AJ49" s="101">
        <v>0</v>
      </c>
      <c r="AK49" s="101">
        <v>0</v>
      </c>
      <c r="AL49" s="106">
        <v>0</v>
      </c>
      <c r="AM49" s="104" t="s">
        <v>61</v>
      </c>
      <c r="AN49" s="105"/>
      <c r="AO49" s="101">
        <v>0</v>
      </c>
      <c r="AP49" s="101">
        <v>0</v>
      </c>
      <c r="AQ49" s="106">
        <v>0</v>
      </c>
    </row>
    <row r="50" spans="1:43" ht="13.5">
      <c r="A50" s="1" t="s">
        <v>62</v>
      </c>
      <c r="B50" s="104" t="s">
        <v>63</v>
      </c>
      <c r="C50" s="105"/>
      <c r="D50" s="100">
        <v>0</v>
      </c>
      <c r="E50" s="101">
        <v>0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  <c r="L50" s="106">
        <v>0</v>
      </c>
      <c r="M50" s="104" t="s">
        <v>63</v>
      </c>
      <c r="N50" s="105"/>
      <c r="O50" s="100">
        <v>0</v>
      </c>
      <c r="P50" s="101">
        <v>0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1">
        <v>0</v>
      </c>
      <c r="W50" s="106">
        <v>0</v>
      </c>
      <c r="X50" s="104" t="s">
        <v>63</v>
      </c>
      <c r="Y50" s="105"/>
      <c r="Z50" s="101">
        <v>0</v>
      </c>
      <c r="AA50" s="101">
        <v>0</v>
      </c>
      <c r="AB50" s="106">
        <v>0</v>
      </c>
      <c r="AC50" s="104" t="s">
        <v>63</v>
      </c>
      <c r="AD50" s="105"/>
      <c r="AE50" s="101">
        <v>0</v>
      </c>
      <c r="AF50" s="101">
        <v>0</v>
      </c>
      <c r="AG50" s="106">
        <v>0</v>
      </c>
      <c r="AH50" s="104" t="s">
        <v>63</v>
      </c>
      <c r="AI50" s="105"/>
      <c r="AJ50" s="101">
        <v>0</v>
      </c>
      <c r="AK50" s="101">
        <v>0</v>
      </c>
      <c r="AL50" s="106">
        <v>0</v>
      </c>
      <c r="AM50" s="104" t="s">
        <v>63</v>
      </c>
      <c r="AN50" s="105"/>
      <c r="AO50" s="101">
        <v>0</v>
      </c>
      <c r="AP50" s="101">
        <v>0</v>
      </c>
      <c r="AQ50" s="106">
        <v>0</v>
      </c>
    </row>
    <row r="51" spans="1:43" ht="13.5">
      <c r="A51" s="1" t="s">
        <v>64</v>
      </c>
      <c r="B51" s="104" t="s">
        <v>65</v>
      </c>
      <c r="C51" s="105"/>
      <c r="D51" s="100">
        <v>0</v>
      </c>
      <c r="E51" s="101">
        <v>0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v>0</v>
      </c>
      <c r="L51" s="106">
        <v>0</v>
      </c>
      <c r="M51" s="104" t="s">
        <v>65</v>
      </c>
      <c r="N51" s="105"/>
      <c r="O51" s="100">
        <v>0</v>
      </c>
      <c r="P51" s="101">
        <v>0</v>
      </c>
      <c r="Q51" s="101">
        <v>0</v>
      </c>
      <c r="R51" s="101">
        <v>0</v>
      </c>
      <c r="S51" s="101">
        <v>0</v>
      </c>
      <c r="T51" s="101">
        <v>0</v>
      </c>
      <c r="U51" s="101">
        <v>0</v>
      </c>
      <c r="V51" s="101">
        <v>0</v>
      </c>
      <c r="W51" s="106">
        <v>0</v>
      </c>
      <c r="X51" s="104" t="s">
        <v>65</v>
      </c>
      <c r="Y51" s="105"/>
      <c r="Z51" s="101">
        <v>0</v>
      </c>
      <c r="AA51" s="101">
        <v>0</v>
      </c>
      <c r="AB51" s="106">
        <v>0</v>
      </c>
      <c r="AC51" s="104" t="s">
        <v>65</v>
      </c>
      <c r="AD51" s="105"/>
      <c r="AE51" s="101">
        <v>0</v>
      </c>
      <c r="AF51" s="101">
        <v>0</v>
      </c>
      <c r="AG51" s="106">
        <v>0</v>
      </c>
      <c r="AH51" s="104" t="s">
        <v>65</v>
      </c>
      <c r="AI51" s="105"/>
      <c r="AJ51" s="101">
        <v>0</v>
      </c>
      <c r="AK51" s="101">
        <v>0</v>
      </c>
      <c r="AL51" s="106">
        <v>0</v>
      </c>
      <c r="AM51" s="104" t="s">
        <v>65</v>
      </c>
      <c r="AN51" s="105"/>
      <c r="AO51" s="101">
        <v>0</v>
      </c>
      <c r="AP51" s="101">
        <v>0</v>
      </c>
      <c r="AQ51" s="106">
        <v>0</v>
      </c>
    </row>
    <row r="52" spans="1:43" ht="13.5">
      <c r="A52" s="1" t="s">
        <v>66</v>
      </c>
      <c r="B52" s="104" t="s">
        <v>67</v>
      </c>
      <c r="C52" s="105"/>
      <c r="D52" s="100">
        <v>0</v>
      </c>
      <c r="E52" s="101">
        <v>0</v>
      </c>
      <c r="F52" s="101">
        <v>0</v>
      </c>
      <c r="G52" s="101">
        <v>0</v>
      </c>
      <c r="H52" s="101">
        <v>0</v>
      </c>
      <c r="I52" s="101">
        <v>0</v>
      </c>
      <c r="J52" s="101">
        <v>0</v>
      </c>
      <c r="K52" s="101">
        <v>0</v>
      </c>
      <c r="L52" s="106">
        <v>0</v>
      </c>
      <c r="M52" s="104" t="s">
        <v>67</v>
      </c>
      <c r="N52" s="105"/>
      <c r="O52" s="100">
        <v>0</v>
      </c>
      <c r="P52" s="101">
        <v>0</v>
      </c>
      <c r="Q52" s="101">
        <v>0</v>
      </c>
      <c r="R52" s="101">
        <v>152.25</v>
      </c>
      <c r="S52" s="101">
        <v>0</v>
      </c>
      <c r="T52" s="101">
        <v>152.25</v>
      </c>
      <c r="U52" s="101">
        <v>51.765</v>
      </c>
      <c r="V52" s="101">
        <v>0</v>
      </c>
      <c r="W52" s="106">
        <v>51.765</v>
      </c>
      <c r="X52" s="104" t="s">
        <v>67</v>
      </c>
      <c r="Y52" s="105"/>
      <c r="Z52" s="101">
        <v>0</v>
      </c>
      <c r="AA52" s="101">
        <v>0</v>
      </c>
      <c r="AB52" s="106">
        <v>0</v>
      </c>
      <c r="AC52" s="104" t="s">
        <v>67</v>
      </c>
      <c r="AD52" s="105"/>
      <c r="AE52" s="101">
        <v>0</v>
      </c>
      <c r="AF52" s="101">
        <v>130.5</v>
      </c>
      <c r="AG52" s="106">
        <v>44.37</v>
      </c>
      <c r="AH52" s="104" t="s">
        <v>67</v>
      </c>
      <c r="AI52" s="105"/>
      <c r="AJ52" s="101">
        <v>0</v>
      </c>
      <c r="AK52" s="101">
        <v>0</v>
      </c>
      <c r="AL52" s="106">
        <v>0</v>
      </c>
      <c r="AM52" s="104" t="s">
        <v>67</v>
      </c>
      <c r="AN52" s="105"/>
      <c r="AO52" s="101">
        <v>0</v>
      </c>
      <c r="AP52" s="101">
        <v>152.25</v>
      </c>
      <c r="AQ52" s="106">
        <v>51.765</v>
      </c>
    </row>
    <row r="53" spans="1:43" ht="13.5">
      <c r="A53" s="1" t="s">
        <v>68</v>
      </c>
      <c r="B53" s="104" t="s">
        <v>69</v>
      </c>
      <c r="C53" s="105"/>
      <c r="D53" s="100">
        <v>0</v>
      </c>
      <c r="E53" s="101">
        <v>0</v>
      </c>
      <c r="F53" s="101">
        <v>0</v>
      </c>
      <c r="G53" s="101">
        <v>0</v>
      </c>
      <c r="H53" s="101">
        <v>0</v>
      </c>
      <c r="I53" s="101">
        <v>0</v>
      </c>
      <c r="J53" s="101">
        <v>0</v>
      </c>
      <c r="K53" s="101">
        <v>0</v>
      </c>
      <c r="L53" s="106">
        <v>0</v>
      </c>
      <c r="M53" s="104" t="s">
        <v>69</v>
      </c>
      <c r="N53" s="105"/>
      <c r="O53" s="100">
        <v>0</v>
      </c>
      <c r="P53" s="101">
        <v>0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1">
        <v>0</v>
      </c>
      <c r="W53" s="106">
        <v>0</v>
      </c>
      <c r="X53" s="104" t="s">
        <v>69</v>
      </c>
      <c r="Y53" s="105"/>
      <c r="Z53" s="101">
        <v>0</v>
      </c>
      <c r="AA53" s="101">
        <v>0</v>
      </c>
      <c r="AB53" s="106">
        <v>0</v>
      </c>
      <c r="AC53" s="104" t="s">
        <v>69</v>
      </c>
      <c r="AD53" s="105"/>
      <c r="AE53" s="101">
        <v>0</v>
      </c>
      <c r="AF53" s="101">
        <v>0</v>
      </c>
      <c r="AG53" s="106">
        <v>0</v>
      </c>
      <c r="AH53" s="104" t="s">
        <v>69</v>
      </c>
      <c r="AI53" s="105"/>
      <c r="AJ53" s="101">
        <v>0</v>
      </c>
      <c r="AK53" s="101">
        <v>0</v>
      </c>
      <c r="AL53" s="106">
        <v>0</v>
      </c>
      <c r="AM53" s="104" t="s">
        <v>69</v>
      </c>
      <c r="AN53" s="105"/>
      <c r="AO53" s="101">
        <v>0</v>
      </c>
      <c r="AP53" s="101">
        <v>0</v>
      </c>
      <c r="AQ53" s="106">
        <v>0</v>
      </c>
    </row>
    <row r="54" spans="1:43" ht="13.5">
      <c r="A54" s="1" t="s">
        <v>70</v>
      </c>
      <c r="B54" s="104" t="s">
        <v>71</v>
      </c>
      <c r="C54" s="105"/>
      <c r="D54" s="100">
        <v>0</v>
      </c>
      <c r="E54" s="101">
        <v>0</v>
      </c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6">
        <v>0</v>
      </c>
      <c r="M54" s="104" t="s">
        <v>71</v>
      </c>
      <c r="N54" s="105"/>
      <c r="O54" s="100">
        <v>0</v>
      </c>
      <c r="P54" s="101">
        <v>0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1">
        <v>0</v>
      </c>
      <c r="W54" s="106">
        <v>0</v>
      </c>
      <c r="X54" s="104" t="s">
        <v>71</v>
      </c>
      <c r="Y54" s="105"/>
      <c r="Z54" s="101">
        <v>0</v>
      </c>
      <c r="AA54" s="101">
        <v>0</v>
      </c>
      <c r="AB54" s="106">
        <v>0</v>
      </c>
      <c r="AC54" s="104" t="s">
        <v>71</v>
      </c>
      <c r="AD54" s="105"/>
      <c r="AE54" s="101">
        <v>0</v>
      </c>
      <c r="AF54" s="101">
        <v>0</v>
      </c>
      <c r="AG54" s="106">
        <v>0</v>
      </c>
      <c r="AH54" s="104" t="s">
        <v>71</v>
      </c>
      <c r="AI54" s="105"/>
      <c r="AJ54" s="101">
        <v>0</v>
      </c>
      <c r="AK54" s="101">
        <v>0</v>
      </c>
      <c r="AL54" s="106">
        <v>0</v>
      </c>
      <c r="AM54" s="104" t="s">
        <v>71</v>
      </c>
      <c r="AN54" s="105"/>
      <c r="AO54" s="101">
        <v>0</v>
      </c>
      <c r="AP54" s="101">
        <v>0</v>
      </c>
      <c r="AQ54" s="106">
        <v>0</v>
      </c>
    </row>
    <row r="55" spans="1:43" ht="13.5">
      <c r="A55" s="1" t="s">
        <v>72</v>
      </c>
      <c r="B55" s="104" t="s">
        <v>73</v>
      </c>
      <c r="C55" s="105"/>
      <c r="D55" s="100">
        <v>0</v>
      </c>
      <c r="E55" s="101">
        <v>0</v>
      </c>
      <c r="F55" s="101">
        <v>0</v>
      </c>
      <c r="G55" s="101">
        <v>0</v>
      </c>
      <c r="H55" s="101">
        <v>0</v>
      </c>
      <c r="I55" s="101">
        <v>0</v>
      </c>
      <c r="J55" s="101">
        <v>0</v>
      </c>
      <c r="K55" s="101">
        <v>0</v>
      </c>
      <c r="L55" s="106">
        <v>0</v>
      </c>
      <c r="M55" s="104" t="s">
        <v>73</v>
      </c>
      <c r="N55" s="105"/>
      <c r="O55" s="100">
        <v>0</v>
      </c>
      <c r="P55" s="101">
        <v>0</v>
      </c>
      <c r="Q55" s="101">
        <v>0</v>
      </c>
      <c r="R55" s="101">
        <v>0</v>
      </c>
      <c r="S55" s="101">
        <v>0</v>
      </c>
      <c r="T55" s="101">
        <v>0</v>
      </c>
      <c r="U55" s="101">
        <v>0</v>
      </c>
      <c r="V55" s="101">
        <v>0</v>
      </c>
      <c r="W55" s="106">
        <v>0</v>
      </c>
      <c r="X55" s="104" t="s">
        <v>73</v>
      </c>
      <c r="Y55" s="105"/>
      <c r="Z55" s="101">
        <v>0</v>
      </c>
      <c r="AA55" s="101">
        <v>0</v>
      </c>
      <c r="AB55" s="106">
        <v>0</v>
      </c>
      <c r="AC55" s="104" t="s">
        <v>73</v>
      </c>
      <c r="AD55" s="105"/>
      <c r="AE55" s="101">
        <v>0</v>
      </c>
      <c r="AF55" s="101">
        <v>0</v>
      </c>
      <c r="AG55" s="106">
        <v>0</v>
      </c>
      <c r="AH55" s="104" t="s">
        <v>73</v>
      </c>
      <c r="AI55" s="105"/>
      <c r="AJ55" s="101">
        <v>0</v>
      </c>
      <c r="AK55" s="101">
        <v>0</v>
      </c>
      <c r="AL55" s="106">
        <v>0</v>
      </c>
      <c r="AM55" s="104" t="s">
        <v>73</v>
      </c>
      <c r="AN55" s="105"/>
      <c r="AO55" s="101">
        <v>0</v>
      </c>
      <c r="AP55" s="101">
        <v>0</v>
      </c>
      <c r="AQ55" s="106">
        <v>0</v>
      </c>
    </row>
    <row r="56" spans="1:43" ht="13.5">
      <c r="A56" s="1" t="s">
        <v>74</v>
      </c>
      <c r="B56" s="104" t="s">
        <v>75</v>
      </c>
      <c r="C56" s="105"/>
      <c r="D56" s="100">
        <v>0</v>
      </c>
      <c r="E56" s="101">
        <v>0</v>
      </c>
      <c r="F56" s="101">
        <v>0</v>
      </c>
      <c r="G56" s="101">
        <v>0</v>
      </c>
      <c r="H56" s="101">
        <v>0</v>
      </c>
      <c r="I56" s="101">
        <v>0</v>
      </c>
      <c r="J56" s="101">
        <v>0</v>
      </c>
      <c r="K56" s="101">
        <v>0</v>
      </c>
      <c r="L56" s="106">
        <v>0</v>
      </c>
      <c r="M56" s="104" t="s">
        <v>75</v>
      </c>
      <c r="N56" s="105"/>
      <c r="O56" s="100">
        <v>0</v>
      </c>
      <c r="P56" s="101">
        <v>0</v>
      </c>
      <c r="Q56" s="101">
        <v>0</v>
      </c>
      <c r="R56" s="101">
        <v>0</v>
      </c>
      <c r="S56" s="101">
        <v>0</v>
      </c>
      <c r="T56" s="101">
        <v>0</v>
      </c>
      <c r="U56" s="101">
        <v>0</v>
      </c>
      <c r="V56" s="101">
        <v>0</v>
      </c>
      <c r="W56" s="106">
        <v>0</v>
      </c>
      <c r="X56" s="104" t="s">
        <v>75</v>
      </c>
      <c r="Y56" s="105"/>
      <c r="Z56" s="101">
        <v>0</v>
      </c>
      <c r="AA56" s="101">
        <v>0</v>
      </c>
      <c r="AB56" s="106">
        <v>0</v>
      </c>
      <c r="AC56" s="104" t="s">
        <v>75</v>
      </c>
      <c r="AD56" s="105"/>
      <c r="AE56" s="101">
        <v>0</v>
      </c>
      <c r="AF56" s="101">
        <v>0</v>
      </c>
      <c r="AG56" s="106">
        <v>0</v>
      </c>
      <c r="AH56" s="104" t="s">
        <v>75</v>
      </c>
      <c r="AI56" s="105"/>
      <c r="AJ56" s="101">
        <v>0</v>
      </c>
      <c r="AK56" s="101">
        <v>0</v>
      </c>
      <c r="AL56" s="106">
        <v>0</v>
      </c>
      <c r="AM56" s="104" t="s">
        <v>75</v>
      </c>
      <c r="AN56" s="105"/>
      <c r="AO56" s="101">
        <v>0</v>
      </c>
      <c r="AP56" s="101">
        <v>0</v>
      </c>
      <c r="AQ56" s="106">
        <v>0</v>
      </c>
    </row>
    <row r="57" spans="1:43" ht="13.5">
      <c r="A57" s="1" t="s">
        <v>76</v>
      </c>
      <c r="B57" s="104" t="s">
        <v>77</v>
      </c>
      <c r="C57" s="105"/>
      <c r="D57" s="100">
        <v>0</v>
      </c>
      <c r="E57" s="101">
        <v>0</v>
      </c>
      <c r="F57" s="101">
        <v>0</v>
      </c>
      <c r="G57" s="101">
        <v>0</v>
      </c>
      <c r="H57" s="101">
        <v>0</v>
      </c>
      <c r="I57" s="101">
        <v>0</v>
      </c>
      <c r="J57" s="101">
        <v>0</v>
      </c>
      <c r="K57" s="101">
        <v>0</v>
      </c>
      <c r="L57" s="106">
        <v>0</v>
      </c>
      <c r="M57" s="104" t="s">
        <v>77</v>
      </c>
      <c r="N57" s="105"/>
      <c r="O57" s="100">
        <v>0</v>
      </c>
      <c r="P57" s="101">
        <v>0</v>
      </c>
      <c r="Q57" s="101">
        <v>0</v>
      </c>
      <c r="R57" s="101">
        <v>0</v>
      </c>
      <c r="S57" s="101">
        <v>0</v>
      </c>
      <c r="T57" s="101">
        <v>0</v>
      </c>
      <c r="U57" s="101">
        <v>0</v>
      </c>
      <c r="V57" s="101">
        <v>0</v>
      </c>
      <c r="W57" s="106">
        <v>0</v>
      </c>
      <c r="X57" s="104" t="s">
        <v>77</v>
      </c>
      <c r="Y57" s="105"/>
      <c r="Z57" s="101">
        <v>0</v>
      </c>
      <c r="AA57" s="101">
        <v>0</v>
      </c>
      <c r="AB57" s="106">
        <v>0</v>
      </c>
      <c r="AC57" s="104" t="s">
        <v>77</v>
      </c>
      <c r="AD57" s="105"/>
      <c r="AE57" s="101">
        <v>0</v>
      </c>
      <c r="AF57" s="101">
        <v>0</v>
      </c>
      <c r="AG57" s="106">
        <v>0</v>
      </c>
      <c r="AH57" s="104" t="s">
        <v>77</v>
      </c>
      <c r="AI57" s="105"/>
      <c r="AJ57" s="101">
        <v>0</v>
      </c>
      <c r="AK57" s="101">
        <v>0</v>
      </c>
      <c r="AL57" s="106">
        <v>0</v>
      </c>
      <c r="AM57" s="104" t="s">
        <v>77</v>
      </c>
      <c r="AN57" s="105"/>
      <c r="AO57" s="101">
        <v>0</v>
      </c>
      <c r="AP57" s="101">
        <v>0</v>
      </c>
      <c r="AQ57" s="106">
        <v>0</v>
      </c>
    </row>
    <row r="58" spans="1:43" ht="13.5">
      <c r="A58" s="1" t="s">
        <v>78</v>
      </c>
      <c r="B58" s="104" t="s">
        <v>79</v>
      </c>
      <c r="C58" s="105"/>
      <c r="D58" s="100">
        <v>0</v>
      </c>
      <c r="E58" s="101">
        <v>0</v>
      </c>
      <c r="F58" s="101">
        <v>0</v>
      </c>
      <c r="G58" s="101">
        <v>0</v>
      </c>
      <c r="H58" s="101">
        <v>0</v>
      </c>
      <c r="I58" s="101">
        <v>0</v>
      </c>
      <c r="J58" s="101">
        <v>0</v>
      </c>
      <c r="K58" s="101">
        <v>0</v>
      </c>
      <c r="L58" s="106">
        <v>0</v>
      </c>
      <c r="M58" s="104" t="s">
        <v>79</v>
      </c>
      <c r="N58" s="105"/>
      <c r="O58" s="100">
        <v>2273.28</v>
      </c>
      <c r="P58" s="101">
        <v>11.52</v>
      </c>
      <c r="Q58" s="101">
        <v>2284.8</v>
      </c>
      <c r="R58" s="101">
        <v>3525.12</v>
      </c>
      <c r="S58" s="101">
        <v>0</v>
      </c>
      <c r="T58" s="101">
        <v>3525.12</v>
      </c>
      <c r="U58" s="101">
        <v>1198.5408</v>
      </c>
      <c r="V58" s="101">
        <v>0</v>
      </c>
      <c r="W58" s="106">
        <v>1198.5408</v>
      </c>
      <c r="X58" s="104" t="s">
        <v>79</v>
      </c>
      <c r="Y58" s="105"/>
      <c r="Z58" s="101">
        <v>0</v>
      </c>
      <c r="AA58" s="101">
        <v>0</v>
      </c>
      <c r="AB58" s="106">
        <v>0</v>
      </c>
      <c r="AC58" s="104" t="s">
        <v>79</v>
      </c>
      <c r="AD58" s="105"/>
      <c r="AE58" s="101">
        <v>2093.76</v>
      </c>
      <c r="AF58" s="101">
        <v>3229.44</v>
      </c>
      <c r="AG58" s="106">
        <v>1098.0095999999999</v>
      </c>
      <c r="AH58" s="104" t="s">
        <v>79</v>
      </c>
      <c r="AI58" s="105"/>
      <c r="AJ58" s="101">
        <v>0</v>
      </c>
      <c r="AK58" s="101">
        <v>0</v>
      </c>
      <c r="AL58" s="106">
        <v>0</v>
      </c>
      <c r="AM58" s="104" t="s">
        <v>79</v>
      </c>
      <c r="AN58" s="105"/>
      <c r="AO58" s="101">
        <v>2284.8</v>
      </c>
      <c r="AP58" s="101">
        <v>3525.12</v>
      </c>
      <c r="AQ58" s="106">
        <v>1198.5408</v>
      </c>
    </row>
    <row r="59" spans="1:43" ht="13.5">
      <c r="A59" s="1" t="s">
        <v>80</v>
      </c>
      <c r="B59" s="104" t="s">
        <v>81</v>
      </c>
      <c r="C59" s="105"/>
      <c r="D59" s="100">
        <v>0</v>
      </c>
      <c r="E59" s="101">
        <v>0</v>
      </c>
      <c r="F59" s="101">
        <v>0</v>
      </c>
      <c r="G59" s="101">
        <v>0</v>
      </c>
      <c r="H59" s="101">
        <v>0</v>
      </c>
      <c r="I59" s="101">
        <v>0</v>
      </c>
      <c r="J59" s="101">
        <v>0</v>
      </c>
      <c r="K59" s="101">
        <v>0</v>
      </c>
      <c r="L59" s="106">
        <v>0</v>
      </c>
      <c r="M59" s="104" t="s">
        <v>81</v>
      </c>
      <c r="N59" s="105"/>
      <c r="O59" s="100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6">
        <v>0</v>
      </c>
      <c r="X59" s="104" t="s">
        <v>81</v>
      </c>
      <c r="Y59" s="105"/>
      <c r="Z59" s="101">
        <v>0</v>
      </c>
      <c r="AA59" s="101">
        <v>0</v>
      </c>
      <c r="AB59" s="106">
        <v>0</v>
      </c>
      <c r="AC59" s="104" t="s">
        <v>81</v>
      </c>
      <c r="AD59" s="105"/>
      <c r="AE59" s="101">
        <v>0</v>
      </c>
      <c r="AF59" s="101">
        <v>0</v>
      </c>
      <c r="AG59" s="106">
        <v>0</v>
      </c>
      <c r="AH59" s="104" t="s">
        <v>81</v>
      </c>
      <c r="AI59" s="105"/>
      <c r="AJ59" s="101">
        <v>0</v>
      </c>
      <c r="AK59" s="101">
        <v>0</v>
      </c>
      <c r="AL59" s="106">
        <v>0</v>
      </c>
      <c r="AM59" s="104" t="s">
        <v>81</v>
      </c>
      <c r="AN59" s="105"/>
      <c r="AO59" s="101">
        <v>0</v>
      </c>
      <c r="AP59" s="101">
        <v>0</v>
      </c>
      <c r="AQ59" s="106">
        <v>0</v>
      </c>
    </row>
    <row r="60" spans="1:43" ht="13.5">
      <c r="A60" s="1" t="s">
        <v>82</v>
      </c>
      <c r="B60" s="104" t="s">
        <v>83</v>
      </c>
      <c r="C60" s="105"/>
      <c r="D60" s="100">
        <v>0</v>
      </c>
      <c r="E60" s="101">
        <v>0</v>
      </c>
      <c r="F60" s="101">
        <v>0</v>
      </c>
      <c r="G60" s="101">
        <v>0</v>
      </c>
      <c r="H60" s="101">
        <v>0</v>
      </c>
      <c r="I60" s="101">
        <v>0</v>
      </c>
      <c r="J60" s="101">
        <v>0</v>
      </c>
      <c r="K60" s="101">
        <v>0</v>
      </c>
      <c r="L60" s="106">
        <v>0</v>
      </c>
      <c r="M60" s="104" t="s">
        <v>83</v>
      </c>
      <c r="N60" s="105"/>
      <c r="O60" s="100">
        <v>0</v>
      </c>
      <c r="P60" s="101">
        <v>0</v>
      </c>
      <c r="Q60" s="101">
        <v>0</v>
      </c>
      <c r="R60" s="101">
        <v>0</v>
      </c>
      <c r="S60" s="101">
        <v>0</v>
      </c>
      <c r="T60" s="101">
        <v>0</v>
      </c>
      <c r="U60" s="101">
        <v>0</v>
      </c>
      <c r="V60" s="101">
        <v>0</v>
      </c>
      <c r="W60" s="106">
        <v>0</v>
      </c>
      <c r="X60" s="104" t="s">
        <v>83</v>
      </c>
      <c r="Y60" s="105"/>
      <c r="Z60" s="101">
        <v>0</v>
      </c>
      <c r="AA60" s="101">
        <v>0</v>
      </c>
      <c r="AB60" s="106">
        <v>0</v>
      </c>
      <c r="AC60" s="104" t="s">
        <v>83</v>
      </c>
      <c r="AD60" s="105"/>
      <c r="AE60" s="101">
        <v>0</v>
      </c>
      <c r="AF60" s="101">
        <v>0</v>
      </c>
      <c r="AG60" s="106">
        <v>0</v>
      </c>
      <c r="AH60" s="104" t="s">
        <v>83</v>
      </c>
      <c r="AI60" s="105"/>
      <c r="AJ60" s="101">
        <v>0</v>
      </c>
      <c r="AK60" s="101">
        <v>0</v>
      </c>
      <c r="AL60" s="106">
        <v>0</v>
      </c>
      <c r="AM60" s="104" t="s">
        <v>83</v>
      </c>
      <c r="AN60" s="105"/>
      <c r="AO60" s="101">
        <v>0</v>
      </c>
      <c r="AP60" s="101">
        <v>0</v>
      </c>
      <c r="AQ60" s="106">
        <v>0</v>
      </c>
    </row>
    <row r="61" spans="1:43" ht="13.5">
      <c r="A61" s="1" t="s">
        <v>84</v>
      </c>
      <c r="B61" s="104" t="s">
        <v>85</v>
      </c>
      <c r="C61" s="105"/>
      <c r="D61" s="100">
        <v>0</v>
      </c>
      <c r="E61" s="101">
        <v>0</v>
      </c>
      <c r="F61" s="101">
        <v>0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6">
        <v>0</v>
      </c>
      <c r="M61" s="104" t="s">
        <v>85</v>
      </c>
      <c r="N61" s="105"/>
      <c r="O61" s="100">
        <v>33.25</v>
      </c>
      <c r="P61" s="101">
        <v>0</v>
      </c>
      <c r="Q61" s="101">
        <v>33.25</v>
      </c>
      <c r="R61" s="101">
        <v>369.55</v>
      </c>
      <c r="S61" s="101">
        <v>0</v>
      </c>
      <c r="T61" s="101">
        <v>369.55</v>
      </c>
      <c r="U61" s="101">
        <v>125.647</v>
      </c>
      <c r="V61" s="101">
        <v>0</v>
      </c>
      <c r="W61" s="106">
        <v>125.647</v>
      </c>
      <c r="X61" s="104" t="s">
        <v>85</v>
      </c>
      <c r="Y61" s="105"/>
      <c r="Z61" s="101">
        <v>0</v>
      </c>
      <c r="AA61" s="101">
        <v>0</v>
      </c>
      <c r="AB61" s="106">
        <v>0</v>
      </c>
      <c r="AC61" s="104" t="s">
        <v>85</v>
      </c>
      <c r="AD61" s="105"/>
      <c r="AE61" s="101">
        <v>1370.85</v>
      </c>
      <c r="AF61" s="101">
        <v>350.55</v>
      </c>
      <c r="AG61" s="106">
        <v>119.187</v>
      </c>
      <c r="AH61" s="104" t="s">
        <v>85</v>
      </c>
      <c r="AI61" s="105"/>
      <c r="AJ61" s="101">
        <v>0</v>
      </c>
      <c r="AK61" s="101">
        <v>0</v>
      </c>
      <c r="AL61" s="106">
        <v>0</v>
      </c>
      <c r="AM61" s="104" t="s">
        <v>85</v>
      </c>
      <c r="AN61" s="105"/>
      <c r="AO61" s="101">
        <v>33.25</v>
      </c>
      <c r="AP61" s="101">
        <v>369.55</v>
      </c>
      <c r="AQ61" s="106">
        <v>125.647</v>
      </c>
    </row>
    <row r="62" spans="1:43" ht="13.5">
      <c r="A62" s="1" t="s">
        <v>86</v>
      </c>
      <c r="B62" s="104" t="s">
        <v>87</v>
      </c>
      <c r="C62" s="105"/>
      <c r="D62" s="100">
        <v>0</v>
      </c>
      <c r="E62" s="101">
        <v>0</v>
      </c>
      <c r="F62" s="101">
        <v>0</v>
      </c>
      <c r="G62" s="101">
        <v>0</v>
      </c>
      <c r="H62" s="101">
        <v>0</v>
      </c>
      <c r="I62" s="101">
        <v>0</v>
      </c>
      <c r="J62" s="101">
        <v>0</v>
      </c>
      <c r="K62" s="101">
        <v>0</v>
      </c>
      <c r="L62" s="106">
        <v>0</v>
      </c>
      <c r="M62" s="104" t="s">
        <v>87</v>
      </c>
      <c r="N62" s="105"/>
      <c r="O62" s="100">
        <v>0</v>
      </c>
      <c r="P62" s="101">
        <v>0</v>
      </c>
      <c r="Q62" s="101">
        <v>0</v>
      </c>
      <c r="R62" s="101">
        <v>0</v>
      </c>
      <c r="S62" s="101">
        <v>0</v>
      </c>
      <c r="T62" s="101">
        <v>0</v>
      </c>
      <c r="U62" s="101">
        <v>0</v>
      </c>
      <c r="V62" s="101">
        <v>0</v>
      </c>
      <c r="W62" s="106">
        <v>0</v>
      </c>
      <c r="X62" s="104" t="s">
        <v>87</v>
      </c>
      <c r="Y62" s="105"/>
      <c r="Z62" s="101">
        <v>0</v>
      </c>
      <c r="AA62" s="101">
        <v>0</v>
      </c>
      <c r="AB62" s="106">
        <v>0</v>
      </c>
      <c r="AC62" s="104" t="s">
        <v>87</v>
      </c>
      <c r="AD62" s="105"/>
      <c r="AE62" s="101">
        <v>0</v>
      </c>
      <c r="AF62" s="101">
        <v>0</v>
      </c>
      <c r="AG62" s="106">
        <v>0</v>
      </c>
      <c r="AH62" s="104" t="s">
        <v>87</v>
      </c>
      <c r="AI62" s="105"/>
      <c r="AJ62" s="101">
        <v>0</v>
      </c>
      <c r="AK62" s="101">
        <v>0</v>
      </c>
      <c r="AL62" s="106">
        <v>0</v>
      </c>
      <c r="AM62" s="104" t="s">
        <v>87</v>
      </c>
      <c r="AN62" s="105"/>
      <c r="AO62" s="101">
        <v>0</v>
      </c>
      <c r="AP62" s="101">
        <v>0</v>
      </c>
      <c r="AQ62" s="106">
        <v>0</v>
      </c>
    </row>
    <row r="63" spans="1:43" ht="13.5">
      <c r="A63" s="1" t="s">
        <v>88</v>
      </c>
      <c r="B63" s="104" t="s">
        <v>89</v>
      </c>
      <c r="C63" s="105"/>
      <c r="D63" s="100">
        <v>0</v>
      </c>
      <c r="E63" s="101">
        <v>0</v>
      </c>
      <c r="F63" s="101">
        <v>0</v>
      </c>
      <c r="G63" s="101">
        <v>0</v>
      </c>
      <c r="H63" s="101">
        <v>0</v>
      </c>
      <c r="I63" s="101">
        <v>0</v>
      </c>
      <c r="J63" s="101">
        <v>0</v>
      </c>
      <c r="K63" s="101">
        <v>0</v>
      </c>
      <c r="L63" s="106">
        <v>0</v>
      </c>
      <c r="M63" s="104" t="s">
        <v>89</v>
      </c>
      <c r="N63" s="105"/>
      <c r="O63" s="100">
        <v>0</v>
      </c>
      <c r="P63" s="101">
        <v>0</v>
      </c>
      <c r="Q63" s="101">
        <v>0</v>
      </c>
      <c r="R63" s="101">
        <v>0</v>
      </c>
      <c r="S63" s="101">
        <v>0</v>
      </c>
      <c r="T63" s="101">
        <v>0</v>
      </c>
      <c r="U63" s="101">
        <v>0</v>
      </c>
      <c r="V63" s="101">
        <v>0</v>
      </c>
      <c r="W63" s="106">
        <v>0</v>
      </c>
      <c r="X63" s="104" t="s">
        <v>89</v>
      </c>
      <c r="Y63" s="105"/>
      <c r="Z63" s="101">
        <v>0</v>
      </c>
      <c r="AA63" s="101">
        <v>0</v>
      </c>
      <c r="AB63" s="106">
        <v>0</v>
      </c>
      <c r="AC63" s="104" t="s">
        <v>89</v>
      </c>
      <c r="AD63" s="105"/>
      <c r="AE63" s="101">
        <v>0</v>
      </c>
      <c r="AF63" s="101">
        <v>0</v>
      </c>
      <c r="AG63" s="106">
        <v>0</v>
      </c>
      <c r="AH63" s="104" t="s">
        <v>89</v>
      </c>
      <c r="AI63" s="105"/>
      <c r="AJ63" s="101">
        <v>0</v>
      </c>
      <c r="AK63" s="101">
        <v>0</v>
      </c>
      <c r="AL63" s="106">
        <v>0</v>
      </c>
      <c r="AM63" s="104" t="s">
        <v>89</v>
      </c>
      <c r="AN63" s="105"/>
      <c r="AO63" s="101">
        <v>0</v>
      </c>
      <c r="AP63" s="101">
        <v>0</v>
      </c>
      <c r="AQ63" s="106">
        <v>0</v>
      </c>
    </row>
    <row r="64" spans="1:43" ht="13.5">
      <c r="A64" s="1" t="s">
        <v>90</v>
      </c>
      <c r="B64" s="104" t="s">
        <v>91</v>
      </c>
      <c r="C64" s="105"/>
      <c r="D64" s="100">
        <v>0</v>
      </c>
      <c r="E64" s="101">
        <v>0</v>
      </c>
      <c r="F64" s="101">
        <v>0</v>
      </c>
      <c r="G64" s="101">
        <v>0</v>
      </c>
      <c r="H64" s="101">
        <v>0</v>
      </c>
      <c r="I64" s="101">
        <v>0</v>
      </c>
      <c r="J64" s="101">
        <v>0</v>
      </c>
      <c r="K64" s="101">
        <v>0</v>
      </c>
      <c r="L64" s="106">
        <v>0</v>
      </c>
      <c r="M64" s="104" t="s">
        <v>91</v>
      </c>
      <c r="N64" s="105"/>
      <c r="O64" s="100">
        <v>0</v>
      </c>
      <c r="P64" s="101">
        <v>0</v>
      </c>
      <c r="Q64" s="101">
        <v>0</v>
      </c>
      <c r="R64" s="101">
        <v>0</v>
      </c>
      <c r="S64" s="101">
        <v>0</v>
      </c>
      <c r="T64" s="101">
        <v>0</v>
      </c>
      <c r="U64" s="101">
        <v>0</v>
      </c>
      <c r="V64" s="101">
        <v>0</v>
      </c>
      <c r="W64" s="106">
        <v>0</v>
      </c>
      <c r="X64" s="104" t="s">
        <v>91</v>
      </c>
      <c r="Y64" s="105"/>
      <c r="Z64" s="101">
        <v>0</v>
      </c>
      <c r="AA64" s="101">
        <v>0</v>
      </c>
      <c r="AB64" s="106">
        <v>0</v>
      </c>
      <c r="AC64" s="104" t="s">
        <v>91</v>
      </c>
      <c r="AD64" s="105"/>
      <c r="AE64" s="101">
        <v>0</v>
      </c>
      <c r="AF64" s="101">
        <v>0</v>
      </c>
      <c r="AG64" s="106">
        <v>0</v>
      </c>
      <c r="AH64" s="104" t="s">
        <v>91</v>
      </c>
      <c r="AI64" s="105"/>
      <c r="AJ64" s="101">
        <v>0</v>
      </c>
      <c r="AK64" s="101">
        <v>0</v>
      </c>
      <c r="AL64" s="106">
        <v>0</v>
      </c>
      <c r="AM64" s="104" t="s">
        <v>91</v>
      </c>
      <c r="AN64" s="105"/>
      <c r="AO64" s="101">
        <v>0</v>
      </c>
      <c r="AP64" s="101">
        <v>0</v>
      </c>
      <c r="AQ64" s="106">
        <v>0</v>
      </c>
    </row>
    <row r="65" spans="1:43" ht="13.5">
      <c r="A65" s="1" t="s">
        <v>92</v>
      </c>
      <c r="B65" s="104" t="s">
        <v>93</v>
      </c>
      <c r="C65" s="105"/>
      <c r="D65" s="100">
        <v>0</v>
      </c>
      <c r="E65" s="101">
        <v>0</v>
      </c>
      <c r="F65" s="101">
        <v>0</v>
      </c>
      <c r="G65" s="101">
        <v>0</v>
      </c>
      <c r="H65" s="101">
        <v>0</v>
      </c>
      <c r="I65" s="101">
        <v>0</v>
      </c>
      <c r="J65" s="101">
        <v>0</v>
      </c>
      <c r="K65" s="101">
        <v>0</v>
      </c>
      <c r="L65" s="106">
        <v>0</v>
      </c>
      <c r="M65" s="104" t="s">
        <v>93</v>
      </c>
      <c r="N65" s="105"/>
      <c r="O65" s="100">
        <v>229.08</v>
      </c>
      <c r="P65" s="101">
        <v>0</v>
      </c>
      <c r="Q65" s="101">
        <v>229.08</v>
      </c>
      <c r="R65" s="101">
        <v>511.52</v>
      </c>
      <c r="S65" s="101">
        <v>0</v>
      </c>
      <c r="T65" s="101">
        <v>511.52</v>
      </c>
      <c r="U65" s="101">
        <v>173.91680000000002</v>
      </c>
      <c r="V65" s="101">
        <v>0</v>
      </c>
      <c r="W65" s="106">
        <v>173.91680000000002</v>
      </c>
      <c r="X65" s="104" t="s">
        <v>93</v>
      </c>
      <c r="Y65" s="105"/>
      <c r="Z65" s="101">
        <v>0</v>
      </c>
      <c r="AA65" s="101">
        <v>0</v>
      </c>
      <c r="AB65" s="106">
        <v>0</v>
      </c>
      <c r="AC65" s="104" t="s">
        <v>93</v>
      </c>
      <c r="AD65" s="105"/>
      <c r="AE65" s="101">
        <v>1969.72</v>
      </c>
      <c r="AF65" s="101">
        <v>392.84</v>
      </c>
      <c r="AG65" s="106">
        <v>133.56560000000002</v>
      </c>
      <c r="AH65" s="104" t="s">
        <v>93</v>
      </c>
      <c r="AI65" s="105"/>
      <c r="AJ65" s="101">
        <v>0</v>
      </c>
      <c r="AK65" s="101">
        <v>0</v>
      </c>
      <c r="AL65" s="106">
        <v>0</v>
      </c>
      <c r="AM65" s="104" t="s">
        <v>93</v>
      </c>
      <c r="AN65" s="105"/>
      <c r="AO65" s="101">
        <v>229.08</v>
      </c>
      <c r="AP65" s="101">
        <v>511.52</v>
      </c>
      <c r="AQ65" s="106">
        <v>173.91680000000002</v>
      </c>
    </row>
    <row r="66" spans="1:43" ht="13.5">
      <c r="A66" s="1" t="s">
        <v>94</v>
      </c>
      <c r="B66" s="104" t="s">
        <v>95</v>
      </c>
      <c r="C66" s="105" t="s">
        <v>138</v>
      </c>
      <c r="D66" s="100">
        <v>0</v>
      </c>
      <c r="E66" s="101">
        <v>0</v>
      </c>
      <c r="F66" s="101">
        <v>0</v>
      </c>
      <c r="G66" s="101">
        <v>0</v>
      </c>
      <c r="H66" s="101">
        <v>0</v>
      </c>
      <c r="I66" s="101">
        <v>0</v>
      </c>
      <c r="J66" s="101">
        <v>0</v>
      </c>
      <c r="K66" s="101">
        <v>0</v>
      </c>
      <c r="L66" s="106">
        <v>0</v>
      </c>
      <c r="M66" s="104" t="s">
        <v>95</v>
      </c>
      <c r="N66" s="105" t="s">
        <v>138</v>
      </c>
      <c r="O66" s="100">
        <v>0</v>
      </c>
      <c r="P66" s="101">
        <v>0</v>
      </c>
      <c r="Q66" s="101">
        <v>0</v>
      </c>
      <c r="R66" s="101">
        <v>0</v>
      </c>
      <c r="S66" s="101">
        <v>0</v>
      </c>
      <c r="T66" s="101">
        <v>0</v>
      </c>
      <c r="U66" s="101">
        <v>0</v>
      </c>
      <c r="V66" s="101">
        <v>0</v>
      </c>
      <c r="W66" s="106">
        <v>0</v>
      </c>
      <c r="X66" s="104" t="s">
        <v>95</v>
      </c>
      <c r="Y66" s="105" t="s">
        <v>138</v>
      </c>
      <c r="Z66" s="101">
        <v>0</v>
      </c>
      <c r="AA66" s="101">
        <v>0</v>
      </c>
      <c r="AB66" s="106">
        <v>0</v>
      </c>
      <c r="AC66" s="104" t="s">
        <v>95</v>
      </c>
      <c r="AD66" s="105" t="s">
        <v>138</v>
      </c>
      <c r="AE66" s="101">
        <v>0</v>
      </c>
      <c r="AF66" s="101">
        <v>0</v>
      </c>
      <c r="AG66" s="106">
        <v>0</v>
      </c>
      <c r="AH66" s="104" t="s">
        <v>95</v>
      </c>
      <c r="AI66" s="105" t="s">
        <v>138</v>
      </c>
      <c r="AJ66" s="101">
        <v>0</v>
      </c>
      <c r="AK66" s="101">
        <v>0</v>
      </c>
      <c r="AL66" s="106">
        <v>0</v>
      </c>
      <c r="AM66" s="104" t="s">
        <v>95</v>
      </c>
      <c r="AN66" s="105" t="s">
        <v>138</v>
      </c>
      <c r="AO66" s="101">
        <v>0</v>
      </c>
      <c r="AP66" s="101">
        <v>0</v>
      </c>
      <c r="AQ66" s="106">
        <v>0</v>
      </c>
    </row>
    <row r="67" spans="1:43" ht="13.5">
      <c r="A67" s="1" t="s">
        <v>96</v>
      </c>
      <c r="B67" s="104" t="s">
        <v>97</v>
      </c>
      <c r="C67" s="105" t="s">
        <v>139</v>
      </c>
      <c r="D67" s="100">
        <v>0</v>
      </c>
      <c r="E67" s="101">
        <v>0</v>
      </c>
      <c r="F67" s="101">
        <v>0</v>
      </c>
      <c r="G67" s="101">
        <v>0</v>
      </c>
      <c r="H67" s="101">
        <v>0</v>
      </c>
      <c r="I67" s="101">
        <v>0</v>
      </c>
      <c r="J67" s="101">
        <v>0</v>
      </c>
      <c r="K67" s="101">
        <v>0</v>
      </c>
      <c r="L67" s="106">
        <v>0</v>
      </c>
      <c r="M67" s="104" t="s">
        <v>97</v>
      </c>
      <c r="N67" s="105" t="s">
        <v>139</v>
      </c>
      <c r="O67" s="100">
        <v>0</v>
      </c>
      <c r="P67" s="101">
        <v>0</v>
      </c>
      <c r="Q67" s="101">
        <v>0</v>
      </c>
      <c r="R67" s="101">
        <v>0</v>
      </c>
      <c r="S67" s="101">
        <v>0</v>
      </c>
      <c r="T67" s="101">
        <v>0</v>
      </c>
      <c r="U67" s="101">
        <v>0</v>
      </c>
      <c r="V67" s="101">
        <v>0</v>
      </c>
      <c r="W67" s="106">
        <v>0</v>
      </c>
      <c r="X67" s="104" t="s">
        <v>97</v>
      </c>
      <c r="Y67" s="105" t="s">
        <v>139</v>
      </c>
      <c r="Z67" s="101">
        <v>0</v>
      </c>
      <c r="AA67" s="101">
        <v>0</v>
      </c>
      <c r="AB67" s="106">
        <v>0</v>
      </c>
      <c r="AC67" s="104" t="s">
        <v>97</v>
      </c>
      <c r="AD67" s="105" t="s">
        <v>139</v>
      </c>
      <c r="AE67" s="101">
        <v>0</v>
      </c>
      <c r="AF67" s="101">
        <v>0</v>
      </c>
      <c r="AG67" s="106">
        <v>0</v>
      </c>
      <c r="AH67" s="104" t="s">
        <v>97</v>
      </c>
      <c r="AI67" s="105" t="s">
        <v>139</v>
      </c>
      <c r="AJ67" s="101">
        <v>0</v>
      </c>
      <c r="AK67" s="101">
        <v>0</v>
      </c>
      <c r="AL67" s="106">
        <v>0</v>
      </c>
      <c r="AM67" s="104" t="s">
        <v>97</v>
      </c>
      <c r="AN67" s="105" t="s">
        <v>139</v>
      </c>
      <c r="AO67" s="101">
        <v>0</v>
      </c>
      <c r="AP67" s="101">
        <v>0</v>
      </c>
      <c r="AQ67" s="106">
        <v>0</v>
      </c>
    </row>
    <row r="68" spans="1:43" ht="13.5">
      <c r="A68" s="1" t="s">
        <v>98</v>
      </c>
      <c r="B68" s="104" t="s">
        <v>97</v>
      </c>
      <c r="C68" s="105" t="s">
        <v>140</v>
      </c>
      <c r="D68" s="100">
        <v>0</v>
      </c>
      <c r="E68" s="101">
        <v>0</v>
      </c>
      <c r="F68" s="101"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  <c r="L68" s="106">
        <v>0</v>
      </c>
      <c r="M68" s="104" t="s">
        <v>97</v>
      </c>
      <c r="N68" s="105" t="s">
        <v>140</v>
      </c>
      <c r="O68" s="100">
        <v>0</v>
      </c>
      <c r="P68" s="101">
        <v>0</v>
      </c>
      <c r="Q68" s="101">
        <v>0</v>
      </c>
      <c r="R68" s="101">
        <v>0</v>
      </c>
      <c r="S68" s="101">
        <v>0</v>
      </c>
      <c r="T68" s="101">
        <v>0</v>
      </c>
      <c r="U68" s="101">
        <v>0</v>
      </c>
      <c r="V68" s="101">
        <v>0</v>
      </c>
      <c r="W68" s="106">
        <v>0</v>
      </c>
      <c r="X68" s="104" t="s">
        <v>97</v>
      </c>
      <c r="Y68" s="105" t="s">
        <v>140</v>
      </c>
      <c r="Z68" s="101">
        <v>0</v>
      </c>
      <c r="AA68" s="101">
        <v>0</v>
      </c>
      <c r="AB68" s="106">
        <v>0</v>
      </c>
      <c r="AC68" s="104" t="s">
        <v>97</v>
      </c>
      <c r="AD68" s="105" t="s">
        <v>140</v>
      </c>
      <c r="AE68" s="101">
        <v>0</v>
      </c>
      <c r="AF68" s="101">
        <v>0</v>
      </c>
      <c r="AG68" s="106">
        <v>0</v>
      </c>
      <c r="AH68" s="104" t="s">
        <v>97</v>
      </c>
      <c r="AI68" s="105" t="s">
        <v>140</v>
      </c>
      <c r="AJ68" s="101">
        <v>0</v>
      </c>
      <c r="AK68" s="101">
        <v>0</v>
      </c>
      <c r="AL68" s="106">
        <v>0</v>
      </c>
      <c r="AM68" s="104" t="s">
        <v>97</v>
      </c>
      <c r="AN68" s="105" t="s">
        <v>140</v>
      </c>
      <c r="AO68" s="101">
        <v>0</v>
      </c>
      <c r="AP68" s="101">
        <v>0</v>
      </c>
      <c r="AQ68" s="106">
        <v>0</v>
      </c>
    </row>
    <row r="69" spans="1:43" ht="13.5">
      <c r="A69" s="1" t="s">
        <v>99</v>
      </c>
      <c r="B69" s="104" t="s">
        <v>100</v>
      </c>
      <c r="C69" s="105" t="s">
        <v>141</v>
      </c>
      <c r="D69" s="100">
        <v>0</v>
      </c>
      <c r="E69" s="101">
        <v>0</v>
      </c>
      <c r="F69" s="101">
        <v>0</v>
      </c>
      <c r="G69" s="101">
        <v>0</v>
      </c>
      <c r="H69" s="101">
        <v>0</v>
      </c>
      <c r="I69" s="101">
        <v>0</v>
      </c>
      <c r="J69" s="101">
        <v>0</v>
      </c>
      <c r="K69" s="101">
        <v>0</v>
      </c>
      <c r="L69" s="106">
        <v>0</v>
      </c>
      <c r="M69" s="104" t="s">
        <v>100</v>
      </c>
      <c r="N69" s="105" t="s">
        <v>141</v>
      </c>
      <c r="O69" s="100">
        <v>556.48</v>
      </c>
      <c r="P69" s="101">
        <v>0</v>
      </c>
      <c r="Q69" s="101">
        <v>556.48</v>
      </c>
      <c r="R69" s="101">
        <v>346.86</v>
      </c>
      <c r="S69" s="101">
        <v>0</v>
      </c>
      <c r="T69" s="101">
        <v>346.86</v>
      </c>
      <c r="U69" s="101">
        <v>117.9324</v>
      </c>
      <c r="V69" s="101">
        <v>0</v>
      </c>
      <c r="W69" s="106">
        <v>117.9324</v>
      </c>
      <c r="X69" s="104" t="s">
        <v>100</v>
      </c>
      <c r="Y69" s="105" t="s">
        <v>141</v>
      </c>
      <c r="Z69" s="101">
        <v>0</v>
      </c>
      <c r="AA69" s="101">
        <v>0</v>
      </c>
      <c r="AB69" s="106">
        <v>0</v>
      </c>
      <c r="AC69" s="104" t="s">
        <v>100</v>
      </c>
      <c r="AD69" s="105" t="s">
        <v>141</v>
      </c>
      <c r="AE69" s="101">
        <v>516.06</v>
      </c>
      <c r="AF69" s="101">
        <v>321.48</v>
      </c>
      <c r="AG69" s="106">
        <v>109.3032</v>
      </c>
      <c r="AH69" s="104" t="s">
        <v>100</v>
      </c>
      <c r="AI69" s="105" t="s">
        <v>141</v>
      </c>
      <c r="AJ69" s="101">
        <v>0</v>
      </c>
      <c r="AK69" s="101">
        <v>0</v>
      </c>
      <c r="AL69" s="106">
        <v>0</v>
      </c>
      <c r="AM69" s="104" t="s">
        <v>100</v>
      </c>
      <c r="AN69" s="105" t="s">
        <v>141</v>
      </c>
      <c r="AO69" s="101">
        <v>556.48</v>
      </c>
      <c r="AP69" s="101">
        <v>346.86</v>
      </c>
      <c r="AQ69" s="106">
        <v>117.9324</v>
      </c>
    </row>
    <row r="70" spans="1:43" ht="13.5">
      <c r="A70" s="1" t="s">
        <v>101</v>
      </c>
      <c r="B70" s="104" t="s">
        <v>102</v>
      </c>
      <c r="C70" s="105" t="s">
        <v>142</v>
      </c>
      <c r="D70" s="100">
        <v>0</v>
      </c>
      <c r="E70" s="101">
        <v>0</v>
      </c>
      <c r="F70" s="101">
        <v>0</v>
      </c>
      <c r="G70" s="101">
        <v>0</v>
      </c>
      <c r="H70" s="101">
        <v>0</v>
      </c>
      <c r="I70" s="101">
        <v>0</v>
      </c>
      <c r="J70" s="101">
        <v>0</v>
      </c>
      <c r="K70" s="101">
        <v>0</v>
      </c>
      <c r="L70" s="106">
        <v>0</v>
      </c>
      <c r="M70" s="104" t="s">
        <v>102</v>
      </c>
      <c r="N70" s="105" t="s">
        <v>142</v>
      </c>
      <c r="O70" s="100">
        <v>0</v>
      </c>
      <c r="P70" s="101">
        <v>0</v>
      </c>
      <c r="Q70" s="101">
        <v>0</v>
      </c>
      <c r="R70" s="101">
        <v>0</v>
      </c>
      <c r="S70" s="101">
        <v>0</v>
      </c>
      <c r="T70" s="101">
        <v>0</v>
      </c>
      <c r="U70" s="101">
        <v>0</v>
      </c>
      <c r="V70" s="101">
        <v>0</v>
      </c>
      <c r="W70" s="106">
        <v>0</v>
      </c>
      <c r="X70" s="104" t="s">
        <v>102</v>
      </c>
      <c r="Y70" s="105" t="s">
        <v>142</v>
      </c>
      <c r="Z70" s="101">
        <v>0</v>
      </c>
      <c r="AA70" s="101">
        <v>0</v>
      </c>
      <c r="AB70" s="106">
        <v>0</v>
      </c>
      <c r="AC70" s="104" t="s">
        <v>102</v>
      </c>
      <c r="AD70" s="105" t="s">
        <v>142</v>
      </c>
      <c r="AE70" s="101">
        <v>0</v>
      </c>
      <c r="AF70" s="101">
        <v>0</v>
      </c>
      <c r="AG70" s="106">
        <v>0</v>
      </c>
      <c r="AH70" s="104" t="s">
        <v>102</v>
      </c>
      <c r="AI70" s="105" t="s">
        <v>142</v>
      </c>
      <c r="AJ70" s="101">
        <v>0</v>
      </c>
      <c r="AK70" s="101">
        <v>0</v>
      </c>
      <c r="AL70" s="106">
        <v>0</v>
      </c>
      <c r="AM70" s="104" t="s">
        <v>102</v>
      </c>
      <c r="AN70" s="105" t="s">
        <v>142</v>
      </c>
      <c r="AO70" s="101">
        <v>0</v>
      </c>
      <c r="AP70" s="101">
        <v>0</v>
      </c>
      <c r="AQ70" s="106">
        <v>0</v>
      </c>
    </row>
    <row r="71" spans="1:43" ht="13.5">
      <c r="A71" s="1" t="s">
        <v>103</v>
      </c>
      <c r="B71" s="104" t="s">
        <v>102</v>
      </c>
      <c r="C71" s="105" t="s">
        <v>143</v>
      </c>
      <c r="D71" s="100">
        <v>0</v>
      </c>
      <c r="E71" s="101">
        <v>0</v>
      </c>
      <c r="F71" s="101">
        <v>0</v>
      </c>
      <c r="G71" s="101">
        <v>0</v>
      </c>
      <c r="H71" s="101">
        <v>0</v>
      </c>
      <c r="I71" s="101">
        <v>0</v>
      </c>
      <c r="J71" s="101">
        <v>0</v>
      </c>
      <c r="K71" s="101">
        <v>0</v>
      </c>
      <c r="L71" s="106">
        <v>0</v>
      </c>
      <c r="M71" s="104" t="s">
        <v>102</v>
      </c>
      <c r="N71" s="105" t="s">
        <v>143</v>
      </c>
      <c r="O71" s="100">
        <v>44.16</v>
      </c>
      <c r="P71" s="101">
        <v>0</v>
      </c>
      <c r="Q71" s="101">
        <v>44.16</v>
      </c>
      <c r="R71" s="101">
        <v>122.36</v>
      </c>
      <c r="S71" s="101">
        <v>0</v>
      </c>
      <c r="T71" s="101">
        <v>122.36</v>
      </c>
      <c r="U71" s="101">
        <v>41.60240000000001</v>
      </c>
      <c r="V71" s="101">
        <v>0</v>
      </c>
      <c r="W71" s="106">
        <v>41.60240000000001</v>
      </c>
      <c r="X71" s="104" t="s">
        <v>102</v>
      </c>
      <c r="Y71" s="105" t="s">
        <v>143</v>
      </c>
      <c r="Z71" s="101">
        <v>0</v>
      </c>
      <c r="AA71" s="101">
        <v>0</v>
      </c>
      <c r="AB71" s="106">
        <v>0</v>
      </c>
      <c r="AC71" s="104" t="s">
        <v>102</v>
      </c>
      <c r="AD71" s="105" t="s">
        <v>143</v>
      </c>
      <c r="AE71" s="101">
        <v>44.16</v>
      </c>
      <c r="AF71" s="101">
        <v>122.36</v>
      </c>
      <c r="AG71" s="106">
        <v>41.60240000000001</v>
      </c>
      <c r="AH71" s="104" t="s">
        <v>102</v>
      </c>
      <c r="AI71" s="105" t="s">
        <v>143</v>
      </c>
      <c r="AJ71" s="101">
        <v>0</v>
      </c>
      <c r="AK71" s="101">
        <v>0</v>
      </c>
      <c r="AL71" s="106">
        <v>0</v>
      </c>
      <c r="AM71" s="104" t="s">
        <v>102</v>
      </c>
      <c r="AN71" s="105" t="s">
        <v>143</v>
      </c>
      <c r="AO71" s="101">
        <v>44.16</v>
      </c>
      <c r="AP71" s="101">
        <v>122.36</v>
      </c>
      <c r="AQ71" s="106">
        <v>41.60240000000001</v>
      </c>
    </row>
    <row r="72" spans="1:43" ht="13.5">
      <c r="A72" s="1" t="s">
        <v>104</v>
      </c>
      <c r="B72" s="104" t="s">
        <v>102</v>
      </c>
      <c r="C72" s="105" t="s">
        <v>144</v>
      </c>
      <c r="D72" s="100">
        <v>0</v>
      </c>
      <c r="E72" s="101">
        <v>0</v>
      </c>
      <c r="F72" s="101">
        <v>0</v>
      </c>
      <c r="G72" s="101">
        <v>0</v>
      </c>
      <c r="H72" s="101">
        <v>0</v>
      </c>
      <c r="I72" s="101">
        <v>0</v>
      </c>
      <c r="J72" s="101">
        <v>0</v>
      </c>
      <c r="K72" s="101">
        <v>0</v>
      </c>
      <c r="L72" s="106">
        <v>0</v>
      </c>
      <c r="M72" s="104" t="s">
        <v>102</v>
      </c>
      <c r="N72" s="105" t="s">
        <v>144</v>
      </c>
      <c r="O72" s="100">
        <v>187</v>
      </c>
      <c r="P72" s="101">
        <v>0</v>
      </c>
      <c r="Q72" s="101">
        <v>187</v>
      </c>
      <c r="R72" s="101">
        <v>487.3</v>
      </c>
      <c r="S72" s="101">
        <v>0</v>
      </c>
      <c r="T72" s="101">
        <v>487.3</v>
      </c>
      <c r="U72" s="101">
        <v>165.68200000000002</v>
      </c>
      <c r="V72" s="101">
        <v>0</v>
      </c>
      <c r="W72" s="106">
        <v>165.68200000000002</v>
      </c>
      <c r="X72" s="104" t="s">
        <v>102</v>
      </c>
      <c r="Y72" s="105" t="s">
        <v>144</v>
      </c>
      <c r="Z72" s="101">
        <v>0</v>
      </c>
      <c r="AA72" s="101">
        <v>0</v>
      </c>
      <c r="AB72" s="106">
        <v>0</v>
      </c>
      <c r="AC72" s="104" t="s">
        <v>102</v>
      </c>
      <c r="AD72" s="105" t="s">
        <v>144</v>
      </c>
      <c r="AE72" s="101">
        <v>3124</v>
      </c>
      <c r="AF72" s="101">
        <v>400.4</v>
      </c>
      <c r="AG72" s="106">
        <v>136.13600000000002</v>
      </c>
      <c r="AH72" s="104" t="s">
        <v>102</v>
      </c>
      <c r="AI72" s="105" t="s">
        <v>144</v>
      </c>
      <c r="AJ72" s="101">
        <v>0</v>
      </c>
      <c r="AK72" s="101">
        <v>0</v>
      </c>
      <c r="AL72" s="106">
        <v>0</v>
      </c>
      <c r="AM72" s="104" t="s">
        <v>102</v>
      </c>
      <c r="AN72" s="105" t="s">
        <v>144</v>
      </c>
      <c r="AO72" s="101">
        <v>187</v>
      </c>
      <c r="AP72" s="101">
        <v>487.3</v>
      </c>
      <c r="AQ72" s="106">
        <v>165.68200000000002</v>
      </c>
    </row>
    <row r="73" spans="1:43" ht="13.5">
      <c r="A73" s="1" t="s">
        <v>105</v>
      </c>
      <c r="B73" s="104" t="s">
        <v>106</v>
      </c>
      <c r="C73" s="105" t="s">
        <v>145</v>
      </c>
      <c r="D73" s="100">
        <v>0</v>
      </c>
      <c r="E73" s="101">
        <v>0</v>
      </c>
      <c r="F73" s="101">
        <v>0</v>
      </c>
      <c r="G73" s="101">
        <v>0</v>
      </c>
      <c r="H73" s="101">
        <v>0</v>
      </c>
      <c r="I73" s="101">
        <v>0</v>
      </c>
      <c r="J73" s="101">
        <v>0</v>
      </c>
      <c r="K73" s="101">
        <v>0</v>
      </c>
      <c r="L73" s="106">
        <v>0</v>
      </c>
      <c r="M73" s="104" t="s">
        <v>106</v>
      </c>
      <c r="N73" s="105" t="s">
        <v>145</v>
      </c>
      <c r="O73" s="100">
        <v>0</v>
      </c>
      <c r="P73" s="101">
        <v>0</v>
      </c>
      <c r="Q73" s="101">
        <v>0</v>
      </c>
      <c r="R73" s="101">
        <v>0</v>
      </c>
      <c r="S73" s="101">
        <v>0</v>
      </c>
      <c r="T73" s="101">
        <v>0</v>
      </c>
      <c r="U73" s="101">
        <v>0</v>
      </c>
      <c r="V73" s="101">
        <v>0</v>
      </c>
      <c r="W73" s="106">
        <v>0</v>
      </c>
      <c r="X73" s="267" t="s">
        <v>106</v>
      </c>
      <c r="Y73" s="105" t="s">
        <v>145</v>
      </c>
      <c r="Z73" s="101">
        <v>0</v>
      </c>
      <c r="AA73" s="101">
        <v>0</v>
      </c>
      <c r="AB73" s="106">
        <v>0</v>
      </c>
      <c r="AC73" s="267" t="s">
        <v>106</v>
      </c>
      <c r="AD73" s="105" t="s">
        <v>145</v>
      </c>
      <c r="AE73" s="101">
        <v>0</v>
      </c>
      <c r="AF73" s="101">
        <v>0</v>
      </c>
      <c r="AG73" s="106">
        <v>0</v>
      </c>
      <c r="AH73" s="267" t="s">
        <v>106</v>
      </c>
      <c r="AI73" s="105" t="s">
        <v>145</v>
      </c>
      <c r="AJ73" s="101">
        <v>0</v>
      </c>
      <c r="AK73" s="101">
        <v>0</v>
      </c>
      <c r="AL73" s="106">
        <v>0</v>
      </c>
      <c r="AM73" s="267" t="s">
        <v>106</v>
      </c>
      <c r="AN73" s="105" t="s">
        <v>145</v>
      </c>
      <c r="AO73" s="101">
        <v>0</v>
      </c>
      <c r="AP73" s="101">
        <v>0</v>
      </c>
      <c r="AQ73" s="106">
        <v>0</v>
      </c>
    </row>
    <row r="74" spans="1:43" ht="13.5">
      <c r="A74" s="1" t="s">
        <v>107</v>
      </c>
      <c r="B74" s="104" t="s">
        <v>106</v>
      </c>
      <c r="C74" s="105" t="s">
        <v>146</v>
      </c>
      <c r="D74" s="100">
        <v>0</v>
      </c>
      <c r="E74" s="101">
        <v>0</v>
      </c>
      <c r="F74" s="101">
        <v>0</v>
      </c>
      <c r="G74" s="101">
        <v>0</v>
      </c>
      <c r="H74" s="101">
        <v>0</v>
      </c>
      <c r="I74" s="101">
        <v>0</v>
      </c>
      <c r="J74" s="101">
        <v>0</v>
      </c>
      <c r="K74" s="101">
        <v>0</v>
      </c>
      <c r="L74" s="106">
        <v>0</v>
      </c>
      <c r="M74" s="104" t="s">
        <v>106</v>
      </c>
      <c r="N74" s="105" t="s">
        <v>146</v>
      </c>
      <c r="O74" s="100">
        <v>0</v>
      </c>
      <c r="P74" s="101">
        <v>0</v>
      </c>
      <c r="Q74" s="101">
        <v>0</v>
      </c>
      <c r="R74" s="101">
        <v>0</v>
      </c>
      <c r="S74" s="101">
        <v>0</v>
      </c>
      <c r="T74" s="101">
        <v>0</v>
      </c>
      <c r="U74" s="101">
        <v>0</v>
      </c>
      <c r="V74" s="101">
        <v>0</v>
      </c>
      <c r="W74" s="106">
        <v>0</v>
      </c>
      <c r="X74" s="267" t="s">
        <v>106</v>
      </c>
      <c r="Y74" s="105" t="s">
        <v>146</v>
      </c>
      <c r="Z74" s="101">
        <v>0</v>
      </c>
      <c r="AA74" s="101">
        <v>0</v>
      </c>
      <c r="AB74" s="106">
        <v>0</v>
      </c>
      <c r="AC74" s="267" t="s">
        <v>106</v>
      </c>
      <c r="AD74" s="105" t="s">
        <v>146</v>
      </c>
      <c r="AE74" s="101">
        <v>0</v>
      </c>
      <c r="AF74" s="101">
        <v>0</v>
      </c>
      <c r="AG74" s="106">
        <v>0</v>
      </c>
      <c r="AH74" s="267" t="s">
        <v>106</v>
      </c>
      <c r="AI74" s="105" t="s">
        <v>146</v>
      </c>
      <c r="AJ74" s="101">
        <v>0</v>
      </c>
      <c r="AK74" s="101">
        <v>0</v>
      </c>
      <c r="AL74" s="106">
        <v>0</v>
      </c>
      <c r="AM74" s="267" t="s">
        <v>106</v>
      </c>
      <c r="AN74" s="105" t="s">
        <v>146</v>
      </c>
      <c r="AO74" s="101">
        <v>0</v>
      </c>
      <c r="AP74" s="101">
        <v>0</v>
      </c>
      <c r="AQ74" s="106">
        <v>0</v>
      </c>
    </row>
    <row r="75" spans="1:43" ht="14.25" thickBot="1">
      <c r="A75" s="1" t="s">
        <v>108</v>
      </c>
      <c r="B75" s="113" t="s">
        <v>106</v>
      </c>
      <c r="C75" s="120" t="s">
        <v>147</v>
      </c>
      <c r="D75" s="115">
        <v>0</v>
      </c>
      <c r="E75" s="116">
        <v>0</v>
      </c>
      <c r="F75" s="116">
        <v>0</v>
      </c>
      <c r="G75" s="116">
        <v>0</v>
      </c>
      <c r="H75" s="116">
        <v>0</v>
      </c>
      <c r="I75" s="116">
        <v>0</v>
      </c>
      <c r="J75" s="116">
        <v>0</v>
      </c>
      <c r="K75" s="116">
        <v>0</v>
      </c>
      <c r="L75" s="117">
        <v>0</v>
      </c>
      <c r="M75" s="113" t="s">
        <v>106</v>
      </c>
      <c r="N75" s="120" t="s">
        <v>147</v>
      </c>
      <c r="O75" s="115">
        <v>0</v>
      </c>
      <c r="P75" s="116">
        <v>0</v>
      </c>
      <c r="Q75" s="116">
        <v>0</v>
      </c>
      <c r="R75" s="116">
        <v>0</v>
      </c>
      <c r="S75" s="116">
        <v>0</v>
      </c>
      <c r="T75" s="116">
        <v>0</v>
      </c>
      <c r="U75" s="116">
        <v>0</v>
      </c>
      <c r="V75" s="116">
        <v>0</v>
      </c>
      <c r="W75" s="117">
        <v>0</v>
      </c>
      <c r="X75" s="268" t="s">
        <v>106</v>
      </c>
      <c r="Y75" s="120" t="s">
        <v>147</v>
      </c>
      <c r="Z75" s="116">
        <v>0</v>
      </c>
      <c r="AA75" s="116">
        <v>0</v>
      </c>
      <c r="AB75" s="117">
        <v>0</v>
      </c>
      <c r="AC75" s="268" t="s">
        <v>106</v>
      </c>
      <c r="AD75" s="120" t="s">
        <v>147</v>
      </c>
      <c r="AE75" s="116">
        <v>0</v>
      </c>
      <c r="AF75" s="116">
        <v>0</v>
      </c>
      <c r="AG75" s="117">
        <v>0</v>
      </c>
      <c r="AH75" s="268" t="s">
        <v>106</v>
      </c>
      <c r="AI75" s="120" t="s">
        <v>147</v>
      </c>
      <c r="AJ75" s="116">
        <v>0</v>
      </c>
      <c r="AK75" s="116">
        <v>0</v>
      </c>
      <c r="AL75" s="117">
        <v>0</v>
      </c>
      <c r="AM75" s="268" t="s">
        <v>106</v>
      </c>
      <c r="AN75" s="120" t="s">
        <v>147</v>
      </c>
      <c r="AO75" s="116">
        <v>0</v>
      </c>
      <c r="AP75" s="116">
        <v>0</v>
      </c>
      <c r="AQ75" s="117">
        <v>0</v>
      </c>
    </row>
    <row r="76" spans="4:43" ht="6" customHeight="1" thickBot="1">
      <c r="D76" s="121"/>
      <c r="E76" s="121"/>
      <c r="F76" s="121"/>
      <c r="G76" s="121"/>
      <c r="H76" s="121"/>
      <c r="I76" s="121"/>
      <c r="J76" s="121"/>
      <c r="K76" s="121"/>
      <c r="L76" s="121"/>
      <c r="O76" s="121"/>
      <c r="P76" s="121"/>
      <c r="Q76" s="121"/>
      <c r="R76" s="121"/>
      <c r="S76" s="121"/>
      <c r="T76" s="121"/>
      <c r="U76" s="121"/>
      <c r="V76" s="121"/>
      <c r="W76" s="121"/>
      <c r="Z76" s="121"/>
      <c r="AA76" s="121"/>
      <c r="AB76" s="122"/>
      <c r="AE76" s="121"/>
      <c r="AF76" s="121"/>
      <c r="AG76" s="121"/>
      <c r="AJ76" s="121"/>
      <c r="AK76" s="121"/>
      <c r="AL76" s="121"/>
      <c r="AO76" s="121"/>
      <c r="AP76" s="121"/>
      <c r="AQ76" s="121"/>
    </row>
    <row r="77" spans="2:43" ht="14.25" thickBot="1">
      <c r="B77" s="491" t="s">
        <v>157</v>
      </c>
      <c r="C77" s="492"/>
      <c r="D77" s="132">
        <f aca="true" t="shared" si="0" ref="D77:L77">SUM(D81:D83)</f>
        <v>7418.91</v>
      </c>
      <c r="E77" s="132">
        <f t="shared" si="0"/>
        <v>234.2</v>
      </c>
      <c r="F77" s="132">
        <f t="shared" si="0"/>
        <v>7652.57</v>
      </c>
      <c r="G77" s="132">
        <f t="shared" si="0"/>
        <v>117.4</v>
      </c>
      <c r="H77" s="132">
        <f t="shared" si="0"/>
        <v>0</v>
      </c>
      <c r="I77" s="132">
        <f t="shared" si="0"/>
        <v>117.4</v>
      </c>
      <c r="J77" s="133">
        <f t="shared" si="0"/>
        <v>39.916000000000004</v>
      </c>
      <c r="K77" s="133">
        <f t="shared" si="0"/>
        <v>0</v>
      </c>
      <c r="L77" s="134">
        <f t="shared" si="0"/>
        <v>39.916000000000004</v>
      </c>
      <c r="M77" s="491" t="s">
        <v>157</v>
      </c>
      <c r="N77" s="492"/>
      <c r="O77" s="132">
        <f aca="true" t="shared" si="1" ref="O77:W77">SUM(O81:O83)</f>
        <v>76958.57</v>
      </c>
      <c r="P77" s="132">
        <f t="shared" si="1"/>
        <v>637.68</v>
      </c>
      <c r="Q77" s="132">
        <f t="shared" si="1"/>
        <v>77596.25000000001</v>
      </c>
      <c r="R77" s="132">
        <f t="shared" si="1"/>
        <v>43024.25</v>
      </c>
      <c r="S77" s="132">
        <f t="shared" si="1"/>
        <v>178.38000000000002</v>
      </c>
      <c r="T77" s="132">
        <f t="shared" si="1"/>
        <v>43202.630000000005</v>
      </c>
      <c r="U77" s="132">
        <f t="shared" si="1"/>
        <v>14628.245000000003</v>
      </c>
      <c r="V77" s="132">
        <f t="shared" si="1"/>
        <v>60.649199999999986</v>
      </c>
      <c r="W77" s="132">
        <f t="shared" si="1"/>
        <v>14688.894200000002</v>
      </c>
      <c r="X77" s="432" t="s">
        <v>157</v>
      </c>
      <c r="Y77" s="459"/>
      <c r="Z77" s="383">
        <f>SUM(Z81:Z83)</f>
        <v>5277.43</v>
      </c>
      <c r="AA77" s="133">
        <f>SUM(AA81:AA83)</f>
        <v>82.44</v>
      </c>
      <c r="AB77" s="134">
        <f>SUM(AB81:AB83)</f>
        <v>28.029600000000002</v>
      </c>
      <c r="AC77" s="432" t="s">
        <v>157</v>
      </c>
      <c r="AD77" s="459"/>
      <c r="AE77" s="383">
        <f>SUM(AE81:AE83)</f>
        <v>129148.91999999998</v>
      </c>
      <c r="AF77" s="133">
        <f>SUM(AF81:AF83)</f>
        <v>57975.009999999995</v>
      </c>
      <c r="AG77" s="134">
        <f>SUM(AG81:AG83)</f>
        <v>19711.5034</v>
      </c>
      <c r="AH77" s="432" t="s">
        <v>157</v>
      </c>
      <c r="AI77" s="459"/>
      <c r="AJ77" s="383">
        <f>SUM(AJ81:AJ83)</f>
        <v>7881.84</v>
      </c>
      <c r="AK77" s="133">
        <f>SUM(AK81:AK83)</f>
        <v>117.4</v>
      </c>
      <c r="AL77" s="134">
        <f>SUM(AL81:AL83)</f>
        <v>39.916000000000004</v>
      </c>
      <c r="AM77" s="432" t="s">
        <v>157</v>
      </c>
      <c r="AN77" s="459"/>
      <c r="AO77" s="383">
        <f>SUM(AO81:AO83)</f>
        <v>132966.76</v>
      </c>
      <c r="AP77" s="133">
        <f>SUM(AP81:AP83)</f>
        <v>63945.42000000001</v>
      </c>
      <c r="AQ77" s="134">
        <f>SUM(AQ81:AQ83)</f>
        <v>21741.4428</v>
      </c>
    </row>
    <row r="78" spans="4:43" ht="14.25" thickBot="1">
      <c r="D78" s="121"/>
      <c r="E78" s="121"/>
      <c r="F78" s="121"/>
      <c r="G78" s="121"/>
      <c r="H78" s="121"/>
      <c r="I78" s="121"/>
      <c r="J78" s="121"/>
      <c r="K78" s="121"/>
      <c r="L78" s="121"/>
      <c r="O78" s="121"/>
      <c r="P78" s="121"/>
      <c r="Q78" s="121"/>
      <c r="R78" s="121"/>
      <c r="S78" s="121"/>
      <c r="T78" s="121"/>
      <c r="U78" s="121"/>
      <c r="V78" s="121"/>
      <c r="W78" s="121"/>
      <c r="Z78" s="121"/>
      <c r="AA78" s="121"/>
      <c r="AB78" s="376"/>
      <c r="AE78" s="121"/>
      <c r="AF78" s="121"/>
      <c r="AG78" s="121"/>
      <c r="AJ78" s="121"/>
      <c r="AK78" s="121"/>
      <c r="AL78" s="121"/>
      <c r="AO78" s="121"/>
      <c r="AP78" s="121"/>
      <c r="AQ78" s="121"/>
    </row>
    <row r="79" spans="2:43" s="208" customFormat="1" ht="14.25" thickBot="1">
      <c r="B79" s="479"/>
      <c r="C79" s="480"/>
      <c r="D79" s="483" t="s">
        <v>286</v>
      </c>
      <c r="E79" s="484"/>
      <c r="F79" s="484"/>
      <c r="G79" s="484"/>
      <c r="H79" s="484"/>
      <c r="I79" s="484"/>
      <c r="J79" s="484"/>
      <c r="K79" s="484"/>
      <c r="L79" s="485"/>
      <c r="M79" s="479"/>
      <c r="N79" s="480"/>
      <c r="O79" s="483" t="s">
        <v>286</v>
      </c>
      <c r="P79" s="484"/>
      <c r="Q79" s="484"/>
      <c r="R79" s="484"/>
      <c r="S79" s="484"/>
      <c r="T79" s="484"/>
      <c r="U79" s="484"/>
      <c r="V79" s="484"/>
      <c r="W79" s="485"/>
      <c r="X79" s="429" t="s">
        <v>412</v>
      </c>
      <c r="Y79" s="430"/>
      <c r="Z79" s="486" t="s">
        <v>286</v>
      </c>
      <c r="AA79" s="487"/>
      <c r="AB79" s="488"/>
      <c r="AC79" s="429" t="s">
        <v>412</v>
      </c>
      <c r="AD79" s="430"/>
      <c r="AE79" s="486" t="s">
        <v>286</v>
      </c>
      <c r="AF79" s="487"/>
      <c r="AG79" s="488"/>
      <c r="AH79" s="429" t="s">
        <v>412</v>
      </c>
      <c r="AI79" s="430"/>
      <c r="AJ79" s="486" t="s">
        <v>286</v>
      </c>
      <c r="AK79" s="487"/>
      <c r="AL79" s="488"/>
      <c r="AM79" s="429" t="s">
        <v>412</v>
      </c>
      <c r="AN79" s="430"/>
      <c r="AO79" s="486" t="s">
        <v>286</v>
      </c>
      <c r="AP79" s="487"/>
      <c r="AQ79" s="488"/>
    </row>
    <row r="80" spans="2:43" s="208" customFormat="1" ht="24.75" thickBot="1">
      <c r="B80" s="489"/>
      <c r="C80" s="490"/>
      <c r="D80" s="209" t="s">
        <v>249</v>
      </c>
      <c r="E80" s="210" t="s">
        <v>276</v>
      </c>
      <c r="F80" s="210" t="s">
        <v>250</v>
      </c>
      <c r="G80" s="210" t="s">
        <v>251</v>
      </c>
      <c r="H80" s="210" t="s">
        <v>277</v>
      </c>
      <c r="I80" s="210" t="s">
        <v>252</v>
      </c>
      <c r="J80" s="210" t="s">
        <v>253</v>
      </c>
      <c r="K80" s="210" t="s">
        <v>278</v>
      </c>
      <c r="L80" s="211" t="s">
        <v>254</v>
      </c>
      <c r="M80" s="489"/>
      <c r="N80" s="490"/>
      <c r="O80" s="209" t="s">
        <v>249</v>
      </c>
      <c r="P80" s="210" t="s">
        <v>276</v>
      </c>
      <c r="Q80" s="210" t="s">
        <v>250</v>
      </c>
      <c r="R80" s="210" t="s">
        <v>251</v>
      </c>
      <c r="S80" s="210" t="s">
        <v>277</v>
      </c>
      <c r="T80" s="210" t="s">
        <v>252</v>
      </c>
      <c r="U80" s="210" t="s">
        <v>253</v>
      </c>
      <c r="V80" s="210" t="s">
        <v>278</v>
      </c>
      <c r="W80" s="211" t="s">
        <v>254</v>
      </c>
      <c r="X80" s="423"/>
      <c r="Y80" s="424"/>
      <c r="Z80" s="228" t="s">
        <v>250</v>
      </c>
      <c r="AA80" s="228" t="s">
        <v>252</v>
      </c>
      <c r="AB80" s="229" t="s">
        <v>254</v>
      </c>
      <c r="AC80" s="423"/>
      <c r="AD80" s="424"/>
      <c r="AE80" s="228" t="s">
        <v>250</v>
      </c>
      <c r="AF80" s="228" t="s">
        <v>252</v>
      </c>
      <c r="AG80" s="229" t="s">
        <v>254</v>
      </c>
      <c r="AH80" s="423"/>
      <c r="AI80" s="424"/>
      <c r="AJ80" s="228" t="s">
        <v>250</v>
      </c>
      <c r="AK80" s="228" t="s">
        <v>252</v>
      </c>
      <c r="AL80" s="229" t="s">
        <v>254</v>
      </c>
      <c r="AM80" s="423"/>
      <c r="AN80" s="424"/>
      <c r="AO80" s="228" t="s">
        <v>250</v>
      </c>
      <c r="AP80" s="228" t="s">
        <v>252</v>
      </c>
      <c r="AQ80" s="229" t="s">
        <v>254</v>
      </c>
    </row>
    <row r="81" spans="2:43" ht="13.5">
      <c r="B81" s="479" t="s">
        <v>154</v>
      </c>
      <c r="C81" s="480"/>
      <c r="D81" s="123">
        <f aca="true" t="shared" si="2" ref="D81:J81">SUM(D4:D27)</f>
        <v>7418.91</v>
      </c>
      <c r="E81" s="123">
        <f t="shared" si="2"/>
        <v>234.2</v>
      </c>
      <c r="F81" s="123">
        <f t="shared" si="2"/>
        <v>7652.57</v>
      </c>
      <c r="G81" s="123">
        <f t="shared" si="2"/>
        <v>117.4</v>
      </c>
      <c r="H81" s="123">
        <f t="shared" si="2"/>
        <v>0</v>
      </c>
      <c r="I81" s="123">
        <f t="shared" si="2"/>
        <v>117.4</v>
      </c>
      <c r="J81" s="124">
        <f t="shared" si="2"/>
        <v>39.916000000000004</v>
      </c>
      <c r="K81" s="124">
        <f>SUM(K4:K27)</f>
        <v>0</v>
      </c>
      <c r="L81" s="125">
        <f>SUM(L4:L27)</f>
        <v>39.916000000000004</v>
      </c>
      <c r="M81" s="479" t="s">
        <v>154</v>
      </c>
      <c r="N81" s="480"/>
      <c r="O81" s="123">
        <f aca="true" t="shared" si="3" ref="O81:U81">SUM(O4:O27)</f>
        <v>63803.420000000006</v>
      </c>
      <c r="P81" s="123">
        <f t="shared" si="3"/>
        <v>626.16</v>
      </c>
      <c r="Q81" s="123">
        <f t="shared" si="3"/>
        <v>64429.58000000001</v>
      </c>
      <c r="R81" s="123">
        <f t="shared" si="3"/>
        <v>26048.65</v>
      </c>
      <c r="S81" s="123">
        <f t="shared" si="3"/>
        <v>177.42000000000002</v>
      </c>
      <c r="T81" s="123">
        <f t="shared" si="3"/>
        <v>26226.070000000007</v>
      </c>
      <c r="U81" s="123">
        <f t="shared" si="3"/>
        <v>8856.541000000001</v>
      </c>
      <c r="V81" s="123">
        <f>SUM(V4:V27)</f>
        <v>60.32279999999999</v>
      </c>
      <c r="W81" s="123">
        <f>SUM(W4:W27)</f>
        <v>8916.863800000001</v>
      </c>
      <c r="X81" s="429" t="s">
        <v>154</v>
      </c>
      <c r="Y81" s="460"/>
      <c r="Z81" s="230">
        <f>SUM(Z4:Z27)</f>
        <v>5277.43</v>
      </c>
      <c r="AA81" s="124">
        <f>SUM(AA4:AA27)</f>
        <v>82.44</v>
      </c>
      <c r="AB81" s="125">
        <f>SUM(AB4:AB27)</f>
        <v>28.029600000000002</v>
      </c>
      <c r="AC81" s="429" t="s">
        <v>154</v>
      </c>
      <c r="AD81" s="460"/>
      <c r="AE81" s="230">
        <f>SUM(AE4:AE27)</f>
        <v>105280.56999999999</v>
      </c>
      <c r="AF81" s="124">
        <f>SUM(AF4:AF27)</f>
        <v>40892</v>
      </c>
      <c r="AG81" s="125">
        <f>SUM(AG4:AG27)</f>
        <v>13903.28</v>
      </c>
      <c r="AH81" s="429" t="s">
        <v>154</v>
      </c>
      <c r="AI81" s="460"/>
      <c r="AJ81" s="230">
        <f>SUM(AJ4:AJ27)</f>
        <v>7881.84</v>
      </c>
      <c r="AK81" s="124">
        <f>SUM(AK4:AK27)</f>
        <v>117.4</v>
      </c>
      <c r="AL81" s="125">
        <f>SUM(AL4:AL27)</f>
        <v>39.916000000000004</v>
      </c>
      <c r="AM81" s="429" t="s">
        <v>154</v>
      </c>
      <c r="AN81" s="460"/>
      <c r="AO81" s="230">
        <f>SUM(AO4:AO27)</f>
        <v>119350.87000000002</v>
      </c>
      <c r="AP81" s="124">
        <f>SUM(AP4:AP27)</f>
        <v>46261.44000000001</v>
      </c>
      <c r="AQ81" s="125">
        <f>SUM(AQ4:AQ27)</f>
        <v>15728.8896</v>
      </c>
    </row>
    <row r="82" spans="2:43" ht="14.25" thickBot="1">
      <c r="B82" s="481" t="s">
        <v>155</v>
      </c>
      <c r="C82" s="482"/>
      <c r="D82" s="126">
        <f aca="true" t="shared" si="4" ref="D82:J82">SUM(D28:D34)</f>
        <v>0</v>
      </c>
      <c r="E82" s="126">
        <f t="shared" si="4"/>
        <v>0</v>
      </c>
      <c r="F82" s="126">
        <f t="shared" si="4"/>
        <v>0</v>
      </c>
      <c r="G82" s="126">
        <f t="shared" si="4"/>
        <v>0</v>
      </c>
      <c r="H82" s="126">
        <f t="shared" si="4"/>
        <v>0</v>
      </c>
      <c r="I82" s="126">
        <f t="shared" si="4"/>
        <v>0</v>
      </c>
      <c r="J82" s="127">
        <f t="shared" si="4"/>
        <v>0</v>
      </c>
      <c r="K82" s="127">
        <f>SUM(K28:K34)</f>
        <v>0</v>
      </c>
      <c r="L82" s="128">
        <f>SUM(L28:L34)</f>
        <v>0</v>
      </c>
      <c r="M82" s="481" t="s">
        <v>155</v>
      </c>
      <c r="N82" s="482"/>
      <c r="O82" s="126">
        <f aca="true" t="shared" si="5" ref="O82:U82">SUM(O28:O34)</f>
        <v>5583.12</v>
      </c>
      <c r="P82" s="126">
        <f t="shared" si="5"/>
        <v>0</v>
      </c>
      <c r="Q82" s="126">
        <f t="shared" si="5"/>
        <v>5583.12</v>
      </c>
      <c r="R82" s="126">
        <f t="shared" si="5"/>
        <v>6294.48</v>
      </c>
      <c r="S82" s="126">
        <f t="shared" si="5"/>
        <v>0.96</v>
      </c>
      <c r="T82" s="126">
        <f t="shared" si="5"/>
        <v>6295.4400000000005</v>
      </c>
      <c r="U82" s="126">
        <f t="shared" si="5"/>
        <v>2140.1232</v>
      </c>
      <c r="V82" s="126">
        <f>SUM(V28:V34)</f>
        <v>0.3264</v>
      </c>
      <c r="W82" s="126">
        <f>SUM(W28:W34)</f>
        <v>2140.4496</v>
      </c>
      <c r="X82" s="423" t="s">
        <v>155</v>
      </c>
      <c r="Y82" s="461"/>
      <c r="Z82" s="232">
        <f>SUM(Z28:Z34)</f>
        <v>0</v>
      </c>
      <c r="AA82" s="233">
        <f>SUM(AA28:AA34)</f>
        <v>0</v>
      </c>
      <c r="AB82" s="234">
        <f>SUM(AB28:AB34)</f>
        <v>0</v>
      </c>
      <c r="AC82" s="423" t="s">
        <v>155</v>
      </c>
      <c r="AD82" s="461"/>
      <c r="AE82" s="232">
        <f>SUM(AE28:AE34)</f>
        <v>5997.5599999999995</v>
      </c>
      <c r="AF82" s="233">
        <f>SUM(AF28:AF34)</f>
        <v>7407.0599999999995</v>
      </c>
      <c r="AG82" s="234">
        <f>SUM(AG28:AG34)</f>
        <v>2518.4004</v>
      </c>
      <c r="AH82" s="423" t="s">
        <v>155</v>
      </c>
      <c r="AI82" s="461"/>
      <c r="AJ82" s="232">
        <f>SUM(AJ28:AJ34)</f>
        <v>0</v>
      </c>
      <c r="AK82" s="233">
        <f>SUM(AK28:AK34)</f>
        <v>0</v>
      </c>
      <c r="AL82" s="234">
        <f>SUM(AL28:AL34)</f>
        <v>0</v>
      </c>
      <c r="AM82" s="423" t="s">
        <v>155</v>
      </c>
      <c r="AN82" s="461"/>
      <c r="AO82" s="232">
        <f>SUM(AO28:AO34)</f>
        <v>6032.34</v>
      </c>
      <c r="AP82" s="233">
        <f>SUM(AP28:AP34)</f>
        <v>7002.860000000001</v>
      </c>
      <c r="AQ82" s="234">
        <f>SUM(AQ28:AQ34)</f>
        <v>2380.9723999999997</v>
      </c>
    </row>
    <row r="83" spans="2:43" ht="13.5" hidden="1">
      <c r="B83" s="481" t="s">
        <v>192</v>
      </c>
      <c r="C83" s="482"/>
      <c r="D83" s="129">
        <f aca="true" t="shared" si="6" ref="D83:J83">SUM(D35:D75)</f>
        <v>0</v>
      </c>
      <c r="E83" s="129">
        <f t="shared" si="6"/>
        <v>0</v>
      </c>
      <c r="F83" s="129">
        <f t="shared" si="6"/>
        <v>0</v>
      </c>
      <c r="G83" s="129">
        <f t="shared" si="6"/>
        <v>0</v>
      </c>
      <c r="H83" s="129">
        <f t="shared" si="6"/>
        <v>0</v>
      </c>
      <c r="I83" s="129">
        <f t="shared" si="6"/>
        <v>0</v>
      </c>
      <c r="J83" s="130">
        <f t="shared" si="6"/>
        <v>0</v>
      </c>
      <c r="K83" s="130">
        <f>SUM(K35:K75)</f>
        <v>0</v>
      </c>
      <c r="L83" s="131">
        <f>SUM(L35:L75)</f>
        <v>0</v>
      </c>
      <c r="M83" s="481" t="s">
        <v>192</v>
      </c>
      <c r="N83" s="482"/>
      <c r="O83" s="129">
        <f aca="true" t="shared" si="7" ref="O83:U83">SUM(O35:O75)</f>
        <v>7572.030000000001</v>
      </c>
      <c r="P83" s="129">
        <f t="shared" si="7"/>
        <v>11.52</v>
      </c>
      <c r="Q83" s="129">
        <f t="shared" si="7"/>
        <v>7583.550000000001</v>
      </c>
      <c r="R83" s="129">
        <f t="shared" si="7"/>
        <v>10681.119999999999</v>
      </c>
      <c r="S83" s="129">
        <f t="shared" si="7"/>
        <v>0</v>
      </c>
      <c r="T83" s="129">
        <f t="shared" si="7"/>
        <v>10681.119999999999</v>
      </c>
      <c r="U83" s="129">
        <f t="shared" si="7"/>
        <v>3631.5808000000006</v>
      </c>
      <c r="V83" s="129">
        <f>SUM(V35:V75)</f>
        <v>0</v>
      </c>
      <c r="W83" s="129">
        <f>SUM(W35:W75)</f>
        <v>3631.5808000000006</v>
      </c>
      <c r="X83" s="425" t="s">
        <v>156</v>
      </c>
      <c r="Y83" s="458"/>
      <c r="Z83" s="377">
        <f>SUM(Z35:Z75)</f>
        <v>0</v>
      </c>
      <c r="AA83" s="384">
        <f>SUM(AA35:AA75)</f>
        <v>0</v>
      </c>
      <c r="AB83" s="379">
        <f>SUM(AB35:AB75)</f>
        <v>0</v>
      </c>
      <c r="AC83" s="425" t="s">
        <v>156</v>
      </c>
      <c r="AD83" s="458"/>
      <c r="AE83" s="377">
        <f>SUM(AE35:AE75)</f>
        <v>17870.79</v>
      </c>
      <c r="AF83" s="384">
        <f>SUM(AF35:AF75)</f>
        <v>9675.949999999999</v>
      </c>
      <c r="AG83" s="379">
        <f>SUM(AG35:AG75)</f>
        <v>3289.8229999999994</v>
      </c>
      <c r="AH83" s="425" t="s">
        <v>156</v>
      </c>
      <c r="AI83" s="458"/>
      <c r="AJ83" s="377">
        <f>SUM(AJ35:AJ75)</f>
        <v>0</v>
      </c>
      <c r="AK83" s="384">
        <f>SUM(AK35:AK75)</f>
        <v>0</v>
      </c>
      <c r="AL83" s="379">
        <f>SUM(AL35:AL75)</f>
        <v>0</v>
      </c>
      <c r="AM83" s="425" t="s">
        <v>156</v>
      </c>
      <c r="AN83" s="458"/>
      <c r="AO83" s="377">
        <f>SUM(AO35:AO75)</f>
        <v>7583.550000000001</v>
      </c>
      <c r="AP83" s="384">
        <f>SUM(AP35:AP75)</f>
        <v>10681.119999999999</v>
      </c>
      <c r="AQ83" s="379">
        <f>SUM(AQ35:AQ75)</f>
        <v>3631.5808000000006</v>
      </c>
    </row>
    <row r="84" ht="3.75" customHeight="1"/>
    <row r="85" spans="2:39" ht="13.5">
      <c r="B85" s="135"/>
      <c r="M85" s="135"/>
      <c r="X85" s="1" t="s">
        <v>384</v>
      </c>
      <c r="AC85" s="1" t="s">
        <v>384</v>
      </c>
      <c r="AH85" s="1" t="s">
        <v>384</v>
      </c>
      <c r="AM85" s="1" t="s">
        <v>384</v>
      </c>
    </row>
    <row r="87" spans="2:39" ht="13.5">
      <c r="B87" s="136"/>
      <c r="M87" s="136"/>
      <c r="X87" s="136"/>
      <c r="AC87" s="136"/>
      <c r="AH87" s="136"/>
      <c r="AM87" s="136"/>
    </row>
  </sheetData>
  <sheetProtection/>
  <mergeCells count="48">
    <mergeCell ref="AO79:AQ79"/>
    <mergeCell ref="AE79:AG79"/>
    <mergeCell ref="AH79:AI80"/>
    <mergeCell ref="AJ79:AL79"/>
    <mergeCell ref="AM79:AN80"/>
    <mergeCell ref="AJ2:AL2"/>
    <mergeCell ref="AO2:AQ2"/>
    <mergeCell ref="AM2:AN3"/>
    <mergeCell ref="AH2:AI3"/>
    <mergeCell ref="O79:W79"/>
    <mergeCell ref="X79:Y80"/>
    <mergeCell ref="Z79:AB79"/>
    <mergeCell ref="AC79:AD80"/>
    <mergeCell ref="Z2:AB2"/>
    <mergeCell ref="B77:C77"/>
    <mergeCell ref="M77:N77"/>
    <mergeCell ref="M2:N3"/>
    <mergeCell ref="AC2:AD3"/>
    <mergeCell ref="X2:Y3"/>
    <mergeCell ref="O2:W2"/>
    <mergeCell ref="AE2:AG2"/>
    <mergeCell ref="B83:C83"/>
    <mergeCell ref="M83:N83"/>
    <mergeCell ref="B2:C3"/>
    <mergeCell ref="B79:C80"/>
    <mergeCell ref="D79:L79"/>
    <mergeCell ref="M79:N80"/>
    <mergeCell ref="D2:L2"/>
    <mergeCell ref="B81:C81"/>
    <mergeCell ref="M81:N81"/>
    <mergeCell ref="B82:C82"/>
    <mergeCell ref="AM83:AN83"/>
    <mergeCell ref="AM77:AN77"/>
    <mergeCell ref="AM81:AN81"/>
    <mergeCell ref="AM82:AN82"/>
    <mergeCell ref="M82:N82"/>
    <mergeCell ref="X77:Y77"/>
    <mergeCell ref="X81:Y81"/>
    <mergeCell ref="X82:Y82"/>
    <mergeCell ref="X83:Y83"/>
    <mergeCell ref="AC77:AD77"/>
    <mergeCell ref="AH83:AI83"/>
    <mergeCell ref="AH77:AI77"/>
    <mergeCell ref="AH81:AI81"/>
    <mergeCell ref="AH82:AI82"/>
    <mergeCell ref="AC81:AD81"/>
    <mergeCell ref="AC82:AD82"/>
    <mergeCell ref="AC83:AD83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1" r:id="rId1"/>
  <headerFooter alignWithMargins="0">
    <oddFooter xml:space="preserve">&amp;C&amp;14&amp;P+14 </oddFooter>
  </headerFooter>
  <colBreaks count="3" manualBreakCount="3">
    <brk id="28" max="84" man="1"/>
    <brk id="33" max="84" man="1"/>
    <brk id="38" max="8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AQ87"/>
  <sheetViews>
    <sheetView view="pageBreakPreview" zoomScale="75" zoomScaleSheetLayoutView="75" zoomScalePageLayoutView="0" workbookViewId="0" topLeftCell="AB1">
      <selection activeCell="AO18" sqref="AO18"/>
    </sheetView>
  </sheetViews>
  <sheetFormatPr defaultColWidth="9.140625" defaultRowHeight="15"/>
  <cols>
    <col min="2" max="2" width="7.140625" style="96" hidden="1" customWidth="1"/>
    <col min="3" max="3" width="7.57421875" style="96" hidden="1" customWidth="1"/>
    <col min="4" max="12" width="15.57421875" style="96" hidden="1" customWidth="1"/>
    <col min="13" max="13" width="7.140625" style="96" hidden="1" customWidth="1"/>
    <col min="14" max="14" width="7.57421875" style="96" hidden="1" customWidth="1"/>
    <col min="15" max="23" width="15.57421875" style="96" hidden="1" customWidth="1"/>
    <col min="24" max="24" width="7.140625" style="96" customWidth="1"/>
    <col min="25" max="25" width="7.57421875" style="96" customWidth="1"/>
    <col min="26" max="28" width="15.57421875" style="96" customWidth="1"/>
    <col min="29" max="29" width="7.140625" style="96" customWidth="1"/>
    <col min="30" max="30" width="7.57421875" style="96" customWidth="1"/>
    <col min="31" max="33" width="15.57421875" style="96" customWidth="1"/>
    <col min="34" max="34" width="7.140625" style="96" customWidth="1"/>
    <col min="35" max="35" width="7.57421875" style="96" customWidth="1"/>
    <col min="36" max="38" width="15.57421875" style="96" customWidth="1"/>
    <col min="39" max="39" width="7.140625" style="96" customWidth="1"/>
    <col min="40" max="40" width="7.57421875" style="96" customWidth="1"/>
    <col min="41" max="43" width="15.57421875" style="96" customWidth="1"/>
  </cols>
  <sheetData>
    <row r="1" spans="2:43" s="293" customFormat="1" ht="14.25" thickBot="1">
      <c r="B1" s="95" t="s">
        <v>279</v>
      </c>
      <c r="C1" s="96"/>
      <c r="D1" s="97"/>
      <c r="E1" s="97"/>
      <c r="F1" s="97"/>
      <c r="G1" s="97"/>
      <c r="H1" s="97"/>
      <c r="I1" s="97"/>
      <c r="J1" s="97"/>
      <c r="K1" s="97"/>
      <c r="L1" s="97"/>
      <c r="M1" s="95" t="s">
        <v>280</v>
      </c>
      <c r="N1" s="96"/>
      <c r="O1" s="97"/>
      <c r="P1" s="97"/>
      <c r="Q1" s="97"/>
      <c r="R1" s="97"/>
      <c r="S1" s="97"/>
      <c r="T1" s="97"/>
      <c r="U1" s="97"/>
      <c r="V1" s="97"/>
      <c r="W1" s="97"/>
      <c r="X1" s="95" t="s">
        <v>418</v>
      </c>
      <c r="Y1" s="96"/>
      <c r="Z1" s="97"/>
      <c r="AA1" s="97"/>
      <c r="AB1" s="97"/>
      <c r="AC1" s="95" t="s">
        <v>419</v>
      </c>
      <c r="AD1" s="96"/>
      <c r="AE1" s="97"/>
      <c r="AF1" s="97"/>
      <c r="AG1" s="97"/>
      <c r="AH1" s="95" t="s">
        <v>420</v>
      </c>
      <c r="AI1" s="96"/>
      <c r="AJ1" s="97"/>
      <c r="AK1" s="97"/>
      <c r="AL1" s="97"/>
      <c r="AM1" s="95" t="s">
        <v>421</v>
      </c>
      <c r="AN1" s="96"/>
      <c r="AO1" s="97"/>
      <c r="AP1" s="97"/>
      <c r="AQ1" s="97"/>
    </row>
    <row r="2" spans="2:43" s="208" customFormat="1" ht="14.25" thickBot="1">
      <c r="B2" s="479"/>
      <c r="C2" s="480"/>
      <c r="D2" s="483" t="s">
        <v>285</v>
      </c>
      <c r="E2" s="484"/>
      <c r="F2" s="484"/>
      <c r="G2" s="484"/>
      <c r="H2" s="484"/>
      <c r="I2" s="484"/>
      <c r="J2" s="484"/>
      <c r="K2" s="484"/>
      <c r="L2" s="485"/>
      <c r="M2" s="479"/>
      <c r="N2" s="480"/>
      <c r="O2" s="486" t="s">
        <v>285</v>
      </c>
      <c r="P2" s="487"/>
      <c r="Q2" s="487"/>
      <c r="R2" s="487"/>
      <c r="S2" s="487"/>
      <c r="T2" s="487"/>
      <c r="U2" s="487"/>
      <c r="V2" s="487"/>
      <c r="W2" s="488"/>
      <c r="X2" s="429" t="s">
        <v>409</v>
      </c>
      <c r="Y2" s="430"/>
      <c r="Z2" s="486" t="s">
        <v>426</v>
      </c>
      <c r="AA2" s="487"/>
      <c r="AB2" s="488"/>
      <c r="AC2" s="429" t="s">
        <v>409</v>
      </c>
      <c r="AD2" s="430"/>
      <c r="AE2" s="486" t="s">
        <v>426</v>
      </c>
      <c r="AF2" s="487"/>
      <c r="AG2" s="488"/>
      <c r="AH2" s="429" t="s">
        <v>409</v>
      </c>
      <c r="AI2" s="430"/>
      <c r="AJ2" s="486" t="s">
        <v>426</v>
      </c>
      <c r="AK2" s="487"/>
      <c r="AL2" s="488"/>
      <c r="AM2" s="429" t="s">
        <v>409</v>
      </c>
      <c r="AN2" s="430"/>
      <c r="AO2" s="486" t="s">
        <v>426</v>
      </c>
      <c r="AP2" s="487"/>
      <c r="AQ2" s="488"/>
    </row>
    <row r="3" spans="2:43" s="208" customFormat="1" ht="24.75" thickBot="1">
      <c r="B3" s="489"/>
      <c r="C3" s="490"/>
      <c r="D3" s="209" t="s">
        <v>249</v>
      </c>
      <c r="E3" s="210" t="s">
        <v>276</v>
      </c>
      <c r="F3" s="210" t="s">
        <v>250</v>
      </c>
      <c r="G3" s="210" t="s">
        <v>251</v>
      </c>
      <c r="H3" s="210" t="s">
        <v>277</v>
      </c>
      <c r="I3" s="210" t="s">
        <v>252</v>
      </c>
      <c r="J3" s="210" t="s">
        <v>253</v>
      </c>
      <c r="K3" s="210" t="s">
        <v>278</v>
      </c>
      <c r="L3" s="211" t="s">
        <v>254</v>
      </c>
      <c r="M3" s="489"/>
      <c r="N3" s="490"/>
      <c r="O3" s="209" t="s">
        <v>249</v>
      </c>
      <c r="P3" s="210" t="s">
        <v>276</v>
      </c>
      <c r="Q3" s="210" t="s">
        <v>250</v>
      </c>
      <c r="R3" s="210" t="s">
        <v>251</v>
      </c>
      <c r="S3" s="210" t="s">
        <v>277</v>
      </c>
      <c r="T3" s="210" t="s">
        <v>252</v>
      </c>
      <c r="U3" s="210" t="s">
        <v>253</v>
      </c>
      <c r="V3" s="210" t="s">
        <v>278</v>
      </c>
      <c r="W3" s="211" t="s">
        <v>254</v>
      </c>
      <c r="X3" s="423"/>
      <c r="Y3" s="424"/>
      <c r="Z3" s="210" t="s">
        <v>323</v>
      </c>
      <c r="AA3" s="210" t="s">
        <v>300</v>
      </c>
      <c r="AB3" s="211" t="s">
        <v>301</v>
      </c>
      <c r="AC3" s="423"/>
      <c r="AD3" s="424"/>
      <c r="AE3" s="210" t="s">
        <v>323</v>
      </c>
      <c r="AF3" s="210" t="s">
        <v>300</v>
      </c>
      <c r="AG3" s="211" t="s">
        <v>301</v>
      </c>
      <c r="AH3" s="423"/>
      <c r="AI3" s="424"/>
      <c r="AJ3" s="210" t="s">
        <v>323</v>
      </c>
      <c r="AK3" s="210" t="s">
        <v>300</v>
      </c>
      <c r="AL3" s="211" t="s">
        <v>301</v>
      </c>
      <c r="AM3" s="423"/>
      <c r="AN3" s="424"/>
      <c r="AO3" s="210" t="s">
        <v>323</v>
      </c>
      <c r="AP3" s="210" t="s">
        <v>300</v>
      </c>
      <c r="AQ3" s="211" t="s">
        <v>301</v>
      </c>
    </row>
    <row r="4" spans="1:43" ht="13.5">
      <c r="A4" s="1" t="s">
        <v>0</v>
      </c>
      <c r="B4" s="118" t="s">
        <v>1</v>
      </c>
      <c r="C4" s="119" t="s">
        <v>281</v>
      </c>
      <c r="D4" s="100">
        <v>0</v>
      </c>
      <c r="E4" s="101">
        <v>0</v>
      </c>
      <c r="F4" s="101">
        <v>0</v>
      </c>
      <c r="G4" s="101">
        <v>0</v>
      </c>
      <c r="H4" s="101">
        <v>0</v>
      </c>
      <c r="I4" s="101">
        <v>0</v>
      </c>
      <c r="J4" s="102">
        <v>0</v>
      </c>
      <c r="K4" s="102">
        <v>0</v>
      </c>
      <c r="L4" s="103">
        <v>0</v>
      </c>
      <c r="M4" s="98" t="s">
        <v>1</v>
      </c>
      <c r="N4" s="99" t="s">
        <v>281</v>
      </c>
      <c r="O4" s="100">
        <v>905.52</v>
      </c>
      <c r="P4" s="101">
        <v>70.4</v>
      </c>
      <c r="Q4" s="101">
        <v>975.92</v>
      </c>
      <c r="R4" s="101">
        <v>379.28</v>
      </c>
      <c r="S4" s="101">
        <v>80.08</v>
      </c>
      <c r="T4" s="101">
        <v>459.36</v>
      </c>
      <c r="U4" s="102">
        <v>128.95520000000002</v>
      </c>
      <c r="V4" s="102">
        <v>27.2272</v>
      </c>
      <c r="W4" s="103">
        <v>156.18240000000003</v>
      </c>
      <c r="X4" s="98" t="s">
        <v>1</v>
      </c>
      <c r="Y4" s="99" t="s">
        <v>281</v>
      </c>
      <c r="Z4" s="101">
        <v>0</v>
      </c>
      <c r="AA4" s="101">
        <v>0</v>
      </c>
      <c r="AB4" s="103">
        <v>0</v>
      </c>
      <c r="AC4" s="98" t="s">
        <v>1</v>
      </c>
      <c r="AD4" s="99" t="s">
        <v>281</v>
      </c>
      <c r="AE4" s="101">
        <v>12596.32</v>
      </c>
      <c r="AF4" s="101">
        <v>10303.04</v>
      </c>
      <c r="AG4" s="103">
        <v>3503.0336</v>
      </c>
      <c r="AH4" s="118" t="s">
        <v>1</v>
      </c>
      <c r="AI4" s="119" t="s">
        <v>281</v>
      </c>
      <c r="AJ4" s="101">
        <v>0</v>
      </c>
      <c r="AK4" s="101">
        <v>0</v>
      </c>
      <c r="AL4" s="103">
        <v>0</v>
      </c>
      <c r="AM4" s="98" t="s">
        <v>1</v>
      </c>
      <c r="AN4" s="99" t="s">
        <v>281</v>
      </c>
      <c r="AO4" s="101">
        <v>16198.16</v>
      </c>
      <c r="AP4" s="101">
        <v>11786.72</v>
      </c>
      <c r="AQ4" s="103">
        <v>4007.4848</v>
      </c>
    </row>
    <row r="5" spans="1:43" ht="13.5">
      <c r="A5" s="1" t="s">
        <v>2</v>
      </c>
      <c r="B5" s="104" t="s">
        <v>1</v>
      </c>
      <c r="C5" s="105" t="s">
        <v>109</v>
      </c>
      <c r="D5" s="100">
        <v>0</v>
      </c>
      <c r="E5" s="101">
        <v>0</v>
      </c>
      <c r="F5" s="101">
        <v>0</v>
      </c>
      <c r="G5" s="101">
        <v>0</v>
      </c>
      <c r="H5" s="101">
        <v>0</v>
      </c>
      <c r="I5" s="101">
        <v>0</v>
      </c>
      <c r="J5" s="101">
        <v>0</v>
      </c>
      <c r="K5" s="101">
        <v>0</v>
      </c>
      <c r="L5" s="106">
        <v>0</v>
      </c>
      <c r="M5" s="104" t="s">
        <v>1</v>
      </c>
      <c r="N5" s="105" t="s">
        <v>109</v>
      </c>
      <c r="O5" s="100">
        <v>152.88</v>
      </c>
      <c r="P5" s="101">
        <v>0</v>
      </c>
      <c r="Q5" s="101">
        <v>152.88</v>
      </c>
      <c r="R5" s="101">
        <v>2624.44</v>
      </c>
      <c r="S5" s="101">
        <v>0</v>
      </c>
      <c r="T5" s="101">
        <v>2624.44</v>
      </c>
      <c r="U5" s="101">
        <v>892.3096</v>
      </c>
      <c r="V5" s="101">
        <v>0</v>
      </c>
      <c r="W5" s="106">
        <v>892.3096</v>
      </c>
      <c r="X5" s="104" t="s">
        <v>1</v>
      </c>
      <c r="Y5" s="105" t="s">
        <v>109</v>
      </c>
      <c r="Z5" s="101">
        <v>0</v>
      </c>
      <c r="AA5" s="101">
        <v>0</v>
      </c>
      <c r="AB5" s="106">
        <v>0</v>
      </c>
      <c r="AC5" s="104" t="s">
        <v>1</v>
      </c>
      <c r="AD5" s="105" t="s">
        <v>109</v>
      </c>
      <c r="AE5" s="101">
        <v>150.15</v>
      </c>
      <c r="AF5" s="101">
        <v>2574.39</v>
      </c>
      <c r="AG5" s="106">
        <v>875.2926</v>
      </c>
      <c r="AH5" s="104" t="s">
        <v>1</v>
      </c>
      <c r="AI5" s="105" t="s">
        <v>109</v>
      </c>
      <c r="AJ5" s="101">
        <v>0</v>
      </c>
      <c r="AK5" s="101">
        <v>0</v>
      </c>
      <c r="AL5" s="106">
        <v>0</v>
      </c>
      <c r="AM5" s="104" t="s">
        <v>1</v>
      </c>
      <c r="AN5" s="105" t="s">
        <v>109</v>
      </c>
      <c r="AO5" s="101">
        <v>152.88</v>
      </c>
      <c r="AP5" s="101">
        <v>2624.44</v>
      </c>
      <c r="AQ5" s="106">
        <v>892.3096</v>
      </c>
    </row>
    <row r="6" spans="1:43" ht="13.5">
      <c r="A6" s="1" t="s">
        <v>3</v>
      </c>
      <c r="B6" s="104" t="s">
        <v>1</v>
      </c>
      <c r="C6" s="105" t="s">
        <v>110</v>
      </c>
      <c r="D6" s="100">
        <v>0</v>
      </c>
      <c r="E6" s="101">
        <v>0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06">
        <v>0</v>
      </c>
      <c r="M6" s="104" t="s">
        <v>1</v>
      </c>
      <c r="N6" s="105" t="s">
        <v>110</v>
      </c>
      <c r="O6" s="100">
        <v>4770.21</v>
      </c>
      <c r="P6" s="101">
        <v>37.41</v>
      </c>
      <c r="Q6" s="101">
        <v>4807.62</v>
      </c>
      <c r="R6" s="101">
        <v>208.8</v>
      </c>
      <c r="S6" s="101">
        <v>1.74</v>
      </c>
      <c r="T6" s="101">
        <v>210.54</v>
      </c>
      <c r="U6" s="101">
        <v>70.992</v>
      </c>
      <c r="V6" s="101">
        <v>0.5916</v>
      </c>
      <c r="W6" s="106">
        <v>71.5836</v>
      </c>
      <c r="X6" s="104" t="s">
        <v>1</v>
      </c>
      <c r="Y6" s="105" t="s">
        <v>110</v>
      </c>
      <c r="Z6" s="101">
        <v>0</v>
      </c>
      <c r="AA6" s="101">
        <v>0</v>
      </c>
      <c r="AB6" s="106">
        <v>0</v>
      </c>
      <c r="AC6" s="104" t="s">
        <v>1</v>
      </c>
      <c r="AD6" s="105" t="s">
        <v>110</v>
      </c>
      <c r="AE6" s="101">
        <v>7261.02</v>
      </c>
      <c r="AF6" s="101">
        <v>210.54</v>
      </c>
      <c r="AG6" s="106">
        <v>71.5836</v>
      </c>
      <c r="AH6" s="104" t="s">
        <v>1</v>
      </c>
      <c r="AI6" s="105" t="s">
        <v>110</v>
      </c>
      <c r="AJ6" s="101">
        <v>0</v>
      </c>
      <c r="AK6" s="101">
        <v>0</v>
      </c>
      <c r="AL6" s="106">
        <v>0</v>
      </c>
      <c r="AM6" s="104" t="s">
        <v>1</v>
      </c>
      <c r="AN6" s="105" t="s">
        <v>110</v>
      </c>
      <c r="AO6" s="101">
        <v>8404.2</v>
      </c>
      <c r="AP6" s="101">
        <v>210.54</v>
      </c>
      <c r="AQ6" s="106">
        <v>71.5836</v>
      </c>
    </row>
    <row r="7" spans="1:43" ht="13.5">
      <c r="A7" s="1" t="s">
        <v>4</v>
      </c>
      <c r="B7" s="104" t="s">
        <v>1</v>
      </c>
      <c r="C7" s="105" t="s">
        <v>111</v>
      </c>
      <c r="D7" s="100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6">
        <v>0</v>
      </c>
      <c r="M7" s="104" t="s">
        <v>1</v>
      </c>
      <c r="N7" s="105" t="s">
        <v>111</v>
      </c>
      <c r="O7" s="100">
        <v>6000.54</v>
      </c>
      <c r="P7" s="101">
        <v>2.94</v>
      </c>
      <c r="Q7" s="101">
        <v>6003.48</v>
      </c>
      <c r="R7" s="101">
        <v>292.04</v>
      </c>
      <c r="S7" s="101">
        <v>0</v>
      </c>
      <c r="T7" s="101">
        <v>292.04</v>
      </c>
      <c r="U7" s="101">
        <v>99.29360000000001</v>
      </c>
      <c r="V7" s="101">
        <v>0</v>
      </c>
      <c r="W7" s="106">
        <v>99.29360000000001</v>
      </c>
      <c r="X7" s="104" t="s">
        <v>1</v>
      </c>
      <c r="Y7" s="105" t="s">
        <v>111</v>
      </c>
      <c r="Z7" s="101">
        <v>0</v>
      </c>
      <c r="AA7" s="101">
        <v>0</v>
      </c>
      <c r="AB7" s="106">
        <v>0</v>
      </c>
      <c r="AC7" s="104" t="s">
        <v>1</v>
      </c>
      <c r="AD7" s="105" t="s">
        <v>111</v>
      </c>
      <c r="AE7" s="101">
        <v>6701.24</v>
      </c>
      <c r="AF7" s="101">
        <v>562.52</v>
      </c>
      <c r="AG7" s="106">
        <v>191.25680000000003</v>
      </c>
      <c r="AH7" s="104" t="s">
        <v>1</v>
      </c>
      <c r="AI7" s="105" t="s">
        <v>111</v>
      </c>
      <c r="AJ7" s="101">
        <v>0</v>
      </c>
      <c r="AK7" s="101">
        <v>0</v>
      </c>
      <c r="AL7" s="106">
        <v>0</v>
      </c>
      <c r="AM7" s="104" t="s">
        <v>1</v>
      </c>
      <c r="AN7" s="105" t="s">
        <v>111</v>
      </c>
      <c r="AO7" s="101">
        <v>7873.32</v>
      </c>
      <c r="AP7" s="101">
        <v>562.52</v>
      </c>
      <c r="AQ7" s="106">
        <v>191.25680000000003</v>
      </c>
    </row>
    <row r="8" spans="1:43" ht="13.5">
      <c r="A8" s="1" t="s">
        <v>5</v>
      </c>
      <c r="B8" s="104" t="s">
        <v>1</v>
      </c>
      <c r="C8" s="105" t="s">
        <v>112</v>
      </c>
      <c r="D8" s="100">
        <v>0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6">
        <v>0</v>
      </c>
      <c r="M8" s="104" t="s">
        <v>1</v>
      </c>
      <c r="N8" s="105" t="s">
        <v>112</v>
      </c>
      <c r="O8" s="100">
        <v>0.88</v>
      </c>
      <c r="P8" s="101">
        <v>0</v>
      </c>
      <c r="Q8" s="101">
        <v>0.88</v>
      </c>
      <c r="R8" s="101">
        <v>62.48</v>
      </c>
      <c r="S8" s="101">
        <v>0</v>
      </c>
      <c r="T8" s="101">
        <v>62.48</v>
      </c>
      <c r="U8" s="101">
        <v>21.2432</v>
      </c>
      <c r="V8" s="101">
        <v>0</v>
      </c>
      <c r="W8" s="106">
        <v>21.2432</v>
      </c>
      <c r="X8" s="104" t="s">
        <v>1</v>
      </c>
      <c r="Y8" s="105" t="s">
        <v>112</v>
      </c>
      <c r="Z8" s="101">
        <v>0</v>
      </c>
      <c r="AA8" s="101">
        <v>0</v>
      </c>
      <c r="AB8" s="106">
        <v>0</v>
      </c>
      <c r="AC8" s="104" t="s">
        <v>1</v>
      </c>
      <c r="AD8" s="105" t="s">
        <v>112</v>
      </c>
      <c r="AE8" s="101">
        <v>0.88</v>
      </c>
      <c r="AF8" s="101">
        <v>62.48</v>
      </c>
      <c r="AG8" s="106">
        <v>21.2432</v>
      </c>
      <c r="AH8" s="104" t="s">
        <v>1</v>
      </c>
      <c r="AI8" s="105" t="s">
        <v>112</v>
      </c>
      <c r="AJ8" s="101">
        <v>0</v>
      </c>
      <c r="AK8" s="101">
        <v>0</v>
      </c>
      <c r="AL8" s="106">
        <v>0</v>
      </c>
      <c r="AM8" s="104" t="s">
        <v>1</v>
      </c>
      <c r="AN8" s="105" t="s">
        <v>112</v>
      </c>
      <c r="AO8" s="101">
        <v>0.88</v>
      </c>
      <c r="AP8" s="101">
        <v>62.48</v>
      </c>
      <c r="AQ8" s="106">
        <v>21.2432</v>
      </c>
    </row>
    <row r="9" spans="1:43" ht="13.5">
      <c r="A9" s="1" t="s">
        <v>6</v>
      </c>
      <c r="B9" s="104" t="s">
        <v>1</v>
      </c>
      <c r="C9" s="105" t="s">
        <v>113</v>
      </c>
      <c r="D9" s="100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6">
        <v>0</v>
      </c>
      <c r="M9" s="104" t="s">
        <v>1</v>
      </c>
      <c r="N9" s="105" t="s">
        <v>113</v>
      </c>
      <c r="O9" s="100">
        <v>2090.77</v>
      </c>
      <c r="P9" s="101">
        <v>42.33</v>
      </c>
      <c r="Q9" s="101">
        <v>2133.1</v>
      </c>
      <c r="R9" s="101">
        <v>546.14</v>
      </c>
      <c r="S9" s="101">
        <v>5.81</v>
      </c>
      <c r="T9" s="101">
        <v>551.95</v>
      </c>
      <c r="U9" s="101">
        <v>185.6876</v>
      </c>
      <c r="V9" s="101">
        <v>1.9754000000000003</v>
      </c>
      <c r="W9" s="106">
        <v>187.663</v>
      </c>
      <c r="X9" s="104" t="s">
        <v>1</v>
      </c>
      <c r="Y9" s="105" t="s">
        <v>113</v>
      </c>
      <c r="Z9" s="101">
        <v>0</v>
      </c>
      <c r="AA9" s="101">
        <v>0</v>
      </c>
      <c r="AB9" s="106">
        <v>0</v>
      </c>
      <c r="AC9" s="104" t="s">
        <v>1</v>
      </c>
      <c r="AD9" s="105" t="s">
        <v>113</v>
      </c>
      <c r="AE9" s="101">
        <v>19358.09</v>
      </c>
      <c r="AF9" s="101">
        <v>1632.61</v>
      </c>
      <c r="AG9" s="106">
        <v>555.0874</v>
      </c>
      <c r="AH9" s="104" t="s">
        <v>1</v>
      </c>
      <c r="AI9" s="105" t="s">
        <v>113</v>
      </c>
      <c r="AJ9" s="101">
        <v>0</v>
      </c>
      <c r="AK9" s="101">
        <v>0</v>
      </c>
      <c r="AL9" s="106">
        <v>0</v>
      </c>
      <c r="AM9" s="104" t="s">
        <v>1</v>
      </c>
      <c r="AN9" s="105" t="s">
        <v>113</v>
      </c>
      <c r="AO9" s="101">
        <v>19832.85</v>
      </c>
      <c r="AP9" s="101">
        <v>3464.42</v>
      </c>
      <c r="AQ9" s="106">
        <v>1177.9028</v>
      </c>
    </row>
    <row r="10" spans="1:43" ht="13.5">
      <c r="A10" s="1" t="s">
        <v>7</v>
      </c>
      <c r="B10" s="104" t="s">
        <v>1</v>
      </c>
      <c r="C10" s="105" t="s">
        <v>114</v>
      </c>
      <c r="D10" s="100">
        <v>0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6">
        <v>0</v>
      </c>
      <c r="M10" s="104" t="s">
        <v>1</v>
      </c>
      <c r="N10" s="105" t="s">
        <v>114</v>
      </c>
      <c r="O10" s="100">
        <v>6379.2</v>
      </c>
      <c r="P10" s="101">
        <v>21.12</v>
      </c>
      <c r="Q10" s="101">
        <v>6400.32</v>
      </c>
      <c r="R10" s="101">
        <v>646.08</v>
      </c>
      <c r="S10" s="101">
        <v>12.48</v>
      </c>
      <c r="T10" s="101">
        <v>658.56</v>
      </c>
      <c r="U10" s="101">
        <v>219.6672</v>
      </c>
      <c r="V10" s="101">
        <v>4.2432</v>
      </c>
      <c r="W10" s="106">
        <v>223.9104</v>
      </c>
      <c r="X10" s="104" t="s">
        <v>1</v>
      </c>
      <c r="Y10" s="105" t="s">
        <v>114</v>
      </c>
      <c r="Z10" s="101">
        <v>0</v>
      </c>
      <c r="AA10" s="101">
        <v>0</v>
      </c>
      <c r="AB10" s="106">
        <v>0</v>
      </c>
      <c r="AC10" s="104" t="s">
        <v>1</v>
      </c>
      <c r="AD10" s="105" t="s">
        <v>114</v>
      </c>
      <c r="AE10" s="101">
        <v>8743.68</v>
      </c>
      <c r="AF10" s="101">
        <v>842.88</v>
      </c>
      <c r="AG10" s="106">
        <v>286.5792</v>
      </c>
      <c r="AH10" s="104" t="s">
        <v>1</v>
      </c>
      <c r="AI10" s="105" t="s">
        <v>114</v>
      </c>
      <c r="AJ10" s="101">
        <v>0</v>
      </c>
      <c r="AK10" s="101">
        <v>0</v>
      </c>
      <c r="AL10" s="106">
        <v>0</v>
      </c>
      <c r="AM10" s="104" t="s">
        <v>1</v>
      </c>
      <c r="AN10" s="105" t="s">
        <v>114</v>
      </c>
      <c r="AO10" s="101">
        <v>8743.68</v>
      </c>
      <c r="AP10" s="101">
        <v>842.88</v>
      </c>
      <c r="AQ10" s="106">
        <v>286.5792</v>
      </c>
    </row>
    <row r="11" spans="1:43" ht="13.5">
      <c r="A11" s="1" t="s">
        <v>8</v>
      </c>
      <c r="B11" s="104" t="s">
        <v>1</v>
      </c>
      <c r="C11" s="105" t="s">
        <v>115</v>
      </c>
      <c r="D11" s="100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6">
        <v>0</v>
      </c>
      <c r="M11" s="104" t="s">
        <v>1</v>
      </c>
      <c r="N11" s="105" t="s">
        <v>115</v>
      </c>
      <c r="O11" s="100">
        <v>5835.78</v>
      </c>
      <c r="P11" s="101">
        <v>20.2</v>
      </c>
      <c r="Q11" s="101">
        <v>5855.98</v>
      </c>
      <c r="R11" s="101">
        <v>2836.08</v>
      </c>
      <c r="S11" s="101">
        <v>18.18</v>
      </c>
      <c r="T11" s="101">
        <v>2854.26</v>
      </c>
      <c r="U11" s="101">
        <v>964.2672</v>
      </c>
      <c r="V11" s="101">
        <v>6.1812000000000005</v>
      </c>
      <c r="W11" s="106">
        <v>970.4484</v>
      </c>
      <c r="X11" s="104" t="s">
        <v>1</v>
      </c>
      <c r="Y11" s="105" t="s">
        <v>115</v>
      </c>
      <c r="Z11" s="101">
        <v>0</v>
      </c>
      <c r="AA11" s="101">
        <v>0</v>
      </c>
      <c r="AB11" s="106">
        <v>0</v>
      </c>
      <c r="AC11" s="104" t="s">
        <v>1</v>
      </c>
      <c r="AD11" s="105" t="s">
        <v>115</v>
      </c>
      <c r="AE11" s="101">
        <v>6387.24</v>
      </c>
      <c r="AF11" s="101">
        <v>3000.71</v>
      </c>
      <c r="AG11" s="106">
        <v>1020.2414000000001</v>
      </c>
      <c r="AH11" s="104" t="s">
        <v>1</v>
      </c>
      <c r="AI11" s="105" t="s">
        <v>115</v>
      </c>
      <c r="AJ11" s="101">
        <v>0</v>
      </c>
      <c r="AK11" s="101">
        <v>0</v>
      </c>
      <c r="AL11" s="106">
        <v>0</v>
      </c>
      <c r="AM11" s="104" t="s">
        <v>1</v>
      </c>
      <c r="AN11" s="105" t="s">
        <v>115</v>
      </c>
      <c r="AO11" s="101">
        <v>6646.81</v>
      </c>
      <c r="AP11" s="101">
        <v>3000.71</v>
      </c>
      <c r="AQ11" s="106">
        <v>1020.2414000000001</v>
      </c>
    </row>
    <row r="12" spans="1:43" ht="13.5">
      <c r="A12" s="1" t="s">
        <v>9</v>
      </c>
      <c r="B12" s="104" t="s">
        <v>1</v>
      </c>
      <c r="C12" s="105" t="s">
        <v>116</v>
      </c>
      <c r="D12" s="100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6">
        <v>0</v>
      </c>
      <c r="M12" s="104" t="s">
        <v>1</v>
      </c>
      <c r="N12" s="105" t="s">
        <v>116</v>
      </c>
      <c r="O12" s="100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6">
        <v>0</v>
      </c>
      <c r="X12" s="104" t="s">
        <v>1</v>
      </c>
      <c r="Y12" s="105" t="s">
        <v>116</v>
      </c>
      <c r="Z12" s="101">
        <v>0</v>
      </c>
      <c r="AA12" s="101">
        <v>0</v>
      </c>
      <c r="AB12" s="106">
        <v>0</v>
      </c>
      <c r="AC12" s="104" t="s">
        <v>1</v>
      </c>
      <c r="AD12" s="105" t="s">
        <v>116</v>
      </c>
      <c r="AE12" s="101">
        <v>0</v>
      </c>
      <c r="AF12" s="101">
        <v>0</v>
      </c>
      <c r="AG12" s="106">
        <v>0</v>
      </c>
      <c r="AH12" s="104" t="s">
        <v>1</v>
      </c>
      <c r="AI12" s="105" t="s">
        <v>116</v>
      </c>
      <c r="AJ12" s="101">
        <v>0</v>
      </c>
      <c r="AK12" s="101">
        <v>0</v>
      </c>
      <c r="AL12" s="106">
        <v>0</v>
      </c>
      <c r="AM12" s="104" t="s">
        <v>1</v>
      </c>
      <c r="AN12" s="105" t="s">
        <v>116</v>
      </c>
      <c r="AO12" s="101">
        <v>0</v>
      </c>
      <c r="AP12" s="101">
        <v>0</v>
      </c>
      <c r="AQ12" s="106">
        <v>0</v>
      </c>
    </row>
    <row r="13" spans="1:43" ht="13.5">
      <c r="A13" s="1" t="s">
        <v>10</v>
      </c>
      <c r="B13" s="104" t="s">
        <v>1</v>
      </c>
      <c r="C13" s="105" t="s">
        <v>117</v>
      </c>
      <c r="D13" s="100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6">
        <v>0</v>
      </c>
      <c r="M13" s="104" t="s">
        <v>1</v>
      </c>
      <c r="N13" s="105" t="s">
        <v>117</v>
      </c>
      <c r="O13" s="100">
        <v>285.69</v>
      </c>
      <c r="P13" s="101">
        <v>15.13</v>
      </c>
      <c r="Q13" s="101">
        <v>300.82</v>
      </c>
      <c r="R13" s="101">
        <v>246.53</v>
      </c>
      <c r="S13" s="101">
        <v>0</v>
      </c>
      <c r="T13" s="101">
        <v>246.53</v>
      </c>
      <c r="U13" s="101">
        <v>83.82020000000001</v>
      </c>
      <c r="V13" s="101">
        <v>0</v>
      </c>
      <c r="W13" s="106">
        <v>83.82020000000001</v>
      </c>
      <c r="X13" s="104" t="s">
        <v>1</v>
      </c>
      <c r="Y13" s="105" t="s">
        <v>117</v>
      </c>
      <c r="Z13" s="101">
        <v>0</v>
      </c>
      <c r="AA13" s="101">
        <v>0</v>
      </c>
      <c r="AB13" s="106">
        <v>0</v>
      </c>
      <c r="AC13" s="104" t="s">
        <v>1</v>
      </c>
      <c r="AD13" s="105" t="s">
        <v>117</v>
      </c>
      <c r="AE13" s="101">
        <v>655.04</v>
      </c>
      <c r="AF13" s="101">
        <v>264.33</v>
      </c>
      <c r="AG13" s="106">
        <v>89.8722</v>
      </c>
      <c r="AH13" s="104" t="s">
        <v>1</v>
      </c>
      <c r="AI13" s="105" t="s">
        <v>117</v>
      </c>
      <c r="AJ13" s="101">
        <v>0</v>
      </c>
      <c r="AK13" s="101">
        <v>0</v>
      </c>
      <c r="AL13" s="106">
        <v>0</v>
      </c>
      <c r="AM13" s="104" t="s">
        <v>1</v>
      </c>
      <c r="AN13" s="105" t="s">
        <v>117</v>
      </c>
      <c r="AO13" s="101">
        <v>844.61</v>
      </c>
      <c r="AP13" s="101">
        <v>274.12</v>
      </c>
      <c r="AQ13" s="106">
        <v>93.20080000000002</v>
      </c>
    </row>
    <row r="14" spans="1:43" ht="13.5">
      <c r="A14" s="1" t="s">
        <v>11</v>
      </c>
      <c r="B14" s="104" t="s">
        <v>1</v>
      </c>
      <c r="C14" s="105" t="s">
        <v>118</v>
      </c>
      <c r="D14" s="100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6">
        <v>0</v>
      </c>
      <c r="M14" s="104" t="s">
        <v>1</v>
      </c>
      <c r="N14" s="105" t="s">
        <v>118</v>
      </c>
      <c r="O14" s="100">
        <v>5131.76</v>
      </c>
      <c r="P14" s="101">
        <v>33.12</v>
      </c>
      <c r="Q14" s="101">
        <v>5164.88</v>
      </c>
      <c r="R14" s="101">
        <v>440.68</v>
      </c>
      <c r="S14" s="101">
        <v>0</v>
      </c>
      <c r="T14" s="101">
        <v>440.68</v>
      </c>
      <c r="U14" s="101">
        <v>149.83120000000002</v>
      </c>
      <c r="V14" s="101">
        <v>0</v>
      </c>
      <c r="W14" s="106">
        <v>149.83120000000002</v>
      </c>
      <c r="X14" s="104" t="s">
        <v>1</v>
      </c>
      <c r="Y14" s="105" t="s">
        <v>118</v>
      </c>
      <c r="Z14" s="101">
        <v>0</v>
      </c>
      <c r="AA14" s="101">
        <v>0</v>
      </c>
      <c r="AB14" s="106">
        <v>0</v>
      </c>
      <c r="AC14" s="104" t="s">
        <v>1</v>
      </c>
      <c r="AD14" s="105" t="s">
        <v>118</v>
      </c>
      <c r="AE14" s="101">
        <v>5815.32</v>
      </c>
      <c r="AF14" s="101">
        <v>440.68</v>
      </c>
      <c r="AG14" s="106">
        <v>149.83120000000002</v>
      </c>
      <c r="AH14" s="104" t="s">
        <v>1</v>
      </c>
      <c r="AI14" s="105" t="s">
        <v>118</v>
      </c>
      <c r="AJ14" s="101">
        <v>0</v>
      </c>
      <c r="AK14" s="101">
        <v>0</v>
      </c>
      <c r="AL14" s="106">
        <v>0</v>
      </c>
      <c r="AM14" s="104" t="s">
        <v>1</v>
      </c>
      <c r="AN14" s="105" t="s">
        <v>118</v>
      </c>
      <c r="AO14" s="101">
        <v>6746.36</v>
      </c>
      <c r="AP14" s="101">
        <v>440.68</v>
      </c>
      <c r="AQ14" s="106">
        <v>149.83120000000002</v>
      </c>
    </row>
    <row r="15" spans="1:43" ht="13.5">
      <c r="A15" s="1" t="s">
        <v>12</v>
      </c>
      <c r="B15" s="104" t="s">
        <v>1</v>
      </c>
      <c r="C15" s="105" t="s">
        <v>119</v>
      </c>
      <c r="D15" s="100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6">
        <v>0</v>
      </c>
      <c r="M15" s="104" t="s">
        <v>1</v>
      </c>
      <c r="N15" s="105" t="s">
        <v>119</v>
      </c>
      <c r="O15" s="100">
        <v>7353.71</v>
      </c>
      <c r="P15" s="101">
        <v>113.75</v>
      </c>
      <c r="Q15" s="101">
        <v>7467.46</v>
      </c>
      <c r="R15" s="101">
        <v>1849.12</v>
      </c>
      <c r="S15" s="101">
        <v>11.83</v>
      </c>
      <c r="T15" s="101">
        <v>1860.95</v>
      </c>
      <c r="U15" s="101">
        <v>628.7008000000001</v>
      </c>
      <c r="V15" s="101">
        <v>4.0222</v>
      </c>
      <c r="W15" s="106">
        <v>632.7230000000001</v>
      </c>
      <c r="X15" s="104" t="s">
        <v>1</v>
      </c>
      <c r="Y15" s="105" t="s">
        <v>119</v>
      </c>
      <c r="Z15" s="101">
        <v>0</v>
      </c>
      <c r="AA15" s="101">
        <v>0</v>
      </c>
      <c r="AB15" s="106">
        <v>0</v>
      </c>
      <c r="AC15" s="104" t="s">
        <v>1</v>
      </c>
      <c r="AD15" s="105" t="s">
        <v>119</v>
      </c>
      <c r="AE15" s="101">
        <v>10942.75</v>
      </c>
      <c r="AF15" s="101">
        <v>2586.22</v>
      </c>
      <c r="AG15" s="106">
        <v>879.3148000000001</v>
      </c>
      <c r="AH15" s="104" t="s">
        <v>1</v>
      </c>
      <c r="AI15" s="105" t="s">
        <v>119</v>
      </c>
      <c r="AJ15" s="101">
        <v>0</v>
      </c>
      <c r="AK15" s="101">
        <v>0</v>
      </c>
      <c r="AL15" s="106">
        <v>0</v>
      </c>
      <c r="AM15" s="104" t="s">
        <v>1</v>
      </c>
      <c r="AN15" s="105" t="s">
        <v>119</v>
      </c>
      <c r="AO15" s="101">
        <v>13510.77</v>
      </c>
      <c r="AP15" s="101">
        <v>2998.45</v>
      </c>
      <c r="AQ15" s="106">
        <v>1019.4730000000002</v>
      </c>
    </row>
    <row r="16" spans="1:43" ht="13.5">
      <c r="A16" s="1" t="s">
        <v>13</v>
      </c>
      <c r="B16" s="104" t="s">
        <v>1</v>
      </c>
      <c r="C16" s="105" t="s">
        <v>120</v>
      </c>
      <c r="D16" s="100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6">
        <v>0</v>
      </c>
      <c r="M16" s="104" t="s">
        <v>1</v>
      </c>
      <c r="N16" s="105" t="s">
        <v>120</v>
      </c>
      <c r="O16" s="100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6">
        <v>0</v>
      </c>
      <c r="X16" s="104" t="s">
        <v>1</v>
      </c>
      <c r="Y16" s="105" t="s">
        <v>120</v>
      </c>
      <c r="Z16" s="101">
        <v>0</v>
      </c>
      <c r="AA16" s="101">
        <v>0</v>
      </c>
      <c r="AB16" s="106">
        <v>0</v>
      </c>
      <c r="AC16" s="104" t="s">
        <v>1</v>
      </c>
      <c r="AD16" s="105" t="s">
        <v>120</v>
      </c>
      <c r="AE16" s="101">
        <v>0</v>
      </c>
      <c r="AF16" s="101">
        <v>0</v>
      </c>
      <c r="AG16" s="106">
        <v>0</v>
      </c>
      <c r="AH16" s="104" t="s">
        <v>1</v>
      </c>
      <c r="AI16" s="105" t="s">
        <v>120</v>
      </c>
      <c r="AJ16" s="101">
        <v>0</v>
      </c>
      <c r="AK16" s="101">
        <v>0</v>
      </c>
      <c r="AL16" s="106">
        <v>0</v>
      </c>
      <c r="AM16" s="104" t="s">
        <v>1</v>
      </c>
      <c r="AN16" s="105" t="s">
        <v>120</v>
      </c>
      <c r="AO16" s="101">
        <v>0</v>
      </c>
      <c r="AP16" s="101">
        <v>0</v>
      </c>
      <c r="AQ16" s="106">
        <v>0</v>
      </c>
    </row>
    <row r="17" spans="1:43" ht="13.5">
      <c r="A17" s="1" t="s">
        <v>14</v>
      </c>
      <c r="B17" s="104" t="s">
        <v>1</v>
      </c>
      <c r="C17" s="105" t="s">
        <v>121</v>
      </c>
      <c r="D17" s="100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6">
        <v>0</v>
      </c>
      <c r="M17" s="104" t="s">
        <v>1</v>
      </c>
      <c r="N17" s="105" t="s">
        <v>121</v>
      </c>
      <c r="O17" s="100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6">
        <v>0</v>
      </c>
      <c r="X17" s="104" t="s">
        <v>1</v>
      </c>
      <c r="Y17" s="105" t="s">
        <v>121</v>
      </c>
      <c r="Z17" s="101">
        <v>0</v>
      </c>
      <c r="AA17" s="101">
        <v>0</v>
      </c>
      <c r="AB17" s="106">
        <v>0</v>
      </c>
      <c r="AC17" s="104" t="s">
        <v>1</v>
      </c>
      <c r="AD17" s="105" t="s">
        <v>121</v>
      </c>
      <c r="AE17" s="101">
        <v>0</v>
      </c>
      <c r="AF17" s="101">
        <v>0</v>
      </c>
      <c r="AG17" s="106">
        <v>0</v>
      </c>
      <c r="AH17" s="104" t="s">
        <v>1</v>
      </c>
      <c r="AI17" s="105" t="s">
        <v>121</v>
      </c>
      <c r="AJ17" s="101">
        <v>0</v>
      </c>
      <c r="AK17" s="101">
        <v>0</v>
      </c>
      <c r="AL17" s="106">
        <v>0</v>
      </c>
      <c r="AM17" s="104" t="s">
        <v>1</v>
      </c>
      <c r="AN17" s="105" t="s">
        <v>121</v>
      </c>
      <c r="AO17" s="101">
        <v>0</v>
      </c>
      <c r="AP17" s="101">
        <v>0</v>
      </c>
      <c r="AQ17" s="106">
        <v>0</v>
      </c>
    </row>
    <row r="18" spans="1:43" ht="13.5">
      <c r="A18" s="1" t="s">
        <v>15</v>
      </c>
      <c r="B18" s="104" t="s">
        <v>1</v>
      </c>
      <c r="C18" s="105" t="s">
        <v>122</v>
      </c>
      <c r="D18" s="100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6">
        <v>0</v>
      </c>
      <c r="M18" s="104" t="s">
        <v>1</v>
      </c>
      <c r="N18" s="105" t="s">
        <v>122</v>
      </c>
      <c r="O18" s="100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6">
        <v>0</v>
      </c>
      <c r="X18" s="104" t="s">
        <v>1</v>
      </c>
      <c r="Y18" s="105" t="s">
        <v>122</v>
      </c>
      <c r="Z18" s="101">
        <v>0</v>
      </c>
      <c r="AA18" s="101">
        <v>0</v>
      </c>
      <c r="AB18" s="106">
        <v>0</v>
      </c>
      <c r="AC18" s="104" t="s">
        <v>1</v>
      </c>
      <c r="AD18" s="105" t="s">
        <v>122</v>
      </c>
      <c r="AE18" s="101">
        <v>0</v>
      </c>
      <c r="AF18" s="101">
        <v>0</v>
      </c>
      <c r="AG18" s="106">
        <v>0</v>
      </c>
      <c r="AH18" s="104" t="s">
        <v>1</v>
      </c>
      <c r="AI18" s="105" t="s">
        <v>122</v>
      </c>
      <c r="AJ18" s="101">
        <v>0</v>
      </c>
      <c r="AK18" s="101">
        <v>0</v>
      </c>
      <c r="AL18" s="106">
        <v>0</v>
      </c>
      <c r="AM18" s="104" t="s">
        <v>1</v>
      </c>
      <c r="AN18" s="105" t="s">
        <v>122</v>
      </c>
      <c r="AO18" s="101">
        <v>0</v>
      </c>
      <c r="AP18" s="101">
        <v>0</v>
      </c>
      <c r="AQ18" s="106">
        <v>0</v>
      </c>
    </row>
    <row r="19" spans="1:43" ht="13.5">
      <c r="A19" s="1" t="s">
        <v>16</v>
      </c>
      <c r="B19" s="104" t="s">
        <v>1</v>
      </c>
      <c r="C19" s="105" t="s">
        <v>123</v>
      </c>
      <c r="D19" s="100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6">
        <v>0</v>
      </c>
      <c r="M19" s="104" t="s">
        <v>1</v>
      </c>
      <c r="N19" s="105" t="s">
        <v>123</v>
      </c>
      <c r="O19" s="100">
        <v>0</v>
      </c>
      <c r="P19" s="101">
        <v>0</v>
      </c>
      <c r="Q19" s="101">
        <v>0</v>
      </c>
      <c r="R19" s="101">
        <v>572.22</v>
      </c>
      <c r="S19" s="101">
        <v>0</v>
      </c>
      <c r="T19" s="101">
        <v>572.22</v>
      </c>
      <c r="U19" s="101">
        <v>194.5548</v>
      </c>
      <c r="V19" s="101">
        <v>0</v>
      </c>
      <c r="W19" s="106">
        <v>194.5548</v>
      </c>
      <c r="X19" s="104" t="s">
        <v>1</v>
      </c>
      <c r="Y19" s="105" t="s">
        <v>123</v>
      </c>
      <c r="Z19" s="101">
        <v>0</v>
      </c>
      <c r="AA19" s="101">
        <v>0</v>
      </c>
      <c r="AB19" s="106">
        <v>0</v>
      </c>
      <c r="AC19" s="104" t="s">
        <v>1</v>
      </c>
      <c r="AD19" s="105" t="s">
        <v>123</v>
      </c>
      <c r="AE19" s="101">
        <v>0</v>
      </c>
      <c r="AF19" s="101">
        <v>533.46</v>
      </c>
      <c r="AG19" s="106">
        <v>181.37640000000002</v>
      </c>
      <c r="AH19" s="104" t="s">
        <v>1</v>
      </c>
      <c r="AI19" s="105" t="s">
        <v>123</v>
      </c>
      <c r="AJ19" s="101">
        <v>0</v>
      </c>
      <c r="AK19" s="101">
        <v>0</v>
      </c>
      <c r="AL19" s="106">
        <v>0</v>
      </c>
      <c r="AM19" s="104" t="s">
        <v>1</v>
      </c>
      <c r="AN19" s="105" t="s">
        <v>123</v>
      </c>
      <c r="AO19" s="101">
        <v>0</v>
      </c>
      <c r="AP19" s="101">
        <v>572.22</v>
      </c>
      <c r="AQ19" s="106">
        <v>194.5548</v>
      </c>
    </row>
    <row r="20" spans="1:43" ht="13.5">
      <c r="A20" s="1" t="s">
        <v>17</v>
      </c>
      <c r="B20" s="104" t="s">
        <v>1</v>
      </c>
      <c r="C20" s="105" t="s">
        <v>124</v>
      </c>
      <c r="D20" s="100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6">
        <v>0</v>
      </c>
      <c r="M20" s="104" t="s">
        <v>1</v>
      </c>
      <c r="N20" s="105" t="s">
        <v>124</v>
      </c>
      <c r="O20" s="100">
        <v>875.84</v>
      </c>
      <c r="P20" s="101">
        <v>0</v>
      </c>
      <c r="Q20" s="101">
        <v>875.84</v>
      </c>
      <c r="R20" s="101">
        <v>4091.24</v>
      </c>
      <c r="S20" s="101">
        <v>3.68</v>
      </c>
      <c r="T20" s="101">
        <v>4094.92</v>
      </c>
      <c r="U20" s="101">
        <v>1391.0216</v>
      </c>
      <c r="V20" s="101">
        <v>1.2512</v>
      </c>
      <c r="W20" s="106">
        <v>1392.2728000000002</v>
      </c>
      <c r="X20" s="104" t="s">
        <v>1</v>
      </c>
      <c r="Y20" s="105" t="s">
        <v>124</v>
      </c>
      <c r="Z20" s="101">
        <v>0</v>
      </c>
      <c r="AA20" s="101">
        <v>0</v>
      </c>
      <c r="AB20" s="106">
        <v>0</v>
      </c>
      <c r="AC20" s="104" t="s">
        <v>1</v>
      </c>
      <c r="AD20" s="105" t="s">
        <v>124</v>
      </c>
      <c r="AE20" s="101">
        <v>792.12</v>
      </c>
      <c r="AF20" s="101">
        <v>4142.76</v>
      </c>
      <c r="AG20" s="106">
        <v>1408.5384000000004</v>
      </c>
      <c r="AH20" s="104" t="s">
        <v>1</v>
      </c>
      <c r="AI20" s="105" t="s">
        <v>124</v>
      </c>
      <c r="AJ20" s="101">
        <v>0</v>
      </c>
      <c r="AK20" s="101">
        <v>0</v>
      </c>
      <c r="AL20" s="106">
        <v>0</v>
      </c>
      <c r="AM20" s="104" t="s">
        <v>1</v>
      </c>
      <c r="AN20" s="105" t="s">
        <v>124</v>
      </c>
      <c r="AO20" s="101">
        <v>875.84</v>
      </c>
      <c r="AP20" s="101">
        <v>4536.52</v>
      </c>
      <c r="AQ20" s="106">
        <v>1542.4168000000002</v>
      </c>
    </row>
    <row r="21" spans="1:43" ht="13.5">
      <c r="A21" s="1" t="s">
        <v>18</v>
      </c>
      <c r="B21" s="104" t="s">
        <v>1</v>
      </c>
      <c r="C21" s="105" t="s">
        <v>125</v>
      </c>
      <c r="D21" s="100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6">
        <v>0</v>
      </c>
      <c r="M21" s="104" t="s">
        <v>1</v>
      </c>
      <c r="N21" s="105" t="s">
        <v>125</v>
      </c>
      <c r="O21" s="100">
        <v>8.8</v>
      </c>
      <c r="P21" s="101">
        <v>0</v>
      </c>
      <c r="Q21" s="101">
        <v>8.8</v>
      </c>
      <c r="R21" s="101">
        <v>726</v>
      </c>
      <c r="S21" s="101">
        <v>0</v>
      </c>
      <c r="T21" s="101">
        <v>726</v>
      </c>
      <c r="U21" s="101">
        <v>246.84</v>
      </c>
      <c r="V21" s="101">
        <v>0</v>
      </c>
      <c r="W21" s="106">
        <v>246.84</v>
      </c>
      <c r="X21" s="104" t="s">
        <v>1</v>
      </c>
      <c r="Y21" s="105" t="s">
        <v>125</v>
      </c>
      <c r="Z21" s="101">
        <v>0</v>
      </c>
      <c r="AA21" s="101">
        <v>0</v>
      </c>
      <c r="AB21" s="106">
        <v>0</v>
      </c>
      <c r="AC21" s="104" t="s">
        <v>1</v>
      </c>
      <c r="AD21" s="105" t="s">
        <v>125</v>
      </c>
      <c r="AE21" s="101">
        <v>7.92</v>
      </c>
      <c r="AF21" s="101">
        <v>929.28</v>
      </c>
      <c r="AG21" s="106">
        <v>315.95520000000005</v>
      </c>
      <c r="AH21" s="104" t="s">
        <v>1</v>
      </c>
      <c r="AI21" s="105" t="s">
        <v>125</v>
      </c>
      <c r="AJ21" s="101">
        <v>0</v>
      </c>
      <c r="AK21" s="101">
        <v>0</v>
      </c>
      <c r="AL21" s="106">
        <v>0</v>
      </c>
      <c r="AM21" s="104" t="s">
        <v>1</v>
      </c>
      <c r="AN21" s="105" t="s">
        <v>125</v>
      </c>
      <c r="AO21" s="101">
        <v>8.8</v>
      </c>
      <c r="AP21" s="101">
        <v>1327.92</v>
      </c>
      <c r="AQ21" s="106">
        <v>451.49280000000005</v>
      </c>
    </row>
    <row r="22" spans="1:43" ht="13.5">
      <c r="A22" s="1" t="s">
        <v>19</v>
      </c>
      <c r="B22" s="104" t="s">
        <v>1</v>
      </c>
      <c r="C22" s="105" t="s">
        <v>126</v>
      </c>
      <c r="D22" s="100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6">
        <v>0</v>
      </c>
      <c r="M22" s="104" t="s">
        <v>1</v>
      </c>
      <c r="N22" s="105" t="s">
        <v>126</v>
      </c>
      <c r="O22" s="100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6">
        <v>0</v>
      </c>
      <c r="X22" s="104" t="s">
        <v>1</v>
      </c>
      <c r="Y22" s="105" t="s">
        <v>126</v>
      </c>
      <c r="Z22" s="101">
        <v>0</v>
      </c>
      <c r="AA22" s="101">
        <v>0</v>
      </c>
      <c r="AB22" s="106">
        <v>0</v>
      </c>
      <c r="AC22" s="104" t="s">
        <v>1</v>
      </c>
      <c r="AD22" s="105" t="s">
        <v>126</v>
      </c>
      <c r="AE22" s="101">
        <v>0</v>
      </c>
      <c r="AF22" s="101">
        <v>0</v>
      </c>
      <c r="AG22" s="106">
        <v>0</v>
      </c>
      <c r="AH22" s="104" t="s">
        <v>1</v>
      </c>
      <c r="AI22" s="105" t="s">
        <v>126</v>
      </c>
      <c r="AJ22" s="101">
        <v>0</v>
      </c>
      <c r="AK22" s="101">
        <v>0</v>
      </c>
      <c r="AL22" s="106">
        <v>0</v>
      </c>
      <c r="AM22" s="104" t="s">
        <v>1</v>
      </c>
      <c r="AN22" s="105" t="s">
        <v>126</v>
      </c>
      <c r="AO22" s="101">
        <v>0</v>
      </c>
      <c r="AP22" s="101">
        <v>0</v>
      </c>
      <c r="AQ22" s="106">
        <v>0</v>
      </c>
    </row>
    <row r="23" spans="1:43" ht="13.5">
      <c r="A23" s="1" t="s">
        <v>20</v>
      </c>
      <c r="B23" s="104" t="s">
        <v>1</v>
      </c>
      <c r="C23" s="105" t="s">
        <v>127</v>
      </c>
      <c r="D23" s="100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6">
        <v>0</v>
      </c>
      <c r="M23" s="104" t="s">
        <v>1</v>
      </c>
      <c r="N23" s="105" t="s">
        <v>127</v>
      </c>
      <c r="O23" s="100">
        <v>4010.04</v>
      </c>
      <c r="P23" s="101">
        <v>17.86</v>
      </c>
      <c r="Q23" s="101">
        <v>4027.9</v>
      </c>
      <c r="R23" s="101">
        <v>4738.54</v>
      </c>
      <c r="S23" s="101">
        <v>25.38</v>
      </c>
      <c r="T23" s="101">
        <v>4763.92</v>
      </c>
      <c r="U23" s="101">
        <v>1611.1036</v>
      </c>
      <c r="V23" s="101">
        <v>8.6292</v>
      </c>
      <c r="W23" s="106">
        <v>1619.7328</v>
      </c>
      <c r="X23" s="104" t="s">
        <v>1</v>
      </c>
      <c r="Y23" s="105" t="s">
        <v>127</v>
      </c>
      <c r="Z23" s="101">
        <v>0</v>
      </c>
      <c r="AA23" s="101">
        <v>0</v>
      </c>
      <c r="AB23" s="106">
        <v>0</v>
      </c>
      <c r="AC23" s="104" t="s">
        <v>1</v>
      </c>
      <c r="AD23" s="105" t="s">
        <v>127</v>
      </c>
      <c r="AE23" s="101">
        <v>4671.8</v>
      </c>
      <c r="AF23" s="101">
        <v>5437.9</v>
      </c>
      <c r="AG23" s="106">
        <v>1848.886</v>
      </c>
      <c r="AH23" s="104" t="s">
        <v>1</v>
      </c>
      <c r="AI23" s="105" t="s">
        <v>127</v>
      </c>
      <c r="AJ23" s="101">
        <v>0</v>
      </c>
      <c r="AK23" s="101">
        <v>0</v>
      </c>
      <c r="AL23" s="106">
        <v>0</v>
      </c>
      <c r="AM23" s="104" t="s">
        <v>1</v>
      </c>
      <c r="AN23" s="105" t="s">
        <v>127</v>
      </c>
      <c r="AO23" s="101">
        <v>5006.44</v>
      </c>
      <c r="AP23" s="101">
        <v>5712.38</v>
      </c>
      <c r="AQ23" s="106">
        <v>1942.2092000000002</v>
      </c>
    </row>
    <row r="24" spans="1:43" ht="13.5">
      <c r="A24" s="1" t="s">
        <v>21</v>
      </c>
      <c r="B24" s="104" t="s">
        <v>1</v>
      </c>
      <c r="C24" s="105" t="s">
        <v>128</v>
      </c>
      <c r="D24" s="100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6">
        <v>0</v>
      </c>
      <c r="M24" s="104" t="s">
        <v>1</v>
      </c>
      <c r="N24" s="105" t="s">
        <v>128</v>
      </c>
      <c r="O24" s="100">
        <v>40.18</v>
      </c>
      <c r="P24" s="101">
        <v>0</v>
      </c>
      <c r="Q24" s="101">
        <v>40.18</v>
      </c>
      <c r="R24" s="101">
        <v>216.58</v>
      </c>
      <c r="S24" s="101">
        <v>0</v>
      </c>
      <c r="T24" s="101">
        <v>216.58</v>
      </c>
      <c r="U24" s="101">
        <v>73.63719999999999</v>
      </c>
      <c r="V24" s="101">
        <v>0</v>
      </c>
      <c r="W24" s="106">
        <v>73.63719999999999</v>
      </c>
      <c r="X24" s="104" t="s">
        <v>1</v>
      </c>
      <c r="Y24" s="105" t="s">
        <v>128</v>
      </c>
      <c r="Z24" s="101">
        <v>0</v>
      </c>
      <c r="AA24" s="101">
        <v>0</v>
      </c>
      <c r="AB24" s="106">
        <v>0</v>
      </c>
      <c r="AC24" s="104" t="s">
        <v>1</v>
      </c>
      <c r="AD24" s="105" t="s">
        <v>128</v>
      </c>
      <c r="AE24" s="101">
        <v>37.24</v>
      </c>
      <c r="AF24" s="101">
        <v>226.38</v>
      </c>
      <c r="AG24" s="106">
        <v>76.9692</v>
      </c>
      <c r="AH24" s="104" t="s">
        <v>1</v>
      </c>
      <c r="AI24" s="105" t="s">
        <v>128</v>
      </c>
      <c r="AJ24" s="101">
        <v>0</v>
      </c>
      <c r="AK24" s="101">
        <v>0</v>
      </c>
      <c r="AL24" s="106">
        <v>0</v>
      </c>
      <c r="AM24" s="104" t="s">
        <v>1</v>
      </c>
      <c r="AN24" s="105" t="s">
        <v>128</v>
      </c>
      <c r="AO24" s="101">
        <v>40.18</v>
      </c>
      <c r="AP24" s="101">
        <v>230.3</v>
      </c>
      <c r="AQ24" s="106">
        <v>78.302</v>
      </c>
    </row>
    <row r="25" spans="1:43" ht="13.5">
      <c r="A25" s="1" t="s">
        <v>22</v>
      </c>
      <c r="B25" s="104" t="s">
        <v>1</v>
      </c>
      <c r="C25" s="105" t="s">
        <v>129</v>
      </c>
      <c r="D25" s="100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6">
        <v>0</v>
      </c>
      <c r="M25" s="104" t="s">
        <v>1</v>
      </c>
      <c r="N25" s="105" t="s">
        <v>129</v>
      </c>
      <c r="O25" s="100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v>0</v>
      </c>
      <c r="W25" s="106">
        <v>0</v>
      </c>
      <c r="X25" s="104" t="s">
        <v>1</v>
      </c>
      <c r="Y25" s="105" t="s">
        <v>129</v>
      </c>
      <c r="Z25" s="101">
        <v>0</v>
      </c>
      <c r="AA25" s="101">
        <v>0</v>
      </c>
      <c r="AB25" s="106">
        <v>0</v>
      </c>
      <c r="AC25" s="104" t="s">
        <v>1</v>
      </c>
      <c r="AD25" s="105" t="s">
        <v>129</v>
      </c>
      <c r="AE25" s="101">
        <v>0</v>
      </c>
      <c r="AF25" s="101">
        <v>0</v>
      </c>
      <c r="AG25" s="106">
        <v>0</v>
      </c>
      <c r="AH25" s="104" t="s">
        <v>1</v>
      </c>
      <c r="AI25" s="105" t="s">
        <v>129</v>
      </c>
      <c r="AJ25" s="101">
        <v>0</v>
      </c>
      <c r="AK25" s="101">
        <v>0</v>
      </c>
      <c r="AL25" s="106">
        <v>0</v>
      </c>
      <c r="AM25" s="104" t="s">
        <v>1</v>
      </c>
      <c r="AN25" s="105" t="s">
        <v>129</v>
      </c>
      <c r="AO25" s="101">
        <v>0</v>
      </c>
      <c r="AP25" s="101">
        <v>0</v>
      </c>
      <c r="AQ25" s="106">
        <v>0</v>
      </c>
    </row>
    <row r="26" spans="1:43" ht="13.5">
      <c r="A26" s="1" t="s">
        <v>23</v>
      </c>
      <c r="B26" s="104" t="s">
        <v>1</v>
      </c>
      <c r="C26" s="105" t="s">
        <v>130</v>
      </c>
      <c r="D26" s="100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6">
        <v>0</v>
      </c>
      <c r="M26" s="104" t="s">
        <v>1</v>
      </c>
      <c r="N26" s="105" t="s">
        <v>130</v>
      </c>
      <c r="O26" s="100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6">
        <v>0</v>
      </c>
      <c r="X26" s="104" t="s">
        <v>1</v>
      </c>
      <c r="Y26" s="105" t="s">
        <v>130</v>
      </c>
      <c r="Z26" s="101">
        <v>0</v>
      </c>
      <c r="AA26" s="101">
        <v>0</v>
      </c>
      <c r="AB26" s="106">
        <v>0</v>
      </c>
      <c r="AC26" s="104" t="s">
        <v>1</v>
      </c>
      <c r="AD26" s="105" t="s">
        <v>130</v>
      </c>
      <c r="AE26" s="101">
        <v>0</v>
      </c>
      <c r="AF26" s="101">
        <v>0</v>
      </c>
      <c r="AG26" s="106">
        <v>0</v>
      </c>
      <c r="AH26" s="104" t="s">
        <v>1</v>
      </c>
      <c r="AI26" s="105" t="s">
        <v>130</v>
      </c>
      <c r="AJ26" s="101">
        <v>0</v>
      </c>
      <c r="AK26" s="101">
        <v>0</v>
      </c>
      <c r="AL26" s="106">
        <v>0</v>
      </c>
      <c r="AM26" s="104" t="s">
        <v>1</v>
      </c>
      <c r="AN26" s="105" t="s">
        <v>130</v>
      </c>
      <c r="AO26" s="101">
        <v>0</v>
      </c>
      <c r="AP26" s="101">
        <v>0</v>
      </c>
      <c r="AQ26" s="106">
        <v>0</v>
      </c>
    </row>
    <row r="27" spans="1:43" ht="14.25" thickBot="1">
      <c r="A27" s="1" t="s">
        <v>24</v>
      </c>
      <c r="B27" s="107" t="s">
        <v>1</v>
      </c>
      <c r="C27" s="108" t="s">
        <v>131</v>
      </c>
      <c r="D27" s="109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1">
        <v>0</v>
      </c>
      <c r="M27" s="113" t="s">
        <v>1</v>
      </c>
      <c r="N27" s="114" t="s">
        <v>131</v>
      </c>
      <c r="O27" s="109">
        <v>5458.32</v>
      </c>
      <c r="P27" s="110">
        <v>3.42</v>
      </c>
      <c r="Q27" s="110">
        <v>5461.74</v>
      </c>
      <c r="R27" s="110">
        <v>5293.02</v>
      </c>
      <c r="S27" s="110">
        <v>18.24</v>
      </c>
      <c r="T27" s="110">
        <v>5311.26</v>
      </c>
      <c r="U27" s="110">
        <v>1799.6268</v>
      </c>
      <c r="V27" s="110">
        <v>6.2016</v>
      </c>
      <c r="W27" s="111">
        <v>1805.8284</v>
      </c>
      <c r="X27" s="107" t="s">
        <v>1</v>
      </c>
      <c r="Y27" s="108" t="s">
        <v>131</v>
      </c>
      <c r="Z27" s="110">
        <v>0</v>
      </c>
      <c r="AA27" s="110">
        <v>0</v>
      </c>
      <c r="AB27" s="111">
        <v>0</v>
      </c>
      <c r="AC27" s="113" t="s">
        <v>1</v>
      </c>
      <c r="AD27" s="114" t="s">
        <v>131</v>
      </c>
      <c r="AE27" s="110">
        <v>5462.88</v>
      </c>
      <c r="AF27" s="110">
        <v>6909.54</v>
      </c>
      <c r="AG27" s="111">
        <v>2349.2436000000002</v>
      </c>
      <c r="AH27" s="107" t="s">
        <v>1</v>
      </c>
      <c r="AI27" s="108" t="s">
        <v>131</v>
      </c>
      <c r="AJ27" s="110">
        <v>0</v>
      </c>
      <c r="AK27" s="110">
        <v>0</v>
      </c>
      <c r="AL27" s="111">
        <v>0</v>
      </c>
      <c r="AM27" s="113" t="s">
        <v>1</v>
      </c>
      <c r="AN27" s="114" t="s">
        <v>131</v>
      </c>
      <c r="AO27" s="110">
        <v>5489.1</v>
      </c>
      <c r="AP27" s="110">
        <v>7334.76</v>
      </c>
      <c r="AQ27" s="111">
        <v>2493.8183999999997</v>
      </c>
    </row>
    <row r="28" spans="1:43" ht="13.5">
      <c r="A28" s="1" t="s">
        <v>25</v>
      </c>
      <c r="B28" s="98" t="s">
        <v>282</v>
      </c>
      <c r="C28" s="99" t="s">
        <v>132</v>
      </c>
      <c r="D28" s="11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3">
        <v>0</v>
      </c>
      <c r="M28" s="98" t="s">
        <v>282</v>
      </c>
      <c r="N28" s="99" t="s">
        <v>132</v>
      </c>
      <c r="O28" s="112">
        <v>3180.48</v>
      </c>
      <c r="P28" s="102">
        <v>0</v>
      </c>
      <c r="Q28" s="102">
        <v>3180.48</v>
      </c>
      <c r="R28" s="102">
        <v>3576</v>
      </c>
      <c r="S28" s="102">
        <v>0.96</v>
      </c>
      <c r="T28" s="102">
        <v>3576.96</v>
      </c>
      <c r="U28" s="102">
        <v>1215.84</v>
      </c>
      <c r="V28" s="102">
        <v>0.3264</v>
      </c>
      <c r="W28" s="103">
        <v>1216.1664</v>
      </c>
      <c r="X28" s="98" t="s">
        <v>282</v>
      </c>
      <c r="Y28" s="99" t="s">
        <v>132</v>
      </c>
      <c r="Z28" s="102">
        <v>0</v>
      </c>
      <c r="AA28" s="102">
        <v>0</v>
      </c>
      <c r="AB28" s="103">
        <v>0</v>
      </c>
      <c r="AC28" s="98" t="s">
        <v>282</v>
      </c>
      <c r="AD28" s="99" t="s">
        <v>132</v>
      </c>
      <c r="AE28" s="102">
        <v>3626.88</v>
      </c>
      <c r="AF28" s="102">
        <v>4505.28</v>
      </c>
      <c r="AG28" s="103">
        <v>1531.7952</v>
      </c>
      <c r="AH28" s="98" t="s">
        <v>282</v>
      </c>
      <c r="AI28" s="99" t="s">
        <v>132</v>
      </c>
      <c r="AJ28" s="102">
        <v>0</v>
      </c>
      <c r="AK28" s="102">
        <v>0</v>
      </c>
      <c r="AL28" s="103">
        <v>0</v>
      </c>
      <c r="AM28" s="98" t="s">
        <v>282</v>
      </c>
      <c r="AN28" s="99" t="s">
        <v>132</v>
      </c>
      <c r="AO28" s="102">
        <v>3626.88</v>
      </c>
      <c r="AP28" s="102">
        <v>4234.56</v>
      </c>
      <c r="AQ28" s="103">
        <v>1439.7504</v>
      </c>
    </row>
    <row r="29" spans="1:43" ht="13.5">
      <c r="A29" s="1" t="s">
        <v>26</v>
      </c>
      <c r="B29" s="104" t="s">
        <v>282</v>
      </c>
      <c r="C29" s="105" t="s">
        <v>133</v>
      </c>
      <c r="D29" s="100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6">
        <v>0</v>
      </c>
      <c r="M29" s="104" t="s">
        <v>282</v>
      </c>
      <c r="N29" s="105" t="s">
        <v>133</v>
      </c>
      <c r="O29" s="100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6">
        <v>0</v>
      </c>
      <c r="X29" s="104" t="s">
        <v>282</v>
      </c>
      <c r="Y29" s="105" t="s">
        <v>133</v>
      </c>
      <c r="Z29" s="101">
        <v>0</v>
      </c>
      <c r="AA29" s="101">
        <v>0</v>
      </c>
      <c r="AB29" s="106">
        <v>0</v>
      </c>
      <c r="AC29" s="104" t="s">
        <v>282</v>
      </c>
      <c r="AD29" s="105" t="s">
        <v>133</v>
      </c>
      <c r="AE29" s="101">
        <v>0</v>
      </c>
      <c r="AF29" s="101">
        <v>0</v>
      </c>
      <c r="AG29" s="106">
        <v>0</v>
      </c>
      <c r="AH29" s="104" t="s">
        <v>282</v>
      </c>
      <c r="AI29" s="105" t="s">
        <v>133</v>
      </c>
      <c r="AJ29" s="101">
        <v>0</v>
      </c>
      <c r="AK29" s="101">
        <v>0</v>
      </c>
      <c r="AL29" s="106">
        <v>0</v>
      </c>
      <c r="AM29" s="104" t="s">
        <v>282</v>
      </c>
      <c r="AN29" s="105" t="s">
        <v>133</v>
      </c>
      <c r="AO29" s="101">
        <v>0</v>
      </c>
      <c r="AP29" s="101">
        <v>0</v>
      </c>
      <c r="AQ29" s="106">
        <v>0</v>
      </c>
    </row>
    <row r="30" spans="1:43" ht="13.5">
      <c r="A30" s="1" t="s">
        <v>27</v>
      </c>
      <c r="B30" s="104" t="s">
        <v>282</v>
      </c>
      <c r="C30" s="105" t="s">
        <v>134</v>
      </c>
      <c r="D30" s="100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6">
        <v>0</v>
      </c>
      <c r="M30" s="104" t="s">
        <v>282</v>
      </c>
      <c r="N30" s="105" t="s">
        <v>134</v>
      </c>
      <c r="O30" s="100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6">
        <v>0</v>
      </c>
      <c r="X30" s="104" t="s">
        <v>282</v>
      </c>
      <c r="Y30" s="105" t="s">
        <v>134</v>
      </c>
      <c r="Z30" s="101">
        <v>0</v>
      </c>
      <c r="AA30" s="101">
        <v>0</v>
      </c>
      <c r="AB30" s="106">
        <v>0</v>
      </c>
      <c r="AC30" s="104" t="s">
        <v>282</v>
      </c>
      <c r="AD30" s="105" t="s">
        <v>134</v>
      </c>
      <c r="AE30" s="101">
        <v>0</v>
      </c>
      <c r="AF30" s="101">
        <v>0</v>
      </c>
      <c r="AG30" s="106">
        <v>0</v>
      </c>
      <c r="AH30" s="104" t="s">
        <v>282</v>
      </c>
      <c r="AI30" s="105" t="s">
        <v>134</v>
      </c>
      <c r="AJ30" s="101">
        <v>0</v>
      </c>
      <c r="AK30" s="101">
        <v>0</v>
      </c>
      <c r="AL30" s="106">
        <v>0</v>
      </c>
      <c r="AM30" s="104" t="s">
        <v>282</v>
      </c>
      <c r="AN30" s="105" t="s">
        <v>134</v>
      </c>
      <c r="AO30" s="101">
        <v>0</v>
      </c>
      <c r="AP30" s="101">
        <v>0</v>
      </c>
      <c r="AQ30" s="106">
        <v>0</v>
      </c>
    </row>
    <row r="31" spans="1:43" ht="13.5">
      <c r="A31" s="1" t="s">
        <v>28</v>
      </c>
      <c r="B31" s="104" t="s">
        <v>282</v>
      </c>
      <c r="C31" s="105" t="s">
        <v>113</v>
      </c>
      <c r="D31" s="100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6">
        <v>0</v>
      </c>
      <c r="M31" s="104" t="s">
        <v>282</v>
      </c>
      <c r="N31" s="105" t="s">
        <v>113</v>
      </c>
      <c r="O31" s="100">
        <v>2402.64</v>
      </c>
      <c r="P31" s="101">
        <v>0</v>
      </c>
      <c r="Q31" s="101">
        <v>2402.64</v>
      </c>
      <c r="R31" s="101">
        <v>2718.48</v>
      </c>
      <c r="S31" s="101">
        <v>0</v>
      </c>
      <c r="T31" s="101">
        <v>2718.48</v>
      </c>
      <c r="U31" s="101">
        <v>924.2832000000001</v>
      </c>
      <c r="V31" s="101">
        <v>0</v>
      </c>
      <c r="W31" s="106">
        <v>924.2832000000001</v>
      </c>
      <c r="X31" s="104" t="s">
        <v>282</v>
      </c>
      <c r="Y31" s="105" t="s">
        <v>113</v>
      </c>
      <c r="Z31" s="101">
        <v>0</v>
      </c>
      <c r="AA31" s="101">
        <v>0</v>
      </c>
      <c r="AB31" s="106">
        <v>0</v>
      </c>
      <c r="AC31" s="104" t="s">
        <v>282</v>
      </c>
      <c r="AD31" s="105" t="s">
        <v>113</v>
      </c>
      <c r="AE31" s="101">
        <v>2370.68</v>
      </c>
      <c r="AF31" s="101">
        <v>2901.78</v>
      </c>
      <c r="AG31" s="106">
        <v>986.6052000000001</v>
      </c>
      <c r="AH31" s="104" t="s">
        <v>282</v>
      </c>
      <c r="AI31" s="105" t="s">
        <v>113</v>
      </c>
      <c r="AJ31" s="101">
        <v>0</v>
      </c>
      <c r="AK31" s="101">
        <v>0</v>
      </c>
      <c r="AL31" s="106">
        <v>0</v>
      </c>
      <c r="AM31" s="104" t="s">
        <v>282</v>
      </c>
      <c r="AN31" s="105" t="s">
        <v>113</v>
      </c>
      <c r="AO31" s="101">
        <v>2405.46</v>
      </c>
      <c r="AP31" s="101">
        <v>2768.3</v>
      </c>
      <c r="AQ31" s="106">
        <v>941.222</v>
      </c>
    </row>
    <row r="32" spans="1:43" ht="13.5">
      <c r="A32" s="1" t="s">
        <v>29</v>
      </c>
      <c r="B32" s="104" t="s">
        <v>282</v>
      </c>
      <c r="C32" s="105" t="s">
        <v>135</v>
      </c>
      <c r="D32" s="100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6">
        <v>0</v>
      </c>
      <c r="M32" s="104" t="s">
        <v>282</v>
      </c>
      <c r="N32" s="105" t="s">
        <v>135</v>
      </c>
      <c r="O32" s="100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6">
        <v>0</v>
      </c>
      <c r="X32" s="104" t="s">
        <v>282</v>
      </c>
      <c r="Y32" s="105" t="s">
        <v>135</v>
      </c>
      <c r="Z32" s="101">
        <v>0</v>
      </c>
      <c r="AA32" s="101">
        <v>0</v>
      </c>
      <c r="AB32" s="106">
        <v>0</v>
      </c>
      <c r="AC32" s="104" t="s">
        <v>282</v>
      </c>
      <c r="AD32" s="105" t="s">
        <v>135</v>
      </c>
      <c r="AE32" s="101">
        <v>0</v>
      </c>
      <c r="AF32" s="101">
        <v>0</v>
      </c>
      <c r="AG32" s="106">
        <v>0</v>
      </c>
      <c r="AH32" s="104" t="s">
        <v>282</v>
      </c>
      <c r="AI32" s="105" t="s">
        <v>135</v>
      </c>
      <c r="AJ32" s="101">
        <v>0</v>
      </c>
      <c r="AK32" s="101">
        <v>0</v>
      </c>
      <c r="AL32" s="106">
        <v>0</v>
      </c>
      <c r="AM32" s="104" t="s">
        <v>282</v>
      </c>
      <c r="AN32" s="105" t="s">
        <v>135</v>
      </c>
      <c r="AO32" s="101">
        <v>0</v>
      </c>
      <c r="AP32" s="101">
        <v>0</v>
      </c>
      <c r="AQ32" s="106">
        <v>0</v>
      </c>
    </row>
    <row r="33" spans="1:43" ht="13.5">
      <c r="A33" s="1" t="s">
        <v>30</v>
      </c>
      <c r="B33" s="104" t="s">
        <v>282</v>
      </c>
      <c r="C33" s="105" t="s">
        <v>136</v>
      </c>
      <c r="D33" s="100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6">
        <v>0</v>
      </c>
      <c r="M33" s="104" t="s">
        <v>282</v>
      </c>
      <c r="N33" s="105" t="s">
        <v>136</v>
      </c>
      <c r="O33" s="100">
        <v>0</v>
      </c>
      <c r="P33" s="101">
        <v>0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v>0</v>
      </c>
      <c r="W33" s="106">
        <v>0</v>
      </c>
      <c r="X33" s="104" t="s">
        <v>282</v>
      </c>
      <c r="Y33" s="105" t="s">
        <v>136</v>
      </c>
      <c r="Z33" s="101">
        <v>0</v>
      </c>
      <c r="AA33" s="101">
        <v>0</v>
      </c>
      <c r="AB33" s="106">
        <v>0</v>
      </c>
      <c r="AC33" s="104" t="s">
        <v>282</v>
      </c>
      <c r="AD33" s="105" t="s">
        <v>136</v>
      </c>
      <c r="AE33" s="101">
        <v>0</v>
      </c>
      <c r="AF33" s="101">
        <v>0</v>
      </c>
      <c r="AG33" s="106">
        <v>0</v>
      </c>
      <c r="AH33" s="104" t="s">
        <v>282</v>
      </c>
      <c r="AI33" s="105" t="s">
        <v>136</v>
      </c>
      <c r="AJ33" s="101">
        <v>0</v>
      </c>
      <c r="AK33" s="101">
        <v>0</v>
      </c>
      <c r="AL33" s="106">
        <v>0</v>
      </c>
      <c r="AM33" s="104" t="s">
        <v>282</v>
      </c>
      <c r="AN33" s="105" t="s">
        <v>136</v>
      </c>
      <c r="AO33" s="101">
        <v>0</v>
      </c>
      <c r="AP33" s="101">
        <v>0</v>
      </c>
      <c r="AQ33" s="106">
        <v>0</v>
      </c>
    </row>
    <row r="34" spans="1:43" ht="14.25" thickBot="1">
      <c r="A34" s="1" t="s">
        <v>31</v>
      </c>
      <c r="B34" s="113" t="s">
        <v>282</v>
      </c>
      <c r="C34" s="114" t="s">
        <v>137</v>
      </c>
      <c r="D34" s="115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7">
        <v>0</v>
      </c>
      <c r="M34" s="113" t="s">
        <v>282</v>
      </c>
      <c r="N34" s="114" t="s">
        <v>137</v>
      </c>
      <c r="O34" s="115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7">
        <v>0</v>
      </c>
      <c r="X34" s="113" t="s">
        <v>282</v>
      </c>
      <c r="Y34" s="114" t="s">
        <v>137</v>
      </c>
      <c r="Z34" s="116">
        <v>0</v>
      </c>
      <c r="AA34" s="116">
        <v>0</v>
      </c>
      <c r="AB34" s="117">
        <v>0</v>
      </c>
      <c r="AC34" s="113" t="s">
        <v>282</v>
      </c>
      <c r="AD34" s="114" t="s">
        <v>137</v>
      </c>
      <c r="AE34" s="116">
        <v>0</v>
      </c>
      <c r="AF34" s="116">
        <v>0</v>
      </c>
      <c r="AG34" s="117">
        <v>0</v>
      </c>
      <c r="AH34" s="113" t="s">
        <v>282</v>
      </c>
      <c r="AI34" s="114" t="s">
        <v>137</v>
      </c>
      <c r="AJ34" s="116">
        <v>0</v>
      </c>
      <c r="AK34" s="116">
        <v>0</v>
      </c>
      <c r="AL34" s="117">
        <v>0</v>
      </c>
      <c r="AM34" s="113" t="s">
        <v>282</v>
      </c>
      <c r="AN34" s="114" t="s">
        <v>137</v>
      </c>
      <c r="AO34" s="116">
        <v>0</v>
      </c>
      <c r="AP34" s="116">
        <v>0</v>
      </c>
      <c r="AQ34" s="117">
        <v>0</v>
      </c>
    </row>
    <row r="35" spans="1:43" ht="13.5">
      <c r="A35" s="1" t="s">
        <v>32</v>
      </c>
      <c r="B35" s="118" t="s">
        <v>33</v>
      </c>
      <c r="C35" s="119"/>
      <c r="D35" s="100"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6">
        <v>0</v>
      </c>
      <c r="M35" s="98" t="s">
        <v>33</v>
      </c>
      <c r="N35" s="99"/>
      <c r="O35" s="100">
        <v>1900.68</v>
      </c>
      <c r="P35" s="101">
        <v>0</v>
      </c>
      <c r="Q35" s="101">
        <v>1900.68</v>
      </c>
      <c r="R35" s="101">
        <v>2590.64</v>
      </c>
      <c r="S35" s="101">
        <v>0</v>
      </c>
      <c r="T35" s="101">
        <v>2590.64</v>
      </c>
      <c r="U35" s="101">
        <v>880.8176</v>
      </c>
      <c r="V35" s="101">
        <v>0</v>
      </c>
      <c r="W35" s="106">
        <v>880.8176</v>
      </c>
      <c r="X35" s="118" t="s">
        <v>33</v>
      </c>
      <c r="Y35" s="119"/>
      <c r="Z35" s="101">
        <v>0</v>
      </c>
      <c r="AA35" s="101">
        <v>0</v>
      </c>
      <c r="AB35" s="106">
        <v>0</v>
      </c>
      <c r="AC35" s="98" t="s">
        <v>33</v>
      </c>
      <c r="AD35" s="99"/>
      <c r="AE35" s="101">
        <v>1726.78</v>
      </c>
      <c r="AF35" s="101">
        <v>2353.76</v>
      </c>
      <c r="AG35" s="106">
        <v>800.2783999999999</v>
      </c>
      <c r="AH35" s="118" t="s">
        <v>33</v>
      </c>
      <c r="AI35" s="119"/>
      <c r="AJ35" s="101">
        <v>0</v>
      </c>
      <c r="AK35" s="101">
        <v>0</v>
      </c>
      <c r="AL35" s="106">
        <v>0</v>
      </c>
      <c r="AM35" s="98" t="s">
        <v>33</v>
      </c>
      <c r="AN35" s="99"/>
      <c r="AO35" s="101">
        <v>1900.68</v>
      </c>
      <c r="AP35" s="101">
        <v>2590.64</v>
      </c>
      <c r="AQ35" s="106">
        <v>880.8176</v>
      </c>
    </row>
    <row r="36" spans="1:43" ht="13.5">
      <c r="A36" s="1" t="s">
        <v>34</v>
      </c>
      <c r="B36" s="104" t="s">
        <v>35</v>
      </c>
      <c r="C36" s="105"/>
      <c r="D36" s="100">
        <v>0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6">
        <v>0</v>
      </c>
      <c r="M36" s="104" t="s">
        <v>35</v>
      </c>
      <c r="N36" s="105"/>
      <c r="O36" s="100">
        <v>2.82</v>
      </c>
      <c r="P36" s="101">
        <v>0</v>
      </c>
      <c r="Q36" s="101">
        <v>2.82</v>
      </c>
      <c r="R36" s="101">
        <v>23.5</v>
      </c>
      <c r="S36" s="101">
        <v>0</v>
      </c>
      <c r="T36" s="101">
        <v>23.5</v>
      </c>
      <c r="U36" s="101">
        <v>7.99</v>
      </c>
      <c r="V36" s="101">
        <v>0</v>
      </c>
      <c r="W36" s="106">
        <v>7.99</v>
      </c>
      <c r="X36" s="104" t="s">
        <v>35</v>
      </c>
      <c r="Y36" s="105"/>
      <c r="Z36" s="101">
        <v>0</v>
      </c>
      <c r="AA36" s="101">
        <v>0</v>
      </c>
      <c r="AB36" s="106">
        <v>0</v>
      </c>
      <c r="AC36" s="104" t="s">
        <v>35</v>
      </c>
      <c r="AD36" s="105"/>
      <c r="AE36" s="101">
        <v>1.88</v>
      </c>
      <c r="AF36" s="101">
        <v>20.68</v>
      </c>
      <c r="AG36" s="106">
        <v>7.0312</v>
      </c>
      <c r="AH36" s="104" t="s">
        <v>35</v>
      </c>
      <c r="AI36" s="105"/>
      <c r="AJ36" s="101">
        <v>0</v>
      </c>
      <c r="AK36" s="101">
        <v>0</v>
      </c>
      <c r="AL36" s="106">
        <v>0</v>
      </c>
      <c r="AM36" s="104" t="s">
        <v>35</v>
      </c>
      <c r="AN36" s="105"/>
      <c r="AO36" s="101">
        <v>2.82</v>
      </c>
      <c r="AP36" s="101">
        <v>23.5</v>
      </c>
      <c r="AQ36" s="106">
        <v>7.99</v>
      </c>
    </row>
    <row r="37" spans="1:43" ht="13.5">
      <c r="A37" s="1" t="s">
        <v>36</v>
      </c>
      <c r="B37" s="104" t="s">
        <v>37</v>
      </c>
      <c r="C37" s="105"/>
      <c r="D37" s="100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6">
        <v>0</v>
      </c>
      <c r="M37" s="104" t="s">
        <v>37</v>
      </c>
      <c r="N37" s="105"/>
      <c r="O37" s="100">
        <v>0</v>
      </c>
      <c r="P37" s="101">
        <v>0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v>0</v>
      </c>
      <c r="W37" s="106">
        <v>0</v>
      </c>
      <c r="X37" s="104" t="s">
        <v>37</v>
      </c>
      <c r="Y37" s="105"/>
      <c r="Z37" s="101">
        <v>0</v>
      </c>
      <c r="AA37" s="101">
        <v>0</v>
      </c>
      <c r="AB37" s="106">
        <v>0</v>
      </c>
      <c r="AC37" s="104" t="s">
        <v>37</v>
      </c>
      <c r="AD37" s="105"/>
      <c r="AE37" s="101">
        <v>0</v>
      </c>
      <c r="AF37" s="101">
        <v>0</v>
      </c>
      <c r="AG37" s="106">
        <v>0</v>
      </c>
      <c r="AH37" s="104" t="s">
        <v>37</v>
      </c>
      <c r="AI37" s="105"/>
      <c r="AJ37" s="101">
        <v>0</v>
      </c>
      <c r="AK37" s="101">
        <v>0</v>
      </c>
      <c r="AL37" s="106">
        <v>0</v>
      </c>
      <c r="AM37" s="104" t="s">
        <v>37</v>
      </c>
      <c r="AN37" s="105"/>
      <c r="AO37" s="101">
        <v>0</v>
      </c>
      <c r="AP37" s="101">
        <v>0</v>
      </c>
      <c r="AQ37" s="106">
        <v>0</v>
      </c>
    </row>
    <row r="38" spans="1:43" ht="13.5">
      <c r="A38" s="1" t="s">
        <v>38</v>
      </c>
      <c r="B38" s="104" t="s">
        <v>39</v>
      </c>
      <c r="C38" s="105"/>
      <c r="D38" s="100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6">
        <v>0</v>
      </c>
      <c r="M38" s="104" t="s">
        <v>39</v>
      </c>
      <c r="N38" s="105"/>
      <c r="O38" s="100">
        <v>0</v>
      </c>
      <c r="P38" s="101">
        <v>0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v>0</v>
      </c>
      <c r="W38" s="106">
        <v>0</v>
      </c>
      <c r="X38" s="104" t="s">
        <v>39</v>
      </c>
      <c r="Y38" s="105"/>
      <c r="Z38" s="101">
        <v>0</v>
      </c>
      <c r="AA38" s="101">
        <v>0</v>
      </c>
      <c r="AB38" s="106">
        <v>0</v>
      </c>
      <c r="AC38" s="104" t="s">
        <v>39</v>
      </c>
      <c r="AD38" s="105"/>
      <c r="AE38" s="101">
        <v>0</v>
      </c>
      <c r="AF38" s="101">
        <v>0</v>
      </c>
      <c r="AG38" s="106">
        <v>0</v>
      </c>
      <c r="AH38" s="104" t="s">
        <v>39</v>
      </c>
      <c r="AI38" s="105"/>
      <c r="AJ38" s="101">
        <v>0</v>
      </c>
      <c r="AK38" s="101">
        <v>0</v>
      </c>
      <c r="AL38" s="106">
        <v>0</v>
      </c>
      <c r="AM38" s="104" t="s">
        <v>39</v>
      </c>
      <c r="AN38" s="105"/>
      <c r="AO38" s="101">
        <v>0</v>
      </c>
      <c r="AP38" s="101">
        <v>0</v>
      </c>
      <c r="AQ38" s="106">
        <v>0</v>
      </c>
    </row>
    <row r="39" spans="1:43" ht="13.5">
      <c r="A39" s="1" t="s">
        <v>40</v>
      </c>
      <c r="B39" s="104" t="s">
        <v>41</v>
      </c>
      <c r="C39" s="105"/>
      <c r="D39" s="100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6">
        <v>0</v>
      </c>
      <c r="M39" s="104" t="s">
        <v>41</v>
      </c>
      <c r="N39" s="105"/>
      <c r="O39" s="100">
        <v>1967.4</v>
      </c>
      <c r="P39" s="101">
        <v>0</v>
      </c>
      <c r="Q39" s="101">
        <v>1967.4</v>
      </c>
      <c r="R39" s="101">
        <v>1313.1</v>
      </c>
      <c r="S39" s="101">
        <v>0</v>
      </c>
      <c r="T39" s="101">
        <v>1313.1</v>
      </c>
      <c r="U39" s="101">
        <v>446.45400000000006</v>
      </c>
      <c r="V39" s="101">
        <v>0</v>
      </c>
      <c r="W39" s="106">
        <v>446.45400000000006</v>
      </c>
      <c r="X39" s="104" t="s">
        <v>41</v>
      </c>
      <c r="Y39" s="105"/>
      <c r="Z39" s="101">
        <v>0</v>
      </c>
      <c r="AA39" s="101">
        <v>0</v>
      </c>
      <c r="AB39" s="106">
        <v>0</v>
      </c>
      <c r="AC39" s="104" t="s">
        <v>41</v>
      </c>
      <c r="AD39" s="105"/>
      <c r="AE39" s="101">
        <v>1800</v>
      </c>
      <c r="AF39" s="101">
        <v>1201.5</v>
      </c>
      <c r="AG39" s="106">
        <v>408.51</v>
      </c>
      <c r="AH39" s="104" t="s">
        <v>41</v>
      </c>
      <c r="AI39" s="105"/>
      <c r="AJ39" s="101">
        <v>0</v>
      </c>
      <c r="AK39" s="101">
        <v>0</v>
      </c>
      <c r="AL39" s="106">
        <v>0</v>
      </c>
      <c r="AM39" s="104" t="s">
        <v>41</v>
      </c>
      <c r="AN39" s="105"/>
      <c r="AO39" s="101">
        <v>1967.4</v>
      </c>
      <c r="AP39" s="101">
        <v>1313.1</v>
      </c>
      <c r="AQ39" s="106">
        <v>446.45400000000006</v>
      </c>
    </row>
    <row r="40" spans="1:43" ht="13.5">
      <c r="A40" s="1" t="s">
        <v>42</v>
      </c>
      <c r="B40" s="104" t="s">
        <v>43</v>
      </c>
      <c r="C40" s="105"/>
      <c r="D40" s="100">
        <v>0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6">
        <v>0</v>
      </c>
      <c r="M40" s="104" t="s">
        <v>43</v>
      </c>
      <c r="N40" s="105"/>
      <c r="O40" s="100">
        <v>0</v>
      </c>
      <c r="P40" s="101">
        <v>0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v>0</v>
      </c>
      <c r="W40" s="106">
        <v>0</v>
      </c>
      <c r="X40" s="104" t="s">
        <v>43</v>
      </c>
      <c r="Y40" s="105"/>
      <c r="Z40" s="101">
        <v>0</v>
      </c>
      <c r="AA40" s="101">
        <v>0</v>
      </c>
      <c r="AB40" s="106">
        <v>0</v>
      </c>
      <c r="AC40" s="104" t="s">
        <v>43</v>
      </c>
      <c r="AD40" s="105"/>
      <c r="AE40" s="101">
        <v>0</v>
      </c>
      <c r="AF40" s="101">
        <v>0</v>
      </c>
      <c r="AG40" s="106">
        <v>0</v>
      </c>
      <c r="AH40" s="104" t="s">
        <v>43</v>
      </c>
      <c r="AI40" s="105"/>
      <c r="AJ40" s="101">
        <v>0</v>
      </c>
      <c r="AK40" s="101">
        <v>0</v>
      </c>
      <c r="AL40" s="106">
        <v>0</v>
      </c>
      <c r="AM40" s="104" t="s">
        <v>43</v>
      </c>
      <c r="AN40" s="105"/>
      <c r="AO40" s="101">
        <v>0</v>
      </c>
      <c r="AP40" s="101">
        <v>0</v>
      </c>
      <c r="AQ40" s="106">
        <v>0</v>
      </c>
    </row>
    <row r="41" spans="1:43" ht="13.5">
      <c r="A41" s="1" t="s">
        <v>44</v>
      </c>
      <c r="B41" s="104" t="s">
        <v>45</v>
      </c>
      <c r="C41" s="105"/>
      <c r="D41" s="100">
        <v>0</v>
      </c>
      <c r="E41" s="101">
        <v>0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6">
        <v>0</v>
      </c>
      <c r="M41" s="104" t="s">
        <v>45</v>
      </c>
      <c r="N41" s="105"/>
      <c r="O41" s="100">
        <v>299.86</v>
      </c>
      <c r="P41" s="101">
        <v>0</v>
      </c>
      <c r="Q41" s="101">
        <v>299.86</v>
      </c>
      <c r="R41" s="101">
        <v>780.2</v>
      </c>
      <c r="S41" s="101">
        <v>0</v>
      </c>
      <c r="T41" s="101">
        <v>780.2</v>
      </c>
      <c r="U41" s="101">
        <v>265.26800000000003</v>
      </c>
      <c r="V41" s="101">
        <v>0</v>
      </c>
      <c r="W41" s="106">
        <v>265.26800000000003</v>
      </c>
      <c r="X41" s="104" t="s">
        <v>45</v>
      </c>
      <c r="Y41" s="105"/>
      <c r="Z41" s="101">
        <v>0</v>
      </c>
      <c r="AA41" s="101">
        <v>0</v>
      </c>
      <c r="AB41" s="106">
        <v>0</v>
      </c>
      <c r="AC41" s="104" t="s">
        <v>45</v>
      </c>
      <c r="AD41" s="105"/>
      <c r="AE41" s="101">
        <v>5145.56</v>
      </c>
      <c r="AF41" s="101">
        <v>693.72</v>
      </c>
      <c r="AG41" s="106">
        <v>235.8648</v>
      </c>
      <c r="AH41" s="104" t="s">
        <v>45</v>
      </c>
      <c r="AI41" s="105"/>
      <c r="AJ41" s="101">
        <v>0</v>
      </c>
      <c r="AK41" s="101">
        <v>0</v>
      </c>
      <c r="AL41" s="106">
        <v>0</v>
      </c>
      <c r="AM41" s="104" t="s">
        <v>45</v>
      </c>
      <c r="AN41" s="105"/>
      <c r="AO41" s="101">
        <v>299.86</v>
      </c>
      <c r="AP41" s="101">
        <v>780.2</v>
      </c>
      <c r="AQ41" s="106">
        <v>265.26800000000003</v>
      </c>
    </row>
    <row r="42" spans="1:43" ht="13.5">
      <c r="A42" s="1" t="s">
        <v>46</v>
      </c>
      <c r="B42" s="104" t="s">
        <v>47</v>
      </c>
      <c r="C42" s="105"/>
      <c r="D42" s="100">
        <v>0</v>
      </c>
      <c r="E42" s="101">
        <v>0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  <c r="L42" s="106">
        <v>0</v>
      </c>
      <c r="M42" s="104" t="s">
        <v>47</v>
      </c>
      <c r="N42" s="105"/>
      <c r="O42" s="100">
        <v>0</v>
      </c>
      <c r="P42" s="101">
        <v>0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v>0</v>
      </c>
      <c r="W42" s="106">
        <v>0</v>
      </c>
      <c r="X42" s="104" t="s">
        <v>47</v>
      </c>
      <c r="Y42" s="105"/>
      <c r="Z42" s="101">
        <v>0</v>
      </c>
      <c r="AA42" s="101">
        <v>0</v>
      </c>
      <c r="AB42" s="106">
        <v>0</v>
      </c>
      <c r="AC42" s="104" t="s">
        <v>47</v>
      </c>
      <c r="AD42" s="105"/>
      <c r="AE42" s="101">
        <v>0</v>
      </c>
      <c r="AF42" s="101">
        <v>0</v>
      </c>
      <c r="AG42" s="106">
        <v>0</v>
      </c>
      <c r="AH42" s="104" t="s">
        <v>47</v>
      </c>
      <c r="AI42" s="105"/>
      <c r="AJ42" s="101">
        <v>0</v>
      </c>
      <c r="AK42" s="101">
        <v>0</v>
      </c>
      <c r="AL42" s="106">
        <v>0</v>
      </c>
      <c r="AM42" s="104" t="s">
        <v>47</v>
      </c>
      <c r="AN42" s="105"/>
      <c r="AO42" s="101">
        <v>0</v>
      </c>
      <c r="AP42" s="101">
        <v>0</v>
      </c>
      <c r="AQ42" s="106">
        <v>0</v>
      </c>
    </row>
    <row r="43" spans="1:43" ht="13.5">
      <c r="A43" s="1" t="s">
        <v>48</v>
      </c>
      <c r="B43" s="104" t="s">
        <v>49</v>
      </c>
      <c r="C43" s="105"/>
      <c r="D43" s="100">
        <v>0</v>
      </c>
      <c r="E43" s="101">
        <v>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6">
        <v>0</v>
      </c>
      <c r="M43" s="104" t="s">
        <v>49</v>
      </c>
      <c r="N43" s="105"/>
      <c r="O43" s="100">
        <v>0</v>
      </c>
      <c r="P43" s="101">
        <v>0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v>0</v>
      </c>
      <c r="W43" s="106">
        <v>0</v>
      </c>
      <c r="X43" s="104" t="s">
        <v>49</v>
      </c>
      <c r="Y43" s="105"/>
      <c r="Z43" s="101">
        <v>0</v>
      </c>
      <c r="AA43" s="101">
        <v>0</v>
      </c>
      <c r="AB43" s="106">
        <v>0</v>
      </c>
      <c r="AC43" s="104" t="s">
        <v>49</v>
      </c>
      <c r="AD43" s="105"/>
      <c r="AE43" s="101">
        <v>0</v>
      </c>
      <c r="AF43" s="101">
        <v>0</v>
      </c>
      <c r="AG43" s="106">
        <v>0</v>
      </c>
      <c r="AH43" s="104" t="s">
        <v>49</v>
      </c>
      <c r="AI43" s="105"/>
      <c r="AJ43" s="101">
        <v>0</v>
      </c>
      <c r="AK43" s="101">
        <v>0</v>
      </c>
      <c r="AL43" s="106">
        <v>0</v>
      </c>
      <c r="AM43" s="104" t="s">
        <v>49</v>
      </c>
      <c r="AN43" s="105"/>
      <c r="AO43" s="101">
        <v>0</v>
      </c>
      <c r="AP43" s="101">
        <v>0</v>
      </c>
      <c r="AQ43" s="106">
        <v>0</v>
      </c>
    </row>
    <row r="44" spans="1:43" ht="13.5">
      <c r="A44" s="1" t="s">
        <v>50</v>
      </c>
      <c r="B44" s="104" t="s">
        <v>51</v>
      </c>
      <c r="C44" s="105"/>
      <c r="D44" s="100">
        <v>0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6">
        <v>0</v>
      </c>
      <c r="M44" s="104" t="s">
        <v>51</v>
      </c>
      <c r="N44" s="105"/>
      <c r="O44" s="100">
        <v>0</v>
      </c>
      <c r="P44" s="101">
        <v>0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v>0</v>
      </c>
      <c r="W44" s="106">
        <v>0</v>
      </c>
      <c r="X44" s="104" t="s">
        <v>51</v>
      </c>
      <c r="Y44" s="105"/>
      <c r="Z44" s="101">
        <v>0</v>
      </c>
      <c r="AA44" s="101">
        <v>0</v>
      </c>
      <c r="AB44" s="106">
        <v>0</v>
      </c>
      <c r="AC44" s="104" t="s">
        <v>51</v>
      </c>
      <c r="AD44" s="105"/>
      <c r="AE44" s="101">
        <v>0</v>
      </c>
      <c r="AF44" s="101">
        <v>0</v>
      </c>
      <c r="AG44" s="106">
        <v>0</v>
      </c>
      <c r="AH44" s="104" t="s">
        <v>51</v>
      </c>
      <c r="AI44" s="105"/>
      <c r="AJ44" s="101">
        <v>0</v>
      </c>
      <c r="AK44" s="101">
        <v>0</v>
      </c>
      <c r="AL44" s="106">
        <v>0</v>
      </c>
      <c r="AM44" s="104" t="s">
        <v>51</v>
      </c>
      <c r="AN44" s="105"/>
      <c r="AO44" s="101">
        <v>0</v>
      </c>
      <c r="AP44" s="101">
        <v>0</v>
      </c>
      <c r="AQ44" s="106">
        <v>0</v>
      </c>
    </row>
    <row r="45" spans="1:43" ht="13.5">
      <c r="A45" s="1" t="s">
        <v>52</v>
      </c>
      <c r="B45" s="104" t="s">
        <v>53</v>
      </c>
      <c r="C45" s="105"/>
      <c r="D45" s="100">
        <v>0</v>
      </c>
      <c r="E45" s="101">
        <v>0</v>
      </c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6">
        <v>0</v>
      </c>
      <c r="M45" s="104" t="s">
        <v>53</v>
      </c>
      <c r="N45" s="105"/>
      <c r="O45" s="100">
        <v>0</v>
      </c>
      <c r="P45" s="101">
        <v>0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v>0</v>
      </c>
      <c r="W45" s="106">
        <v>0</v>
      </c>
      <c r="X45" s="104" t="s">
        <v>53</v>
      </c>
      <c r="Y45" s="105"/>
      <c r="Z45" s="101">
        <v>0</v>
      </c>
      <c r="AA45" s="101">
        <v>0</v>
      </c>
      <c r="AB45" s="106">
        <v>0</v>
      </c>
      <c r="AC45" s="104" t="s">
        <v>53</v>
      </c>
      <c r="AD45" s="105"/>
      <c r="AE45" s="101">
        <v>0</v>
      </c>
      <c r="AF45" s="101">
        <v>0</v>
      </c>
      <c r="AG45" s="106">
        <v>0</v>
      </c>
      <c r="AH45" s="104" t="s">
        <v>53</v>
      </c>
      <c r="AI45" s="105"/>
      <c r="AJ45" s="101">
        <v>0</v>
      </c>
      <c r="AK45" s="101">
        <v>0</v>
      </c>
      <c r="AL45" s="106">
        <v>0</v>
      </c>
      <c r="AM45" s="104" t="s">
        <v>53</v>
      </c>
      <c r="AN45" s="105"/>
      <c r="AO45" s="101">
        <v>0</v>
      </c>
      <c r="AP45" s="101">
        <v>0</v>
      </c>
      <c r="AQ45" s="106">
        <v>0</v>
      </c>
    </row>
    <row r="46" spans="1:43" ht="13.5">
      <c r="A46" s="1" t="s">
        <v>54</v>
      </c>
      <c r="B46" s="104" t="s">
        <v>55</v>
      </c>
      <c r="C46" s="105"/>
      <c r="D46" s="100">
        <v>0</v>
      </c>
      <c r="E46" s="101">
        <v>0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6">
        <v>0</v>
      </c>
      <c r="M46" s="104" t="s">
        <v>55</v>
      </c>
      <c r="N46" s="105"/>
      <c r="O46" s="100">
        <v>78.02</v>
      </c>
      <c r="P46" s="101">
        <v>0</v>
      </c>
      <c r="Q46" s="101">
        <v>78.02</v>
      </c>
      <c r="R46" s="101">
        <v>458.72</v>
      </c>
      <c r="S46" s="101">
        <v>0</v>
      </c>
      <c r="T46" s="101">
        <v>458.72</v>
      </c>
      <c r="U46" s="101">
        <v>155.9648</v>
      </c>
      <c r="V46" s="101">
        <v>0</v>
      </c>
      <c r="W46" s="106">
        <v>155.9648</v>
      </c>
      <c r="X46" s="104" t="s">
        <v>55</v>
      </c>
      <c r="Y46" s="105"/>
      <c r="Z46" s="101">
        <v>0</v>
      </c>
      <c r="AA46" s="101">
        <v>0</v>
      </c>
      <c r="AB46" s="106">
        <v>0</v>
      </c>
      <c r="AC46" s="104" t="s">
        <v>55</v>
      </c>
      <c r="AD46" s="105"/>
      <c r="AE46" s="101">
        <v>78.02</v>
      </c>
      <c r="AF46" s="101">
        <v>458.72</v>
      </c>
      <c r="AG46" s="106">
        <v>155.9648</v>
      </c>
      <c r="AH46" s="104" t="s">
        <v>55</v>
      </c>
      <c r="AI46" s="105"/>
      <c r="AJ46" s="101">
        <v>0</v>
      </c>
      <c r="AK46" s="101">
        <v>0</v>
      </c>
      <c r="AL46" s="106">
        <v>0</v>
      </c>
      <c r="AM46" s="104" t="s">
        <v>55</v>
      </c>
      <c r="AN46" s="105"/>
      <c r="AO46" s="101">
        <v>78.02</v>
      </c>
      <c r="AP46" s="101">
        <v>458.72</v>
      </c>
      <c r="AQ46" s="106">
        <v>155.9648</v>
      </c>
    </row>
    <row r="47" spans="1:43" ht="13.5">
      <c r="A47" s="1" t="s">
        <v>56</v>
      </c>
      <c r="B47" s="104" t="s">
        <v>57</v>
      </c>
      <c r="C47" s="105"/>
      <c r="D47" s="100">
        <v>0</v>
      </c>
      <c r="E47" s="101">
        <v>0</v>
      </c>
      <c r="F47" s="101">
        <v>0</v>
      </c>
      <c r="G47" s="101">
        <v>0</v>
      </c>
      <c r="H47" s="101">
        <v>0</v>
      </c>
      <c r="I47" s="101">
        <v>0</v>
      </c>
      <c r="J47" s="101">
        <v>0</v>
      </c>
      <c r="K47" s="101">
        <v>0</v>
      </c>
      <c r="L47" s="106">
        <v>0</v>
      </c>
      <c r="M47" s="104" t="s">
        <v>57</v>
      </c>
      <c r="N47" s="105"/>
      <c r="O47" s="100">
        <v>0</v>
      </c>
      <c r="P47" s="101">
        <v>0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v>0</v>
      </c>
      <c r="W47" s="106">
        <v>0</v>
      </c>
      <c r="X47" s="104" t="s">
        <v>57</v>
      </c>
      <c r="Y47" s="105"/>
      <c r="Z47" s="101">
        <v>0</v>
      </c>
      <c r="AA47" s="101">
        <v>0</v>
      </c>
      <c r="AB47" s="106">
        <v>0</v>
      </c>
      <c r="AC47" s="104" t="s">
        <v>57</v>
      </c>
      <c r="AD47" s="105"/>
      <c r="AE47" s="101">
        <v>0</v>
      </c>
      <c r="AF47" s="101">
        <v>0</v>
      </c>
      <c r="AG47" s="106">
        <v>0</v>
      </c>
      <c r="AH47" s="104" t="s">
        <v>57</v>
      </c>
      <c r="AI47" s="105"/>
      <c r="AJ47" s="101">
        <v>0</v>
      </c>
      <c r="AK47" s="101">
        <v>0</v>
      </c>
      <c r="AL47" s="106">
        <v>0</v>
      </c>
      <c r="AM47" s="104" t="s">
        <v>57</v>
      </c>
      <c r="AN47" s="105"/>
      <c r="AO47" s="101">
        <v>0</v>
      </c>
      <c r="AP47" s="101">
        <v>0</v>
      </c>
      <c r="AQ47" s="106">
        <v>0</v>
      </c>
    </row>
    <row r="48" spans="1:43" ht="13.5">
      <c r="A48" s="1" t="s">
        <v>58</v>
      </c>
      <c r="B48" s="104" t="s">
        <v>59</v>
      </c>
      <c r="C48" s="105"/>
      <c r="D48" s="100">
        <v>0</v>
      </c>
      <c r="E48" s="101">
        <v>0</v>
      </c>
      <c r="F48" s="101">
        <v>0</v>
      </c>
      <c r="G48" s="101">
        <v>0</v>
      </c>
      <c r="H48" s="101">
        <v>0</v>
      </c>
      <c r="I48" s="101">
        <v>0</v>
      </c>
      <c r="J48" s="101">
        <v>0</v>
      </c>
      <c r="K48" s="101">
        <v>0</v>
      </c>
      <c r="L48" s="106">
        <v>0</v>
      </c>
      <c r="M48" s="104" t="s">
        <v>59</v>
      </c>
      <c r="N48" s="105"/>
      <c r="O48" s="100">
        <v>0</v>
      </c>
      <c r="P48" s="101">
        <v>0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v>0</v>
      </c>
      <c r="W48" s="106">
        <v>0</v>
      </c>
      <c r="X48" s="104" t="s">
        <v>59</v>
      </c>
      <c r="Y48" s="105"/>
      <c r="Z48" s="101">
        <v>0</v>
      </c>
      <c r="AA48" s="101">
        <v>0</v>
      </c>
      <c r="AB48" s="106">
        <v>0</v>
      </c>
      <c r="AC48" s="104" t="s">
        <v>59</v>
      </c>
      <c r="AD48" s="105"/>
      <c r="AE48" s="101">
        <v>0</v>
      </c>
      <c r="AF48" s="101">
        <v>0</v>
      </c>
      <c r="AG48" s="106">
        <v>0</v>
      </c>
      <c r="AH48" s="104" t="s">
        <v>59</v>
      </c>
      <c r="AI48" s="105"/>
      <c r="AJ48" s="101">
        <v>0</v>
      </c>
      <c r="AK48" s="101">
        <v>0</v>
      </c>
      <c r="AL48" s="106">
        <v>0</v>
      </c>
      <c r="AM48" s="104" t="s">
        <v>59</v>
      </c>
      <c r="AN48" s="105"/>
      <c r="AO48" s="101">
        <v>0</v>
      </c>
      <c r="AP48" s="101">
        <v>0</v>
      </c>
      <c r="AQ48" s="106">
        <v>0</v>
      </c>
    </row>
    <row r="49" spans="1:43" ht="13.5">
      <c r="A49" s="1" t="s">
        <v>60</v>
      </c>
      <c r="B49" s="104" t="s">
        <v>61</v>
      </c>
      <c r="C49" s="105"/>
      <c r="D49" s="100">
        <v>0</v>
      </c>
      <c r="E49" s="101">
        <v>0</v>
      </c>
      <c r="F49" s="101">
        <v>0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6">
        <v>0</v>
      </c>
      <c r="M49" s="104" t="s">
        <v>61</v>
      </c>
      <c r="N49" s="105"/>
      <c r="O49" s="100">
        <v>0</v>
      </c>
      <c r="P49" s="101">
        <v>0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1">
        <v>0</v>
      </c>
      <c r="W49" s="106">
        <v>0</v>
      </c>
      <c r="X49" s="104" t="s">
        <v>61</v>
      </c>
      <c r="Y49" s="105"/>
      <c r="Z49" s="101">
        <v>0</v>
      </c>
      <c r="AA49" s="101">
        <v>0</v>
      </c>
      <c r="AB49" s="106">
        <v>0</v>
      </c>
      <c r="AC49" s="104" t="s">
        <v>61</v>
      </c>
      <c r="AD49" s="105"/>
      <c r="AE49" s="101">
        <v>0</v>
      </c>
      <c r="AF49" s="101">
        <v>0</v>
      </c>
      <c r="AG49" s="106">
        <v>0</v>
      </c>
      <c r="AH49" s="104" t="s">
        <v>61</v>
      </c>
      <c r="AI49" s="105"/>
      <c r="AJ49" s="101">
        <v>0</v>
      </c>
      <c r="AK49" s="101">
        <v>0</v>
      </c>
      <c r="AL49" s="106">
        <v>0</v>
      </c>
      <c r="AM49" s="104" t="s">
        <v>61</v>
      </c>
      <c r="AN49" s="105"/>
      <c r="AO49" s="101">
        <v>0</v>
      </c>
      <c r="AP49" s="101">
        <v>0</v>
      </c>
      <c r="AQ49" s="106">
        <v>0</v>
      </c>
    </row>
    <row r="50" spans="1:43" ht="13.5">
      <c r="A50" s="1" t="s">
        <v>62</v>
      </c>
      <c r="B50" s="104" t="s">
        <v>63</v>
      </c>
      <c r="C50" s="105"/>
      <c r="D50" s="100">
        <v>0</v>
      </c>
      <c r="E50" s="101">
        <v>0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  <c r="L50" s="106">
        <v>0</v>
      </c>
      <c r="M50" s="104" t="s">
        <v>63</v>
      </c>
      <c r="N50" s="105"/>
      <c r="O50" s="100">
        <v>0</v>
      </c>
      <c r="P50" s="101">
        <v>0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1">
        <v>0</v>
      </c>
      <c r="W50" s="106">
        <v>0</v>
      </c>
      <c r="X50" s="104" t="s">
        <v>63</v>
      </c>
      <c r="Y50" s="105"/>
      <c r="Z50" s="101">
        <v>0</v>
      </c>
      <c r="AA50" s="101">
        <v>0</v>
      </c>
      <c r="AB50" s="106">
        <v>0</v>
      </c>
      <c r="AC50" s="104" t="s">
        <v>63</v>
      </c>
      <c r="AD50" s="105"/>
      <c r="AE50" s="101">
        <v>0</v>
      </c>
      <c r="AF50" s="101">
        <v>0</v>
      </c>
      <c r="AG50" s="106">
        <v>0</v>
      </c>
      <c r="AH50" s="104" t="s">
        <v>63</v>
      </c>
      <c r="AI50" s="105"/>
      <c r="AJ50" s="101">
        <v>0</v>
      </c>
      <c r="AK50" s="101">
        <v>0</v>
      </c>
      <c r="AL50" s="106">
        <v>0</v>
      </c>
      <c r="AM50" s="104" t="s">
        <v>63</v>
      </c>
      <c r="AN50" s="105"/>
      <c r="AO50" s="101">
        <v>0</v>
      </c>
      <c r="AP50" s="101">
        <v>0</v>
      </c>
      <c r="AQ50" s="106">
        <v>0</v>
      </c>
    </row>
    <row r="51" spans="1:43" ht="13.5">
      <c r="A51" s="1" t="s">
        <v>64</v>
      </c>
      <c r="B51" s="104" t="s">
        <v>65</v>
      </c>
      <c r="C51" s="105"/>
      <c r="D51" s="100">
        <v>0</v>
      </c>
      <c r="E51" s="101">
        <v>0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v>0</v>
      </c>
      <c r="L51" s="106">
        <v>0</v>
      </c>
      <c r="M51" s="104" t="s">
        <v>65</v>
      </c>
      <c r="N51" s="105"/>
      <c r="O51" s="100">
        <v>0</v>
      </c>
      <c r="P51" s="101">
        <v>0</v>
      </c>
      <c r="Q51" s="101">
        <v>0</v>
      </c>
      <c r="R51" s="101">
        <v>0</v>
      </c>
      <c r="S51" s="101">
        <v>0</v>
      </c>
      <c r="T51" s="101">
        <v>0</v>
      </c>
      <c r="U51" s="101">
        <v>0</v>
      </c>
      <c r="V51" s="101">
        <v>0</v>
      </c>
      <c r="W51" s="106">
        <v>0</v>
      </c>
      <c r="X51" s="104" t="s">
        <v>65</v>
      </c>
      <c r="Y51" s="105"/>
      <c r="Z51" s="101">
        <v>0</v>
      </c>
      <c r="AA51" s="101">
        <v>0</v>
      </c>
      <c r="AB51" s="106">
        <v>0</v>
      </c>
      <c r="AC51" s="104" t="s">
        <v>65</v>
      </c>
      <c r="AD51" s="105"/>
      <c r="AE51" s="101">
        <v>0</v>
      </c>
      <c r="AF51" s="101">
        <v>0</v>
      </c>
      <c r="AG51" s="106">
        <v>0</v>
      </c>
      <c r="AH51" s="104" t="s">
        <v>65</v>
      </c>
      <c r="AI51" s="105"/>
      <c r="AJ51" s="101">
        <v>0</v>
      </c>
      <c r="AK51" s="101">
        <v>0</v>
      </c>
      <c r="AL51" s="106">
        <v>0</v>
      </c>
      <c r="AM51" s="104" t="s">
        <v>65</v>
      </c>
      <c r="AN51" s="105"/>
      <c r="AO51" s="101">
        <v>0</v>
      </c>
      <c r="AP51" s="101">
        <v>0</v>
      </c>
      <c r="AQ51" s="106">
        <v>0</v>
      </c>
    </row>
    <row r="52" spans="1:43" ht="13.5">
      <c r="A52" s="1" t="s">
        <v>66</v>
      </c>
      <c r="B52" s="104" t="s">
        <v>67</v>
      </c>
      <c r="C52" s="105"/>
      <c r="D52" s="100">
        <v>0</v>
      </c>
      <c r="E52" s="101">
        <v>0</v>
      </c>
      <c r="F52" s="101">
        <v>0</v>
      </c>
      <c r="G52" s="101">
        <v>0</v>
      </c>
      <c r="H52" s="101">
        <v>0</v>
      </c>
      <c r="I52" s="101">
        <v>0</v>
      </c>
      <c r="J52" s="101">
        <v>0</v>
      </c>
      <c r="K52" s="101">
        <v>0</v>
      </c>
      <c r="L52" s="106">
        <v>0</v>
      </c>
      <c r="M52" s="104" t="s">
        <v>67</v>
      </c>
      <c r="N52" s="105"/>
      <c r="O52" s="100">
        <v>0</v>
      </c>
      <c r="P52" s="101">
        <v>0</v>
      </c>
      <c r="Q52" s="101">
        <v>0</v>
      </c>
      <c r="R52" s="101">
        <v>152.25</v>
      </c>
      <c r="S52" s="101">
        <v>0</v>
      </c>
      <c r="T52" s="101">
        <v>152.25</v>
      </c>
      <c r="U52" s="101">
        <v>51.765</v>
      </c>
      <c r="V52" s="101">
        <v>0</v>
      </c>
      <c r="W52" s="106">
        <v>51.765</v>
      </c>
      <c r="X52" s="104" t="s">
        <v>67</v>
      </c>
      <c r="Y52" s="105"/>
      <c r="Z52" s="101">
        <v>0</v>
      </c>
      <c r="AA52" s="101">
        <v>0</v>
      </c>
      <c r="AB52" s="106">
        <v>0</v>
      </c>
      <c r="AC52" s="104" t="s">
        <v>67</v>
      </c>
      <c r="AD52" s="105"/>
      <c r="AE52" s="101">
        <v>0</v>
      </c>
      <c r="AF52" s="101">
        <v>130.5</v>
      </c>
      <c r="AG52" s="106">
        <v>44.37</v>
      </c>
      <c r="AH52" s="104" t="s">
        <v>67</v>
      </c>
      <c r="AI52" s="105"/>
      <c r="AJ52" s="101">
        <v>0</v>
      </c>
      <c r="AK52" s="101">
        <v>0</v>
      </c>
      <c r="AL52" s="106">
        <v>0</v>
      </c>
      <c r="AM52" s="104" t="s">
        <v>67</v>
      </c>
      <c r="AN52" s="105"/>
      <c r="AO52" s="101">
        <v>0</v>
      </c>
      <c r="AP52" s="101">
        <v>152.25</v>
      </c>
      <c r="AQ52" s="106">
        <v>51.765</v>
      </c>
    </row>
    <row r="53" spans="1:43" ht="13.5">
      <c r="A53" s="1" t="s">
        <v>68</v>
      </c>
      <c r="B53" s="104" t="s">
        <v>69</v>
      </c>
      <c r="C53" s="105"/>
      <c r="D53" s="100">
        <v>0</v>
      </c>
      <c r="E53" s="101">
        <v>0</v>
      </c>
      <c r="F53" s="101">
        <v>0</v>
      </c>
      <c r="G53" s="101">
        <v>0</v>
      </c>
      <c r="H53" s="101">
        <v>0</v>
      </c>
      <c r="I53" s="101">
        <v>0</v>
      </c>
      <c r="J53" s="101">
        <v>0</v>
      </c>
      <c r="K53" s="101">
        <v>0</v>
      </c>
      <c r="L53" s="106">
        <v>0</v>
      </c>
      <c r="M53" s="104" t="s">
        <v>69</v>
      </c>
      <c r="N53" s="105"/>
      <c r="O53" s="100">
        <v>0</v>
      </c>
      <c r="P53" s="101">
        <v>0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1">
        <v>0</v>
      </c>
      <c r="W53" s="106">
        <v>0</v>
      </c>
      <c r="X53" s="104" t="s">
        <v>69</v>
      </c>
      <c r="Y53" s="105"/>
      <c r="Z53" s="101">
        <v>0</v>
      </c>
      <c r="AA53" s="101">
        <v>0</v>
      </c>
      <c r="AB53" s="106">
        <v>0</v>
      </c>
      <c r="AC53" s="104" t="s">
        <v>69</v>
      </c>
      <c r="AD53" s="105"/>
      <c r="AE53" s="101">
        <v>0</v>
      </c>
      <c r="AF53" s="101">
        <v>0</v>
      </c>
      <c r="AG53" s="106">
        <v>0</v>
      </c>
      <c r="AH53" s="104" t="s">
        <v>69</v>
      </c>
      <c r="AI53" s="105"/>
      <c r="AJ53" s="101">
        <v>0</v>
      </c>
      <c r="AK53" s="101">
        <v>0</v>
      </c>
      <c r="AL53" s="106">
        <v>0</v>
      </c>
      <c r="AM53" s="104" t="s">
        <v>69</v>
      </c>
      <c r="AN53" s="105"/>
      <c r="AO53" s="101">
        <v>0</v>
      </c>
      <c r="AP53" s="101">
        <v>0</v>
      </c>
      <c r="AQ53" s="106">
        <v>0</v>
      </c>
    </row>
    <row r="54" spans="1:43" ht="13.5">
      <c r="A54" s="1" t="s">
        <v>70</v>
      </c>
      <c r="B54" s="104" t="s">
        <v>71</v>
      </c>
      <c r="C54" s="105"/>
      <c r="D54" s="100">
        <v>0</v>
      </c>
      <c r="E54" s="101">
        <v>0</v>
      </c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6">
        <v>0</v>
      </c>
      <c r="M54" s="104" t="s">
        <v>71</v>
      </c>
      <c r="N54" s="105"/>
      <c r="O54" s="100">
        <v>0</v>
      </c>
      <c r="P54" s="101">
        <v>0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1">
        <v>0</v>
      </c>
      <c r="W54" s="106">
        <v>0</v>
      </c>
      <c r="X54" s="104" t="s">
        <v>71</v>
      </c>
      <c r="Y54" s="105"/>
      <c r="Z54" s="101">
        <v>0</v>
      </c>
      <c r="AA54" s="101">
        <v>0</v>
      </c>
      <c r="AB54" s="106">
        <v>0</v>
      </c>
      <c r="AC54" s="104" t="s">
        <v>71</v>
      </c>
      <c r="AD54" s="105"/>
      <c r="AE54" s="101">
        <v>0</v>
      </c>
      <c r="AF54" s="101">
        <v>0</v>
      </c>
      <c r="AG54" s="106">
        <v>0</v>
      </c>
      <c r="AH54" s="104" t="s">
        <v>71</v>
      </c>
      <c r="AI54" s="105"/>
      <c r="AJ54" s="101">
        <v>0</v>
      </c>
      <c r="AK54" s="101">
        <v>0</v>
      </c>
      <c r="AL54" s="106">
        <v>0</v>
      </c>
      <c r="AM54" s="104" t="s">
        <v>71</v>
      </c>
      <c r="AN54" s="105"/>
      <c r="AO54" s="101">
        <v>0</v>
      </c>
      <c r="AP54" s="101">
        <v>0</v>
      </c>
      <c r="AQ54" s="106">
        <v>0</v>
      </c>
    </row>
    <row r="55" spans="1:43" ht="13.5">
      <c r="A55" s="1" t="s">
        <v>72</v>
      </c>
      <c r="B55" s="104" t="s">
        <v>73</v>
      </c>
      <c r="C55" s="105"/>
      <c r="D55" s="100">
        <v>0</v>
      </c>
      <c r="E55" s="101">
        <v>0</v>
      </c>
      <c r="F55" s="101">
        <v>0</v>
      </c>
      <c r="G55" s="101">
        <v>0</v>
      </c>
      <c r="H55" s="101">
        <v>0</v>
      </c>
      <c r="I55" s="101">
        <v>0</v>
      </c>
      <c r="J55" s="101">
        <v>0</v>
      </c>
      <c r="K55" s="101">
        <v>0</v>
      </c>
      <c r="L55" s="106">
        <v>0</v>
      </c>
      <c r="M55" s="104" t="s">
        <v>73</v>
      </c>
      <c r="N55" s="105"/>
      <c r="O55" s="100">
        <v>0</v>
      </c>
      <c r="P55" s="101">
        <v>0</v>
      </c>
      <c r="Q55" s="101">
        <v>0</v>
      </c>
      <c r="R55" s="101">
        <v>0</v>
      </c>
      <c r="S55" s="101">
        <v>0</v>
      </c>
      <c r="T55" s="101">
        <v>0</v>
      </c>
      <c r="U55" s="101">
        <v>0</v>
      </c>
      <c r="V55" s="101">
        <v>0</v>
      </c>
      <c r="W55" s="106">
        <v>0</v>
      </c>
      <c r="X55" s="104" t="s">
        <v>73</v>
      </c>
      <c r="Y55" s="105"/>
      <c r="Z55" s="101">
        <v>0</v>
      </c>
      <c r="AA55" s="101">
        <v>0</v>
      </c>
      <c r="AB55" s="106">
        <v>0</v>
      </c>
      <c r="AC55" s="104" t="s">
        <v>73</v>
      </c>
      <c r="AD55" s="105"/>
      <c r="AE55" s="101">
        <v>0</v>
      </c>
      <c r="AF55" s="101">
        <v>0</v>
      </c>
      <c r="AG55" s="106">
        <v>0</v>
      </c>
      <c r="AH55" s="104" t="s">
        <v>73</v>
      </c>
      <c r="AI55" s="105"/>
      <c r="AJ55" s="101">
        <v>0</v>
      </c>
      <c r="AK55" s="101">
        <v>0</v>
      </c>
      <c r="AL55" s="106">
        <v>0</v>
      </c>
      <c r="AM55" s="104" t="s">
        <v>73</v>
      </c>
      <c r="AN55" s="105"/>
      <c r="AO55" s="101">
        <v>0</v>
      </c>
      <c r="AP55" s="101">
        <v>0</v>
      </c>
      <c r="AQ55" s="106">
        <v>0</v>
      </c>
    </row>
    <row r="56" spans="1:43" ht="13.5">
      <c r="A56" s="1" t="s">
        <v>74</v>
      </c>
      <c r="B56" s="104" t="s">
        <v>75</v>
      </c>
      <c r="C56" s="105"/>
      <c r="D56" s="100">
        <v>0</v>
      </c>
      <c r="E56" s="101">
        <v>0</v>
      </c>
      <c r="F56" s="101">
        <v>0</v>
      </c>
      <c r="G56" s="101">
        <v>0</v>
      </c>
      <c r="H56" s="101">
        <v>0</v>
      </c>
      <c r="I56" s="101">
        <v>0</v>
      </c>
      <c r="J56" s="101">
        <v>0</v>
      </c>
      <c r="K56" s="101">
        <v>0</v>
      </c>
      <c r="L56" s="106">
        <v>0</v>
      </c>
      <c r="M56" s="104" t="s">
        <v>75</v>
      </c>
      <c r="N56" s="105"/>
      <c r="O56" s="100">
        <v>0</v>
      </c>
      <c r="P56" s="101">
        <v>0</v>
      </c>
      <c r="Q56" s="101">
        <v>0</v>
      </c>
      <c r="R56" s="101">
        <v>0</v>
      </c>
      <c r="S56" s="101">
        <v>0</v>
      </c>
      <c r="T56" s="101">
        <v>0</v>
      </c>
      <c r="U56" s="101">
        <v>0</v>
      </c>
      <c r="V56" s="101">
        <v>0</v>
      </c>
      <c r="W56" s="106">
        <v>0</v>
      </c>
      <c r="X56" s="104" t="s">
        <v>75</v>
      </c>
      <c r="Y56" s="105"/>
      <c r="Z56" s="101">
        <v>0</v>
      </c>
      <c r="AA56" s="101">
        <v>0</v>
      </c>
      <c r="AB56" s="106">
        <v>0</v>
      </c>
      <c r="AC56" s="104" t="s">
        <v>75</v>
      </c>
      <c r="AD56" s="105"/>
      <c r="AE56" s="101">
        <v>0</v>
      </c>
      <c r="AF56" s="101">
        <v>0</v>
      </c>
      <c r="AG56" s="106">
        <v>0</v>
      </c>
      <c r="AH56" s="104" t="s">
        <v>75</v>
      </c>
      <c r="AI56" s="105"/>
      <c r="AJ56" s="101">
        <v>0</v>
      </c>
      <c r="AK56" s="101">
        <v>0</v>
      </c>
      <c r="AL56" s="106">
        <v>0</v>
      </c>
      <c r="AM56" s="104" t="s">
        <v>75</v>
      </c>
      <c r="AN56" s="105"/>
      <c r="AO56" s="101">
        <v>0</v>
      </c>
      <c r="AP56" s="101">
        <v>0</v>
      </c>
      <c r="AQ56" s="106">
        <v>0</v>
      </c>
    </row>
    <row r="57" spans="1:43" ht="13.5">
      <c r="A57" s="1" t="s">
        <v>76</v>
      </c>
      <c r="B57" s="104" t="s">
        <v>77</v>
      </c>
      <c r="C57" s="105"/>
      <c r="D57" s="100">
        <v>0</v>
      </c>
      <c r="E57" s="101">
        <v>0</v>
      </c>
      <c r="F57" s="101">
        <v>0</v>
      </c>
      <c r="G57" s="101">
        <v>0</v>
      </c>
      <c r="H57" s="101">
        <v>0</v>
      </c>
      <c r="I57" s="101">
        <v>0</v>
      </c>
      <c r="J57" s="101">
        <v>0</v>
      </c>
      <c r="K57" s="101">
        <v>0</v>
      </c>
      <c r="L57" s="106">
        <v>0</v>
      </c>
      <c r="M57" s="104" t="s">
        <v>77</v>
      </c>
      <c r="N57" s="105"/>
      <c r="O57" s="100">
        <v>0</v>
      </c>
      <c r="P57" s="101">
        <v>0</v>
      </c>
      <c r="Q57" s="101">
        <v>0</v>
      </c>
      <c r="R57" s="101">
        <v>0</v>
      </c>
      <c r="S57" s="101">
        <v>0</v>
      </c>
      <c r="T57" s="101">
        <v>0</v>
      </c>
      <c r="U57" s="101">
        <v>0</v>
      </c>
      <c r="V57" s="101">
        <v>0</v>
      </c>
      <c r="W57" s="106">
        <v>0</v>
      </c>
      <c r="X57" s="104" t="s">
        <v>77</v>
      </c>
      <c r="Y57" s="105"/>
      <c r="Z57" s="101">
        <v>0</v>
      </c>
      <c r="AA57" s="101">
        <v>0</v>
      </c>
      <c r="AB57" s="106">
        <v>0</v>
      </c>
      <c r="AC57" s="104" t="s">
        <v>77</v>
      </c>
      <c r="AD57" s="105"/>
      <c r="AE57" s="101">
        <v>0</v>
      </c>
      <c r="AF57" s="101">
        <v>0</v>
      </c>
      <c r="AG57" s="106">
        <v>0</v>
      </c>
      <c r="AH57" s="104" t="s">
        <v>77</v>
      </c>
      <c r="AI57" s="105"/>
      <c r="AJ57" s="101">
        <v>0</v>
      </c>
      <c r="AK57" s="101">
        <v>0</v>
      </c>
      <c r="AL57" s="106">
        <v>0</v>
      </c>
      <c r="AM57" s="104" t="s">
        <v>77</v>
      </c>
      <c r="AN57" s="105"/>
      <c r="AO57" s="101">
        <v>0</v>
      </c>
      <c r="AP57" s="101">
        <v>0</v>
      </c>
      <c r="AQ57" s="106">
        <v>0</v>
      </c>
    </row>
    <row r="58" spans="1:43" ht="13.5">
      <c r="A58" s="1" t="s">
        <v>78</v>
      </c>
      <c r="B58" s="104" t="s">
        <v>79</v>
      </c>
      <c r="C58" s="105"/>
      <c r="D58" s="100">
        <v>0</v>
      </c>
      <c r="E58" s="101">
        <v>0</v>
      </c>
      <c r="F58" s="101">
        <v>0</v>
      </c>
      <c r="G58" s="101">
        <v>0</v>
      </c>
      <c r="H58" s="101">
        <v>0</v>
      </c>
      <c r="I58" s="101">
        <v>0</v>
      </c>
      <c r="J58" s="101">
        <v>0</v>
      </c>
      <c r="K58" s="101">
        <v>0</v>
      </c>
      <c r="L58" s="106">
        <v>0</v>
      </c>
      <c r="M58" s="104" t="s">
        <v>79</v>
      </c>
      <c r="N58" s="105"/>
      <c r="O58" s="100">
        <v>2273.28</v>
      </c>
      <c r="P58" s="101">
        <v>11.52</v>
      </c>
      <c r="Q58" s="101">
        <v>2284.8</v>
      </c>
      <c r="R58" s="101">
        <v>3525.12</v>
      </c>
      <c r="S58" s="101">
        <v>0</v>
      </c>
      <c r="T58" s="101">
        <v>3525.12</v>
      </c>
      <c r="U58" s="101">
        <v>1198.5408</v>
      </c>
      <c r="V58" s="101">
        <v>0</v>
      </c>
      <c r="W58" s="106">
        <v>1198.5408</v>
      </c>
      <c r="X58" s="104" t="s">
        <v>79</v>
      </c>
      <c r="Y58" s="105"/>
      <c r="Z58" s="101">
        <v>0</v>
      </c>
      <c r="AA58" s="101">
        <v>0</v>
      </c>
      <c r="AB58" s="106">
        <v>0</v>
      </c>
      <c r="AC58" s="104" t="s">
        <v>79</v>
      </c>
      <c r="AD58" s="105"/>
      <c r="AE58" s="101">
        <v>2093.76</v>
      </c>
      <c r="AF58" s="101">
        <v>3229.44</v>
      </c>
      <c r="AG58" s="106">
        <v>1098.0095999999999</v>
      </c>
      <c r="AH58" s="104" t="s">
        <v>79</v>
      </c>
      <c r="AI58" s="105"/>
      <c r="AJ58" s="101">
        <v>0</v>
      </c>
      <c r="AK58" s="101">
        <v>0</v>
      </c>
      <c r="AL58" s="106">
        <v>0</v>
      </c>
      <c r="AM58" s="104" t="s">
        <v>79</v>
      </c>
      <c r="AN58" s="105"/>
      <c r="AO58" s="101">
        <v>2284.8</v>
      </c>
      <c r="AP58" s="101">
        <v>3525.12</v>
      </c>
      <c r="AQ58" s="106">
        <v>1198.5408</v>
      </c>
    </row>
    <row r="59" spans="1:43" ht="13.5">
      <c r="A59" s="1" t="s">
        <v>80</v>
      </c>
      <c r="B59" s="104" t="s">
        <v>81</v>
      </c>
      <c r="C59" s="105"/>
      <c r="D59" s="100">
        <v>0</v>
      </c>
      <c r="E59" s="101">
        <v>0</v>
      </c>
      <c r="F59" s="101">
        <v>0</v>
      </c>
      <c r="G59" s="101">
        <v>0</v>
      </c>
      <c r="H59" s="101">
        <v>0</v>
      </c>
      <c r="I59" s="101">
        <v>0</v>
      </c>
      <c r="J59" s="101">
        <v>0</v>
      </c>
      <c r="K59" s="101">
        <v>0</v>
      </c>
      <c r="L59" s="106">
        <v>0</v>
      </c>
      <c r="M59" s="104" t="s">
        <v>81</v>
      </c>
      <c r="N59" s="105"/>
      <c r="O59" s="100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6">
        <v>0</v>
      </c>
      <c r="X59" s="104" t="s">
        <v>81</v>
      </c>
      <c r="Y59" s="105"/>
      <c r="Z59" s="101">
        <v>0</v>
      </c>
      <c r="AA59" s="101">
        <v>0</v>
      </c>
      <c r="AB59" s="106">
        <v>0</v>
      </c>
      <c r="AC59" s="104" t="s">
        <v>81</v>
      </c>
      <c r="AD59" s="105"/>
      <c r="AE59" s="101">
        <v>0</v>
      </c>
      <c r="AF59" s="101">
        <v>0</v>
      </c>
      <c r="AG59" s="106">
        <v>0</v>
      </c>
      <c r="AH59" s="104" t="s">
        <v>81</v>
      </c>
      <c r="AI59" s="105"/>
      <c r="AJ59" s="101">
        <v>0</v>
      </c>
      <c r="AK59" s="101">
        <v>0</v>
      </c>
      <c r="AL59" s="106">
        <v>0</v>
      </c>
      <c r="AM59" s="104" t="s">
        <v>81</v>
      </c>
      <c r="AN59" s="105"/>
      <c r="AO59" s="101">
        <v>0</v>
      </c>
      <c r="AP59" s="101">
        <v>0</v>
      </c>
      <c r="AQ59" s="106">
        <v>0</v>
      </c>
    </row>
    <row r="60" spans="1:43" ht="13.5">
      <c r="A60" s="1" t="s">
        <v>82</v>
      </c>
      <c r="B60" s="104" t="s">
        <v>83</v>
      </c>
      <c r="C60" s="105"/>
      <c r="D60" s="100">
        <v>0</v>
      </c>
      <c r="E60" s="101">
        <v>0</v>
      </c>
      <c r="F60" s="101">
        <v>0</v>
      </c>
      <c r="G60" s="101">
        <v>0</v>
      </c>
      <c r="H60" s="101">
        <v>0</v>
      </c>
      <c r="I60" s="101">
        <v>0</v>
      </c>
      <c r="J60" s="101">
        <v>0</v>
      </c>
      <c r="K60" s="101">
        <v>0</v>
      </c>
      <c r="L60" s="106">
        <v>0</v>
      </c>
      <c r="M60" s="104" t="s">
        <v>83</v>
      </c>
      <c r="N60" s="105"/>
      <c r="O60" s="100">
        <v>0</v>
      </c>
      <c r="P60" s="101">
        <v>0</v>
      </c>
      <c r="Q60" s="101">
        <v>0</v>
      </c>
      <c r="R60" s="101">
        <v>0</v>
      </c>
      <c r="S60" s="101">
        <v>0</v>
      </c>
      <c r="T60" s="101">
        <v>0</v>
      </c>
      <c r="U60" s="101">
        <v>0</v>
      </c>
      <c r="V60" s="101">
        <v>0</v>
      </c>
      <c r="W60" s="106">
        <v>0</v>
      </c>
      <c r="X60" s="104" t="s">
        <v>83</v>
      </c>
      <c r="Y60" s="105"/>
      <c r="Z60" s="101">
        <v>0</v>
      </c>
      <c r="AA60" s="101">
        <v>0</v>
      </c>
      <c r="AB60" s="106">
        <v>0</v>
      </c>
      <c r="AC60" s="104" t="s">
        <v>83</v>
      </c>
      <c r="AD60" s="105"/>
      <c r="AE60" s="101">
        <v>0</v>
      </c>
      <c r="AF60" s="101">
        <v>0</v>
      </c>
      <c r="AG60" s="106">
        <v>0</v>
      </c>
      <c r="AH60" s="104" t="s">
        <v>83</v>
      </c>
      <c r="AI60" s="105"/>
      <c r="AJ60" s="101">
        <v>0</v>
      </c>
      <c r="AK60" s="101">
        <v>0</v>
      </c>
      <c r="AL60" s="106">
        <v>0</v>
      </c>
      <c r="AM60" s="104" t="s">
        <v>83</v>
      </c>
      <c r="AN60" s="105"/>
      <c r="AO60" s="101">
        <v>0</v>
      </c>
      <c r="AP60" s="101">
        <v>0</v>
      </c>
      <c r="AQ60" s="106">
        <v>0</v>
      </c>
    </row>
    <row r="61" spans="1:43" ht="13.5">
      <c r="A61" s="1" t="s">
        <v>84</v>
      </c>
      <c r="B61" s="104" t="s">
        <v>85</v>
      </c>
      <c r="C61" s="105"/>
      <c r="D61" s="100">
        <v>0</v>
      </c>
      <c r="E61" s="101">
        <v>0</v>
      </c>
      <c r="F61" s="101">
        <v>0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6">
        <v>0</v>
      </c>
      <c r="M61" s="104" t="s">
        <v>85</v>
      </c>
      <c r="N61" s="105"/>
      <c r="O61" s="100">
        <v>33.25</v>
      </c>
      <c r="P61" s="101">
        <v>0</v>
      </c>
      <c r="Q61" s="101">
        <v>33.25</v>
      </c>
      <c r="R61" s="101">
        <v>369.55</v>
      </c>
      <c r="S61" s="101">
        <v>0</v>
      </c>
      <c r="T61" s="101">
        <v>369.55</v>
      </c>
      <c r="U61" s="101">
        <v>125.647</v>
      </c>
      <c r="V61" s="101">
        <v>0</v>
      </c>
      <c r="W61" s="106">
        <v>125.647</v>
      </c>
      <c r="X61" s="104" t="s">
        <v>85</v>
      </c>
      <c r="Y61" s="105"/>
      <c r="Z61" s="101">
        <v>0</v>
      </c>
      <c r="AA61" s="101">
        <v>0</v>
      </c>
      <c r="AB61" s="106">
        <v>0</v>
      </c>
      <c r="AC61" s="104" t="s">
        <v>85</v>
      </c>
      <c r="AD61" s="105"/>
      <c r="AE61" s="101">
        <v>1370.85</v>
      </c>
      <c r="AF61" s="101">
        <v>350.55</v>
      </c>
      <c r="AG61" s="106">
        <v>119.187</v>
      </c>
      <c r="AH61" s="104" t="s">
        <v>85</v>
      </c>
      <c r="AI61" s="105"/>
      <c r="AJ61" s="101">
        <v>0</v>
      </c>
      <c r="AK61" s="101">
        <v>0</v>
      </c>
      <c r="AL61" s="106">
        <v>0</v>
      </c>
      <c r="AM61" s="104" t="s">
        <v>85</v>
      </c>
      <c r="AN61" s="105"/>
      <c r="AO61" s="101">
        <v>33.25</v>
      </c>
      <c r="AP61" s="101">
        <v>369.55</v>
      </c>
      <c r="AQ61" s="106">
        <v>125.647</v>
      </c>
    </row>
    <row r="62" spans="1:43" ht="13.5">
      <c r="A62" s="1" t="s">
        <v>86</v>
      </c>
      <c r="B62" s="104" t="s">
        <v>87</v>
      </c>
      <c r="C62" s="105"/>
      <c r="D62" s="100">
        <v>0</v>
      </c>
      <c r="E62" s="101">
        <v>0</v>
      </c>
      <c r="F62" s="101">
        <v>0</v>
      </c>
      <c r="G62" s="101">
        <v>0</v>
      </c>
      <c r="H62" s="101">
        <v>0</v>
      </c>
      <c r="I62" s="101">
        <v>0</v>
      </c>
      <c r="J62" s="101">
        <v>0</v>
      </c>
      <c r="K62" s="101">
        <v>0</v>
      </c>
      <c r="L62" s="106">
        <v>0</v>
      </c>
      <c r="M62" s="104" t="s">
        <v>87</v>
      </c>
      <c r="N62" s="105"/>
      <c r="O62" s="100">
        <v>0</v>
      </c>
      <c r="P62" s="101">
        <v>0</v>
      </c>
      <c r="Q62" s="101">
        <v>0</v>
      </c>
      <c r="R62" s="101">
        <v>0</v>
      </c>
      <c r="S62" s="101">
        <v>0</v>
      </c>
      <c r="T62" s="101">
        <v>0</v>
      </c>
      <c r="U62" s="101">
        <v>0</v>
      </c>
      <c r="V62" s="101">
        <v>0</v>
      </c>
      <c r="W62" s="106">
        <v>0</v>
      </c>
      <c r="X62" s="104" t="s">
        <v>87</v>
      </c>
      <c r="Y62" s="105"/>
      <c r="Z62" s="101">
        <v>0</v>
      </c>
      <c r="AA62" s="101">
        <v>0</v>
      </c>
      <c r="AB62" s="106">
        <v>0</v>
      </c>
      <c r="AC62" s="104" t="s">
        <v>87</v>
      </c>
      <c r="AD62" s="105"/>
      <c r="AE62" s="101">
        <v>0</v>
      </c>
      <c r="AF62" s="101">
        <v>0</v>
      </c>
      <c r="AG62" s="106">
        <v>0</v>
      </c>
      <c r="AH62" s="104" t="s">
        <v>87</v>
      </c>
      <c r="AI62" s="105"/>
      <c r="AJ62" s="101">
        <v>0</v>
      </c>
      <c r="AK62" s="101">
        <v>0</v>
      </c>
      <c r="AL62" s="106">
        <v>0</v>
      </c>
      <c r="AM62" s="104" t="s">
        <v>87</v>
      </c>
      <c r="AN62" s="105"/>
      <c r="AO62" s="101">
        <v>0</v>
      </c>
      <c r="AP62" s="101">
        <v>0</v>
      </c>
      <c r="AQ62" s="106">
        <v>0</v>
      </c>
    </row>
    <row r="63" spans="1:43" ht="13.5">
      <c r="A63" s="1" t="s">
        <v>88</v>
      </c>
      <c r="B63" s="104" t="s">
        <v>89</v>
      </c>
      <c r="C63" s="105"/>
      <c r="D63" s="100">
        <v>0</v>
      </c>
      <c r="E63" s="101">
        <v>0</v>
      </c>
      <c r="F63" s="101">
        <v>0</v>
      </c>
      <c r="G63" s="101">
        <v>0</v>
      </c>
      <c r="H63" s="101">
        <v>0</v>
      </c>
      <c r="I63" s="101">
        <v>0</v>
      </c>
      <c r="J63" s="101">
        <v>0</v>
      </c>
      <c r="K63" s="101">
        <v>0</v>
      </c>
      <c r="L63" s="106">
        <v>0</v>
      </c>
      <c r="M63" s="104" t="s">
        <v>89</v>
      </c>
      <c r="N63" s="105"/>
      <c r="O63" s="100">
        <v>0</v>
      </c>
      <c r="P63" s="101">
        <v>0</v>
      </c>
      <c r="Q63" s="101">
        <v>0</v>
      </c>
      <c r="R63" s="101">
        <v>0</v>
      </c>
      <c r="S63" s="101">
        <v>0</v>
      </c>
      <c r="T63" s="101">
        <v>0</v>
      </c>
      <c r="U63" s="101">
        <v>0</v>
      </c>
      <c r="V63" s="101">
        <v>0</v>
      </c>
      <c r="W63" s="106">
        <v>0</v>
      </c>
      <c r="X63" s="104" t="s">
        <v>89</v>
      </c>
      <c r="Y63" s="105"/>
      <c r="Z63" s="101">
        <v>0</v>
      </c>
      <c r="AA63" s="101">
        <v>0</v>
      </c>
      <c r="AB63" s="106">
        <v>0</v>
      </c>
      <c r="AC63" s="104" t="s">
        <v>89</v>
      </c>
      <c r="AD63" s="105"/>
      <c r="AE63" s="101">
        <v>0</v>
      </c>
      <c r="AF63" s="101">
        <v>0</v>
      </c>
      <c r="AG63" s="106">
        <v>0</v>
      </c>
      <c r="AH63" s="104" t="s">
        <v>89</v>
      </c>
      <c r="AI63" s="105"/>
      <c r="AJ63" s="101">
        <v>0</v>
      </c>
      <c r="AK63" s="101">
        <v>0</v>
      </c>
      <c r="AL63" s="106">
        <v>0</v>
      </c>
      <c r="AM63" s="104" t="s">
        <v>89</v>
      </c>
      <c r="AN63" s="105"/>
      <c r="AO63" s="101">
        <v>0</v>
      </c>
      <c r="AP63" s="101">
        <v>0</v>
      </c>
      <c r="AQ63" s="106">
        <v>0</v>
      </c>
    </row>
    <row r="64" spans="1:43" ht="13.5">
      <c r="A64" s="1" t="s">
        <v>90</v>
      </c>
      <c r="B64" s="104" t="s">
        <v>91</v>
      </c>
      <c r="C64" s="105"/>
      <c r="D64" s="100">
        <v>0</v>
      </c>
      <c r="E64" s="101">
        <v>0</v>
      </c>
      <c r="F64" s="101">
        <v>0</v>
      </c>
      <c r="G64" s="101">
        <v>0</v>
      </c>
      <c r="H64" s="101">
        <v>0</v>
      </c>
      <c r="I64" s="101">
        <v>0</v>
      </c>
      <c r="J64" s="101">
        <v>0</v>
      </c>
      <c r="K64" s="101">
        <v>0</v>
      </c>
      <c r="L64" s="106">
        <v>0</v>
      </c>
      <c r="M64" s="104" t="s">
        <v>91</v>
      </c>
      <c r="N64" s="105"/>
      <c r="O64" s="100">
        <v>0</v>
      </c>
      <c r="P64" s="101">
        <v>0</v>
      </c>
      <c r="Q64" s="101">
        <v>0</v>
      </c>
      <c r="R64" s="101">
        <v>0</v>
      </c>
      <c r="S64" s="101">
        <v>0</v>
      </c>
      <c r="T64" s="101">
        <v>0</v>
      </c>
      <c r="U64" s="101">
        <v>0</v>
      </c>
      <c r="V64" s="101">
        <v>0</v>
      </c>
      <c r="W64" s="106">
        <v>0</v>
      </c>
      <c r="X64" s="104" t="s">
        <v>91</v>
      </c>
      <c r="Y64" s="105"/>
      <c r="Z64" s="101">
        <v>0</v>
      </c>
      <c r="AA64" s="101">
        <v>0</v>
      </c>
      <c r="AB64" s="106">
        <v>0</v>
      </c>
      <c r="AC64" s="104" t="s">
        <v>91</v>
      </c>
      <c r="AD64" s="105"/>
      <c r="AE64" s="101">
        <v>0</v>
      </c>
      <c r="AF64" s="101">
        <v>0</v>
      </c>
      <c r="AG64" s="106">
        <v>0</v>
      </c>
      <c r="AH64" s="104" t="s">
        <v>91</v>
      </c>
      <c r="AI64" s="105"/>
      <c r="AJ64" s="101">
        <v>0</v>
      </c>
      <c r="AK64" s="101">
        <v>0</v>
      </c>
      <c r="AL64" s="106">
        <v>0</v>
      </c>
      <c r="AM64" s="104" t="s">
        <v>91</v>
      </c>
      <c r="AN64" s="105"/>
      <c r="AO64" s="101">
        <v>0</v>
      </c>
      <c r="AP64" s="101">
        <v>0</v>
      </c>
      <c r="AQ64" s="106">
        <v>0</v>
      </c>
    </row>
    <row r="65" spans="1:43" ht="13.5">
      <c r="A65" s="1" t="s">
        <v>92</v>
      </c>
      <c r="B65" s="104" t="s">
        <v>93</v>
      </c>
      <c r="C65" s="105"/>
      <c r="D65" s="100">
        <v>0</v>
      </c>
      <c r="E65" s="101">
        <v>0</v>
      </c>
      <c r="F65" s="101">
        <v>0</v>
      </c>
      <c r="G65" s="101">
        <v>0</v>
      </c>
      <c r="H65" s="101">
        <v>0</v>
      </c>
      <c r="I65" s="101">
        <v>0</v>
      </c>
      <c r="J65" s="101">
        <v>0</v>
      </c>
      <c r="K65" s="101">
        <v>0</v>
      </c>
      <c r="L65" s="106">
        <v>0</v>
      </c>
      <c r="M65" s="104" t="s">
        <v>93</v>
      </c>
      <c r="N65" s="105"/>
      <c r="O65" s="100">
        <v>229.08</v>
      </c>
      <c r="P65" s="101">
        <v>0</v>
      </c>
      <c r="Q65" s="101">
        <v>229.08</v>
      </c>
      <c r="R65" s="101">
        <v>511.52</v>
      </c>
      <c r="S65" s="101">
        <v>0</v>
      </c>
      <c r="T65" s="101">
        <v>511.52</v>
      </c>
      <c r="U65" s="101">
        <v>173.91680000000002</v>
      </c>
      <c r="V65" s="101">
        <v>0</v>
      </c>
      <c r="W65" s="106">
        <v>173.91680000000002</v>
      </c>
      <c r="X65" s="104" t="s">
        <v>93</v>
      </c>
      <c r="Y65" s="105"/>
      <c r="Z65" s="101">
        <v>0</v>
      </c>
      <c r="AA65" s="101">
        <v>0</v>
      </c>
      <c r="AB65" s="106">
        <v>0</v>
      </c>
      <c r="AC65" s="104" t="s">
        <v>93</v>
      </c>
      <c r="AD65" s="105"/>
      <c r="AE65" s="101">
        <v>1969.72</v>
      </c>
      <c r="AF65" s="101">
        <v>392.84</v>
      </c>
      <c r="AG65" s="106">
        <v>133.56560000000002</v>
      </c>
      <c r="AH65" s="104" t="s">
        <v>93</v>
      </c>
      <c r="AI65" s="105"/>
      <c r="AJ65" s="101">
        <v>0</v>
      </c>
      <c r="AK65" s="101">
        <v>0</v>
      </c>
      <c r="AL65" s="106">
        <v>0</v>
      </c>
      <c r="AM65" s="104" t="s">
        <v>93</v>
      </c>
      <c r="AN65" s="105"/>
      <c r="AO65" s="101">
        <v>229.08</v>
      </c>
      <c r="AP65" s="101">
        <v>511.52</v>
      </c>
      <c r="AQ65" s="106">
        <v>173.91680000000002</v>
      </c>
    </row>
    <row r="66" spans="1:43" ht="13.5">
      <c r="A66" s="1" t="s">
        <v>94</v>
      </c>
      <c r="B66" s="104" t="s">
        <v>95</v>
      </c>
      <c r="C66" s="105" t="s">
        <v>138</v>
      </c>
      <c r="D66" s="100">
        <v>0</v>
      </c>
      <c r="E66" s="101">
        <v>0</v>
      </c>
      <c r="F66" s="101">
        <v>0</v>
      </c>
      <c r="G66" s="101">
        <v>0</v>
      </c>
      <c r="H66" s="101">
        <v>0</v>
      </c>
      <c r="I66" s="101">
        <v>0</v>
      </c>
      <c r="J66" s="101">
        <v>0</v>
      </c>
      <c r="K66" s="101">
        <v>0</v>
      </c>
      <c r="L66" s="106">
        <v>0</v>
      </c>
      <c r="M66" s="104" t="s">
        <v>95</v>
      </c>
      <c r="N66" s="105" t="s">
        <v>138</v>
      </c>
      <c r="O66" s="100">
        <v>0</v>
      </c>
      <c r="P66" s="101">
        <v>0</v>
      </c>
      <c r="Q66" s="101">
        <v>0</v>
      </c>
      <c r="R66" s="101">
        <v>0</v>
      </c>
      <c r="S66" s="101">
        <v>0</v>
      </c>
      <c r="T66" s="101">
        <v>0</v>
      </c>
      <c r="U66" s="101">
        <v>0</v>
      </c>
      <c r="V66" s="101">
        <v>0</v>
      </c>
      <c r="W66" s="106">
        <v>0</v>
      </c>
      <c r="X66" s="104" t="s">
        <v>95</v>
      </c>
      <c r="Y66" s="105" t="s">
        <v>138</v>
      </c>
      <c r="Z66" s="101">
        <v>0</v>
      </c>
      <c r="AA66" s="101">
        <v>0</v>
      </c>
      <c r="AB66" s="106">
        <v>0</v>
      </c>
      <c r="AC66" s="104" t="s">
        <v>95</v>
      </c>
      <c r="AD66" s="105" t="s">
        <v>138</v>
      </c>
      <c r="AE66" s="101">
        <v>0</v>
      </c>
      <c r="AF66" s="101">
        <v>0</v>
      </c>
      <c r="AG66" s="106">
        <v>0</v>
      </c>
      <c r="AH66" s="104" t="s">
        <v>95</v>
      </c>
      <c r="AI66" s="105" t="s">
        <v>138</v>
      </c>
      <c r="AJ66" s="101">
        <v>0</v>
      </c>
      <c r="AK66" s="101">
        <v>0</v>
      </c>
      <c r="AL66" s="106">
        <v>0</v>
      </c>
      <c r="AM66" s="104" t="s">
        <v>95</v>
      </c>
      <c r="AN66" s="105" t="s">
        <v>138</v>
      </c>
      <c r="AO66" s="101">
        <v>0</v>
      </c>
      <c r="AP66" s="101">
        <v>0</v>
      </c>
      <c r="AQ66" s="106">
        <v>0</v>
      </c>
    </row>
    <row r="67" spans="1:43" ht="13.5">
      <c r="A67" s="1" t="s">
        <v>96</v>
      </c>
      <c r="B67" s="104" t="s">
        <v>97</v>
      </c>
      <c r="C67" s="105" t="s">
        <v>139</v>
      </c>
      <c r="D67" s="100">
        <v>0</v>
      </c>
      <c r="E67" s="101">
        <v>0</v>
      </c>
      <c r="F67" s="101">
        <v>0</v>
      </c>
      <c r="G67" s="101">
        <v>0</v>
      </c>
      <c r="H67" s="101">
        <v>0</v>
      </c>
      <c r="I67" s="101">
        <v>0</v>
      </c>
      <c r="J67" s="101">
        <v>0</v>
      </c>
      <c r="K67" s="101">
        <v>0</v>
      </c>
      <c r="L67" s="106">
        <v>0</v>
      </c>
      <c r="M67" s="104" t="s">
        <v>97</v>
      </c>
      <c r="N67" s="105" t="s">
        <v>139</v>
      </c>
      <c r="O67" s="100">
        <v>0</v>
      </c>
      <c r="P67" s="101">
        <v>0</v>
      </c>
      <c r="Q67" s="101">
        <v>0</v>
      </c>
      <c r="R67" s="101">
        <v>0</v>
      </c>
      <c r="S67" s="101">
        <v>0</v>
      </c>
      <c r="T67" s="101">
        <v>0</v>
      </c>
      <c r="U67" s="101">
        <v>0</v>
      </c>
      <c r="V67" s="101">
        <v>0</v>
      </c>
      <c r="W67" s="106">
        <v>0</v>
      </c>
      <c r="X67" s="104" t="s">
        <v>97</v>
      </c>
      <c r="Y67" s="105" t="s">
        <v>139</v>
      </c>
      <c r="Z67" s="101">
        <v>0</v>
      </c>
      <c r="AA67" s="101">
        <v>0</v>
      </c>
      <c r="AB67" s="106">
        <v>0</v>
      </c>
      <c r="AC67" s="104" t="s">
        <v>97</v>
      </c>
      <c r="AD67" s="105" t="s">
        <v>139</v>
      </c>
      <c r="AE67" s="101">
        <v>0</v>
      </c>
      <c r="AF67" s="101">
        <v>0</v>
      </c>
      <c r="AG67" s="106">
        <v>0</v>
      </c>
      <c r="AH67" s="104" t="s">
        <v>97</v>
      </c>
      <c r="AI67" s="105" t="s">
        <v>139</v>
      </c>
      <c r="AJ67" s="101">
        <v>0</v>
      </c>
      <c r="AK67" s="101">
        <v>0</v>
      </c>
      <c r="AL67" s="106">
        <v>0</v>
      </c>
      <c r="AM67" s="104" t="s">
        <v>97</v>
      </c>
      <c r="AN67" s="105" t="s">
        <v>139</v>
      </c>
      <c r="AO67" s="101">
        <v>0</v>
      </c>
      <c r="AP67" s="101">
        <v>0</v>
      </c>
      <c r="AQ67" s="106">
        <v>0</v>
      </c>
    </row>
    <row r="68" spans="1:43" ht="13.5">
      <c r="A68" s="1" t="s">
        <v>98</v>
      </c>
      <c r="B68" s="104" t="s">
        <v>97</v>
      </c>
      <c r="C68" s="105" t="s">
        <v>140</v>
      </c>
      <c r="D68" s="100">
        <v>0</v>
      </c>
      <c r="E68" s="101">
        <v>0</v>
      </c>
      <c r="F68" s="101"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  <c r="L68" s="106">
        <v>0</v>
      </c>
      <c r="M68" s="104" t="s">
        <v>97</v>
      </c>
      <c r="N68" s="105" t="s">
        <v>140</v>
      </c>
      <c r="O68" s="100">
        <v>0</v>
      </c>
      <c r="P68" s="101">
        <v>0</v>
      </c>
      <c r="Q68" s="101">
        <v>0</v>
      </c>
      <c r="R68" s="101">
        <v>0</v>
      </c>
      <c r="S68" s="101">
        <v>0</v>
      </c>
      <c r="T68" s="101">
        <v>0</v>
      </c>
      <c r="U68" s="101">
        <v>0</v>
      </c>
      <c r="V68" s="101">
        <v>0</v>
      </c>
      <c r="W68" s="106">
        <v>0</v>
      </c>
      <c r="X68" s="104" t="s">
        <v>97</v>
      </c>
      <c r="Y68" s="105" t="s">
        <v>140</v>
      </c>
      <c r="Z68" s="101">
        <v>0</v>
      </c>
      <c r="AA68" s="101">
        <v>0</v>
      </c>
      <c r="AB68" s="106">
        <v>0</v>
      </c>
      <c r="AC68" s="104" t="s">
        <v>97</v>
      </c>
      <c r="AD68" s="105" t="s">
        <v>140</v>
      </c>
      <c r="AE68" s="101">
        <v>0</v>
      </c>
      <c r="AF68" s="101">
        <v>0</v>
      </c>
      <c r="AG68" s="106">
        <v>0</v>
      </c>
      <c r="AH68" s="104" t="s">
        <v>97</v>
      </c>
      <c r="AI68" s="105" t="s">
        <v>140</v>
      </c>
      <c r="AJ68" s="101">
        <v>0</v>
      </c>
      <c r="AK68" s="101">
        <v>0</v>
      </c>
      <c r="AL68" s="106">
        <v>0</v>
      </c>
      <c r="AM68" s="104" t="s">
        <v>97</v>
      </c>
      <c r="AN68" s="105" t="s">
        <v>140</v>
      </c>
      <c r="AO68" s="101">
        <v>0</v>
      </c>
      <c r="AP68" s="101">
        <v>0</v>
      </c>
      <c r="AQ68" s="106">
        <v>0</v>
      </c>
    </row>
    <row r="69" spans="1:43" ht="13.5">
      <c r="A69" s="1" t="s">
        <v>99</v>
      </c>
      <c r="B69" s="104" t="s">
        <v>100</v>
      </c>
      <c r="C69" s="105" t="s">
        <v>141</v>
      </c>
      <c r="D69" s="100">
        <v>0</v>
      </c>
      <c r="E69" s="101">
        <v>0</v>
      </c>
      <c r="F69" s="101">
        <v>0</v>
      </c>
      <c r="G69" s="101">
        <v>0</v>
      </c>
      <c r="H69" s="101">
        <v>0</v>
      </c>
      <c r="I69" s="101">
        <v>0</v>
      </c>
      <c r="J69" s="101">
        <v>0</v>
      </c>
      <c r="K69" s="101">
        <v>0</v>
      </c>
      <c r="L69" s="106">
        <v>0</v>
      </c>
      <c r="M69" s="104" t="s">
        <v>100</v>
      </c>
      <c r="N69" s="105" t="s">
        <v>141</v>
      </c>
      <c r="O69" s="100">
        <v>556.48</v>
      </c>
      <c r="P69" s="101">
        <v>0</v>
      </c>
      <c r="Q69" s="101">
        <v>556.48</v>
      </c>
      <c r="R69" s="101">
        <v>346.86</v>
      </c>
      <c r="S69" s="101">
        <v>0</v>
      </c>
      <c r="T69" s="101">
        <v>346.86</v>
      </c>
      <c r="U69" s="101">
        <v>117.9324</v>
      </c>
      <c r="V69" s="101">
        <v>0</v>
      </c>
      <c r="W69" s="106">
        <v>117.9324</v>
      </c>
      <c r="X69" s="104" t="s">
        <v>100</v>
      </c>
      <c r="Y69" s="105" t="s">
        <v>141</v>
      </c>
      <c r="Z69" s="101">
        <v>0</v>
      </c>
      <c r="AA69" s="101">
        <v>0</v>
      </c>
      <c r="AB69" s="106">
        <v>0</v>
      </c>
      <c r="AC69" s="104" t="s">
        <v>100</v>
      </c>
      <c r="AD69" s="105" t="s">
        <v>141</v>
      </c>
      <c r="AE69" s="101">
        <v>516.06</v>
      </c>
      <c r="AF69" s="101">
        <v>321.48</v>
      </c>
      <c r="AG69" s="106">
        <v>109.3032</v>
      </c>
      <c r="AH69" s="104" t="s">
        <v>100</v>
      </c>
      <c r="AI69" s="105" t="s">
        <v>141</v>
      </c>
      <c r="AJ69" s="101">
        <v>0</v>
      </c>
      <c r="AK69" s="101">
        <v>0</v>
      </c>
      <c r="AL69" s="106">
        <v>0</v>
      </c>
      <c r="AM69" s="104" t="s">
        <v>100</v>
      </c>
      <c r="AN69" s="105" t="s">
        <v>141</v>
      </c>
      <c r="AO69" s="101">
        <v>556.48</v>
      </c>
      <c r="AP69" s="101">
        <v>346.86</v>
      </c>
      <c r="AQ69" s="106">
        <v>117.9324</v>
      </c>
    </row>
    <row r="70" spans="1:43" ht="13.5">
      <c r="A70" s="1" t="s">
        <v>101</v>
      </c>
      <c r="B70" s="104" t="s">
        <v>102</v>
      </c>
      <c r="C70" s="105" t="s">
        <v>142</v>
      </c>
      <c r="D70" s="100">
        <v>0</v>
      </c>
      <c r="E70" s="101">
        <v>0</v>
      </c>
      <c r="F70" s="101">
        <v>0</v>
      </c>
      <c r="G70" s="101">
        <v>0</v>
      </c>
      <c r="H70" s="101">
        <v>0</v>
      </c>
      <c r="I70" s="101">
        <v>0</v>
      </c>
      <c r="J70" s="101">
        <v>0</v>
      </c>
      <c r="K70" s="101">
        <v>0</v>
      </c>
      <c r="L70" s="106">
        <v>0</v>
      </c>
      <c r="M70" s="104" t="s">
        <v>102</v>
      </c>
      <c r="N70" s="105" t="s">
        <v>142</v>
      </c>
      <c r="O70" s="100">
        <v>0</v>
      </c>
      <c r="P70" s="101">
        <v>0</v>
      </c>
      <c r="Q70" s="101">
        <v>0</v>
      </c>
      <c r="R70" s="101">
        <v>0</v>
      </c>
      <c r="S70" s="101">
        <v>0</v>
      </c>
      <c r="T70" s="101">
        <v>0</v>
      </c>
      <c r="U70" s="101">
        <v>0</v>
      </c>
      <c r="V70" s="101">
        <v>0</v>
      </c>
      <c r="W70" s="106">
        <v>0</v>
      </c>
      <c r="X70" s="104" t="s">
        <v>102</v>
      </c>
      <c r="Y70" s="105" t="s">
        <v>142</v>
      </c>
      <c r="Z70" s="101">
        <v>0</v>
      </c>
      <c r="AA70" s="101">
        <v>0</v>
      </c>
      <c r="AB70" s="106">
        <v>0</v>
      </c>
      <c r="AC70" s="104" t="s">
        <v>102</v>
      </c>
      <c r="AD70" s="105" t="s">
        <v>142</v>
      </c>
      <c r="AE70" s="101">
        <v>0</v>
      </c>
      <c r="AF70" s="101">
        <v>0</v>
      </c>
      <c r="AG70" s="106">
        <v>0</v>
      </c>
      <c r="AH70" s="104" t="s">
        <v>102</v>
      </c>
      <c r="AI70" s="105" t="s">
        <v>142</v>
      </c>
      <c r="AJ70" s="101">
        <v>0</v>
      </c>
      <c r="AK70" s="101">
        <v>0</v>
      </c>
      <c r="AL70" s="106">
        <v>0</v>
      </c>
      <c r="AM70" s="104" t="s">
        <v>102</v>
      </c>
      <c r="AN70" s="105" t="s">
        <v>142</v>
      </c>
      <c r="AO70" s="101">
        <v>0</v>
      </c>
      <c r="AP70" s="101">
        <v>0</v>
      </c>
      <c r="AQ70" s="106">
        <v>0</v>
      </c>
    </row>
    <row r="71" spans="1:43" ht="13.5">
      <c r="A71" s="1" t="s">
        <v>103</v>
      </c>
      <c r="B71" s="104" t="s">
        <v>102</v>
      </c>
      <c r="C71" s="105" t="s">
        <v>143</v>
      </c>
      <c r="D71" s="100">
        <v>0</v>
      </c>
      <c r="E71" s="101">
        <v>0</v>
      </c>
      <c r="F71" s="101">
        <v>0</v>
      </c>
      <c r="G71" s="101">
        <v>0</v>
      </c>
      <c r="H71" s="101">
        <v>0</v>
      </c>
      <c r="I71" s="101">
        <v>0</v>
      </c>
      <c r="J71" s="101">
        <v>0</v>
      </c>
      <c r="K71" s="101">
        <v>0</v>
      </c>
      <c r="L71" s="106">
        <v>0</v>
      </c>
      <c r="M71" s="104" t="s">
        <v>102</v>
      </c>
      <c r="N71" s="105" t="s">
        <v>143</v>
      </c>
      <c r="O71" s="100">
        <v>44.16</v>
      </c>
      <c r="P71" s="101">
        <v>0</v>
      </c>
      <c r="Q71" s="101">
        <v>44.16</v>
      </c>
      <c r="R71" s="101">
        <v>122.36</v>
      </c>
      <c r="S71" s="101">
        <v>0</v>
      </c>
      <c r="T71" s="101">
        <v>122.36</v>
      </c>
      <c r="U71" s="101">
        <v>41.60240000000001</v>
      </c>
      <c r="V71" s="101">
        <v>0</v>
      </c>
      <c r="W71" s="106">
        <v>41.60240000000001</v>
      </c>
      <c r="X71" s="104" t="s">
        <v>102</v>
      </c>
      <c r="Y71" s="105" t="s">
        <v>143</v>
      </c>
      <c r="Z71" s="101">
        <v>0</v>
      </c>
      <c r="AA71" s="101">
        <v>0</v>
      </c>
      <c r="AB71" s="106">
        <v>0</v>
      </c>
      <c r="AC71" s="104" t="s">
        <v>102</v>
      </c>
      <c r="AD71" s="105" t="s">
        <v>143</v>
      </c>
      <c r="AE71" s="101">
        <v>44.16</v>
      </c>
      <c r="AF71" s="101">
        <v>122.36</v>
      </c>
      <c r="AG71" s="106">
        <v>41.60240000000001</v>
      </c>
      <c r="AH71" s="104" t="s">
        <v>102</v>
      </c>
      <c r="AI71" s="105" t="s">
        <v>143</v>
      </c>
      <c r="AJ71" s="101">
        <v>0</v>
      </c>
      <c r="AK71" s="101">
        <v>0</v>
      </c>
      <c r="AL71" s="106">
        <v>0</v>
      </c>
      <c r="AM71" s="104" t="s">
        <v>102</v>
      </c>
      <c r="AN71" s="105" t="s">
        <v>143</v>
      </c>
      <c r="AO71" s="101">
        <v>44.16</v>
      </c>
      <c r="AP71" s="101">
        <v>122.36</v>
      </c>
      <c r="AQ71" s="106">
        <v>41.60240000000001</v>
      </c>
    </row>
    <row r="72" spans="1:43" ht="13.5">
      <c r="A72" s="1" t="s">
        <v>104</v>
      </c>
      <c r="B72" s="104" t="s">
        <v>102</v>
      </c>
      <c r="C72" s="105" t="s">
        <v>144</v>
      </c>
      <c r="D72" s="100">
        <v>0</v>
      </c>
      <c r="E72" s="101">
        <v>0</v>
      </c>
      <c r="F72" s="101">
        <v>0</v>
      </c>
      <c r="G72" s="101">
        <v>0</v>
      </c>
      <c r="H72" s="101">
        <v>0</v>
      </c>
      <c r="I72" s="101">
        <v>0</v>
      </c>
      <c r="J72" s="101">
        <v>0</v>
      </c>
      <c r="K72" s="101">
        <v>0</v>
      </c>
      <c r="L72" s="106">
        <v>0</v>
      </c>
      <c r="M72" s="104" t="s">
        <v>102</v>
      </c>
      <c r="N72" s="105" t="s">
        <v>144</v>
      </c>
      <c r="O72" s="100">
        <v>187</v>
      </c>
      <c r="P72" s="101">
        <v>0</v>
      </c>
      <c r="Q72" s="101">
        <v>187</v>
      </c>
      <c r="R72" s="101">
        <v>487.3</v>
      </c>
      <c r="S72" s="101">
        <v>0</v>
      </c>
      <c r="T72" s="101">
        <v>487.3</v>
      </c>
      <c r="U72" s="101">
        <v>165.68200000000002</v>
      </c>
      <c r="V72" s="101">
        <v>0</v>
      </c>
      <c r="W72" s="106">
        <v>165.68200000000002</v>
      </c>
      <c r="X72" s="104" t="s">
        <v>102</v>
      </c>
      <c r="Y72" s="105" t="s">
        <v>144</v>
      </c>
      <c r="Z72" s="101">
        <v>0</v>
      </c>
      <c r="AA72" s="101">
        <v>0</v>
      </c>
      <c r="AB72" s="106">
        <v>0</v>
      </c>
      <c r="AC72" s="104" t="s">
        <v>102</v>
      </c>
      <c r="AD72" s="105" t="s">
        <v>144</v>
      </c>
      <c r="AE72" s="101">
        <v>3124</v>
      </c>
      <c r="AF72" s="101">
        <v>400.4</v>
      </c>
      <c r="AG72" s="106">
        <v>136.13600000000002</v>
      </c>
      <c r="AH72" s="104" t="s">
        <v>102</v>
      </c>
      <c r="AI72" s="105" t="s">
        <v>144</v>
      </c>
      <c r="AJ72" s="101">
        <v>0</v>
      </c>
      <c r="AK72" s="101">
        <v>0</v>
      </c>
      <c r="AL72" s="106">
        <v>0</v>
      </c>
      <c r="AM72" s="104" t="s">
        <v>102</v>
      </c>
      <c r="AN72" s="105" t="s">
        <v>144</v>
      </c>
      <c r="AO72" s="101">
        <v>187</v>
      </c>
      <c r="AP72" s="101">
        <v>487.3</v>
      </c>
      <c r="AQ72" s="106">
        <v>165.68200000000002</v>
      </c>
    </row>
    <row r="73" spans="1:43" ht="13.5">
      <c r="A73" s="1" t="s">
        <v>105</v>
      </c>
      <c r="B73" s="104" t="s">
        <v>106</v>
      </c>
      <c r="C73" s="105" t="s">
        <v>145</v>
      </c>
      <c r="D73" s="100">
        <v>0</v>
      </c>
      <c r="E73" s="101">
        <v>0</v>
      </c>
      <c r="F73" s="101">
        <v>0</v>
      </c>
      <c r="G73" s="101">
        <v>0</v>
      </c>
      <c r="H73" s="101">
        <v>0</v>
      </c>
      <c r="I73" s="101">
        <v>0</v>
      </c>
      <c r="J73" s="101">
        <v>0</v>
      </c>
      <c r="K73" s="101">
        <v>0</v>
      </c>
      <c r="L73" s="106">
        <v>0</v>
      </c>
      <c r="M73" s="104" t="s">
        <v>106</v>
      </c>
      <c r="N73" s="105" t="s">
        <v>145</v>
      </c>
      <c r="O73" s="100">
        <v>0</v>
      </c>
      <c r="P73" s="101">
        <v>0</v>
      </c>
      <c r="Q73" s="101">
        <v>0</v>
      </c>
      <c r="R73" s="101">
        <v>0</v>
      </c>
      <c r="S73" s="101">
        <v>0</v>
      </c>
      <c r="T73" s="101">
        <v>0</v>
      </c>
      <c r="U73" s="101">
        <v>0</v>
      </c>
      <c r="V73" s="101">
        <v>0</v>
      </c>
      <c r="W73" s="106">
        <v>0</v>
      </c>
      <c r="X73" s="267" t="s">
        <v>106</v>
      </c>
      <c r="Y73" s="105" t="s">
        <v>145</v>
      </c>
      <c r="Z73" s="101">
        <v>0</v>
      </c>
      <c r="AA73" s="101">
        <v>0</v>
      </c>
      <c r="AB73" s="106">
        <v>0</v>
      </c>
      <c r="AC73" s="267" t="s">
        <v>106</v>
      </c>
      <c r="AD73" s="105" t="s">
        <v>145</v>
      </c>
      <c r="AE73" s="101">
        <v>0</v>
      </c>
      <c r="AF73" s="101">
        <v>0</v>
      </c>
      <c r="AG73" s="106">
        <v>0</v>
      </c>
      <c r="AH73" s="267" t="s">
        <v>106</v>
      </c>
      <c r="AI73" s="105" t="s">
        <v>145</v>
      </c>
      <c r="AJ73" s="101">
        <v>0</v>
      </c>
      <c r="AK73" s="101">
        <v>0</v>
      </c>
      <c r="AL73" s="106">
        <v>0</v>
      </c>
      <c r="AM73" s="267" t="s">
        <v>106</v>
      </c>
      <c r="AN73" s="105" t="s">
        <v>145</v>
      </c>
      <c r="AO73" s="101">
        <v>0</v>
      </c>
      <c r="AP73" s="101">
        <v>0</v>
      </c>
      <c r="AQ73" s="106">
        <v>0</v>
      </c>
    </row>
    <row r="74" spans="1:43" ht="13.5">
      <c r="A74" s="1" t="s">
        <v>107</v>
      </c>
      <c r="B74" s="104" t="s">
        <v>106</v>
      </c>
      <c r="C74" s="105" t="s">
        <v>146</v>
      </c>
      <c r="D74" s="100">
        <v>0</v>
      </c>
      <c r="E74" s="101">
        <v>0</v>
      </c>
      <c r="F74" s="101">
        <v>0</v>
      </c>
      <c r="G74" s="101">
        <v>0</v>
      </c>
      <c r="H74" s="101">
        <v>0</v>
      </c>
      <c r="I74" s="101">
        <v>0</v>
      </c>
      <c r="J74" s="101">
        <v>0</v>
      </c>
      <c r="K74" s="101">
        <v>0</v>
      </c>
      <c r="L74" s="106">
        <v>0</v>
      </c>
      <c r="M74" s="104" t="s">
        <v>106</v>
      </c>
      <c r="N74" s="105" t="s">
        <v>146</v>
      </c>
      <c r="O74" s="100">
        <v>0</v>
      </c>
      <c r="P74" s="101">
        <v>0</v>
      </c>
      <c r="Q74" s="101">
        <v>0</v>
      </c>
      <c r="R74" s="101">
        <v>0</v>
      </c>
      <c r="S74" s="101">
        <v>0</v>
      </c>
      <c r="T74" s="101">
        <v>0</v>
      </c>
      <c r="U74" s="101">
        <v>0</v>
      </c>
      <c r="V74" s="101">
        <v>0</v>
      </c>
      <c r="W74" s="106">
        <v>0</v>
      </c>
      <c r="X74" s="267" t="s">
        <v>106</v>
      </c>
      <c r="Y74" s="105" t="s">
        <v>146</v>
      </c>
      <c r="Z74" s="101">
        <v>0</v>
      </c>
      <c r="AA74" s="101">
        <v>0</v>
      </c>
      <c r="AB74" s="106">
        <v>0</v>
      </c>
      <c r="AC74" s="267" t="s">
        <v>106</v>
      </c>
      <c r="AD74" s="105" t="s">
        <v>146</v>
      </c>
      <c r="AE74" s="101">
        <v>0</v>
      </c>
      <c r="AF74" s="101">
        <v>0</v>
      </c>
      <c r="AG74" s="106">
        <v>0</v>
      </c>
      <c r="AH74" s="267" t="s">
        <v>106</v>
      </c>
      <c r="AI74" s="105" t="s">
        <v>146</v>
      </c>
      <c r="AJ74" s="101">
        <v>0</v>
      </c>
      <c r="AK74" s="101">
        <v>0</v>
      </c>
      <c r="AL74" s="106">
        <v>0</v>
      </c>
      <c r="AM74" s="267" t="s">
        <v>106</v>
      </c>
      <c r="AN74" s="105" t="s">
        <v>146</v>
      </c>
      <c r="AO74" s="101">
        <v>0</v>
      </c>
      <c r="AP74" s="101">
        <v>0</v>
      </c>
      <c r="AQ74" s="106">
        <v>0</v>
      </c>
    </row>
    <row r="75" spans="1:43" ht="14.25" thickBot="1">
      <c r="A75" s="1" t="s">
        <v>108</v>
      </c>
      <c r="B75" s="113" t="s">
        <v>106</v>
      </c>
      <c r="C75" s="120" t="s">
        <v>147</v>
      </c>
      <c r="D75" s="115">
        <v>0</v>
      </c>
      <c r="E75" s="116">
        <v>0</v>
      </c>
      <c r="F75" s="116">
        <v>0</v>
      </c>
      <c r="G75" s="116">
        <v>0</v>
      </c>
      <c r="H75" s="116">
        <v>0</v>
      </c>
      <c r="I75" s="116">
        <v>0</v>
      </c>
      <c r="J75" s="116">
        <v>0</v>
      </c>
      <c r="K75" s="116">
        <v>0</v>
      </c>
      <c r="L75" s="117">
        <v>0</v>
      </c>
      <c r="M75" s="113" t="s">
        <v>106</v>
      </c>
      <c r="N75" s="120" t="s">
        <v>147</v>
      </c>
      <c r="O75" s="115">
        <v>0</v>
      </c>
      <c r="P75" s="116">
        <v>0</v>
      </c>
      <c r="Q75" s="116">
        <v>0</v>
      </c>
      <c r="R75" s="116">
        <v>0</v>
      </c>
      <c r="S75" s="116">
        <v>0</v>
      </c>
      <c r="T75" s="116">
        <v>0</v>
      </c>
      <c r="U75" s="116">
        <v>0</v>
      </c>
      <c r="V75" s="116">
        <v>0</v>
      </c>
      <c r="W75" s="117">
        <v>0</v>
      </c>
      <c r="X75" s="268" t="s">
        <v>106</v>
      </c>
      <c r="Y75" s="120" t="s">
        <v>147</v>
      </c>
      <c r="Z75" s="116">
        <v>0</v>
      </c>
      <c r="AA75" s="116">
        <v>0</v>
      </c>
      <c r="AB75" s="117">
        <v>0</v>
      </c>
      <c r="AC75" s="268" t="s">
        <v>106</v>
      </c>
      <c r="AD75" s="120" t="s">
        <v>147</v>
      </c>
      <c r="AE75" s="116">
        <v>0</v>
      </c>
      <c r="AF75" s="116">
        <v>0</v>
      </c>
      <c r="AG75" s="117">
        <v>0</v>
      </c>
      <c r="AH75" s="268" t="s">
        <v>106</v>
      </c>
      <c r="AI75" s="120" t="s">
        <v>147</v>
      </c>
      <c r="AJ75" s="116">
        <v>0</v>
      </c>
      <c r="AK75" s="116">
        <v>0</v>
      </c>
      <c r="AL75" s="117">
        <v>0</v>
      </c>
      <c r="AM75" s="268" t="s">
        <v>106</v>
      </c>
      <c r="AN75" s="120" t="s">
        <v>147</v>
      </c>
      <c r="AO75" s="116">
        <v>0</v>
      </c>
      <c r="AP75" s="116">
        <v>0</v>
      </c>
      <c r="AQ75" s="117">
        <v>0</v>
      </c>
    </row>
    <row r="76" spans="4:43" ht="6" customHeight="1" thickBot="1">
      <c r="D76" s="121"/>
      <c r="E76" s="121"/>
      <c r="F76" s="121"/>
      <c r="G76" s="121"/>
      <c r="H76" s="121"/>
      <c r="I76" s="121"/>
      <c r="J76" s="121"/>
      <c r="K76" s="121"/>
      <c r="L76" s="121"/>
      <c r="O76" s="121"/>
      <c r="P76" s="121"/>
      <c r="Q76" s="121"/>
      <c r="R76" s="121"/>
      <c r="S76" s="121"/>
      <c r="T76" s="121"/>
      <c r="U76" s="121"/>
      <c r="V76" s="121"/>
      <c r="W76" s="121"/>
      <c r="Z76" s="121"/>
      <c r="AA76" s="121"/>
      <c r="AB76" s="122"/>
      <c r="AE76" s="121"/>
      <c r="AF76" s="121"/>
      <c r="AG76" s="121"/>
      <c r="AJ76" s="121"/>
      <c r="AK76" s="121"/>
      <c r="AL76" s="121"/>
      <c r="AO76" s="121"/>
      <c r="AP76" s="121"/>
      <c r="AQ76" s="121"/>
    </row>
    <row r="77" spans="2:43" ht="14.25" thickBot="1">
      <c r="B77" s="491" t="s">
        <v>157</v>
      </c>
      <c r="C77" s="492"/>
      <c r="D77" s="132">
        <f aca="true" t="shared" si="0" ref="D77:L77">SUM(D81:D83)</f>
        <v>0</v>
      </c>
      <c r="E77" s="132">
        <f t="shared" si="0"/>
        <v>0</v>
      </c>
      <c r="F77" s="132">
        <f t="shared" si="0"/>
        <v>0</v>
      </c>
      <c r="G77" s="132">
        <f t="shared" si="0"/>
        <v>0</v>
      </c>
      <c r="H77" s="132">
        <f t="shared" si="0"/>
        <v>0</v>
      </c>
      <c r="I77" s="132">
        <f t="shared" si="0"/>
        <v>0</v>
      </c>
      <c r="J77" s="133">
        <f t="shared" si="0"/>
        <v>0</v>
      </c>
      <c r="K77" s="133">
        <f t="shared" si="0"/>
        <v>0</v>
      </c>
      <c r="L77" s="134">
        <f t="shared" si="0"/>
        <v>0</v>
      </c>
      <c r="M77" s="491" t="s">
        <v>157</v>
      </c>
      <c r="N77" s="492"/>
      <c r="O77" s="132">
        <f aca="true" t="shared" si="1" ref="O77:W77">SUM(O81:O83)</f>
        <v>62455.27</v>
      </c>
      <c r="P77" s="132">
        <f t="shared" si="1"/>
        <v>389.2</v>
      </c>
      <c r="Q77" s="132">
        <f t="shared" si="1"/>
        <v>62844.47</v>
      </c>
      <c r="R77" s="132">
        <f t="shared" si="1"/>
        <v>42744.869999999995</v>
      </c>
      <c r="S77" s="132">
        <f t="shared" si="1"/>
        <v>178.38000000000002</v>
      </c>
      <c r="T77" s="132">
        <f t="shared" si="1"/>
        <v>42923.25</v>
      </c>
      <c r="U77" s="132">
        <f t="shared" si="1"/>
        <v>14533.255800000003</v>
      </c>
      <c r="V77" s="132">
        <f t="shared" si="1"/>
        <v>60.649199999999986</v>
      </c>
      <c r="W77" s="132">
        <f t="shared" si="1"/>
        <v>14593.904999999999</v>
      </c>
      <c r="X77" s="432" t="s">
        <v>157</v>
      </c>
      <c r="Y77" s="459"/>
      <c r="Z77" s="383">
        <f>SUM(Z81:Z83)</f>
        <v>0</v>
      </c>
      <c r="AA77" s="133">
        <f>SUM(AA81:AA83)</f>
        <v>0</v>
      </c>
      <c r="AB77" s="134">
        <f>SUM(AB81:AB83)</f>
        <v>0</v>
      </c>
      <c r="AC77" s="432" t="s">
        <v>157</v>
      </c>
      <c r="AD77" s="459"/>
      <c r="AE77" s="383">
        <f>SUM(AE81:AE83)</f>
        <v>113452.04000000001</v>
      </c>
      <c r="AF77" s="133">
        <f>SUM(AF81:AF83)</f>
        <v>57742.729999999996</v>
      </c>
      <c r="AG77" s="134">
        <f>SUM(AG81:AG83)</f>
        <v>19632.5282</v>
      </c>
      <c r="AH77" s="432" t="s">
        <v>157</v>
      </c>
      <c r="AI77" s="433"/>
      <c r="AJ77" s="132">
        <f>SUM(AJ81:AJ83)</f>
        <v>0</v>
      </c>
      <c r="AK77" s="132">
        <f>SUM(AK81:AK83)</f>
        <v>0</v>
      </c>
      <c r="AL77" s="134">
        <f>SUM(AL81:AL83)</f>
        <v>0</v>
      </c>
      <c r="AM77" s="432" t="s">
        <v>157</v>
      </c>
      <c r="AN77" s="433"/>
      <c r="AO77" s="132">
        <f>SUM(AO81:AO83)</f>
        <v>113990.77</v>
      </c>
      <c r="AP77" s="132">
        <f>SUM(AP81:AP83)</f>
        <v>63666.04000000001</v>
      </c>
      <c r="AQ77" s="381">
        <f>SUM(AQ81:AQ83)</f>
        <v>21646.4536</v>
      </c>
    </row>
    <row r="78" spans="4:43" ht="14.25" thickBot="1">
      <c r="D78" s="121"/>
      <c r="E78" s="121"/>
      <c r="F78" s="121"/>
      <c r="G78" s="121"/>
      <c r="H78" s="121"/>
      <c r="I78" s="121"/>
      <c r="J78" s="121"/>
      <c r="K78" s="121"/>
      <c r="L78" s="121"/>
      <c r="O78" s="121"/>
      <c r="P78" s="121"/>
      <c r="Q78" s="121"/>
      <c r="R78" s="121"/>
      <c r="S78" s="121"/>
      <c r="T78" s="121"/>
      <c r="U78" s="121"/>
      <c r="V78" s="121"/>
      <c r="W78" s="121"/>
      <c r="Z78" s="121"/>
      <c r="AA78" s="121"/>
      <c r="AB78" s="376"/>
      <c r="AE78" s="121"/>
      <c r="AF78" s="121"/>
      <c r="AG78" s="121"/>
      <c r="AJ78" s="121"/>
      <c r="AK78" s="121"/>
      <c r="AL78" s="121"/>
      <c r="AO78" s="121"/>
      <c r="AP78" s="121"/>
      <c r="AQ78" s="121"/>
    </row>
    <row r="79" spans="2:43" s="208" customFormat="1" ht="14.25" thickBot="1">
      <c r="B79" s="479"/>
      <c r="C79" s="480"/>
      <c r="D79" s="483" t="s">
        <v>285</v>
      </c>
      <c r="E79" s="484"/>
      <c r="F79" s="484"/>
      <c r="G79" s="484"/>
      <c r="H79" s="484"/>
      <c r="I79" s="484"/>
      <c r="J79" s="484"/>
      <c r="K79" s="484"/>
      <c r="L79" s="485"/>
      <c r="M79" s="479"/>
      <c r="N79" s="480"/>
      <c r="O79" s="486" t="s">
        <v>285</v>
      </c>
      <c r="P79" s="487"/>
      <c r="Q79" s="487"/>
      <c r="R79" s="487"/>
      <c r="S79" s="487"/>
      <c r="T79" s="487"/>
      <c r="U79" s="487"/>
      <c r="V79" s="487"/>
      <c r="W79" s="488"/>
      <c r="X79" s="429" t="s">
        <v>412</v>
      </c>
      <c r="Y79" s="430"/>
      <c r="Z79" s="486" t="s">
        <v>324</v>
      </c>
      <c r="AA79" s="487"/>
      <c r="AB79" s="488"/>
      <c r="AC79" s="429" t="s">
        <v>412</v>
      </c>
      <c r="AD79" s="430"/>
      <c r="AE79" s="486" t="s">
        <v>324</v>
      </c>
      <c r="AF79" s="487"/>
      <c r="AG79" s="488"/>
      <c r="AH79" s="429" t="s">
        <v>412</v>
      </c>
      <c r="AI79" s="430"/>
      <c r="AJ79" s="486" t="s">
        <v>324</v>
      </c>
      <c r="AK79" s="487"/>
      <c r="AL79" s="488"/>
      <c r="AM79" s="429" t="s">
        <v>412</v>
      </c>
      <c r="AN79" s="430"/>
      <c r="AO79" s="486" t="s">
        <v>324</v>
      </c>
      <c r="AP79" s="487"/>
      <c r="AQ79" s="488"/>
    </row>
    <row r="80" spans="2:43" s="208" customFormat="1" ht="24.75" thickBot="1">
      <c r="B80" s="489"/>
      <c r="C80" s="490"/>
      <c r="D80" s="209" t="s">
        <v>249</v>
      </c>
      <c r="E80" s="210" t="s">
        <v>276</v>
      </c>
      <c r="F80" s="210" t="s">
        <v>250</v>
      </c>
      <c r="G80" s="210" t="s">
        <v>251</v>
      </c>
      <c r="H80" s="210" t="s">
        <v>277</v>
      </c>
      <c r="I80" s="210" t="s">
        <v>252</v>
      </c>
      <c r="J80" s="210" t="s">
        <v>253</v>
      </c>
      <c r="K80" s="210" t="s">
        <v>278</v>
      </c>
      <c r="L80" s="211" t="s">
        <v>254</v>
      </c>
      <c r="M80" s="489"/>
      <c r="N80" s="490"/>
      <c r="O80" s="209" t="s">
        <v>249</v>
      </c>
      <c r="P80" s="210" t="s">
        <v>276</v>
      </c>
      <c r="Q80" s="210" t="s">
        <v>250</v>
      </c>
      <c r="R80" s="210" t="s">
        <v>251</v>
      </c>
      <c r="S80" s="210" t="s">
        <v>277</v>
      </c>
      <c r="T80" s="210" t="s">
        <v>252</v>
      </c>
      <c r="U80" s="210" t="s">
        <v>253</v>
      </c>
      <c r="V80" s="210" t="s">
        <v>278</v>
      </c>
      <c r="W80" s="211" t="s">
        <v>254</v>
      </c>
      <c r="X80" s="423"/>
      <c r="Y80" s="424"/>
      <c r="Z80" s="228" t="s">
        <v>323</v>
      </c>
      <c r="AA80" s="228" t="s">
        <v>300</v>
      </c>
      <c r="AB80" s="229" t="s">
        <v>301</v>
      </c>
      <c r="AC80" s="423"/>
      <c r="AD80" s="424"/>
      <c r="AE80" s="228" t="s">
        <v>323</v>
      </c>
      <c r="AF80" s="228" t="s">
        <v>300</v>
      </c>
      <c r="AG80" s="229" t="s">
        <v>301</v>
      </c>
      <c r="AH80" s="423"/>
      <c r="AI80" s="424"/>
      <c r="AJ80" s="210" t="s">
        <v>323</v>
      </c>
      <c r="AK80" s="210" t="s">
        <v>300</v>
      </c>
      <c r="AL80" s="211" t="s">
        <v>301</v>
      </c>
      <c r="AM80" s="423"/>
      <c r="AN80" s="424"/>
      <c r="AO80" s="210" t="s">
        <v>323</v>
      </c>
      <c r="AP80" s="210" t="s">
        <v>300</v>
      </c>
      <c r="AQ80" s="211" t="s">
        <v>301</v>
      </c>
    </row>
    <row r="81" spans="2:43" ht="13.5">
      <c r="B81" s="479" t="s">
        <v>154</v>
      </c>
      <c r="C81" s="480"/>
      <c r="D81" s="123">
        <f aca="true" t="shared" si="2" ref="D81:L81">SUM(D4:D27)</f>
        <v>0</v>
      </c>
      <c r="E81" s="123">
        <f t="shared" si="2"/>
        <v>0</v>
      </c>
      <c r="F81" s="123">
        <f t="shared" si="2"/>
        <v>0</v>
      </c>
      <c r="G81" s="123">
        <f t="shared" si="2"/>
        <v>0</v>
      </c>
      <c r="H81" s="123">
        <f t="shared" si="2"/>
        <v>0</v>
      </c>
      <c r="I81" s="123">
        <f t="shared" si="2"/>
        <v>0</v>
      </c>
      <c r="J81" s="124">
        <f t="shared" si="2"/>
        <v>0</v>
      </c>
      <c r="K81" s="124">
        <f t="shared" si="2"/>
        <v>0</v>
      </c>
      <c r="L81" s="125">
        <f t="shared" si="2"/>
        <v>0</v>
      </c>
      <c r="M81" s="479" t="s">
        <v>154</v>
      </c>
      <c r="N81" s="480"/>
      <c r="O81" s="123">
        <f aca="true" t="shared" si="3" ref="O81:W81">SUM(O4:O27)</f>
        <v>49300.119999999995</v>
      </c>
      <c r="P81" s="123">
        <f t="shared" si="3"/>
        <v>377.68</v>
      </c>
      <c r="Q81" s="123">
        <f t="shared" si="3"/>
        <v>49677.799999999996</v>
      </c>
      <c r="R81" s="123">
        <f t="shared" si="3"/>
        <v>25769.27</v>
      </c>
      <c r="S81" s="123">
        <f t="shared" si="3"/>
        <v>177.42000000000002</v>
      </c>
      <c r="T81" s="123">
        <f t="shared" si="3"/>
        <v>25946.690000000002</v>
      </c>
      <c r="U81" s="123">
        <f t="shared" si="3"/>
        <v>8761.551800000001</v>
      </c>
      <c r="V81" s="123">
        <f t="shared" si="3"/>
        <v>60.32279999999999</v>
      </c>
      <c r="W81" s="123">
        <f t="shared" si="3"/>
        <v>8821.8746</v>
      </c>
      <c r="X81" s="429" t="s">
        <v>154</v>
      </c>
      <c r="Y81" s="460"/>
      <c r="Z81" s="230">
        <f>SUM(Z4:Z27)</f>
        <v>0</v>
      </c>
      <c r="AA81" s="124">
        <f>SUM(AA4:AA27)</f>
        <v>0</v>
      </c>
      <c r="AB81" s="125">
        <f>SUM(AB4:AB27)</f>
        <v>0</v>
      </c>
      <c r="AC81" s="429" t="s">
        <v>154</v>
      </c>
      <c r="AD81" s="460"/>
      <c r="AE81" s="230">
        <f>SUM(AE4:AE27)</f>
        <v>89583.69</v>
      </c>
      <c r="AF81" s="124">
        <f>SUM(AF4:AF27)</f>
        <v>40659.72</v>
      </c>
      <c r="AG81" s="125">
        <f>SUM(AG4:AG27)</f>
        <v>13824.304800000002</v>
      </c>
      <c r="AH81" s="429" t="s">
        <v>154</v>
      </c>
      <c r="AI81" s="430"/>
      <c r="AJ81" s="123">
        <f>SUM(AJ4:AJ27)</f>
        <v>0</v>
      </c>
      <c r="AK81" s="123">
        <f>SUM(AK4:AK27)</f>
        <v>0</v>
      </c>
      <c r="AL81" s="125">
        <f>SUM(AL4:AL27)</f>
        <v>0</v>
      </c>
      <c r="AM81" s="429" t="s">
        <v>154</v>
      </c>
      <c r="AN81" s="430"/>
      <c r="AO81" s="123">
        <f>SUM(AO4:AO27)</f>
        <v>100374.88</v>
      </c>
      <c r="AP81" s="123">
        <f>SUM(AP4:AP27)</f>
        <v>45982.060000000005</v>
      </c>
      <c r="AQ81" s="269">
        <f>SUM(AQ4:AQ27)</f>
        <v>15633.900400000002</v>
      </c>
    </row>
    <row r="82" spans="2:43" ht="14.25" thickBot="1">
      <c r="B82" s="481" t="s">
        <v>155</v>
      </c>
      <c r="C82" s="482"/>
      <c r="D82" s="126">
        <f aca="true" t="shared" si="4" ref="D82:L82">SUM(D28:D34)</f>
        <v>0</v>
      </c>
      <c r="E82" s="126">
        <f t="shared" si="4"/>
        <v>0</v>
      </c>
      <c r="F82" s="126">
        <f t="shared" si="4"/>
        <v>0</v>
      </c>
      <c r="G82" s="126">
        <f t="shared" si="4"/>
        <v>0</v>
      </c>
      <c r="H82" s="126">
        <f t="shared" si="4"/>
        <v>0</v>
      </c>
      <c r="I82" s="126">
        <f t="shared" si="4"/>
        <v>0</v>
      </c>
      <c r="J82" s="127">
        <f t="shared" si="4"/>
        <v>0</v>
      </c>
      <c r="K82" s="127">
        <f t="shared" si="4"/>
        <v>0</v>
      </c>
      <c r="L82" s="128">
        <f t="shared" si="4"/>
        <v>0</v>
      </c>
      <c r="M82" s="481" t="s">
        <v>155</v>
      </c>
      <c r="N82" s="482"/>
      <c r="O82" s="126">
        <f aca="true" t="shared" si="5" ref="O82:W82">SUM(O28:O34)</f>
        <v>5583.12</v>
      </c>
      <c r="P82" s="126">
        <f t="shared" si="5"/>
        <v>0</v>
      </c>
      <c r="Q82" s="126">
        <f t="shared" si="5"/>
        <v>5583.12</v>
      </c>
      <c r="R82" s="126">
        <f t="shared" si="5"/>
        <v>6294.48</v>
      </c>
      <c r="S82" s="126">
        <f t="shared" si="5"/>
        <v>0.96</v>
      </c>
      <c r="T82" s="126">
        <f t="shared" si="5"/>
        <v>6295.4400000000005</v>
      </c>
      <c r="U82" s="126">
        <f t="shared" si="5"/>
        <v>2140.1232</v>
      </c>
      <c r="V82" s="126">
        <f t="shared" si="5"/>
        <v>0.3264</v>
      </c>
      <c r="W82" s="126">
        <f t="shared" si="5"/>
        <v>2140.4496</v>
      </c>
      <c r="X82" s="423" t="s">
        <v>155</v>
      </c>
      <c r="Y82" s="461"/>
      <c r="Z82" s="232">
        <f>SUM(Z28:Z34)</f>
        <v>0</v>
      </c>
      <c r="AA82" s="233">
        <f>SUM(AA28:AA34)</f>
        <v>0</v>
      </c>
      <c r="AB82" s="234">
        <f>SUM(AB28:AB34)</f>
        <v>0</v>
      </c>
      <c r="AC82" s="423" t="s">
        <v>155</v>
      </c>
      <c r="AD82" s="461"/>
      <c r="AE82" s="232">
        <f>SUM(AE28:AE34)</f>
        <v>5997.5599999999995</v>
      </c>
      <c r="AF82" s="233">
        <f>SUM(AF28:AF34)</f>
        <v>7407.0599999999995</v>
      </c>
      <c r="AG82" s="234">
        <f>SUM(AG28:AG34)</f>
        <v>2518.4004</v>
      </c>
      <c r="AH82" s="423" t="s">
        <v>155</v>
      </c>
      <c r="AI82" s="424"/>
      <c r="AJ82" s="380">
        <f>SUM(AJ28:AJ34)</f>
        <v>0</v>
      </c>
      <c r="AK82" s="380">
        <f>SUM(AK28:AK34)</f>
        <v>0</v>
      </c>
      <c r="AL82" s="234">
        <f>SUM(AL28:AL34)</f>
        <v>0</v>
      </c>
      <c r="AM82" s="423" t="s">
        <v>155</v>
      </c>
      <c r="AN82" s="424"/>
      <c r="AO82" s="380">
        <f>SUM(AO28:AO34)</f>
        <v>6032.34</v>
      </c>
      <c r="AP82" s="380">
        <f>SUM(AP28:AP34)</f>
        <v>7002.860000000001</v>
      </c>
      <c r="AQ82" s="382">
        <f>SUM(AQ28:AQ34)</f>
        <v>2380.9723999999997</v>
      </c>
    </row>
    <row r="83" spans="2:43" ht="13.5" hidden="1">
      <c r="B83" s="481" t="s">
        <v>192</v>
      </c>
      <c r="C83" s="482"/>
      <c r="D83" s="129">
        <f aca="true" t="shared" si="6" ref="D83:L83">SUM(D35:D75)</f>
        <v>0</v>
      </c>
      <c r="E83" s="129">
        <f t="shared" si="6"/>
        <v>0</v>
      </c>
      <c r="F83" s="129">
        <f t="shared" si="6"/>
        <v>0</v>
      </c>
      <c r="G83" s="129">
        <f t="shared" si="6"/>
        <v>0</v>
      </c>
      <c r="H83" s="129">
        <f t="shared" si="6"/>
        <v>0</v>
      </c>
      <c r="I83" s="129">
        <f t="shared" si="6"/>
        <v>0</v>
      </c>
      <c r="J83" s="130">
        <f t="shared" si="6"/>
        <v>0</v>
      </c>
      <c r="K83" s="130">
        <f t="shared" si="6"/>
        <v>0</v>
      </c>
      <c r="L83" s="131">
        <f t="shared" si="6"/>
        <v>0</v>
      </c>
      <c r="M83" s="481" t="s">
        <v>192</v>
      </c>
      <c r="N83" s="482"/>
      <c r="O83" s="129">
        <f aca="true" t="shared" si="7" ref="O83:W83">SUM(O35:O75)</f>
        <v>7572.030000000001</v>
      </c>
      <c r="P83" s="129">
        <f t="shared" si="7"/>
        <v>11.52</v>
      </c>
      <c r="Q83" s="129">
        <f t="shared" si="7"/>
        <v>7583.550000000001</v>
      </c>
      <c r="R83" s="129">
        <f t="shared" si="7"/>
        <v>10681.119999999999</v>
      </c>
      <c r="S83" s="129">
        <f t="shared" si="7"/>
        <v>0</v>
      </c>
      <c r="T83" s="129">
        <f t="shared" si="7"/>
        <v>10681.119999999999</v>
      </c>
      <c r="U83" s="129">
        <f t="shared" si="7"/>
        <v>3631.5808000000006</v>
      </c>
      <c r="V83" s="129">
        <f t="shared" si="7"/>
        <v>0</v>
      </c>
      <c r="W83" s="129">
        <f t="shared" si="7"/>
        <v>3631.5808000000006</v>
      </c>
      <c r="X83" s="425" t="s">
        <v>156</v>
      </c>
      <c r="Y83" s="458"/>
      <c r="Z83" s="377">
        <f>SUM(Z35:Z75)</f>
        <v>0</v>
      </c>
      <c r="AA83" s="384">
        <f>SUM(AA35:AA75)</f>
        <v>0</v>
      </c>
      <c r="AB83" s="379">
        <f>SUM(AB35:AB75)</f>
        <v>0</v>
      </c>
      <c r="AC83" s="425" t="s">
        <v>156</v>
      </c>
      <c r="AD83" s="458"/>
      <c r="AE83" s="377">
        <f>SUM(AE35:AE75)</f>
        <v>17870.79</v>
      </c>
      <c r="AF83" s="384">
        <f>SUM(AF35:AF75)</f>
        <v>9675.949999999999</v>
      </c>
      <c r="AG83" s="379">
        <f>SUM(AG35:AG75)</f>
        <v>3289.8229999999994</v>
      </c>
      <c r="AH83" s="425" t="s">
        <v>156</v>
      </c>
      <c r="AI83" s="426"/>
      <c r="AJ83" s="377">
        <f>SUM(AJ35:AJ75)</f>
        <v>0</v>
      </c>
      <c r="AK83" s="378">
        <f>SUM(AK35:AK75)</f>
        <v>0</v>
      </c>
      <c r="AL83" s="379">
        <f>SUM(AL35:AL75)</f>
        <v>0</v>
      </c>
      <c r="AM83" s="425" t="s">
        <v>156</v>
      </c>
      <c r="AN83" s="426"/>
      <c r="AO83" s="377">
        <f>SUM(AO35:AO75)</f>
        <v>7583.550000000001</v>
      </c>
      <c r="AP83" s="378">
        <f>SUM(AP35:AP75)</f>
        <v>10681.119999999999</v>
      </c>
      <c r="AQ83" s="385">
        <f>SUM(AQ35:AQ75)</f>
        <v>3631.5808000000006</v>
      </c>
    </row>
    <row r="84" ht="2.25" customHeight="1"/>
    <row r="85" spans="2:39" ht="13.5">
      <c r="B85" s="135"/>
      <c r="M85" s="135"/>
      <c r="X85" s="1" t="s">
        <v>384</v>
      </c>
      <c r="AC85" s="1" t="s">
        <v>384</v>
      </c>
      <c r="AH85" s="1" t="s">
        <v>384</v>
      </c>
      <c r="AM85" s="1" t="s">
        <v>384</v>
      </c>
    </row>
    <row r="87" spans="2:39" ht="13.5">
      <c r="B87" s="136"/>
      <c r="M87" s="136"/>
      <c r="X87" s="136"/>
      <c r="AC87" s="136"/>
      <c r="AH87" s="136"/>
      <c r="AM87" s="136"/>
    </row>
  </sheetData>
  <sheetProtection/>
  <mergeCells count="48">
    <mergeCell ref="AO79:AQ79"/>
    <mergeCell ref="AE79:AG79"/>
    <mergeCell ref="AH79:AI80"/>
    <mergeCell ref="AJ79:AL79"/>
    <mergeCell ref="AM79:AN80"/>
    <mergeCell ref="AO2:AQ2"/>
    <mergeCell ref="AM2:AN3"/>
    <mergeCell ref="B2:C3"/>
    <mergeCell ref="D2:L2"/>
    <mergeCell ref="M2:N3"/>
    <mergeCell ref="AE2:AG2"/>
    <mergeCell ref="AH2:AI3"/>
    <mergeCell ref="AJ2:AL2"/>
    <mergeCell ref="O2:W2"/>
    <mergeCell ref="X2:Y3"/>
    <mergeCell ref="AC2:AD3"/>
    <mergeCell ref="Z2:AB2"/>
    <mergeCell ref="AM83:AN83"/>
    <mergeCell ref="AM77:AN77"/>
    <mergeCell ref="AM81:AN81"/>
    <mergeCell ref="AM82:AN82"/>
    <mergeCell ref="AH83:AI83"/>
    <mergeCell ref="AH77:AI77"/>
    <mergeCell ref="AH81:AI81"/>
    <mergeCell ref="AH82:AI82"/>
    <mergeCell ref="AC79:AD80"/>
    <mergeCell ref="AC77:AD77"/>
    <mergeCell ref="AC81:AD81"/>
    <mergeCell ref="AC82:AD82"/>
    <mergeCell ref="AC83:AD83"/>
    <mergeCell ref="X77:Y77"/>
    <mergeCell ref="X81:Y81"/>
    <mergeCell ref="X82:Y82"/>
    <mergeCell ref="X83:Y83"/>
    <mergeCell ref="X79:Y80"/>
    <mergeCell ref="Z79:AB79"/>
    <mergeCell ref="B83:C83"/>
    <mergeCell ref="M83:N83"/>
    <mergeCell ref="B81:C81"/>
    <mergeCell ref="M81:N81"/>
    <mergeCell ref="B82:C82"/>
    <mergeCell ref="M82:N82"/>
    <mergeCell ref="B77:C77"/>
    <mergeCell ref="M77:N77"/>
    <mergeCell ref="B79:C80"/>
    <mergeCell ref="D79:L79"/>
    <mergeCell ref="M79:N80"/>
    <mergeCell ref="O79:W79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1" r:id="rId1"/>
  <headerFooter alignWithMargins="0">
    <oddFooter xml:space="preserve">&amp;C&amp;14&amp;P+18 </oddFooter>
  </headerFooter>
  <colBreaks count="5" manualBreakCount="5">
    <brk id="12" max="81" man="1"/>
    <brk id="23" max="81" man="1"/>
    <brk id="28" max="84" man="1"/>
    <brk id="33" max="84" man="1"/>
    <brk id="38" max="84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AE87"/>
  <sheetViews>
    <sheetView view="pageBreakPreview" zoomScale="75" zoomScaleSheetLayoutView="75" zoomScalePageLayoutView="0" workbookViewId="0" topLeftCell="A1">
      <selection activeCell="AC2" sqref="AC2:AE2"/>
    </sheetView>
  </sheetViews>
  <sheetFormatPr defaultColWidth="9.140625" defaultRowHeight="15"/>
  <cols>
    <col min="2" max="2" width="7.140625" style="96" hidden="1" customWidth="1"/>
    <col min="3" max="3" width="7.57421875" style="96" hidden="1" customWidth="1"/>
    <col min="4" max="6" width="15.57421875" style="96" hidden="1" customWidth="1"/>
    <col min="7" max="7" width="7.140625" style="96" hidden="1" customWidth="1"/>
    <col min="8" max="8" width="7.57421875" style="96" hidden="1" customWidth="1"/>
    <col min="9" max="11" width="15.57421875" style="96" hidden="1" customWidth="1"/>
    <col min="12" max="12" width="7.140625" style="96" customWidth="1"/>
    <col min="13" max="13" width="7.57421875" style="96" customWidth="1"/>
    <col min="14" max="16" width="15.57421875" style="96" customWidth="1"/>
    <col min="17" max="17" width="7.140625" style="96" customWidth="1"/>
    <col min="18" max="18" width="7.57421875" style="96" customWidth="1"/>
    <col min="19" max="21" width="15.57421875" style="96" customWidth="1"/>
    <col min="22" max="22" width="7.140625" style="96" customWidth="1"/>
    <col min="23" max="23" width="7.57421875" style="96" customWidth="1"/>
    <col min="24" max="26" width="15.57421875" style="96" customWidth="1"/>
    <col min="27" max="27" width="7.140625" style="96" customWidth="1"/>
    <col min="28" max="28" width="7.57421875" style="96" customWidth="1"/>
    <col min="29" max="31" width="15.57421875" style="96" customWidth="1"/>
  </cols>
  <sheetData>
    <row r="1" spans="2:31" s="293" customFormat="1" ht="14.25" thickBot="1">
      <c r="B1" s="95" t="s">
        <v>279</v>
      </c>
      <c r="C1" s="96"/>
      <c r="D1" s="97"/>
      <c r="E1" s="97"/>
      <c r="F1" s="97"/>
      <c r="G1" s="95" t="s">
        <v>280</v>
      </c>
      <c r="H1" s="96"/>
      <c r="I1" s="97"/>
      <c r="J1" s="97"/>
      <c r="K1" s="97"/>
      <c r="L1" s="95" t="s">
        <v>422</v>
      </c>
      <c r="M1" s="96"/>
      <c r="N1" s="97"/>
      <c r="O1" s="97"/>
      <c r="P1" s="97"/>
      <c r="Q1" s="95" t="s">
        <v>423</v>
      </c>
      <c r="R1" s="96"/>
      <c r="S1" s="97"/>
      <c r="T1" s="97"/>
      <c r="U1" s="97"/>
      <c r="V1" s="95" t="s">
        <v>424</v>
      </c>
      <c r="W1" s="96"/>
      <c r="X1" s="97"/>
      <c r="Y1" s="97"/>
      <c r="Z1" s="97"/>
      <c r="AA1" s="95" t="s">
        <v>425</v>
      </c>
      <c r="AB1" s="96"/>
      <c r="AC1" s="97"/>
      <c r="AD1" s="97"/>
      <c r="AE1" s="97"/>
    </row>
    <row r="2" spans="2:31" s="208" customFormat="1" ht="14.25" thickBot="1">
      <c r="B2" s="479"/>
      <c r="C2" s="480"/>
      <c r="D2" s="486" t="s">
        <v>287</v>
      </c>
      <c r="E2" s="487"/>
      <c r="F2" s="488"/>
      <c r="G2" s="479"/>
      <c r="H2" s="480"/>
      <c r="I2" s="486" t="s">
        <v>287</v>
      </c>
      <c r="J2" s="487"/>
      <c r="K2" s="488"/>
      <c r="L2" s="429" t="s">
        <v>409</v>
      </c>
      <c r="M2" s="430"/>
      <c r="N2" s="486" t="s">
        <v>427</v>
      </c>
      <c r="O2" s="487"/>
      <c r="P2" s="488"/>
      <c r="Q2" s="429" t="s">
        <v>409</v>
      </c>
      <c r="R2" s="430"/>
      <c r="S2" s="486" t="s">
        <v>427</v>
      </c>
      <c r="T2" s="487"/>
      <c r="U2" s="488"/>
      <c r="V2" s="429" t="s">
        <v>409</v>
      </c>
      <c r="W2" s="430"/>
      <c r="X2" s="486" t="s">
        <v>427</v>
      </c>
      <c r="Y2" s="487"/>
      <c r="Z2" s="488"/>
      <c r="AA2" s="429" t="s">
        <v>409</v>
      </c>
      <c r="AB2" s="430"/>
      <c r="AC2" s="486" t="s">
        <v>427</v>
      </c>
      <c r="AD2" s="487"/>
      <c r="AE2" s="488"/>
    </row>
    <row r="3" spans="2:31" s="208" customFormat="1" ht="24.75" thickBot="1">
      <c r="B3" s="489"/>
      <c r="C3" s="490"/>
      <c r="D3" s="210" t="s">
        <v>250</v>
      </c>
      <c r="E3" s="210" t="s">
        <v>252</v>
      </c>
      <c r="F3" s="211" t="s">
        <v>254</v>
      </c>
      <c r="G3" s="489"/>
      <c r="H3" s="490"/>
      <c r="I3" s="210" t="s">
        <v>250</v>
      </c>
      <c r="J3" s="210" t="s">
        <v>252</v>
      </c>
      <c r="K3" s="211" t="s">
        <v>254</v>
      </c>
      <c r="L3" s="423"/>
      <c r="M3" s="424"/>
      <c r="N3" s="210" t="s">
        <v>323</v>
      </c>
      <c r="O3" s="210" t="s">
        <v>300</v>
      </c>
      <c r="P3" s="211" t="s">
        <v>301</v>
      </c>
      <c r="Q3" s="423"/>
      <c r="R3" s="424"/>
      <c r="S3" s="210" t="s">
        <v>323</v>
      </c>
      <c r="T3" s="210" t="s">
        <v>300</v>
      </c>
      <c r="U3" s="211" t="s">
        <v>301</v>
      </c>
      <c r="V3" s="423"/>
      <c r="W3" s="424"/>
      <c r="X3" s="210" t="s">
        <v>323</v>
      </c>
      <c r="Y3" s="210" t="s">
        <v>300</v>
      </c>
      <c r="Z3" s="211" t="s">
        <v>301</v>
      </c>
      <c r="AA3" s="423"/>
      <c r="AB3" s="424"/>
      <c r="AC3" s="210" t="s">
        <v>323</v>
      </c>
      <c r="AD3" s="210" t="s">
        <v>300</v>
      </c>
      <c r="AE3" s="211" t="s">
        <v>301</v>
      </c>
    </row>
    <row r="4" spans="1:31" ht="13.5">
      <c r="A4" s="1" t="s">
        <v>0</v>
      </c>
      <c r="B4" s="118" t="s">
        <v>1</v>
      </c>
      <c r="C4" s="119" t="s">
        <v>283</v>
      </c>
      <c r="D4" s="101">
        <v>0</v>
      </c>
      <c r="E4" s="101">
        <v>0</v>
      </c>
      <c r="F4" s="103">
        <v>0</v>
      </c>
      <c r="G4" s="98" t="s">
        <v>1</v>
      </c>
      <c r="H4" s="99" t="s">
        <v>283</v>
      </c>
      <c r="I4" s="101">
        <v>0</v>
      </c>
      <c r="J4" s="101">
        <v>0</v>
      </c>
      <c r="K4" s="103">
        <v>0</v>
      </c>
      <c r="L4" s="98" t="s">
        <v>1</v>
      </c>
      <c r="M4" s="99" t="s">
        <v>283</v>
      </c>
      <c r="N4" s="101">
        <v>0</v>
      </c>
      <c r="O4" s="101">
        <v>0</v>
      </c>
      <c r="P4" s="103">
        <v>0</v>
      </c>
      <c r="Q4" s="98" t="s">
        <v>1</v>
      </c>
      <c r="R4" s="99" t="s">
        <v>283</v>
      </c>
      <c r="S4" s="101">
        <v>0</v>
      </c>
      <c r="T4" s="101">
        <v>0</v>
      </c>
      <c r="U4" s="103">
        <v>0</v>
      </c>
      <c r="V4" s="118" t="s">
        <v>1</v>
      </c>
      <c r="W4" s="119" t="s">
        <v>283</v>
      </c>
      <c r="X4" s="101">
        <v>0</v>
      </c>
      <c r="Y4" s="101">
        <v>0</v>
      </c>
      <c r="Z4" s="103">
        <v>0</v>
      </c>
      <c r="AA4" s="98" t="s">
        <v>1</v>
      </c>
      <c r="AB4" s="99" t="s">
        <v>283</v>
      </c>
      <c r="AC4" s="101">
        <v>0</v>
      </c>
      <c r="AD4" s="101">
        <v>0</v>
      </c>
      <c r="AE4" s="103">
        <v>0</v>
      </c>
    </row>
    <row r="5" spans="1:31" ht="13.5">
      <c r="A5" s="1" t="s">
        <v>2</v>
      </c>
      <c r="B5" s="104" t="s">
        <v>1</v>
      </c>
      <c r="C5" s="105" t="s">
        <v>109</v>
      </c>
      <c r="D5" s="101">
        <v>0</v>
      </c>
      <c r="E5" s="101">
        <v>0</v>
      </c>
      <c r="F5" s="106">
        <v>0</v>
      </c>
      <c r="G5" s="104" t="s">
        <v>1</v>
      </c>
      <c r="H5" s="105" t="s">
        <v>109</v>
      </c>
      <c r="I5" s="101">
        <v>0</v>
      </c>
      <c r="J5" s="101">
        <v>0</v>
      </c>
      <c r="K5" s="106">
        <v>0</v>
      </c>
      <c r="L5" s="104" t="s">
        <v>1</v>
      </c>
      <c r="M5" s="105" t="s">
        <v>109</v>
      </c>
      <c r="N5" s="101">
        <v>0</v>
      </c>
      <c r="O5" s="101">
        <v>0</v>
      </c>
      <c r="P5" s="106">
        <v>0</v>
      </c>
      <c r="Q5" s="104" t="s">
        <v>1</v>
      </c>
      <c r="R5" s="105" t="s">
        <v>109</v>
      </c>
      <c r="S5" s="101">
        <v>0</v>
      </c>
      <c r="T5" s="101">
        <v>0</v>
      </c>
      <c r="U5" s="106">
        <v>0</v>
      </c>
      <c r="V5" s="104" t="s">
        <v>1</v>
      </c>
      <c r="W5" s="105" t="s">
        <v>109</v>
      </c>
      <c r="X5" s="101">
        <v>0</v>
      </c>
      <c r="Y5" s="101">
        <v>0</v>
      </c>
      <c r="Z5" s="106">
        <v>0</v>
      </c>
      <c r="AA5" s="104" t="s">
        <v>1</v>
      </c>
      <c r="AB5" s="105" t="s">
        <v>109</v>
      </c>
      <c r="AC5" s="101">
        <v>0</v>
      </c>
      <c r="AD5" s="101">
        <v>0</v>
      </c>
      <c r="AE5" s="106">
        <v>0</v>
      </c>
    </row>
    <row r="6" spans="1:31" ht="13.5">
      <c r="A6" s="1" t="s">
        <v>3</v>
      </c>
      <c r="B6" s="104" t="s">
        <v>1</v>
      </c>
      <c r="C6" s="105" t="s">
        <v>110</v>
      </c>
      <c r="D6" s="101">
        <v>1.74</v>
      </c>
      <c r="E6" s="101">
        <v>4.35</v>
      </c>
      <c r="F6" s="106">
        <v>1.479</v>
      </c>
      <c r="G6" s="104" t="s">
        <v>1</v>
      </c>
      <c r="H6" s="105" t="s">
        <v>110</v>
      </c>
      <c r="I6" s="101">
        <v>187.05</v>
      </c>
      <c r="J6" s="101">
        <v>5.22</v>
      </c>
      <c r="K6" s="106">
        <v>1.774799999999999</v>
      </c>
      <c r="L6" s="104" t="s">
        <v>1</v>
      </c>
      <c r="M6" s="105" t="s">
        <v>110</v>
      </c>
      <c r="N6" s="101">
        <v>1.74</v>
      </c>
      <c r="O6" s="101">
        <v>4.35</v>
      </c>
      <c r="P6" s="106">
        <v>1.479</v>
      </c>
      <c r="Q6" s="104" t="s">
        <v>1</v>
      </c>
      <c r="R6" s="105" t="s">
        <v>110</v>
      </c>
      <c r="S6" s="101">
        <v>176.61000000000058</v>
      </c>
      <c r="T6" s="101">
        <v>5.22</v>
      </c>
      <c r="U6" s="106">
        <v>1.774799999999999</v>
      </c>
      <c r="V6" s="104" t="s">
        <v>1</v>
      </c>
      <c r="W6" s="105" t="s">
        <v>110</v>
      </c>
      <c r="X6" s="101">
        <v>1.74</v>
      </c>
      <c r="Y6" s="101">
        <v>4.35</v>
      </c>
      <c r="Z6" s="106">
        <v>1.479</v>
      </c>
      <c r="AA6" s="104" t="s">
        <v>1</v>
      </c>
      <c r="AB6" s="105" t="s">
        <v>110</v>
      </c>
      <c r="AC6" s="101">
        <v>187.04999999999927</v>
      </c>
      <c r="AD6" s="101">
        <v>5.22</v>
      </c>
      <c r="AE6" s="106">
        <v>1.774799999999999</v>
      </c>
    </row>
    <row r="7" spans="1:31" ht="13.5">
      <c r="A7" s="1" t="s">
        <v>4</v>
      </c>
      <c r="B7" s="104" t="s">
        <v>1</v>
      </c>
      <c r="C7" s="105" t="s">
        <v>111</v>
      </c>
      <c r="D7" s="101">
        <v>590.94</v>
      </c>
      <c r="E7" s="101">
        <v>0</v>
      </c>
      <c r="F7" s="106">
        <v>0</v>
      </c>
      <c r="G7" s="104" t="s">
        <v>1</v>
      </c>
      <c r="H7" s="105" t="s">
        <v>111</v>
      </c>
      <c r="I7" s="101">
        <v>1398.46</v>
      </c>
      <c r="J7" s="101">
        <v>2.94</v>
      </c>
      <c r="K7" s="106">
        <v>0.9995999999999867</v>
      </c>
      <c r="L7" s="104" t="s">
        <v>1</v>
      </c>
      <c r="M7" s="105" t="s">
        <v>111</v>
      </c>
      <c r="N7" s="101">
        <v>244.02</v>
      </c>
      <c r="O7" s="101">
        <v>0</v>
      </c>
      <c r="P7" s="106">
        <v>0</v>
      </c>
      <c r="Q7" s="104" t="s">
        <v>1</v>
      </c>
      <c r="R7" s="105" t="s">
        <v>111</v>
      </c>
      <c r="S7" s="101">
        <v>1237.74</v>
      </c>
      <c r="T7" s="101">
        <v>2.9400000000000546</v>
      </c>
      <c r="U7" s="106">
        <v>0.9995999999999867</v>
      </c>
      <c r="V7" s="104" t="s">
        <v>1</v>
      </c>
      <c r="W7" s="105" t="s">
        <v>111</v>
      </c>
      <c r="X7" s="101">
        <v>590.94</v>
      </c>
      <c r="Y7" s="101">
        <v>0</v>
      </c>
      <c r="Z7" s="106">
        <v>0</v>
      </c>
      <c r="AA7" s="104" t="s">
        <v>1</v>
      </c>
      <c r="AB7" s="105" t="s">
        <v>111</v>
      </c>
      <c r="AC7" s="101">
        <v>1398.46</v>
      </c>
      <c r="AD7" s="101">
        <v>2.9400000000000546</v>
      </c>
      <c r="AE7" s="106">
        <v>0.9995999999999867</v>
      </c>
    </row>
    <row r="8" spans="1:31" ht="13.5">
      <c r="A8" s="1" t="s">
        <v>5</v>
      </c>
      <c r="B8" s="104" t="s">
        <v>1</v>
      </c>
      <c r="C8" s="105" t="s">
        <v>112</v>
      </c>
      <c r="D8" s="101">
        <v>0</v>
      </c>
      <c r="E8" s="101">
        <v>0</v>
      </c>
      <c r="F8" s="106">
        <v>0</v>
      </c>
      <c r="G8" s="104" t="s">
        <v>1</v>
      </c>
      <c r="H8" s="105" t="s">
        <v>112</v>
      </c>
      <c r="I8" s="101">
        <v>0</v>
      </c>
      <c r="J8" s="101">
        <v>0</v>
      </c>
      <c r="K8" s="106">
        <v>0</v>
      </c>
      <c r="L8" s="104" t="s">
        <v>1</v>
      </c>
      <c r="M8" s="105" t="s">
        <v>112</v>
      </c>
      <c r="N8" s="101">
        <v>0</v>
      </c>
      <c r="O8" s="101">
        <v>0</v>
      </c>
      <c r="P8" s="106">
        <v>0</v>
      </c>
      <c r="Q8" s="104" t="s">
        <v>1</v>
      </c>
      <c r="R8" s="105" t="s">
        <v>112</v>
      </c>
      <c r="S8" s="101">
        <v>0</v>
      </c>
      <c r="T8" s="101">
        <v>0</v>
      </c>
      <c r="U8" s="106">
        <v>0</v>
      </c>
      <c r="V8" s="104" t="s">
        <v>1</v>
      </c>
      <c r="W8" s="105" t="s">
        <v>112</v>
      </c>
      <c r="X8" s="101">
        <v>0</v>
      </c>
      <c r="Y8" s="101">
        <v>0</v>
      </c>
      <c r="Z8" s="106">
        <v>0</v>
      </c>
      <c r="AA8" s="104" t="s">
        <v>1</v>
      </c>
      <c r="AB8" s="105" t="s">
        <v>112</v>
      </c>
      <c r="AC8" s="101">
        <v>0</v>
      </c>
      <c r="AD8" s="101">
        <v>0</v>
      </c>
      <c r="AE8" s="106">
        <v>0</v>
      </c>
    </row>
    <row r="9" spans="1:31" ht="13.5">
      <c r="A9" s="1" t="s">
        <v>6</v>
      </c>
      <c r="B9" s="104" t="s">
        <v>1</v>
      </c>
      <c r="C9" s="105" t="s">
        <v>113</v>
      </c>
      <c r="D9" s="101">
        <v>38.18</v>
      </c>
      <c r="E9" s="101">
        <v>1.66</v>
      </c>
      <c r="F9" s="106">
        <v>0.5644</v>
      </c>
      <c r="G9" s="104" t="s">
        <v>1</v>
      </c>
      <c r="H9" s="105" t="s">
        <v>113</v>
      </c>
      <c r="I9" s="101">
        <v>63.909999999999854</v>
      </c>
      <c r="J9" s="101">
        <v>1.6600000000000819</v>
      </c>
      <c r="K9" s="106">
        <v>0.5644000000000062</v>
      </c>
      <c r="L9" s="104" t="s">
        <v>1</v>
      </c>
      <c r="M9" s="105" t="s">
        <v>113</v>
      </c>
      <c r="N9" s="101">
        <v>33.2</v>
      </c>
      <c r="O9" s="101">
        <v>1.66</v>
      </c>
      <c r="P9" s="106">
        <v>0.5644</v>
      </c>
      <c r="Q9" s="104" t="s">
        <v>1</v>
      </c>
      <c r="R9" s="105" t="s">
        <v>113</v>
      </c>
      <c r="S9" s="101">
        <v>63.07999999999811</v>
      </c>
      <c r="T9" s="101">
        <v>1.6600000000000819</v>
      </c>
      <c r="U9" s="106">
        <v>0.5643999999999778</v>
      </c>
      <c r="V9" s="104" t="s">
        <v>1</v>
      </c>
      <c r="W9" s="105" t="s">
        <v>113</v>
      </c>
      <c r="X9" s="101">
        <v>38.18</v>
      </c>
      <c r="Y9" s="101">
        <v>1.66</v>
      </c>
      <c r="Z9" s="106">
        <v>0.5644</v>
      </c>
      <c r="AA9" s="104" t="s">
        <v>1</v>
      </c>
      <c r="AB9" s="105" t="s">
        <v>113</v>
      </c>
      <c r="AC9" s="101">
        <v>412.51000000000204</v>
      </c>
      <c r="AD9" s="101">
        <v>1.6600000000003092</v>
      </c>
      <c r="AE9" s="106">
        <v>0.5643999999999778</v>
      </c>
    </row>
    <row r="10" spans="1:31" ht="13.5">
      <c r="A10" s="1" t="s">
        <v>7</v>
      </c>
      <c r="B10" s="104" t="s">
        <v>1</v>
      </c>
      <c r="C10" s="105" t="s">
        <v>114</v>
      </c>
      <c r="D10" s="101">
        <v>421.44</v>
      </c>
      <c r="E10" s="101">
        <v>0</v>
      </c>
      <c r="F10" s="106">
        <v>0</v>
      </c>
      <c r="G10" s="104" t="s">
        <v>1</v>
      </c>
      <c r="H10" s="105" t="s">
        <v>114</v>
      </c>
      <c r="I10" s="101">
        <v>1121.28</v>
      </c>
      <c r="J10" s="101">
        <v>0</v>
      </c>
      <c r="K10" s="106">
        <v>0</v>
      </c>
      <c r="L10" s="104" t="s">
        <v>1</v>
      </c>
      <c r="M10" s="105" t="s">
        <v>114</v>
      </c>
      <c r="N10" s="101">
        <v>208.32</v>
      </c>
      <c r="O10" s="101">
        <v>0</v>
      </c>
      <c r="P10" s="106">
        <v>0</v>
      </c>
      <c r="Q10" s="104" t="s">
        <v>1</v>
      </c>
      <c r="R10" s="105" t="s">
        <v>114</v>
      </c>
      <c r="S10" s="101">
        <v>1036.8</v>
      </c>
      <c r="T10" s="101">
        <v>0</v>
      </c>
      <c r="U10" s="106">
        <v>0</v>
      </c>
      <c r="V10" s="104" t="s">
        <v>1</v>
      </c>
      <c r="W10" s="105" t="s">
        <v>114</v>
      </c>
      <c r="X10" s="101">
        <v>421.44</v>
      </c>
      <c r="Y10" s="101">
        <v>0</v>
      </c>
      <c r="Z10" s="106">
        <v>0</v>
      </c>
      <c r="AA10" s="104" t="s">
        <v>1</v>
      </c>
      <c r="AB10" s="105" t="s">
        <v>114</v>
      </c>
      <c r="AC10" s="101">
        <v>1121.28</v>
      </c>
      <c r="AD10" s="101">
        <v>0</v>
      </c>
      <c r="AE10" s="106">
        <v>0</v>
      </c>
    </row>
    <row r="11" spans="1:31" ht="13.5">
      <c r="A11" s="1" t="s">
        <v>8</v>
      </c>
      <c r="B11" s="104" t="s">
        <v>1</v>
      </c>
      <c r="C11" s="105" t="s">
        <v>115</v>
      </c>
      <c r="D11" s="101">
        <v>103.02</v>
      </c>
      <c r="E11" s="101">
        <v>12.12</v>
      </c>
      <c r="F11" s="106">
        <v>4.1208</v>
      </c>
      <c r="G11" s="104" t="s">
        <v>1</v>
      </c>
      <c r="H11" s="105" t="s">
        <v>115</v>
      </c>
      <c r="I11" s="101">
        <v>213.11</v>
      </c>
      <c r="J11" s="101">
        <v>18.179999999999836</v>
      </c>
      <c r="K11" s="106">
        <v>6.1812000000001035</v>
      </c>
      <c r="L11" s="104" t="s">
        <v>1</v>
      </c>
      <c r="M11" s="105" t="s">
        <v>115</v>
      </c>
      <c r="N11" s="101">
        <v>50.5</v>
      </c>
      <c r="O11" s="101">
        <v>12.12</v>
      </c>
      <c r="P11" s="106">
        <v>4.1208</v>
      </c>
      <c r="Q11" s="104" t="s">
        <v>1</v>
      </c>
      <c r="R11" s="105" t="s">
        <v>115</v>
      </c>
      <c r="S11" s="101">
        <v>182.81</v>
      </c>
      <c r="T11" s="101">
        <v>16.159999999999854</v>
      </c>
      <c r="U11" s="106">
        <v>5.4944000000000415</v>
      </c>
      <c r="V11" s="104" t="s">
        <v>1</v>
      </c>
      <c r="W11" s="105" t="s">
        <v>115</v>
      </c>
      <c r="X11" s="101">
        <v>103.02</v>
      </c>
      <c r="Y11" s="101">
        <v>12.12</v>
      </c>
      <c r="Z11" s="106">
        <v>4.1208</v>
      </c>
      <c r="AA11" s="104" t="s">
        <v>1</v>
      </c>
      <c r="AB11" s="105" t="s">
        <v>115</v>
      </c>
      <c r="AC11" s="101">
        <v>213.11</v>
      </c>
      <c r="AD11" s="101">
        <v>18.179999999999836</v>
      </c>
      <c r="AE11" s="106">
        <v>6.18119999999999</v>
      </c>
    </row>
    <row r="12" spans="1:31" ht="13.5">
      <c r="A12" s="1" t="s">
        <v>9</v>
      </c>
      <c r="B12" s="104" t="s">
        <v>1</v>
      </c>
      <c r="C12" s="105" t="s">
        <v>116</v>
      </c>
      <c r="D12" s="101">
        <v>0</v>
      </c>
      <c r="E12" s="101">
        <v>0</v>
      </c>
      <c r="F12" s="106">
        <v>0</v>
      </c>
      <c r="G12" s="104" t="s">
        <v>1</v>
      </c>
      <c r="H12" s="105" t="s">
        <v>116</v>
      </c>
      <c r="I12" s="101">
        <v>0</v>
      </c>
      <c r="J12" s="101">
        <v>0</v>
      </c>
      <c r="K12" s="106">
        <v>0</v>
      </c>
      <c r="L12" s="104" t="s">
        <v>1</v>
      </c>
      <c r="M12" s="105" t="s">
        <v>116</v>
      </c>
      <c r="N12" s="101">
        <v>0</v>
      </c>
      <c r="O12" s="101">
        <v>0</v>
      </c>
      <c r="P12" s="106">
        <v>0</v>
      </c>
      <c r="Q12" s="104" t="s">
        <v>1</v>
      </c>
      <c r="R12" s="105" t="s">
        <v>116</v>
      </c>
      <c r="S12" s="101">
        <v>0</v>
      </c>
      <c r="T12" s="101">
        <v>0</v>
      </c>
      <c r="U12" s="106">
        <v>0</v>
      </c>
      <c r="V12" s="104" t="s">
        <v>1</v>
      </c>
      <c r="W12" s="105" t="s">
        <v>116</v>
      </c>
      <c r="X12" s="101">
        <v>0</v>
      </c>
      <c r="Y12" s="101">
        <v>0</v>
      </c>
      <c r="Z12" s="106">
        <v>0</v>
      </c>
      <c r="AA12" s="104" t="s">
        <v>1</v>
      </c>
      <c r="AB12" s="105" t="s">
        <v>116</v>
      </c>
      <c r="AC12" s="101">
        <v>0</v>
      </c>
      <c r="AD12" s="101">
        <v>0</v>
      </c>
      <c r="AE12" s="106">
        <v>0</v>
      </c>
    </row>
    <row r="13" spans="1:31" ht="13.5">
      <c r="A13" s="1" t="s">
        <v>10</v>
      </c>
      <c r="B13" s="104" t="s">
        <v>1</v>
      </c>
      <c r="C13" s="105" t="s">
        <v>117</v>
      </c>
      <c r="D13" s="101">
        <v>79.21</v>
      </c>
      <c r="E13" s="101">
        <v>2.67</v>
      </c>
      <c r="F13" s="106">
        <v>0.9078</v>
      </c>
      <c r="G13" s="104" t="s">
        <v>1</v>
      </c>
      <c r="H13" s="105" t="s">
        <v>117</v>
      </c>
      <c r="I13" s="101">
        <v>185.12</v>
      </c>
      <c r="J13" s="101">
        <v>4</v>
      </c>
      <c r="K13" s="106">
        <v>1.2103999999999928</v>
      </c>
      <c r="L13" s="104" t="s">
        <v>1</v>
      </c>
      <c r="M13" s="105" t="s">
        <v>117</v>
      </c>
      <c r="N13" s="101">
        <v>52.51</v>
      </c>
      <c r="O13" s="101">
        <v>2.67</v>
      </c>
      <c r="P13" s="106">
        <v>0.9078</v>
      </c>
      <c r="Q13" s="104" t="s">
        <v>1</v>
      </c>
      <c r="R13" s="105" t="s">
        <v>117</v>
      </c>
      <c r="S13" s="101">
        <v>949.63</v>
      </c>
      <c r="T13" s="101">
        <v>3.56</v>
      </c>
      <c r="U13" s="106">
        <v>1.2103999999999928</v>
      </c>
      <c r="V13" s="104" t="s">
        <v>1</v>
      </c>
      <c r="W13" s="105" t="s">
        <v>117</v>
      </c>
      <c r="X13" s="101">
        <v>307.94</v>
      </c>
      <c r="Y13" s="101">
        <v>2.67</v>
      </c>
      <c r="Z13" s="106">
        <v>0.9078</v>
      </c>
      <c r="AA13" s="104" t="s">
        <v>1</v>
      </c>
      <c r="AB13" s="105" t="s">
        <v>117</v>
      </c>
      <c r="AC13" s="101">
        <v>413.85</v>
      </c>
      <c r="AD13" s="101">
        <v>3.56</v>
      </c>
      <c r="AE13" s="106">
        <v>1.2103999999999928</v>
      </c>
    </row>
    <row r="14" spans="1:31" ht="13.5">
      <c r="A14" s="1" t="s">
        <v>11</v>
      </c>
      <c r="B14" s="104" t="s">
        <v>1</v>
      </c>
      <c r="C14" s="105" t="s">
        <v>118</v>
      </c>
      <c r="D14" s="101">
        <v>5665.36</v>
      </c>
      <c r="E14" s="101">
        <v>42.32</v>
      </c>
      <c r="F14" s="106">
        <v>14.388800000000002</v>
      </c>
      <c r="G14" s="104" t="s">
        <v>1</v>
      </c>
      <c r="H14" s="105" t="s">
        <v>118</v>
      </c>
      <c r="I14" s="101">
        <v>9896.44</v>
      </c>
      <c r="J14" s="101">
        <v>51.52</v>
      </c>
      <c r="K14" s="106">
        <v>17.51679999999999</v>
      </c>
      <c r="L14" s="104" t="s">
        <v>1</v>
      </c>
      <c r="M14" s="105" t="s">
        <v>118</v>
      </c>
      <c r="N14" s="101">
        <v>4220.96</v>
      </c>
      <c r="O14" s="101">
        <v>41.4</v>
      </c>
      <c r="P14" s="106">
        <v>14.076</v>
      </c>
      <c r="Q14" s="104" t="s">
        <v>1</v>
      </c>
      <c r="R14" s="105" t="s">
        <v>118</v>
      </c>
      <c r="S14" s="101">
        <v>10386.8</v>
      </c>
      <c r="T14" s="101">
        <v>51.52</v>
      </c>
      <c r="U14" s="106">
        <v>17.51679999999999</v>
      </c>
      <c r="V14" s="104" t="s">
        <v>1</v>
      </c>
      <c r="W14" s="105" t="s">
        <v>118</v>
      </c>
      <c r="X14" s="101">
        <v>5665.36</v>
      </c>
      <c r="Y14" s="101">
        <v>42.32</v>
      </c>
      <c r="Z14" s="106">
        <v>14.388800000000002</v>
      </c>
      <c r="AA14" s="104" t="s">
        <v>1</v>
      </c>
      <c r="AB14" s="105" t="s">
        <v>118</v>
      </c>
      <c r="AC14" s="101">
        <v>12978.44</v>
      </c>
      <c r="AD14" s="101">
        <v>51.52</v>
      </c>
      <c r="AE14" s="106">
        <v>17.51679999999999</v>
      </c>
    </row>
    <row r="15" spans="1:31" ht="13.5">
      <c r="A15" s="1" t="s">
        <v>12</v>
      </c>
      <c r="B15" s="104" t="s">
        <v>1</v>
      </c>
      <c r="C15" s="105" t="s">
        <v>119</v>
      </c>
      <c r="D15" s="101">
        <v>23.66</v>
      </c>
      <c r="E15" s="101">
        <v>0</v>
      </c>
      <c r="F15" s="106">
        <v>0</v>
      </c>
      <c r="G15" s="104" t="s">
        <v>1</v>
      </c>
      <c r="H15" s="105" t="s">
        <v>119</v>
      </c>
      <c r="I15" s="101">
        <v>37.3100000000004</v>
      </c>
      <c r="J15" s="101">
        <v>0</v>
      </c>
      <c r="K15" s="106">
        <v>0</v>
      </c>
      <c r="L15" s="104" t="s">
        <v>1</v>
      </c>
      <c r="M15" s="105" t="s">
        <v>119</v>
      </c>
      <c r="N15" s="101">
        <v>23.66</v>
      </c>
      <c r="O15" s="101">
        <v>0</v>
      </c>
      <c r="P15" s="106">
        <v>0</v>
      </c>
      <c r="Q15" s="104" t="s">
        <v>1</v>
      </c>
      <c r="R15" s="105" t="s">
        <v>119</v>
      </c>
      <c r="S15" s="101">
        <v>37.30999999999949</v>
      </c>
      <c r="T15" s="101">
        <v>0</v>
      </c>
      <c r="U15" s="106">
        <v>0</v>
      </c>
      <c r="V15" s="104" t="s">
        <v>1</v>
      </c>
      <c r="W15" s="105" t="s">
        <v>119</v>
      </c>
      <c r="X15" s="101">
        <v>23.66</v>
      </c>
      <c r="Y15" s="101">
        <v>0</v>
      </c>
      <c r="Z15" s="106">
        <v>0</v>
      </c>
      <c r="AA15" s="104" t="s">
        <v>1</v>
      </c>
      <c r="AB15" s="105" t="s">
        <v>119</v>
      </c>
      <c r="AC15" s="101">
        <v>37.30999999999949</v>
      </c>
      <c r="AD15" s="101">
        <v>0</v>
      </c>
      <c r="AE15" s="106">
        <v>0</v>
      </c>
    </row>
    <row r="16" spans="1:31" ht="13.5">
      <c r="A16" s="1" t="s">
        <v>13</v>
      </c>
      <c r="B16" s="104" t="s">
        <v>1</v>
      </c>
      <c r="C16" s="105" t="s">
        <v>120</v>
      </c>
      <c r="D16" s="101">
        <v>0</v>
      </c>
      <c r="E16" s="101">
        <v>0</v>
      </c>
      <c r="F16" s="106">
        <v>0</v>
      </c>
      <c r="G16" s="104" t="s">
        <v>1</v>
      </c>
      <c r="H16" s="105" t="s">
        <v>120</v>
      </c>
      <c r="I16" s="101">
        <v>0</v>
      </c>
      <c r="J16" s="101">
        <v>0</v>
      </c>
      <c r="K16" s="106">
        <v>0</v>
      </c>
      <c r="L16" s="104" t="s">
        <v>1</v>
      </c>
      <c r="M16" s="105" t="s">
        <v>120</v>
      </c>
      <c r="N16" s="101">
        <v>0</v>
      </c>
      <c r="O16" s="101">
        <v>0</v>
      </c>
      <c r="P16" s="106">
        <v>0</v>
      </c>
      <c r="Q16" s="104" t="s">
        <v>1</v>
      </c>
      <c r="R16" s="105" t="s">
        <v>120</v>
      </c>
      <c r="S16" s="101">
        <v>0</v>
      </c>
      <c r="T16" s="101">
        <v>0</v>
      </c>
      <c r="U16" s="106">
        <v>0</v>
      </c>
      <c r="V16" s="104" t="s">
        <v>1</v>
      </c>
      <c r="W16" s="105" t="s">
        <v>120</v>
      </c>
      <c r="X16" s="101">
        <v>0</v>
      </c>
      <c r="Y16" s="101">
        <v>0</v>
      </c>
      <c r="Z16" s="106">
        <v>0</v>
      </c>
      <c r="AA16" s="104" t="s">
        <v>1</v>
      </c>
      <c r="AB16" s="105" t="s">
        <v>120</v>
      </c>
      <c r="AC16" s="101">
        <v>0</v>
      </c>
      <c r="AD16" s="101">
        <v>0</v>
      </c>
      <c r="AE16" s="106">
        <v>0</v>
      </c>
    </row>
    <row r="17" spans="1:31" ht="13.5">
      <c r="A17" s="1" t="s">
        <v>14</v>
      </c>
      <c r="B17" s="104" t="s">
        <v>1</v>
      </c>
      <c r="C17" s="105" t="s">
        <v>121</v>
      </c>
      <c r="D17" s="101">
        <v>0</v>
      </c>
      <c r="E17" s="101">
        <v>0</v>
      </c>
      <c r="F17" s="106">
        <v>0</v>
      </c>
      <c r="G17" s="104" t="s">
        <v>1</v>
      </c>
      <c r="H17" s="105" t="s">
        <v>121</v>
      </c>
      <c r="I17" s="101">
        <v>0</v>
      </c>
      <c r="J17" s="101">
        <v>0</v>
      </c>
      <c r="K17" s="106">
        <v>0</v>
      </c>
      <c r="L17" s="104" t="s">
        <v>1</v>
      </c>
      <c r="M17" s="105" t="s">
        <v>121</v>
      </c>
      <c r="N17" s="101">
        <v>0</v>
      </c>
      <c r="O17" s="101">
        <v>0</v>
      </c>
      <c r="P17" s="106">
        <v>0</v>
      </c>
      <c r="Q17" s="104" t="s">
        <v>1</v>
      </c>
      <c r="R17" s="105" t="s">
        <v>121</v>
      </c>
      <c r="S17" s="101">
        <v>0</v>
      </c>
      <c r="T17" s="101">
        <v>0</v>
      </c>
      <c r="U17" s="106">
        <v>0</v>
      </c>
      <c r="V17" s="104" t="s">
        <v>1</v>
      </c>
      <c r="W17" s="105" t="s">
        <v>121</v>
      </c>
      <c r="X17" s="101">
        <v>0</v>
      </c>
      <c r="Y17" s="101">
        <v>0</v>
      </c>
      <c r="Z17" s="106">
        <v>0</v>
      </c>
      <c r="AA17" s="104" t="s">
        <v>1</v>
      </c>
      <c r="AB17" s="105" t="s">
        <v>121</v>
      </c>
      <c r="AC17" s="101">
        <v>0</v>
      </c>
      <c r="AD17" s="101">
        <v>0</v>
      </c>
      <c r="AE17" s="106">
        <v>0</v>
      </c>
    </row>
    <row r="18" spans="1:31" ht="13.5">
      <c r="A18" s="1" t="s">
        <v>15</v>
      </c>
      <c r="B18" s="104" t="s">
        <v>1</v>
      </c>
      <c r="C18" s="105" t="s">
        <v>122</v>
      </c>
      <c r="D18" s="101">
        <v>0</v>
      </c>
      <c r="E18" s="101">
        <v>0</v>
      </c>
      <c r="F18" s="106">
        <v>0</v>
      </c>
      <c r="G18" s="104" t="s">
        <v>1</v>
      </c>
      <c r="H18" s="105" t="s">
        <v>122</v>
      </c>
      <c r="I18" s="101">
        <v>0</v>
      </c>
      <c r="J18" s="101">
        <v>0</v>
      </c>
      <c r="K18" s="106">
        <v>0</v>
      </c>
      <c r="L18" s="104" t="s">
        <v>1</v>
      </c>
      <c r="M18" s="105" t="s">
        <v>122</v>
      </c>
      <c r="N18" s="101">
        <v>0</v>
      </c>
      <c r="O18" s="101">
        <v>0</v>
      </c>
      <c r="P18" s="106">
        <v>0</v>
      </c>
      <c r="Q18" s="104" t="s">
        <v>1</v>
      </c>
      <c r="R18" s="105" t="s">
        <v>122</v>
      </c>
      <c r="S18" s="101">
        <v>0</v>
      </c>
      <c r="T18" s="101">
        <v>0</v>
      </c>
      <c r="U18" s="106">
        <v>0</v>
      </c>
      <c r="V18" s="104" t="s">
        <v>1</v>
      </c>
      <c r="W18" s="105" t="s">
        <v>122</v>
      </c>
      <c r="X18" s="101">
        <v>0</v>
      </c>
      <c r="Y18" s="101">
        <v>0</v>
      </c>
      <c r="Z18" s="106">
        <v>0</v>
      </c>
      <c r="AA18" s="104" t="s">
        <v>1</v>
      </c>
      <c r="AB18" s="105" t="s">
        <v>122</v>
      </c>
      <c r="AC18" s="101">
        <v>0</v>
      </c>
      <c r="AD18" s="101">
        <v>0</v>
      </c>
      <c r="AE18" s="106">
        <v>0</v>
      </c>
    </row>
    <row r="19" spans="1:31" ht="13.5">
      <c r="A19" s="1" t="s">
        <v>16</v>
      </c>
      <c r="B19" s="104" t="s">
        <v>1</v>
      </c>
      <c r="C19" s="105" t="s">
        <v>123</v>
      </c>
      <c r="D19" s="101">
        <v>0</v>
      </c>
      <c r="E19" s="101">
        <v>0</v>
      </c>
      <c r="F19" s="106">
        <v>0</v>
      </c>
      <c r="G19" s="104" t="s">
        <v>1</v>
      </c>
      <c r="H19" s="105" t="s">
        <v>123</v>
      </c>
      <c r="I19" s="101">
        <v>0</v>
      </c>
      <c r="J19" s="101">
        <v>0</v>
      </c>
      <c r="K19" s="106">
        <v>0</v>
      </c>
      <c r="L19" s="104" t="s">
        <v>1</v>
      </c>
      <c r="M19" s="105" t="s">
        <v>123</v>
      </c>
      <c r="N19" s="101">
        <v>0</v>
      </c>
      <c r="O19" s="101">
        <v>0</v>
      </c>
      <c r="P19" s="106">
        <v>0</v>
      </c>
      <c r="Q19" s="104" t="s">
        <v>1</v>
      </c>
      <c r="R19" s="105" t="s">
        <v>123</v>
      </c>
      <c r="S19" s="101">
        <v>0</v>
      </c>
      <c r="T19" s="101">
        <v>0</v>
      </c>
      <c r="U19" s="106">
        <v>0</v>
      </c>
      <c r="V19" s="104" t="s">
        <v>1</v>
      </c>
      <c r="W19" s="105" t="s">
        <v>123</v>
      </c>
      <c r="X19" s="101">
        <v>0</v>
      </c>
      <c r="Y19" s="101">
        <v>0</v>
      </c>
      <c r="Z19" s="106">
        <v>0</v>
      </c>
      <c r="AA19" s="104" t="s">
        <v>1</v>
      </c>
      <c r="AB19" s="105" t="s">
        <v>123</v>
      </c>
      <c r="AC19" s="101">
        <v>0</v>
      </c>
      <c r="AD19" s="101">
        <v>0</v>
      </c>
      <c r="AE19" s="106">
        <v>0</v>
      </c>
    </row>
    <row r="20" spans="1:31" ht="13.5">
      <c r="A20" s="1" t="s">
        <v>17</v>
      </c>
      <c r="B20" s="104" t="s">
        <v>1</v>
      </c>
      <c r="C20" s="105" t="s">
        <v>124</v>
      </c>
      <c r="D20" s="101">
        <v>729.56</v>
      </c>
      <c r="E20" s="101">
        <v>54.28</v>
      </c>
      <c r="F20" s="106">
        <v>18.4552</v>
      </c>
      <c r="G20" s="104" t="s">
        <v>1</v>
      </c>
      <c r="H20" s="105" t="s">
        <v>124</v>
      </c>
      <c r="I20" s="101">
        <v>1614.6</v>
      </c>
      <c r="J20" s="101">
        <v>180.32</v>
      </c>
      <c r="K20" s="106">
        <v>61.30879999999979</v>
      </c>
      <c r="L20" s="104" t="s">
        <v>1</v>
      </c>
      <c r="M20" s="105" t="s">
        <v>124</v>
      </c>
      <c r="N20" s="101">
        <v>442.52</v>
      </c>
      <c r="O20" s="101">
        <v>20.24</v>
      </c>
      <c r="P20" s="106">
        <v>6.881600000000001</v>
      </c>
      <c r="Q20" s="104" t="s">
        <v>1</v>
      </c>
      <c r="R20" s="105" t="s">
        <v>124</v>
      </c>
      <c r="S20" s="101">
        <v>1591.6</v>
      </c>
      <c r="T20" s="101">
        <v>135.24</v>
      </c>
      <c r="U20" s="106">
        <v>45.98159999999962</v>
      </c>
      <c r="V20" s="104" t="s">
        <v>1</v>
      </c>
      <c r="W20" s="105" t="s">
        <v>124</v>
      </c>
      <c r="X20" s="101">
        <v>729.56</v>
      </c>
      <c r="Y20" s="101">
        <v>54.28</v>
      </c>
      <c r="Z20" s="106">
        <v>18.4552</v>
      </c>
      <c r="AA20" s="104" t="s">
        <v>1</v>
      </c>
      <c r="AB20" s="105" t="s">
        <v>124</v>
      </c>
      <c r="AC20" s="101">
        <v>2179.48</v>
      </c>
      <c r="AD20" s="101">
        <v>180.32</v>
      </c>
      <c r="AE20" s="106">
        <v>61.30880000000002</v>
      </c>
    </row>
    <row r="21" spans="1:31" ht="13.5">
      <c r="A21" s="1" t="s">
        <v>18</v>
      </c>
      <c r="B21" s="104" t="s">
        <v>1</v>
      </c>
      <c r="C21" s="105" t="s">
        <v>125</v>
      </c>
      <c r="D21" s="101">
        <v>0</v>
      </c>
      <c r="E21" s="101">
        <v>0</v>
      </c>
      <c r="F21" s="106">
        <v>0</v>
      </c>
      <c r="G21" s="104" t="s">
        <v>1</v>
      </c>
      <c r="H21" s="105" t="s">
        <v>125</v>
      </c>
      <c r="I21" s="101">
        <v>0</v>
      </c>
      <c r="J21" s="101">
        <v>0</v>
      </c>
      <c r="K21" s="106">
        <v>0</v>
      </c>
      <c r="L21" s="104" t="s">
        <v>1</v>
      </c>
      <c r="M21" s="105" t="s">
        <v>125</v>
      </c>
      <c r="N21" s="101">
        <v>0</v>
      </c>
      <c r="O21" s="101">
        <v>0</v>
      </c>
      <c r="P21" s="106">
        <v>0</v>
      </c>
      <c r="Q21" s="104" t="s">
        <v>1</v>
      </c>
      <c r="R21" s="105" t="s">
        <v>125</v>
      </c>
      <c r="S21" s="101">
        <v>0</v>
      </c>
      <c r="T21" s="101">
        <v>0</v>
      </c>
      <c r="U21" s="106">
        <v>0</v>
      </c>
      <c r="V21" s="104" t="s">
        <v>1</v>
      </c>
      <c r="W21" s="105" t="s">
        <v>125</v>
      </c>
      <c r="X21" s="101">
        <v>0</v>
      </c>
      <c r="Y21" s="101">
        <v>0</v>
      </c>
      <c r="Z21" s="106">
        <v>0</v>
      </c>
      <c r="AA21" s="104" t="s">
        <v>1</v>
      </c>
      <c r="AB21" s="105" t="s">
        <v>125</v>
      </c>
      <c r="AC21" s="101">
        <v>0</v>
      </c>
      <c r="AD21" s="101">
        <v>0</v>
      </c>
      <c r="AE21" s="106">
        <v>0</v>
      </c>
    </row>
    <row r="22" spans="1:31" ht="13.5">
      <c r="A22" s="1" t="s">
        <v>19</v>
      </c>
      <c r="B22" s="104" t="s">
        <v>1</v>
      </c>
      <c r="C22" s="105" t="s">
        <v>126</v>
      </c>
      <c r="D22" s="101">
        <v>0</v>
      </c>
      <c r="E22" s="101">
        <v>0</v>
      </c>
      <c r="F22" s="106">
        <v>0</v>
      </c>
      <c r="G22" s="104" t="s">
        <v>1</v>
      </c>
      <c r="H22" s="105" t="s">
        <v>126</v>
      </c>
      <c r="I22" s="101">
        <v>0</v>
      </c>
      <c r="J22" s="101">
        <v>0</v>
      </c>
      <c r="K22" s="106">
        <v>0</v>
      </c>
      <c r="L22" s="104" t="s">
        <v>1</v>
      </c>
      <c r="M22" s="105" t="s">
        <v>126</v>
      </c>
      <c r="N22" s="101">
        <v>0</v>
      </c>
      <c r="O22" s="101">
        <v>0</v>
      </c>
      <c r="P22" s="106">
        <v>0</v>
      </c>
      <c r="Q22" s="104" t="s">
        <v>1</v>
      </c>
      <c r="R22" s="105" t="s">
        <v>126</v>
      </c>
      <c r="S22" s="101">
        <v>0</v>
      </c>
      <c r="T22" s="101">
        <v>0</v>
      </c>
      <c r="U22" s="106">
        <v>0</v>
      </c>
      <c r="V22" s="104" t="s">
        <v>1</v>
      </c>
      <c r="W22" s="105" t="s">
        <v>126</v>
      </c>
      <c r="X22" s="101">
        <v>0</v>
      </c>
      <c r="Y22" s="101">
        <v>0</v>
      </c>
      <c r="Z22" s="106">
        <v>0</v>
      </c>
      <c r="AA22" s="104" t="s">
        <v>1</v>
      </c>
      <c r="AB22" s="105" t="s">
        <v>126</v>
      </c>
      <c r="AC22" s="101">
        <v>0</v>
      </c>
      <c r="AD22" s="101">
        <v>0</v>
      </c>
      <c r="AE22" s="106">
        <v>0</v>
      </c>
    </row>
    <row r="23" spans="1:31" ht="13.5">
      <c r="A23" s="1" t="s">
        <v>20</v>
      </c>
      <c r="B23" s="104" t="s">
        <v>1</v>
      </c>
      <c r="C23" s="105" t="s">
        <v>127</v>
      </c>
      <c r="D23" s="101">
        <v>0</v>
      </c>
      <c r="E23" s="101">
        <v>0</v>
      </c>
      <c r="F23" s="106">
        <v>0</v>
      </c>
      <c r="G23" s="104" t="s">
        <v>1</v>
      </c>
      <c r="H23" s="105" t="s">
        <v>127</v>
      </c>
      <c r="I23" s="101">
        <v>25.38000000000011</v>
      </c>
      <c r="J23" s="101">
        <v>15.979999999999563</v>
      </c>
      <c r="K23" s="106">
        <v>5.4331999999999425</v>
      </c>
      <c r="L23" s="104" t="s">
        <v>1</v>
      </c>
      <c r="M23" s="105" t="s">
        <v>127</v>
      </c>
      <c r="N23" s="101">
        <v>0</v>
      </c>
      <c r="O23" s="101">
        <v>0</v>
      </c>
      <c r="P23" s="106">
        <v>0</v>
      </c>
      <c r="Q23" s="104" t="s">
        <v>1</v>
      </c>
      <c r="R23" s="105" t="s">
        <v>127</v>
      </c>
      <c r="S23" s="101">
        <v>25.3799999999992</v>
      </c>
      <c r="T23" s="101">
        <v>15.980000000000473</v>
      </c>
      <c r="U23" s="106">
        <v>5.4331999999999425</v>
      </c>
      <c r="V23" s="104" t="s">
        <v>1</v>
      </c>
      <c r="W23" s="105" t="s">
        <v>127</v>
      </c>
      <c r="X23" s="101">
        <v>0</v>
      </c>
      <c r="Y23" s="101">
        <v>0</v>
      </c>
      <c r="Z23" s="106">
        <v>0</v>
      </c>
      <c r="AA23" s="104" t="s">
        <v>1</v>
      </c>
      <c r="AB23" s="105" t="s">
        <v>127</v>
      </c>
      <c r="AC23" s="101">
        <v>25.38000000000011</v>
      </c>
      <c r="AD23" s="101">
        <v>15.979999999999563</v>
      </c>
      <c r="AE23" s="106">
        <v>5.433199999999715</v>
      </c>
    </row>
    <row r="24" spans="1:31" ht="13.5">
      <c r="A24" s="1" t="s">
        <v>21</v>
      </c>
      <c r="B24" s="104" t="s">
        <v>1</v>
      </c>
      <c r="C24" s="105" t="s">
        <v>128</v>
      </c>
      <c r="D24" s="101">
        <v>0</v>
      </c>
      <c r="E24" s="101">
        <v>0</v>
      </c>
      <c r="F24" s="106">
        <v>0</v>
      </c>
      <c r="G24" s="104" t="s">
        <v>1</v>
      </c>
      <c r="H24" s="105" t="s">
        <v>128</v>
      </c>
      <c r="I24" s="101">
        <v>0</v>
      </c>
      <c r="J24" s="101">
        <v>0</v>
      </c>
      <c r="K24" s="106">
        <v>0</v>
      </c>
      <c r="L24" s="104" t="s">
        <v>1</v>
      </c>
      <c r="M24" s="105" t="s">
        <v>128</v>
      </c>
      <c r="N24" s="101">
        <v>0</v>
      </c>
      <c r="O24" s="101">
        <v>0</v>
      </c>
      <c r="P24" s="106">
        <v>0</v>
      </c>
      <c r="Q24" s="104" t="s">
        <v>1</v>
      </c>
      <c r="R24" s="105" t="s">
        <v>128</v>
      </c>
      <c r="S24" s="101">
        <v>0</v>
      </c>
      <c r="T24" s="101">
        <v>0</v>
      </c>
      <c r="U24" s="106">
        <v>0</v>
      </c>
      <c r="V24" s="104" t="s">
        <v>1</v>
      </c>
      <c r="W24" s="105" t="s">
        <v>128</v>
      </c>
      <c r="X24" s="101">
        <v>0</v>
      </c>
      <c r="Y24" s="101">
        <v>0</v>
      </c>
      <c r="Z24" s="106">
        <v>0</v>
      </c>
      <c r="AA24" s="104" t="s">
        <v>1</v>
      </c>
      <c r="AB24" s="105" t="s">
        <v>128</v>
      </c>
      <c r="AC24" s="101">
        <v>0</v>
      </c>
      <c r="AD24" s="101">
        <v>0</v>
      </c>
      <c r="AE24" s="106">
        <v>0</v>
      </c>
    </row>
    <row r="25" spans="1:31" ht="13.5">
      <c r="A25" s="1" t="s">
        <v>22</v>
      </c>
      <c r="B25" s="104" t="s">
        <v>1</v>
      </c>
      <c r="C25" s="105" t="s">
        <v>129</v>
      </c>
      <c r="D25" s="101">
        <v>0</v>
      </c>
      <c r="E25" s="101">
        <v>0</v>
      </c>
      <c r="F25" s="106">
        <v>0</v>
      </c>
      <c r="G25" s="104" t="s">
        <v>1</v>
      </c>
      <c r="H25" s="105" t="s">
        <v>129</v>
      </c>
      <c r="I25" s="101">
        <v>0</v>
      </c>
      <c r="J25" s="101">
        <v>0</v>
      </c>
      <c r="K25" s="106">
        <v>0</v>
      </c>
      <c r="L25" s="104" t="s">
        <v>1</v>
      </c>
      <c r="M25" s="105" t="s">
        <v>129</v>
      </c>
      <c r="N25" s="101">
        <v>0</v>
      </c>
      <c r="O25" s="101">
        <v>0</v>
      </c>
      <c r="P25" s="106">
        <v>0</v>
      </c>
      <c r="Q25" s="104" t="s">
        <v>1</v>
      </c>
      <c r="R25" s="105" t="s">
        <v>129</v>
      </c>
      <c r="S25" s="101">
        <v>0</v>
      </c>
      <c r="T25" s="101">
        <v>0</v>
      </c>
      <c r="U25" s="106">
        <v>0</v>
      </c>
      <c r="V25" s="104" t="s">
        <v>1</v>
      </c>
      <c r="W25" s="105" t="s">
        <v>129</v>
      </c>
      <c r="X25" s="101">
        <v>0</v>
      </c>
      <c r="Y25" s="101">
        <v>0</v>
      </c>
      <c r="Z25" s="106">
        <v>0</v>
      </c>
      <c r="AA25" s="104" t="s">
        <v>1</v>
      </c>
      <c r="AB25" s="105" t="s">
        <v>129</v>
      </c>
      <c r="AC25" s="101">
        <v>0</v>
      </c>
      <c r="AD25" s="101">
        <v>0</v>
      </c>
      <c r="AE25" s="106">
        <v>0</v>
      </c>
    </row>
    <row r="26" spans="1:31" ht="13.5">
      <c r="A26" s="1" t="s">
        <v>23</v>
      </c>
      <c r="B26" s="104" t="s">
        <v>1</v>
      </c>
      <c r="C26" s="105" t="s">
        <v>130</v>
      </c>
      <c r="D26" s="101">
        <v>0</v>
      </c>
      <c r="E26" s="101">
        <v>0</v>
      </c>
      <c r="F26" s="106">
        <v>0</v>
      </c>
      <c r="G26" s="104" t="s">
        <v>1</v>
      </c>
      <c r="H26" s="105" t="s">
        <v>130</v>
      </c>
      <c r="I26" s="101">
        <v>0</v>
      </c>
      <c r="J26" s="101">
        <v>0</v>
      </c>
      <c r="K26" s="106">
        <v>0</v>
      </c>
      <c r="L26" s="104" t="s">
        <v>1</v>
      </c>
      <c r="M26" s="105" t="s">
        <v>130</v>
      </c>
      <c r="N26" s="101">
        <v>0</v>
      </c>
      <c r="O26" s="101">
        <v>0</v>
      </c>
      <c r="P26" s="106">
        <v>0</v>
      </c>
      <c r="Q26" s="104" t="s">
        <v>1</v>
      </c>
      <c r="R26" s="105" t="s">
        <v>130</v>
      </c>
      <c r="S26" s="101">
        <v>0</v>
      </c>
      <c r="T26" s="101">
        <v>0</v>
      </c>
      <c r="U26" s="106">
        <v>0</v>
      </c>
      <c r="V26" s="104" t="s">
        <v>1</v>
      </c>
      <c r="W26" s="105" t="s">
        <v>130</v>
      </c>
      <c r="X26" s="101">
        <v>0</v>
      </c>
      <c r="Y26" s="101">
        <v>0</v>
      </c>
      <c r="Z26" s="106">
        <v>0</v>
      </c>
      <c r="AA26" s="104" t="s">
        <v>1</v>
      </c>
      <c r="AB26" s="105" t="s">
        <v>130</v>
      </c>
      <c r="AC26" s="101">
        <v>0</v>
      </c>
      <c r="AD26" s="101">
        <v>0</v>
      </c>
      <c r="AE26" s="106">
        <v>0</v>
      </c>
    </row>
    <row r="27" spans="1:31" ht="14.25" thickBot="1">
      <c r="A27" s="1" t="s">
        <v>24</v>
      </c>
      <c r="B27" s="107" t="s">
        <v>1</v>
      </c>
      <c r="C27" s="108" t="s">
        <v>131</v>
      </c>
      <c r="D27" s="110">
        <v>0</v>
      </c>
      <c r="E27" s="110">
        <v>0</v>
      </c>
      <c r="F27" s="111">
        <v>0</v>
      </c>
      <c r="G27" s="113" t="s">
        <v>1</v>
      </c>
      <c r="H27" s="114" t="s">
        <v>131</v>
      </c>
      <c r="I27" s="110">
        <v>9.11999999999989</v>
      </c>
      <c r="J27" s="110">
        <v>0</v>
      </c>
      <c r="K27" s="111">
        <v>0</v>
      </c>
      <c r="L27" s="107" t="s">
        <v>1</v>
      </c>
      <c r="M27" s="108" t="s">
        <v>131</v>
      </c>
      <c r="N27" s="110">
        <v>0</v>
      </c>
      <c r="O27" s="110">
        <v>0</v>
      </c>
      <c r="P27" s="111">
        <v>0</v>
      </c>
      <c r="Q27" s="113" t="s">
        <v>1</v>
      </c>
      <c r="R27" s="114" t="s">
        <v>131</v>
      </c>
      <c r="S27" s="110">
        <v>9.11999999999989</v>
      </c>
      <c r="T27" s="110">
        <v>0</v>
      </c>
      <c r="U27" s="111">
        <v>0</v>
      </c>
      <c r="V27" s="107" t="s">
        <v>1</v>
      </c>
      <c r="W27" s="108" t="s">
        <v>131</v>
      </c>
      <c r="X27" s="110">
        <v>0</v>
      </c>
      <c r="Y27" s="110">
        <v>0</v>
      </c>
      <c r="Z27" s="111">
        <v>0</v>
      </c>
      <c r="AA27" s="113" t="s">
        <v>1</v>
      </c>
      <c r="AB27" s="114" t="s">
        <v>131</v>
      </c>
      <c r="AC27" s="110">
        <v>9.11999999999989</v>
      </c>
      <c r="AD27" s="110">
        <v>0</v>
      </c>
      <c r="AE27" s="111">
        <v>0</v>
      </c>
    </row>
    <row r="28" spans="1:31" ht="13.5">
      <c r="A28" s="1" t="s">
        <v>25</v>
      </c>
      <c r="B28" s="98" t="s">
        <v>284</v>
      </c>
      <c r="C28" s="99" t="s">
        <v>132</v>
      </c>
      <c r="D28" s="102">
        <v>0</v>
      </c>
      <c r="E28" s="102">
        <v>0</v>
      </c>
      <c r="F28" s="103">
        <v>0</v>
      </c>
      <c r="G28" s="98" t="s">
        <v>284</v>
      </c>
      <c r="H28" s="99" t="s">
        <v>132</v>
      </c>
      <c r="I28" s="102">
        <v>0</v>
      </c>
      <c r="J28" s="102">
        <v>0</v>
      </c>
      <c r="K28" s="103">
        <v>0</v>
      </c>
      <c r="L28" s="98" t="s">
        <v>284</v>
      </c>
      <c r="M28" s="99" t="s">
        <v>132</v>
      </c>
      <c r="N28" s="102">
        <v>0</v>
      </c>
      <c r="O28" s="102">
        <v>0</v>
      </c>
      <c r="P28" s="103">
        <v>0</v>
      </c>
      <c r="Q28" s="98" t="s">
        <v>284</v>
      </c>
      <c r="R28" s="99" t="s">
        <v>132</v>
      </c>
      <c r="S28" s="102">
        <v>0</v>
      </c>
      <c r="T28" s="102">
        <v>0</v>
      </c>
      <c r="U28" s="103">
        <v>0</v>
      </c>
      <c r="V28" s="98" t="s">
        <v>284</v>
      </c>
      <c r="W28" s="99" t="s">
        <v>132</v>
      </c>
      <c r="X28" s="102">
        <v>0</v>
      </c>
      <c r="Y28" s="102">
        <v>0</v>
      </c>
      <c r="Z28" s="103">
        <v>0</v>
      </c>
      <c r="AA28" s="98" t="s">
        <v>284</v>
      </c>
      <c r="AB28" s="99" t="s">
        <v>132</v>
      </c>
      <c r="AC28" s="102">
        <v>0</v>
      </c>
      <c r="AD28" s="102">
        <v>0</v>
      </c>
      <c r="AE28" s="103">
        <v>0</v>
      </c>
    </row>
    <row r="29" spans="1:31" ht="13.5">
      <c r="A29" s="1" t="s">
        <v>26</v>
      </c>
      <c r="B29" s="104" t="s">
        <v>284</v>
      </c>
      <c r="C29" s="105" t="s">
        <v>133</v>
      </c>
      <c r="D29" s="101">
        <v>0</v>
      </c>
      <c r="E29" s="101">
        <v>0</v>
      </c>
      <c r="F29" s="106">
        <v>0</v>
      </c>
      <c r="G29" s="104" t="s">
        <v>284</v>
      </c>
      <c r="H29" s="105" t="s">
        <v>133</v>
      </c>
      <c r="I29" s="101">
        <v>0</v>
      </c>
      <c r="J29" s="101">
        <v>0</v>
      </c>
      <c r="K29" s="106">
        <v>0</v>
      </c>
      <c r="L29" s="104" t="s">
        <v>284</v>
      </c>
      <c r="M29" s="105" t="s">
        <v>133</v>
      </c>
      <c r="N29" s="101">
        <v>0</v>
      </c>
      <c r="O29" s="101">
        <v>0</v>
      </c>
      <c r="P29" s="106">
        <v>0</v>
      </c>
      <c r="Q29" s="104" t="s">
        <v>284</v>
      </c>
      <c r="R29" s="105" t="s">
        <v>133</v>
      </c>
      <c r="S29" s="101">
        <v>0</v>
      </c>
      <c r="T29" s="101">
        <v>0</v>
      </c>
      <c r="U29" s="106">
        <v>0</v>
      </c>
      <c r="V29" s="104" t="s">
        <v>284</v>
      </c>
      <c r="W29" s="105" t="s">
        <v>133</v>
      </c>
      <c r="X29" s="101">
        <v>0</v>
      </c>
      <c r="Y29" s="101">
        <v>0</v>
      </c>
      <c r="Z29" s="106">
        <v>0</v>
      </c>
      <c r="AA29" s="104" t="s">
        <v>284</v>
      </c>
      <c r="AB29" s="105" t="s">
        <v>133</v>
      </c>
      <c r="AC29" s="101">
        <v>0</v>
      </c>
      <c r="AD29" s="101">
        <v>0</v>
      </c>
      <c r="AE29" s="106">
        <v>0</v>
      </c>
    </row>
    <row r="30" spans="1:31" ht="13.5">
      <c r="A30" s="1" t="s">
        <v>27</v>
      </c>
      <c r="B30" s="104" t="s">
        <v>284</v>
      </c>
      <c r="C30" s="105" t="s">
        <v>134</v>
      </c>
      <c r="D30" s="101">
        <v>0</v>
      </c>
      <c r="E30" s="101">
        <v>0</v>
      </c>
      <c r="F30" s="106">
        <v>0</v>
      </c>
      <c r="G30" s="104" t="s">
        <v>284</v>
      </c>
      <c r="H30" s="105" t="s">
        <v>134</v>
      </c>
      <c r="I30" s="101">
        <v>0</v>
      </c>
      <c r="J30" s="101">
        <v>0</v>
      </c>
      <c r="K30" s="106">
        <v>0</v>
      </c>
      <c r="L30" s="104" t="s">
        <v>284</v>
      </c>
      <c r="M30" s="105" t="s">
        <v>134</v>
      </c>
      <c r="N30" s="101">
        <v>0</v>
      </c>
      <c r="O30" s="101">
        <v>0</v>
      </c>
      <c r="P30" s="106">
        <v>0</v>
      </c>
      <c r="Q30" s="104" t="s">
        <v>284</v>
      </c>
      <c r="R30" s="105" t="s">
        <v>134</v>
      </c>
      <c r="S30" s="101">
        <v>0</v>
      </c>
      <c r="T30" s="101">
        <v>0</v>
      </c>
      <c r="U30" s="106">
        <v>0</v>
      </c>
      <c r="V30" s="104" t="s">
        <v>284</v>
      </c>
      <c r="W30" s="105" t="s">
        <v>134</v>
      </c>
      <c r="X30" s="101">
        <v>0</v>
      </c>
      <c r="Y30" s="101">
        <v>0</v>
      </c>
      <c r="Z30" s="106">
        <v>0</v>
      </c>
      <c r="AA30" s="104" t="s">
        <v>284</v>
      </c>
      <c r="AB30" s="105" t="s">
        <v>134</v>
      </c>
      <c r="AC30" s="101">
        <v>0</v>
      </c>
      <c r="AD30" s="101">
        <v>0</v>
      </c>
      <c r="AE30" s="106">
        <v>0</v>
      </c>
    </row>
    <row r="31" spans="1:31" ht="13.5">
      <c r="A31" s="1" t="s">
        <v>28</v>
      </c>
      <c r="B31" s="104" t="s">
        <v>284</v>
      </c>
      <c r="C31" s="105" t="s">
        <v>113</v>
      </c>
      <c r="D31" s="101">
        <v>0</v>
      </c>
      <c r="E31" s="101">
        <v>0</v>
      </c>
      <c r="F31" s="106">
        <v>0</v>
      </c>
      <c r="G31" s="104" t="s">
        <v>284</v>
      </c>
      <c r="H31" s="105" t="s">
        <v>113</v>
      </c>
      <c r="I31" s="101">
        <v>0</v>
      </c>
      <c r="J31" s="101">
        <v>0</v>
      </c>
      <c r="K31" s="106">
        <v>0</v>
      </c>
      <c r="L31" s="104" t="s">
        <v>284</v>
      </c>
      <c r="M31" s="105" t="s">
        <v>113</v>
      </c>
      <c r="N31" s="101">
        <v>0</v>
      </c>
      <c r="O31" s="101">
        <v>0</v>
      </c>
      <c r="P31" s="106">
        <v>0</v>
      </c>
      <c r="Q31" s="104" t="s">
        <v>284</v>
      </c>
      <c r="R31" s="105" t="s">
        <v>113</v>
      </c>
      <c r="S31" s="101">
        <v>0</v>
      </c>
      <c r="T31" s="101">
        <v>0</v>
      </c>
      <c r="U31" s="106">
        <v>0</v>
      </c>
      <c r="V31" s="104" t="s">
        <v>284</v>
      </c>
      <c r="W31" s="105" t="s">
        <v>113</v>
      </c>
      <c r="X31" s="101">
        <v>0</v>
      </c>
      <c r="Y31" s="101">
        <v>0</v>
      </c>
      <c r="Z31" s="106">
        <v>0</v>
      </c>
      <c r="AA31" s="104" t="s">
        <v>284</v>
      </c>
      <c r="AB31" s="105" t="s">
        <v>113</v>
      </c>
      <c r="AC31" s="101">
        <v>0</v>
      </c>
      <c r="AD31" s="101">
        <v>0</v>
      </c>
      <c r="AE31" s="106">
        <v>0</v>
      </c>
    </row>
    <row r="32" spans="1:31" ht="13.5">
      <c r="A32" s="1" t="s">
        <v>29</v>
      </c>
      <c r="B32" s="104" t="s">
        <v>284</v>
      </c>
      <c r="C32" s="105" t="s">
        <v>135</v>
      </c>
      <c r="D32" s="101">
        <v>0</v>
      </c>
      <c r="E32" s="101">
        <v>0</v>
      </c>
      <c r="F32" s="106">
        <v>0</v>
      </c>
      <c r="G32" s="104" t="s">
        <v>284</v>
      </c>
      <c r="H32" s="105" t="s">
        <v>135</v>
      </c>
      <c r="I32" s="101">
        <v>0</v>
      </c>
      <c r="J32" s="101">
        <v>0</v>
      </c>
      <c r="K32" s="106">
        <v>0</v>
      </c>
      <c r="L32" s="104" t="s">
        <v>284</v>
      </c>
      <c r="M32" s="105" t="s">
        <v>135</v>
      </c>
      <c r="N32" s="101">
        <v>0</v>
      </c>
      <c r="O32" s="101">
        <v>0</v>
      </c>
      <c r="P32" s="106">
        <v>0</v>
      </c>
      <c r="Q32" s="104" t="s">
        <v>284</v>
      </c>
      <c r="R32" s="105" t="s">
        <v>135</v>
      </c>
      <c r="S32" s="101">
        <v>0</v>
      </c>
      <c r="T32" s="101">
        <v>0</v>
      </c>
      <c r="U32" s="106">
        <v>0</v>
      </c>
      <c r="V32" s="104" t="s">
        <v>284</v>
      </c>
      <c r="W32" s="105" t="s">
        <v>135</v>
      </c>
      <c r="X32" s="101">
        <v>0</v>
      </c>
      <c r="Y32" s="101">
        <v>0</v>
      </c>
      <c r="Z32" s="106">
        <v>0</v>
      </c>
      <c r="AA32" s="104" t="s">
        <v>284</v>
      </c>
      <c r="AB32" s="105" t="s">
        <v>135</v>
      </c>
      <c r="AC32" s="101">
        <v>0</v>
      </c>
      <c r="AD32" s="101">
        <v>0</v>
      </c>
      <c r="AE32" s="106">
        <v>0</v>
      </c>
    </row>
    <row r="33" spans="1:31" ht="13.5">
      <c r="A33" s="1" t="s">
        <v>30</v>
      </c>
      <c r="B33" s="104" t="s">
        <v>284</v>
      </c>
      <c r="C33" s="105" t="s">
        <v>136</v>
      </c>
      <c r="D33" s="101">
        <v>0</v>
      </c>
      <c r="E33" s="101">
        <v>0</v>
      </c>
      <c r="F33" s="106">
        <v>0</v>
      </c>
      <c r="G33" s="104" t="s">
        <v>284</v>
      </c>
      <c r="H33" s="105" t="s">
        <v>136</v>
      </c>
      <c r="I33" s="101">
        <v>0</v>
      </c>
      <c r="J33" s="101">
        <v>0</v>
      </c>
      <c r="K33" s="106">
        <v>0</v>
      </c>
      <c r="L33" s="104" t="s">
        <v>284</v>
      </c>
      <c r="M33" s="105" t="s">
        <v>136</v>
      </c>
      <c r="N33" s="101">
        <v>0</v>
      </c>
      <c r="O33" s="101">
        <v>0</v>
      </c>
      <c r="P33" s="106">
        <v>0</v>
      </c>
      <c r="Q33" s="104" t="s">
        <v>284</v>
      </c>
      <c r="R33" s="105" t="s">
        <v>136</v>
      </c>
      <c r="S33" s="101">
        <v>0</v>
      </c>
      <c r="T33" s="101">
        <v>0</v>
      </c>
      <c r="U33" s="106">
        <v>0</v>
      </c>
      <c r="V33" s="104" t="s">
        <v>284</v>
      </c>
      <c r="W33" s="105" t="s">
        <v>136</v>
      </c>
      <c r="X33" s="101">
        <v>0</v>
      </c>
      <c r="Y33" s="101">
        <v>0</v>
      </c>
      <c r="Z33" s="106">
        <v>0</v>
      </c>
      <c r="AA33" s="104" t="s">
        <v>284</v>
      </c>
      <c r="AB33" s="105" t="s">
        <v>136</v>
      </c>
      <c r="AC33" s="101">
        <v>0</v>
      </c>
      <c r="AD33" s="101">
        <v>0</v>
      </c>
      <c r="AE33" s="106">
        <v>0</v>
      </c>
    </row>
    <row r="34" spans="1:31" ht="14.25" thickBot="1">
      <c r="A34" s="1" t="s">
        <v>31</v>
      </c>
      <c r="B34" s="113" t="s">
        <v>284</v>
      </c>
      <c r="C34" s="114" t="s">
        <v>137</v>
      </c>
      <c r="D34" s="116">
        <v>0</v>
      </c>
      <c r="E34" s="116">
        <v>0</v>
      </c>
      <c r="F34" s="117">
        <v>0</v>
      </c>
      <c r="G34" s="113" t="s">
        <v>284</v>
      </c>
      <c r="H34" s="114" t="s">
        <v>137</v>
      </c>
      <c r="I34" s="116">
        <v>0</v>
      </c>
      <c r="J34" s="116">
        <v>0</v>
      </c>
      <c r="K34" s="117">
        <v>0</v>
      </c>
      <c r="L34" s="113" t="s">
        <v>284</v>
      </c>
      <c r="M34" s="114" t="s">
        <v>137</v>
      </c>
      <c r="N34" s="116">
        <v>0</v>
      </c>
      <c r="O34" s="116">
        <v>0</v>
      </c>
      <c r="P34" s="117">
        <v>0</v>
      </c>
      <c r="Q34" s="113" t="s">
        <v>284</v>
      </c>
      <c r="R34" s="114" t="s">
        <v>137</v>
      </c>
      <c r="S34" s="116">
        <v>0</v>
      </c>
      <c r="T34" s="116">
        <v>0</v>
      </c>
      <c r="U34" s="117">
        <v>0</v>
      </c>
      <c r="V34" s="113" t="s">
        <v>284</v>
      </c>
      <c r="W34" s="114" t="s">
        <v>137</v>
      </c>
      <c r="X34" s="116">
        <v>0</v>
      </c>
      <c r="Y34" s="116">
        <v>0</v>
      </c>
      <c r="Z34" s="117">
        <v>0</v>
      </c>
      <c r="AA34" s="113" t="s">
        <v>284</v>
      </c>
      <c r="AB34" s="114" t="s">
        <v>137</v>
      </c>
      <c r="AC34" s="116">
        <v>0</v>
      </c>
      <c r="AD34" s="116">
        <v>0</v>
      </c>
      <c r="AE34" s="117">
        <v>0</v>
      </c>
    </row>
    <row r="35" spans="1:31" ht="13.5">
      <c r="A35" s="1" t="s">
        <v>32</v>
      </c>
      <c r="B35" s="118" t="s">
        <v>33</v>
      </c>
      <c r="C35" s="119"/>
      <c r="D35" s="101">
        <v>0</v>
      </c>
      <c r="E35" s="101">
        <v>0</v>
      </c>
      <c r="F35" s="106">
        <v>0</v>
      </c>
      <c r="G35" s="98" t="s">
        <v>33</v>
      </c>
      <c r="H35" s="99"/>
      <c r="I35" s="101">
        <v>0</v>
      </c>
      <c r="J35" s="101">
        <v>0</v>
      </c>
      <c r="K35" s="106">
        <v>0</v>
      </c>
      <c r="L35" s="118" t="s">
        <v>33</v>
      </c>
      <c r="M35" s="119"/>
      <c r="N35" s="101">
        <v>0</v>
      </c>
      <c r="O35" s="101">
        <v>0</v>
      </c>
      <c r="P35" s="106">
        <v>0</v>
      </c>
      <c r="Q35" s="98" t="s">
        <v>33</v>
      </c>
      <c r="R35" s="99"/>
      <c r="S35" s="101">
        <v>0</v>
      </c>
      <c r="T35" s="101">
        <v>0</v>
      </c>
      <c r="U35" s="106">
        <v>0</v>
      </c>
      <c r="V35" s="118" t="s">
        <v>33</v>
      </c>
      <c r="W35" s="119"/>
      <c r="X35" s="101">
        <v>0</v>
      </c>
      <c r="Y35" s="101">
        <v>0</v>
      </c>
      <c r="Z35" s="106">
        <v>0</v>
      </c>
      <c r="AA35" s="98" t="s">
        <v>33</v>
      </c>
      <c r="AB35" s="99"/>
      <c r="AC35" s="101">
        <v>0</v>
      </c>
      <c r="AD35" s="101">
        <v>0</v>
      </c>
      <c r="AE35" s="106">
        <v>0</v>
      </c>
    </row>
    <row r="36" spans="1:31" ht="13.5">
      <c r="A36" s="1" t="s">
        <v>34</v>
      </c>
      <c r="B36" s="104" t="s">
        <v>35</v>
      </c>
      <c r="C36" s="105"/>
      <c r="D36" s="101">
        <v>0</v>
      </c>
      <c r="E36" s="101">
        <v>0</v>
      </c>
      <c r="F36" s="106">
        <v>0</v>
      </c>
      <c r="G36" s="104" t="s">
        <v>35</v>
      </c>
      <c r="H36" s="105"/>
      <c r="I36" s="101">
        <v>0</v>
      </c>
      <c r="J36" s="101">
        <v>0</v>
      </c>
      <c r="K36" s="106">
        <v>0</v>
      </c>
      <c r="L36" s="104" t="s">
        <v>35</v>
      </c>
      <c r="M36" s="105"/>
      <c r="N36" s="101">
        <v>0</v>
      </c>
      <c r="O36" s="101">
        <v>0</v>
      </c>
      <c r="P36" s="106">
        <v>0</v>
      </c>
      <c r="Q36" s="104" t="s">
        <v>35</v>
      </c>
      <c r="R36" s="105"/>
      <c r="S36" s="101">
        <v>0</v>
      </c>
      <c r="T36" s="101">
        <v>0</v>
      </c>
      <c r="U36" s="106">
        <v>0</v>
      </c>
      <c r="V36" s="104" t="s">
        <v>35</v>
      </c>
      <c r="W36" s="105"/>
      <c r="X36" s="101">
        <v>0</v>
      </c>
      <c r="Y36" s="101">
        <v>0</v>
      </c>
      <c r="Z36" s="106">
        <v>0</v>
      </c>
      <c r="AA36" s="104" t="s">
        <v>35</v>
      </c>
      <c r="AB36" s="105"/>
      <c r="AC36" s="101">
        <v>0</v>
      </c>
      <c r="AD36" s="101">
        <v>0</v>
      </c>
      <c r="AE36" s="106">
        <v>0</v>
      </c>
    </row>
    <row r="37" spans="1:31" ht="13.5">
      <c r="A37" s="1" t="s">
        <v>36</v>
      </c>
      <c r="B37" s="104" t="s">
        <v>37</v>
      </c>
      <c r="C37" s="105"/>
      <c r="D37" s="101">
        <v>0</v>
      </c>
      <c r="E37" s="101">
        <v>0</v>
      </c>
      <c r="F37" s="106">
        <v>0</v>
      </c>
      <c r="G37" s="104" t="s">
        <v>37</v>
      </c>
      <c r="H37" s="105"/>
      <c r="I37" s="101">
        <v>0</v>
      </c>
      <c r="J37" s="101">
        <v>0</v>
      </c>
      <c r="K37" s="106">
        <v>0</v>
      </c>
      <c r="L37" s="104" t="s">
        <v>37</v>
      </c>
      <c r="M37" s="105"/>
      <c r="N37" s="101">
        <v>0</v>
      </c>
      <c r="O37" s="101">
        <v>0</v>
      </c>
      <c r="P37" s="106">
        <v>0</v>
      </c>
      <c r="Q37" s="104" t="s">
        <v>37</v>
      </c>
      <c r="R37" s="105"/>
      <c r="S37" s="101">
        <v>0</v>
      </c>
      <c r="T37" s="101">
        <v>0</v>
      </c>
      <c r="U37" s="106">
        <v>0</v>
      </c>
      <c r="V37" s="104" t="s">
        <v>37</v>
      </c>
      <c r="W37" s="105"/>
      <c r="X37" s="101">
        <v>0</v>
      </c>
      <c r="Y37" s="101">
        <v>0</v>
      </c>
      <c r="Z37" s="106">
        <v>0</v>
      </c>
      <c r="AA37" s="104" t="s">
        <v>37</v>
      </c>
      <c r="AB37" s="105"/>
      <c r="AC37" s="101">
        <v>0</v>
      </c>
      <c r="AD37" s="101">
        <v>0</v>
      </c>
      <c r="AE37" s="106">
        <v>0</v>
      </c>
    </row>
    <row r="38" spans="1:31" ht="13.5">
      <c r="A38" s="1" t="s">
        <v>38</v>
      </c>
      <c r="B38" s="104" t="s">
        <v>39</v>
      </c>
      <c r="C38" s="105"/>
      <c r="D38" s="101">
        <v>0</v>
      </c>
      <c r="E38" s="101">
        <v>0</v>
      </c>
      <c r="F38" s="106">
        <v>0</v>
      </c>
      <c r="G38" s="104" t="s">
        <v>39</v>
      </c>
      <c r="H38" s="105"/>
      <c r="I38" s="101">
        <v>0</v>
      </c>
      <c r="J38" s="101">
        <v>0</v>
      </c>
      <c r="K38" s="106">
        <v>0</v>
      </c>
      <c r="L38" s="104" t="s">
        <v>39</v>
      </c>
      <c r="M38" s="105"/>
      <c r="N38" s="101">
        <v>0</v>
      </c>
      <c r="O38" s="101">
        <v>0</v>
      </c>
      <c r="P38" s="106">
        <v>0</v>
      </c>
      <c r="Q38" s="104" t="s">
        <v>39</v>
      </c>
      <c r="R38" s="105"/>
      <c r="S38" s="101">
        <v>0</v>
      </c>
      <c r="T38" s="101">
        <v>0</v>
      </c>
      <c r="U38" s="106">
        <v>0</v>
      </c>
      <c r="V38" s="104" t="s">
        <v>39</v>
      </c>
      <c r="W38" s="105"/>
      <c r="X38" s="101">
        <v>0</v>
      </c>
      <c r="Y38" s="101">
        <v>0</v>
      </c>
      <c r="Z38" s="106">
        <v>0</v>
      </c>
      <c r="AA38" s="104" t="s">
        <v>39</v>
      </c>
      <c r="AB38" s="105"/>
      <c r="AC38" s="101">
        <v>0</v>
      </c>
      <c r="AD38" s="101">
        <v>0</v>
      </c>
      <c r="AE38" s="106">
        <v>0</v>
      </c>
    </row>
    <row r="39" spans="1:31" ht="13.5">
      <c r="A39" s="1" t="s">
        <v>40</v>
      </c>
      <c r="B39" s="104" t="s">
        <v>41</v>
      </c>
      <c r="C39" s="105"/>
      <c r="D39" s="101">
        <v>0</v>
      </c>
      <c r="E39" s="101">
        <v>0</v>
      </c>
      <c r="F39" s="106">
        <v>0</v>
      </c>
      <c r="G39" s="104" t="s">
        <v>41</v>
      </c>
      <c r="H39" s="105"/>
      <c r="I39" s="101">
        <v>0</v>
      </c>
      <c r="J39" s="101">
        <v>0</v>
      </c>
      <c r="K39" s="106">
        <v>0</v>
      </c>
      <c r="L39" s="104" t="s">
        <v>41</v>
      </c>
      <c r="M39" s="105"/>
      <c r="N39" s="101">
        <v>0</v>
      </c>
      <c r="O39" s="101">
        <v>0</v>
      </c>
      <c r="P39" s="106">
        <v>0</v>
      </c>
      <c r="Q39" s="104" t="s">
        <v>41</v>
      </c>
      <c r="R39" s="105"/>
      <c r="S39" s="101">
        <v>0</v>
      </c>
      <c r="T39" s="101">
        <v>0</v>
      </c>
      <c r="U39" s="106">
        <v>0</v>
      </c>
      <c r="V39" s="104" t="s">
        <v>41</v>
      </c>
      <c r="W39" s="105"/>
      <c r="X39" s="101">
        <v>0</v>
      </c>
      <c r="Y39" s="101">
        <v>0</v>
      </c>
      <c r="Z39" s="106">
        <v>0</v>
      </c>
      <c r="AA39" s="104" t="s">
        <v>41</v>
      </c>
      <c r="AB39" s="105"/>
      <c r="AC39" s="101">
        <v>0</v>
      </c>
      <c r="AD39" s="101">
        <v>0</v>
      </c>
      <c r="AE39" s="106">
        <v>0</v>
      </c>
    </row>
    <row r="40" spans="1:31" ht="13.5">
      <c r="A40" s="1" t="s">
        <v>42</v>
      </c>
      <c r="B40" s="104" t="s">
        <v>43</v>
      </c>
      <c r="C40" s="105"/>
      <c r="D40" s="101">
        <v>0</v>
      </c>
      <c r="E40" s="101">
        <v>0</v>
      </c>
      <c r="F40" s="106">
        <v>0</v>
      </c>
      <c r="G40" s="104" t="s">
        <v>43</v>
      </c>
      <c r="H40" s="105"/>
      <c r="I40" s="101">
        <v>0</v>
      </c>
      <c r="J40" s="101">
        <v>0</v>
      </c>
      <c r="K40" s="106">
        <v>0</v>
      </c>
      <c r="L40" s="104" t="s">
        <v>43</v>
      </c>
      <c r="M40" s="105"/>
      <c r="N40" s="101">
        <v>0</v>
      </c>
      <c r="O40" s="101">
        <v>0</v>
      </c>
      <c r="P40" s="106">
        <v>0</v>
      </c>
      <c r="Q40" s="104" t="s">
        <v>43</v>
      </c>
      <c r="R40" s="105"/>
      <c r="S40" s="101">
        <v>0</v>
      </c>
      <c r="T40" s="101">
        <v>0</v>
      </c>
      <c r="U40" s="106">
        <v>0</v>
      </c>
      <c r="V40" s="104" t="s">
        <v>43</v>
      </c>
      <c r="W40" s="105"/>
      <c r="X40" s="101">
        <v>0</v>
      </c>
      <c r="Y40" s="101">
        <v>0</v>
      </c>
      <c r="Z40" s="106">
        <v>0</v>
      </c>
      <c r="AA40" s="104" t="s">
        <v>43</v>
      </c>
      <c r="AB40" s="105"/>
      <c r="AC40" s="101">
        <v>0</v>
      </c>
      <c r="AD40" s="101">
        <v>0</v>
      </c>
      <c r="AE40" s="106">
        <v>0</v>
      </c>
    </row>
    <row r="41" spans="1:31" ht="13.5">
      <c r="A41" s="1" t="s">
        <v>44</v>
      </c>
      <c r="B41" s="104" t="s">
        <v>45</v>
      </c>
      <c r="C41" s="105"/>
      <c r="D41" s="101">
        <v>0</v>
      </c>
      <c r="E41" s="101">
        <v>0</v>
      </c>
      <c r="F41" s="106">
        <v>0</v>
      </c>
      <c r="G41" s="104" t="s">
        <v>45</v>
      </c>
      <c r="H41" s="105"/>
      <c r="I41" s="101">
        <v>0</v>
      </c>
      <c r="J41" s="101">
        <v>0</v>
      </c>
      <c r="K41" s="106">
        <v>0</v>
      </c>
      <c r="L41" s="104" t="s">
        <v>45</v>
      </c>
      <c r="M41" s="105"/>
      <c r="N41" s="101">
        <v>0</v>
      </c>
      <c r="O41" s="101">
        <v>0</v>
      </c>
      <c r="P41" s="106">
        <v>0</v>
      </c>
      <c r="Q41" s="104" t="s">
        <v>45</v>
      </c>
      <c r="R41" s="105"/>
      <c r="S41" s="101">
        <v>0</v>
      </c>
      <c r="T41" s="101">
        <v>0</v>
      </c>
      <c r="U41" s="106">
        <v>0</v>
      </c>
      <c r="V41" s="104" t="s">
        <v>45</v>
      </c>
      <c r="W41" s="105"/>
      <c r="X41" s="101">
        <v>0</v>
      </c>
      <c r="Y41" s="101">
        <v>0</v>
      </c>
      <c r="Z41" s="106">
        <v>0</v>
      </c>
      <c r="AA41" s="104" t="s">
        <v>45</v>
      </c>
      <c r="AB41" s="105"/>
      <c r="AC41" s="101">
        <v>0</v>
      </c>
      <c r="AD41" s="101">
        <v>0</v>
      </c>
      <c r="AE41" s="106">
        <v>0</v>
      </c>
    </row>
    <row r="42" spans="1:31" ht="13.5">
      <c r="A42" s="1" t="s">
        <v>46</v>
      </c>
      <c r="B42" s="104" t="s">
        <v>47</v>
      </c>
      <c r="C42" s="105"/>
      <c r="D42" s="101">
        <v>0</v>
      </c>
      <c r="E42" s="101">
        <v>0</v>
      </c>
      <c r="F42" s="106">
        <v>0</v>
      </c>
      <c r="G42" s="104" t="s">
        <v>47</v>
      </c>
      <c r="H42" s="105"/>
      <c r="I42" s="101">
        <v>0</v>
      </c>
      <c r="J42" s="101">
        <v>0</v>
      </c>
      <c r="K42" s="106">
        <v>0</v>
      </c>
      <c r="L42" s="104" t="s">
        <v>47</v>
      </c>
      <c r="M42" s="105"/>
      <c r="N42" s="101">
        <v>0</v>
      </c>
      <c r="O42" s="101">
        <v>0</v>
      </c>
      <c r="P42" s="106">
        <v>0</v>
      </c>
      <c r="Q42" s="104" t="s">
        <v>47</v>
      </c>
      <c r="R42" s="105"/>
      <c r="S42" s="101">
        <v>0</v>
      </c>
      <c r="T42" s="101">
        <v>0</v>
      </c>
      <c r="U42" s="106">
        <v>0</v>
      </c>
      <c r="V42" s="104" t="s">
        <v>47</v>
      </c>
      <c r="W42" s="105"/>
      <c r="X42" s="101">
        <v>0</v>
      </c>
      <c r="Y42" s="101">
        <v>0</v>
      </c>
      <c r="Z42" s="106">
        <v>0</v>
      </c>
      <c r="AA42" s="104" t="s">
        <v>47</v>
      </c>
      <c r="AB42" s="105"/>
      <c r="AC42" s="101">
        <v>0</v>
      </c>
      <c r="AD42" s="101">
        <v>0</v>
      </c>
      <c r="AE42" s="106">
        <v>0</v>
      </c>
    </row>
    <row r="43" spans="1:31" ht="13.5">
      <c r="A43" s="1" t="s">
        <v>48</v>
      </c>
      <c r="B43" s="104" t="s">
        <v>49</v>
      </c>
      <c r="C43" s="105"/>
      <c r="D43" s="101">
        <v>0</v>
      </c>
      <c r="E43" s="101">
        <v>0</v>
      </c>
      <c r="F43" s="106">
        <v>0</v>
      </c>
      <c r="G43" s="104" t="s">
        <v>49</v>
      </c>
      <c r="H43" s="105"/>
      <c r="I43" s="101">
        <v>0</v>
      </c>
      <c r="J43" s="101">
        <v>0</v>
      </c>
      <c r="K43" s="106">
        <v>0</v>
      </c>
      <c r="L43" s="104" t="s">
        <v>49</v>
      </c>
      <c r="M43" s="105"/>
      <c r="N43" s="101">
        <v>0</v>
      </c>
      <c r="O43" s="101">
        <v>0</v>
      </c>
      <c r="P43" s="106">
        <v>0</v>
      </c>
      <c r="Q43" s="104" t="s">
        <v>49</v>
      </c>
      <c r="R43" s="105"/>
      <c r="S43" s="101">
        <v>0</v>
      </c>
      <c r="T43" s="101">
        <v>0</v>
      </c>
      <c r="U43" s="106">
        <v>0</v>
      </c>
      <c r="V43" s="104" t="s">
        <v>49</v>
      </c>
      <c r="W43" s="105"/>
      <c r="X43" s="101">
        <v>0</v>
      </c>
      <c r="Y43" s="101">
        <v>0</v>
      </c>
      <c r="Z43" s="106">
        <v>0</v>
      </c>
      <c r="AA43" s="104" t="s">
        <v>49</v>
      </c>
      <c r="AB43" s="105"/>
      <c r="AC43" s="101">
        <v>0</v>
      </c>
      <c r="AD43" s="101">
        <v>0</v>
      </c>
      <c r="AE43" s="106">
        <v>0</v>
      </c>
    </row>
    <row r="44" spans="1:31" ht="13.5">
      <c r="A44" s="1" t="s">
        <v>50</v>
      </c>
      <c r="B44" s="104" t="s">
        <v>51</v>
      </c>
      <c r="C44" s="105"/>
      <c r="D44" s="101">
        <v>0</v>
      </c>
      <c r="E44" s="101">
        <v>0</v>
      </c>
      <c r="F44" s="106">
        <v>0</v>
      </c>
      <c r="G44" s="104" t="s">
        <v>51</v>
      </c>
      <c r="H44" s="105"/>
      <c r="I44" s="101">
        <v>0</v>
      </c>
      <c r="J44" s="101">
        <v>0</v>
      </c>
      <c r="K44" s="106">
        <v>0</v>
      </c>
      <c r="L44" s="104" t="s">
        <v>51</v>
      </c>
      <c r="M44" s="105"/>
      <c r="N44" s="101">
        <v>0</v>
      </c>
      <c r="O44" s="101">
        <v>0</v>
      </c>
      <c r="P44" s="106">
        <v>0</v>
      </c>
      <c r="Q44" s="104" t="s">
        <v>51</v>
      </c>
      <c r="R44" s="105"/>
      <c r="S44" s="101">
        <v>0</v>
      </c>
      <c r="T44" s="101">
        <v>0</v>
      </c>
      <c r="U44" s="106">
        <v>0</v>
      </c>
      <c r="V44" s="104" t="s">
        <v>51</v>
      </c>
      <c r="W44" s="105"/>
      <c r="X44" s="101">
        <v>0</v>
      </c>
      <c r="Y44" s="101">
        <v>0</v>
      </c>
      <c r="Z44" s="106">
        <v>0</v>
      </c>
      <c r="AA44" s="104" t="s">
        <v>51</v>
      </c>
      <c r="AB44" s="105"/>
      <c r="AC44" s="101">
        <v>0</v>
      </c>
      <c r="AD44" s="101">
        <v>0</v>
      </c>
      <c r="AE44" s="106">
        <v>0</v>
      </c>
    </row>
    <row r="45" spans="1:31" ht="13.5">
      <c r="A45" s="1" t="s">
        <v>52</v>
      </c>
      <c r="B45" s="104" t="s">
        <v>53</v>
      </c>
      <c r="C45" s="105"/>
      <c r="D45" s="101">
        <v>0</v>
      </c>
      <c r="E45" s="101">
        <v>0</v>
      </c>
      <c r="F45" s="106">
        <v>0</v>
      </c>
      <c r="G45" s="104" t="s">
        <v>53</v>
      </c>
      <c r="H45" s="105"/>
      <c r="I45" s="101">
        <v>0</v>
      </c>
      <c r="J45" s="101">
        <v>0</v>
      </c>
      <c r="K45" s="106">
        <v>0</v>
      </c>
      <c r="L45" s="104" t="s">
        <v>53</v>
      </c>
      <c r="M45" s="105"/>
      <c r="N45" s="101">
        <v>0</v>
      </c>
      <c r="O45" s="101">
        <v>0</v>
      </c>
      <c r="P45" s="106">
        <v>0</v>
      </c>
      <c r="Q45" s="104" t="s">
        <v>53</v>
      </c>
      <c r="R45" s="105"/>
      <c r="S45" s="101">
        <v>0</v>
      </c>
      <c r="T45" s="101">
        <v>0</v>
      </c>
      <c r="U45" s="106">
        <v>0</v>
      </c>
      <c r="V45" s="104" t="s">
        <v>53</v>
      </c>
      <c r="W45" s="105"/>
      <c r="X45" s="101">
        <v>0</v>
      </c>
      <c r="Y45" s="101">
        <v>0</v>
      </c>
      <c r="Z45" s="106">
        <v>0</v>
      </c>
      <c r="AA45" s="104" t="s">
        <v>53</v>
      </c>
      <c r="AB45" s="105"/>
      <c r="AC45" s="101">
        <v>0</v>
      </c>
      <c r="AD45" s="101">
        <v>0</v>
      </c>
      <c r="AE45" s="106">
        <v>0</v>
      </c>
    </row>
    <row r="46" spans="1:31" ht="13.5">
      <c r="A46" s="1" t="s">
        <v>54</v>
      </c>
      <c r="B46" s="104" t="s">
        <v>55</v>
      </c>
      <c r="C46" s="105"/>
      <c r="D46" s="101">
        <v>0</v>
      </c>
      <c r="E46" s="101">
        <v>0</v>
      </c>
      <c r="F46" s="106">
        <v>0</v>
      </c>
      <c r="G46" s="104" t="s">
        <v>55</v>
      </c>
      <c r="H46" s="105"/>
      <c r="I46" s="101">
        <v>0</v>
      </c>
      <c r="J46" s="101">
        <v>0</v>
      </c>
      <c r="K46" s="106">
        <v>0</v>
      </c>
      <c r="L46" s="104" t="s">
        <v>55</v>
      </c>
      <c r="M46" s="105"/>
      <c r="N46" s="101">
        <v>0</v>
      </c>
      <c r="O46" s="101">
        <v>0</v>
      </c>
      <c r="P46" s="106">
        <v>0</v>
      </c>
      <c r="Q46" s="104" t="s">
        <v>55</v>
      </c>
      <c r="R46" s="105"/>
      <c r="S46" s="101">
        <v>0</v>
      </c>
      <c r="T46" s="101">
        <v>0</v>
      </c>
      <c r="U46" s="106">
        <v>0</v>
      </c>
      <c r="V46" s="104" t="s">
        <v>55</v>
      </c>
      <c r="W46" s="105"/>
      <c r="X46" s="101">
        <v>0</v>
      </c>
      <c r="Y46" s="101">
        <v>0</v>
      </c>
      <c r="Z46" s="106">
        <v>0</v>
      </c>
      <c r="AA46" s="104" t="s">
        <v>55</v>
      </c>
      <c r="AB46" s="105"/>
      <c r="AC46" s="101">
        <v>0</v>
      </c>
      <c r="AD46" s="101">
        <v>0</v>
      </c>
      <c r="AE46" s="106">
        <v>0</v>
      </c>
    </row>
    <row r="47" spans="1:31" ht="13.5">
      <c r="A47" s="1" t="s">
        <v>56</v>
      </c>
      <c r="B47" s="104" t="s">
        <v>57</v>
      </c>
      <c r="C47" s="105"/>
      <c r="D47" s="101">
        <v>0</v>
      </c>
      <c r="E47" s="101">
        <v>0</v>
      </c>
      <c r="F47" s="106">
        <v>0</v>
      </c>
      <c r="G47" s="104" t="s">
        <v>57</v>
      </c>
      <c r="H47" s="105"/>
      <c r="I47" s="101">
        <v>0</v>
      </c>
      <c r="J47" s="101">
        <v>0</v>
      </c>
      <c r="K47" s="106">
        <v>0</v>
      </c>
      <c r="L47" s="104" t="s">
        <v>57</v>
      </c>
      <c r="M47" s="105"/>
      <c r="N47" s="101">
        <v>0</v>
      </c>
      <c r="O47" s="101">
        <v>0</v>
      </c>
      <c r="P47" s="106">
        <v>0</v>
      </c>
      <c r="Q47" s="104" t="s">
        <v>57</v>
      </c>
      <c r="R47" s="105"/>
      <c r="S47" s="101">
        <v>0</v>
      </c>
      <c r="T47" s="101">
        <v>0</v>
      </c>
      <c r="U47" s="106">
        <v>0</v>
      </c>
      <c r="V47" s="104" t="s">
        <v>57</v>
      </c>
      <c r="W47" s="105"/>
      <c r="X47" s="101">
        <v>0</v>
      </c>
      <c r="Y47" s="101">
        <v>0</v>
      </c>
      <c r="Z47" s="106">
        <v>0</v>
      </c>
      <c r="AA47" s="104" t="s">
        <v>57</v>
      </c>
      <c r="AB47" s="105"/>
      <c r="AC47" s="101">
        <v>0</v>
      </c>
      <c r="AD47" s="101">
        <v>0</v>
      </c>
      <c r="AE47" s="106">
        <v>0</v>
      </c>
    </row>
    <row r="48" spans="1:31" ht="13.5">
      <c r="A48" s="1" t="s">
        <v>58</v>
      </c>
      <c r="B48" s="104" t="s">
        <v>59</v>
      </c>
      <c r="C48" s="105"/>
      <c r="D48" s="101">
        <v>0</v>
      </c>
      <c r="E48" s="101">
        <v>0</v>
      </c>
      <c r="F48" s="106">
        <v>0</v>
      </c>
      <c r="G48" s="104" t="s">
        <v>59</v>
      </c>
      <c r="H48" s="105"/>
      <c r="I48" s="101">
        <v>0</v>
      </c>
      <c r="J48" s="101">
        <v>0</v>
      </c>
      <c r="K48" s="106">
        <v>0</v>
      </c>
      <c r="L48" s="104" t="s">
        <v>59</v>
      </c>
      <c r="M48" s="105"/>
      <c r="N48" s="101">
        <v>0</v>
      </c>
      <c r="O48" s="101">
        <v>0</v>
      </c>
      <c r="P48" s="106">
        <v>0</v>
      </c>
      <c r="Q48" s="104" t="s">
        <v>59</v>
      </c>
      <c r="R48" s="105"/>
      <c r="S48" s="101">
        <v>0</v>
      </c>
      <c r="T48" s="101">
        <v>0</v>
      </c>
      <c r="U48" s="106">
        <v>0</v>
      </c>
      <c r="V48" s="104" t="s">
        <v>59</v>
      </c>
      <c r="W48" s="105"/>
      <c r="X48" s="101">
        <v>0</v>
      </c>
      <c r="Y48" s="101">
        <v>0</v>
      </c>
      <c r="Z48" s="106">
        <v>0</v>
      </c>
      <c r="AA48" s="104" t="s">
        <v>59</v>
      </c>
      <c r="AB48" s="105"/>
      <c r="AC48" s="101">
        <v>0</v>
      </c>
      <c r="AD48" s="101">
        <v>0</v>
      </c>
      <c r="AE48" s="106">
        <v>0</v>
      </c>
    </row>
    <row r="49" spans="1:31" ht="13.5">
      <c r="A49" s="1" t="s">
        <v>60</v>
      </c>
      <c r="B49" s="104" t="s">
        <v>61</v>
      </c>
      <c r="C49" s="105"/>
      <c r="D49" s="101">
        <v>0</v>
      </c>
      <c r="E49" s="101">
        <v>0</v>
      </c>
      <c r="F49" s="106">
        <v>0</v>
      </c>
      <c r="G49" s="104" t="s">
        <v>61</v>
      </c>
      <c r="H49" s="105"/>
      <c r="I49" s="101">
        <v>0</v>
      </c>
      <c r="J49" s="101">
        <v>0</v>
      </c>
      <c r="K49" s="106">
        <v>0</v>
      </c>
      <c r="L49" s="104" t="s">
        <v>61</v>
      </c>
      <c r="M49" s="105"/>
      <c r="N49" s="101">
        <v>0</v>
      </c>
      <c r="O49" s="101">
        <v>0</v>
      </c>
      <c r="P49" s="106">
        <v>0</v>
      </c>
      <c r="Q49" s="104" t="s">
        <v>61</v>
      </c>
      <c r="R49" s="105"/>
      <c r="S49" s="101">
        <v>0</v>
      </c>
      <c r="T49" s="101">
        <v>0</v>
      </c>
      <c r="U49" s="106">
        <v>0</v>
      </c>
      <c r="V49" s="104" t="s">
        <v>61</v>
      </c>
      <c r="W49" s="105"/>
      <c r="X49" s="101">
        <v>0</v>
      </c>
      <c r="Y49" s="101">
        <v>0</v>
      </c>
      <c r="Z49" s="106">
        <v>0</v>
      </c>
      <c r="AA49" s="104" t="s">
        <v>61</v>
      </c>
      <c r="AB49" s="105"/>
      <c r="AC49" s="101">
        <v>0</v>
      </c>
      <c r="AD49" s="101">
        <v>0</v>
      </c>
      <c r="AE49" s="106">
        <v>0</v>
      </c>
    </row>
    <row r="50" spans="1:31" ht="13.5">
      <c r="A50" s="1" t="s">
        <v>62</v>
      </c>
      <c r="B50" s="104" t="s">
        <v>63</v>
      </c>
      <c r="C50" s="105"/>
      <c r="D50" s="101">
        <v>0</v>
      </c>
      <c r="E50" s="101">
        <v>0</v>
      </c>
      <c r="F50" s="106">
        <v>0</v>
      </c>
      <c r="G50" s="104" t="s">
        <v>63</v>
      </c>
      <c r="H50" s="105"/>
      <c r="I50" s="101">
        <v>0</v>
      </c>
      <c r="J50" s="101">
        <v>0</v>
      </c>
      <c r="K50" s="106">
        <v>0</v>
      </c>
      <c r="L50" s="104" t="s">
        <v>63</v>
      </c>
      <c r="M50" s="105"/>
      <c r="N50" s="101">
        <v>0</v>
      </c>
      <c r="O50" s="101">
        <v>0</v>
      </c>
      <c r="P50" s="106">
        <v>0</v>
      </c>
      <c r="Q50" s="104" t="s">
        <v>63</v>
      </c>
      <c r="R50" s="105"/>
      <c r="S50" s="101">
        <v>0</v>
      </c>
      <c r="T50" s="101">
        <v>0</v>
      </c>
      <c r="U50" s="106">
        <v>0</v>
      </c>
      <c r="V50" s="104" t="s">
        <v>63</v>
      </c>
      <c r="W50" s="105"/>
      <c r="X50" s="101">
        <v>0</v>
      </c>
      <c r="Y50" s="101">
        <v>0</v>
      </c>
      <c r="Z50" s="106">
        <v>0</v>
      </c>
      <c r="AA50" s="104" t="s">
        <v>63</v>
      </c>
      <c r="AB50" s="105"/>
      <c r="AC50" s="101">
        <v>0</v>
      </c>
      <c r="AD50" s="101">
        <v>0</v>
      </c>
      <c r="AE50" s="106">
        <v>0</v>
      </c>
    </row>
    <row r="51" spans="1:31" ht="13.5">
      <c r="A51" s="1" t="s">
        <v>64</v>
      </c>
      <c r="B51" s="104" t="s">
        <v>65</v>
      </c>
      <c r="C51" s="105"/>
      <c r="D51" s="101">
        <v>0</v>
      </c>
      <c r="E51" s="101">
        <v>0</v>
      </c>
      <c r="F51" s="106">
        <v>0</v>
      </c>
      <c r="G51" s="104" t="s">
        <v>65</v>
      </c>
      <c r="H51" s="105"/>
      <c r="I51" s="101">
        <v>0</v>
      </c>
      <c r="J51" s="101">
        <v>0</v>
      </c>
      <c r="K51" s="106">
        <v>0</v>
      </c>
      <c r="L51" s="104" t="s">
        <v>65</v>
      </c>
      <c r="M51" s="105"/>
      <c r="N51" s="101">
        <v>0</v>
      </c>
      <c r="O51" s="101">
        <v>0</v>
      </c>
      <c r="P51" s="106">
        <v>0</v>
      </c>
      <c r="Q51" s="104" t="s">
        <v>65</v>
      </c>
      <c r="R51" s="105"/>
      <c r="S51" s="101">
        <v>0</v>
      </c>
      <c r="T51" s="101">
        <v>0</v>
      </c>
      <c r="U51" s="106">
        <v>0</v>
      </c>
      <c r="V51" s="104" t="s">
        <v>65</v>
      </c>
      <c r="W51" s="105"/>
      <c r="X51" s="101">
        <v>0</v>
      </c>
      <c r="Y51" s="101">
        <v>0</v>
      </c>
      <c r="Z51" s="106">
        <v>0</v>
      </c>
      <c r="AA51" s="104" t="s">
        <v>65</v>
      </c>
      <c r="AB51" s="105"/>
      <c r="AC51" s="101">
        <v>0</v>
      </c>
      <c r="AD51" s="101">
        <v>0</v>
      </c>
      <c r="AE51" s="106">
        <v>0</v>
      </c>
    </row>
    <row r="52" spans="1:31" ht="13.5">
      <c r="A52" s="1" t="s">
        <v>66</v>
      </c>
      <c r="B52" s="104" t="s">
        <v>67</v>
      </c>
      <c r="C52" s="105"/>
      <c r="D52" s="101">
        <v>0</v>
      </c>
      <c r="E52" s="101">
        <v>0</v>
      </c>
      <c r="F52" s="106">
        <v>0</v>
      </c>
      <c r="G52" s="104" t="s">
        <v>67</v>
      </c>
      <c r="H52" s="105"/>
      <c r="I52" s="101">
        <v>0</v>
      </c>
      <c r="J52" s="101">
        <v>0</v>
      </c>
      <c r="K52" s="106">
        <v>0</v>
      </c>
      <c r="L52" s="104" t="s">
        <v>67</v>
      </c>
      <c r="M52" s="105"/>
      <c r="N52" s="101">
        <v>0</v>
      </c>
      <c r="O52" s="101">
        <v>0</v>
      </c>
      <c r="P52" s="106">
        <v>0</v>
      </c>
      <c r="Q52" s="104" t="s">
        <v>67</v>
      </c>
      <c r="R52" s="105"/>
      <c r="S52" s="101">
        <v>0</v>
      </c>
      <c r="T52" s="101">
        <v>0</v>
      </c>
      <c r="U52" s="106">
        <v>0</v>
      </c>
      <c r="V52" s="104" t="s">
        <v>67</v>
      </c>
      <c r="W52" s="105"/>
      <c r="X52" s="101">
        <v>0</v>
      </c>
      <c r="Y52" s="101">
        <v>0</v>
      </c>
      <c r="Z52" s="106">
        <v>0</v>
      </c>
      <c r="AA52" s="104" t="s">
        <v>67</v>
      </c>
      <c r="AB52" s="105"/>
      <c r="AC52" s="101">
        <v>0</v>
      </c>
      <c r="AD52" s="101">
        <v>0</v>
      </c>
      <c r="AE52" s="106">
        <v>0</v>
      </c>
    </row>
    <row r="53" spans="1:31" ht="13.5">
      <c r="A53" s="1" t="s">
        <v>68</v>
      </c>
      <c r="B53" s="104" t="s">
        <v>69</v>
      </c>
      <c r="C53" s="105"/>
      <c r="D53" s="101">
        <v>0</v>
      </c>
      <c r="E53" s="101">
        <v>0</v>
      </c>
      <c r="F53" s="106">
        <v>0</v>
      </c>
      <c r="G53" s="104" t="s">
        <v>69</v>
      </c>
      <c r="H53" s="105"/>
      <c r="I53" s="101">
        <v>0</v>
      </c>
      <c r="J53" s="101">
        <v>0</v>
      </c>
      <c r="K53" s="106">
        <v>0</v>
      </c>
      <c r="L53" s="104" t="s">
        <v>69</v>
      </c>
      <c r="M53" s="105"/>
      <c r="N53" s="101">
        <v>0</v>
      </c>
      <c r="O53" s="101">
        <v>0</v>
      </c>
      <c r="P53" s="106">
        <v>0</v>
      </c>
      <c r="Q53" s="104" t="s">
        <v>69</v>
      </c>
      <c r="R53" s="105"/>
      <c r="S53" s="101">
        <v>0</v>
      </c>
      <c r="T53" s="101">
        <v>0</v>
      </c>
      <c r="U53" s="106">
        <v>0</v>
      </c>
      <c r="V53" s="104" t="s">
        <v>69</v>
      </c>
      <c r="W53" s="105"/>
      <c r="X53" s="101">
        <v>0</v>
      </c>
      <c r="Y53" s="101">
        <v>0</v>
      </c>
      <c r="Z53" s="106">
        <v>0</v>
      </c>
      <c r="AA53" s="104" t="s">
        <v>69</v>
      </c>
      <c r="AB53" s="105"/>
      <c r="AC53" s="101">
        <v>0</v>
      </c>
      <c r="AD53" s="101">
        <v>0</v>
      </c>
      <c r="AE53" s="106">
        <v>0</v>
      </c>
    </row>
    <row r="54" spans="1:31" ht="13.5">
      <c r="A54" s="1" t="s">
        <v>70</v>
      </c>
      <c r="B54" s="104" t="s">
        <v>71</v>
      </c>
      <c r="C54" s="105"/>
      <c r="D54" s="101">
        <v>0</v>
      </c>
      <c r="E54" s="101">
        <v>0</v>
      </c>
      <c r="F54" s="106">
        <v>0</v>
      </c>
      <c r="G54" s="104" t="s">
        <v>71</v>
      </c>
      <c r="H54" s="105"/>
      <c r="I54" s="101">
        <v>0</v>
      </c>
      <c r="J54" s="101">
        <v>0</v>
      </c>
      <c r="K54" s="106">
        <v>0</v>
      </c>
      <c r="L54" s="104" t="s">
        <v>71</v>
      </c>
      <c r="M54" s="105"/>
      <c r="N54" s="101">
        <v>0</v>
      </c>
      <c r="O54" s="101">
        <v>0</v>
      </c>
      <c r="P54" s="106">
        <v>0</v>
      </c>
      <c r="Q54" s="104" t="s">
        <v>71</v>
      </c>
      <c r="R54" s="105"/>
      <c r="S54" s="101">
        <v>0</v>
      </c>
      <c r="T54" s="101">
        <v>0</v>
      </c>
      <c r="U54" s="106">
        <v>0</v>
      </c>
      <c r="V54" s="104" t="s">
        <v>71</v>
      </c>
      <c r="W54" s="105"/>
      <c r="X54" s="101">
        <v>0</v>
      </c>
      <c r="Y54" s="101">
        <v>0</v>
      </c>
      <c r="Z54" s="106">
        <v>0</v>
      </c>
      <c r="AA54" s="104" t="s">
        <v>71</v>
      </c>
      <c r="AB54" s="105"/>
      <c r="AC54" s="101">
        <v>0</v>
      </c>
      <c r="AD54" s="101">
        <v>0</v>
      </c>
      <c r="AE54" s="106">
        <v>0</v>
      </c>
    </row>
    <row r="55" spans="1:31" ht="13.5">
      <c r="A55" s="1" t="s">
        <v>72</v>
      </c>
      <c r="B55" s="104" t="s">
        <v>73</v>
      </c>
      <c r="C55" s="105"/>
      <c r="D55" s="101">
        <v>0</v>
      </c>
      <c r="E55" s="101">
        <v>0</v>
      </c>
      <c r="F55" s="106">
        <v>0</v>
      </c>
      <c r="G55" s="104" t="s">
        <v>73</v>
      </c>
      <c r="H55" s="105"/>
      <c r="I55" s="101">
        <v>0</v>
      </c>
      <c r="J55" s="101">
        <v>0</v>
      </c>
      <c r="K55" s="106">
        <v>0</v>
      </c>
      <c r="L55" s="104" t="s">
        <v>73</v>
      </c>
      <c r="M55" s="105"/>
      <c r="N55" s="101">
        <v>0</v>
      </c>
      <c r="O55" s="101">
        <v>0</v>
      </c>
      <c r="P55" s="106">
        <v>0</v>
      </c>
      <c r="Q55" s="104" t="s">
        <v>73</v>
      </c>
      <c r="R55" s="105"/>
      <c r="S55" s="101">
        <v>0</v>
      </c>
      <c r="T55" s="101">
        <v>0</v>
      </c>
      <c r="U55" s="106">
        <v>0</v>
      </c>
      <c r="V55" s="104" t="s">
        <v>73</v>
      </c>
      <c r="W55" s="105"/>
      <c r="X55" s="101">
        <v>0</v>
      </c>
      <c r="Y55" s="101">
        <v>0</v>
      </c>
      <c r="Z55" s="106">
        <v>0</v>
      </c>
      <c r="AA55" s="104" t="s">
        <v>73</v>
      </c>
      <c r="AB55" s="105"/>
      <c r="AC55" s="101">
        <v>0</v>
      </c>
      <c r="AD55" s="101">
        <v>0</v>
      </c>
      <c r="AE55" s="106">
        <v>0</v>
      </c>
    </row>
    <row r="56" spans="1:31" ht="13.5">
      <c r="A56" s="1" t="s">
        <v>74</v>
      </c>
      <c r="B56" s="104" t="s">
        <v>75</v>
      </c>
      <c r="C56" s="105"/>
      <c r="D56" s="101">
        <v>0</v>
      </c>
      <c r="E56" s="101">
        <v>0</v>
      </c>
      <c r="F56" s="106">
        <v>0</v>
      </c>
      <c r="G56" s="104" t="s">
        <v>75</v>
      </c>
      <c r="H56" s="105"/>
      <c r="I56" s="101">
        <v>0</v>
      </c>
      <c r="J56" s="101">
        <v>0</v>
      </c>
      <c r="K56" s="106">
        <v>0</v>
      </c>
      <c r="L56" s="104" t="s">
        <v>75</v>
      </c>
      <c r="M56" s="105"/>
      <c r="N56" s="101">
        <v>0</v>
      </c>
      <c r="O56" s="101">
        <v>0</v>
      </c>
      <c r="P56" s="106">
        <v>0</v>
      </c>
      <c r="Q56" s="104" t="s">
        <v>75</v>
      </c>
      <c r="R56" s="105"/>
      <c r="S56" s="101">
        <v>0</v>
      </c>
      <c r="T56" s="101">
        <v>0</v>
      </c>
      <c r="U56" s="106">
        <v>0</v>
      </c>
      <c r="V56" s="104" t="s">
        <v>75</v>
      </c>
      <c r="W56" s="105"/>
      <c r="X56" s="101">
        <v>0</v>
      </c>
      <c r="Y56" s="101">
        <v>0</v>
      </c>
      <c r="Z56" s="106">
        <v>0</v>
      </c>
      <c r="AA56" s="104" t="s">
        <v>75</v>
      </c>
      <c r="AB56" s="105"/>
      <c r="AC56" s="101">
        <v>0</v>
      </c>
      <c r="AD56" s="101">
        <v>0</v>
      </c>
      <c r="AE56" s="106">
        <v>0</v>
      </c>
    </row>
    <row r="57" spans="1:31" ht="13.5">
      <c r="A57" s="1" t="s">
        <v>76</v>
      </c>
      <c r="B57" s="104" t="s">
        <v>77</v>
      </c>
      <c r="C57" s="105"/>
      <c r="D57" s="101">
        <v>0</v>
      </c>
      <c r="E57" s="101">
        <v>0</v>
      </c>
      <c r="F57" s="106">
        <v>0</v>
      </c>
      <c r="G57" s="104" t="s">
        <v>77</v>
      </c>
      <c r="H57" s="105"/>
      <c r="I57" s="101">
        <v>0</v>
      </c>
      <c r="J57" s="101">
        <v>0</v>
      </c>
      <c r="K57" s="106">
        <v>0</v>
      </c>
      <c r="L57" s="104" t="s">
        <v>77</v>
      </c>
      <c r="M57" s="105"/>
      <c r="N57" s="101">
        <v>0</v>
      </c>
      <c r="O57" s="101">
        <v>0</v>
      </c>
      <c r="P57" s="106">
        <v>0</v>
      </c>
      <c r="Q57" s="104" t="s">
        <v>77</v>
      </c>
      <c r="R57" s="105"/>
      <c r="S57" s="101">
        <v>0</v>
      </c>
      <c r="T57" s="101">
        <v>0</v>
      </c>
      <c r="U57" s="106">
        <v>0</v>
      </c>
      <c r="V57" s="104" t="s">
        <v>77</v>
      </c>
      <c r="W57" s="105"/>
      <c r="X57" s="101">
        <v>0</v>
      </c>
      <c r="Y57" s="101">
        <v>0</v>
      </c>
      <c r="Z57" s="106">
        <v>0</v>
      </c>
      <c r="AA57" s="104" t="s">
        <v>77</v>
      </c>
      <c r="AB57" s="105"/>
      <c r="AC57" s="101">
        <v>0</v>
      </c>
      <c r="AD57" s="101">
        <v>0</v>
      </c>
      <c r="AE57" s="106">
        <v>0</v>
      </c>
    </row>
    <row r="58" spans="1:31" ht="13.5">
      <c r="A58" s="1" t="s">
        <v>78</v>
      </c>
      <c r="B58" s="104" t="s">
        <v>79</v>
      </c>
      <c r="C58" s="105"/>
      <c r="D58" s="101">
        <v>0</v>
      </c>
      <c r="E58" s="101">
        <v>0</v>
      </c>
      <c r="F58" s="106">
        <v>0</v>
      </c>
      <c r="G58" s="104" t="s">
        <v>79</v>
      </c>
      <c r="H58" s="105"/>
      <c r="I58" s="101">
        <v>0</v>
      </c>
      <c r="J58" s="101">
        <v>0</v>
      </c>
      <c r="K58" s="106">
        <v>0</v>
      </c>
      <c r="L58" s="104" t="s">
        <v>79</v>
      </c>
      <c r="M58" s="105"/>
      <c r="N58" s="101">
        <v>0</v>
      </c>
      <c r="O58" s="101">
        <v>0</v>
      </c>
      <c r="P58" s="106">
        <v>0</v>
      </c>
      <c r="Q58" s="104" t="s">
        <v>79</v>
      </c>
      <c r="R58" s="105"/>
      <c r="S58" s="101">
        <v>0</v>
      </c>
      <c r="T58" s="101">
        <v>0</v>
      </c>
      <c r="U58" s="106">
        <v>0</v>
      </c>
      <c r="V58" s="104" t="s">
        <v>79</v>
      </c>
      <c r="W58" s="105"/>
      <c r="X58" s="101">
        <v>0</v>
      </c>
      <c r="Y58" s="101">
        <v>0</v>
      </c>
      <c r="Z58" s="106">
        <v>0</v>
      </c>
      <c r="AA58" s="104" t="s">
        <v>79</v>
      </c>
      <c r="AB58" s="105"/>
      <c r="AC58" s="101">
        <v>0</v>
      </c>
      <c r="AD58" s="101">
        <v>0</v>
      </c>
      <c r="AE58" s="106">
        <v>0</v>
      </c>
    </row>
    <row r="59" spans="1:31" ht="13.5">
      <c r="A59" s="1" t="s">
        <v>80</v>
      </c>
      <c r="B59" s="104" t="s">
        <v>81</v>
      </c>
      <c r="C59" s="105"/>
      <c r="D59" s="101">
        <v>0</v>
      </c>
      <c r="E59" s="101">
        <v>0</v>
      </c>
      <c r="F59" s="106">
        <v>0</v>
      </c>
      <c r="G59" s="104" t="s">
        <v>81</v>
      </c>
      <c r="H59" s="105"/>
      <c r="I59" s="101">
        <v>0</v>
      </c>
      <c r="J59" s="101">
        <v>0</v>
      </c>
      <c r="K59" s="106">
        <v>0</v>
      </c>
      <c r="L59" s="104" t="s">
        <v>81</v>
      </c>
      <c r="M59" s="105"/>
      <c r="N59" s="101">
        <v>0</v>
      </c>
      <c r="O59" s="101">
        <v>0</v>
      </c>
      <c r="P59" s="106">
        <v>0</v>
      </c>
      <c r="Q59" s="104" t="s">
        <v>81</v>
      </c>
      <c r="R59" s="105"/>
      <c r="S59" s="101">
        <v>0</v>
      </c>
      <c r="T59" s="101">
        <v>0</v>
      </c>
      <c r="U59" s="106">
        <v>0</v>
      </c>
      <c r="V59" s="104" t="s">
        <v>81</v>
      </c>
      <c r="W59" s="105"/>
      <c r="X59" s="101">
        <v>0</v>
      </c>
      <c r="Y59" s="101">
        <v>0</v>
      </c>
      <c r="Z59" s="106">
        <v>0</v>
      </c>
      <c r="AA59" s="104" t="s">
        <v>81</v>
      </c>
      <c r="AB59" s="105"/>
      <c r="AC59" s="101">
        <v>0</v>
      </c>
      <c r="AD59" s="101">
        <v>0</v>
      </c>
      <c r="AE59" s="106">
        <v>0</v>
      </c>
    </row>
    <row r="60" spans="1:31" ht="13.5">
      <c r="A60" s="1" t="s">
        <v>82</v>
      </c>
      <c r="B60" s="104" t="s">
        <v>83</v>
      </c>
      <c r="C60" s="105"/>
      <c r="D60" s="101">
        <v>0</v>
      </c>
      <c r="E60" s="101">
        <v>0</v>
      </c>
      <c r="F60" s="106">
        <v>0</v>
      </c>
      <c r="G60" s="104" t="s">
        <v>83</v>
      </c>
      <c r="H60" s="105"/>
      <c r="I60" s="101">
        <v>0</v>
      </c>
      <c r="J60" s="101">
        <v>0</v>
      </c>
      <c r="K60" s="106">
        <v>0</v>
      </c>
      <c r="L60" s="104" t="s">
        <v>83</v>
      </c>
      <c r="M60" s="105"/>
      <c r="N60" s="101">
        <v>0</v>
      </c>
      <c r="O60" s="101">
        <v>0</v>
      </c>
      <c r="P60" s="106">
        <v>0</v>
      </c>
      <c r="Q60" s="104" t="s">
        <v>83</v>
      </c>
      <c r="R60" s="105"/>
      <c r="S60" s="101">
        <v>0</v>
      </c>
      <c r="T60" s="101">
        <v>0</v>
      </c>
      <c r="U60" s="106">
        <v>0</v>
      </c>
      <c r="V60" s="104" t="s">
        <v>83</v>
      </c>
      <c r="W60" s="105"/>
      <c r="X60" s="101">
        <v>0</v>
      </c>
      <c r="Y60" s="101">
        <v>0</v>
      </c>
      <c r="Z60" s="106">
        <v>0</v>
      </c>
      <c r="AA60" s="104" t="s">
        <v>83</v>
      </c>
      <c r="AB60" s="105"/>
      <c r="AC60" s="101">
        <v>0</v>
      </c>
      <c r="AD60" s="101">
        <v>0</v>
      </c>
      <c r="AE60" s="106">
        <v>0</v>
      </c>
    </row>
    <row r="61" spans="1:31" ht="13.5">
      <c r="A61" s="1" t="s">
        <v>84</v>
      </c>
      <c r="B61" s="104" t="s">
        <v>85</v>
      </c>
      <c r="C61" s="105"/>
      <c r="D61" s="101">
        <v>0</v>
      </c>
      <c r="E61" s="101">
        <v>0</v>
      </c>
      <c r="F61" s="106">
        <v>0</v>
      </c>
      <c r="G61" s="104" t="s">
        <v>85</v>
      </c>
      <c r="H61" s="105"/>
      <c r="I61" s="101">
        <v>0</v>
      </c>
      <c r="J61" s="101">
        <v>0</v>
      </c>
      <c r="K61" s="106">
        <v>0</v>
      </c>
      <c r="L61" s="104" t="s">
        <v>85</v>
      </c>
      <c r="M61" s="105"/>
      <c r="N61" s="101">
        <v>0</v>
      </c>
      <c r="O61" s="101">
        <v>0</v>
      </c>
      <c r="P61" s="106">
        <v>0</v>
      </c>
      <c r="Q61" s="104" t="s">
        <v>85</v>
      </c>
      <c r="R61" s="105"/>
      <c r="S61" s="101">
        <v>0</v>
      </c>
      <c r="T61" s="101">
        <v>0</v>
      </c>
      <c r="U61" s="106">
        <v>0</v>
      </c>
      <c r="V61" s="104" t="s">
        <v>85</v>
      </c>
      <c r="W61" s="105"/>
      <c r="X61" s="101">
        <v>0</v>
      </c>
      <c r="Y61" s="101">
        <v>0</v>
      </c>
      <c r="Z61" s="106">
        <v>0</v>
      </c>
      <c r="AA61" s="104" t="s">
        <v>85</v>
      </c>
      <c r="AB61" s="105"/>
      <c r="AC61" s="101">
        <v>0</v>
      </c>
      <c r="AD61" s="101">
        <v>0</v>
      </c>
      <c r="AE61" s="106">
        <v>0</v>
      </c>
    </row>
    <row r="62" spans="1:31" ht="13.5">
      <c r="A62" s="1" t="s">
        <v>86</v>
      </c>
      <c r="B62" s="104" t="s">
        <v>87</v>
      </c>
      <c r="C62" s="105"/>
      <c r="D62" s="101">
        <v>0</v>
      </c>
      <c r="E62" s="101">
        <v>0</v>
      </c>
      <c r="F62" s="106">
        <v>0</v>
      </c>
      <c r="G62" s="104" t="s">
        <v>87</v>
      </c>
      <c r="H62" s="105"/>
      <c r="I62" s="101">
        <v>0</v>
      </c>
      <c r="J62" s="101">
        <v>0</v>
      </c>
      <c r="K62" s="106">
        <v>0</v>
      </c>
      <c r="L62" s="104" t="s">
        <v>87</v>
      </c>
      <c r="M62" s="105"/>
      <c r="N62" s="101">
        <v>0</v>
      </c>
      <c r="O62" s="101">
        <v>0</v>
      </c>
      <c r="P62" s="106">
        <v>0</v>
      </c>
      <c r="Q62" s="104" t="s">
        <v>87</v>
      </c>
      <c r="R62" s="105"/>
      <c r="S62" s="101">
        <v>0</v>
      </c>
      <c r="T62" s="101">
        <v>0</v>
      </c>
      <c r="U62" s="106">
        <v>0</v>
      </c>
      <c r="V62" s="104" t="s">
        <v>87</v>
      </c>
      <c r="W62" s="105"/>
      <c r="X62" s="101">
        <v>0</v>
      </c>
      <c r="Y62" s="101">
        <v>0</v>
      </c>
      <c r="Z62" s="106">
        <v>0</v>
      </c>
      <c r="AA62" s="104" t="s">
        <v>87</v>
      </c>
      <c r="AB62" s="105"/>
      <c r="AC62" s="101">
        <v>0</v>
      </c>
      <c r="AD62" s="101">
        <v>0</v>
      </c>
      <c r="AE62" s="106">
        <v>0</v>
      </c>
    </row>
    <row r="63" spans="1:31" ht="13.5">
      <c r="A63" s="1" t="s">
        <v>88</v>
      </c>
      <c r="B63" s="104" t="s">
        <v>89</v>
      </c>
      <c r="C63" s="105"/>
      <c r="D63" s="101">
        <v>0</v>
      </c>
      <c r="E63" s="101">
        <v>0</v>
      </c>
      <c r="F63" s="106">
        <v>0</v>
      </c>
      <c r="G63" s="104" t="s">
        <v>89</v>
      </c>
      <c r="H63" s="105"/>
      <c r="I63" s="101">
        <v>0</v>
      </c>
      <c r="J63" s="101">
        <v>0</v>
      </c>
      <c r="K63" s="106">
        <v>0</v>
      </c>
      <c r="L63" s="104" t="s">
        <v>89</v>
      </c>
      <c r="M63" s="105"/>
      <c r="N63" s="101">
        <v>0</v>
      </c>
      <c r="O63" s="101">
        <v>0</v>
      </c>
      <c r="P63" s="106">
        <v>0</v>
      </c>
      <c r="Q63" s="104" t="s">
        <v>89</v>
      </c>
      <c r="R63" s="105"/>
      <c r="S63" s="101">
        <v>0</v>
      </c>
      <c r="T63" s="101">
        <v>0</v>
      </c>
      <c r="U63" s="106">
        <v>0</v>
      </c>
      <c r="V63" s="104" t="s">
        <v>89</v>
      </c>
      <c r="W63" s="105"/>
      <c r="X63" s="101">
        <v>0</v>
      </c>
      <c r="Y63" s="101">
        <v>0</v>
      </c>
      <c r="Z63" s="106">
        <v>0</v>
      </c>
      <c r="AA63" s="104" t="s">
        <v>89</v>
      </c>
      <c r="AB63" s="105"/>
      <c r="AC63" s="101">
        <v>0</v>
      </c>
      <c r="AD63" s="101">
        <v>0</v>
      </c>
      <c r="AE63" s="106">
        <v>0</v>
      </c>
    </row>
    <row r="64" spans="1:31" ht="13.5">
      <c r="A64" s="1" t="s">
        <v>90</v>
      </c>
      <c r="B64" s="104" t="s">
        <v>91</v>
      </c>
      <c r="C64" s="105"/>
      <c r="D64" s="101">
        <v>0</v>
      </c>
      <c r="E64" s="101">
        <v>0</v>
      </c>
      <c r="F64" s="106">
        <v>0</v>
      </c>
      <c r="G64" s="104" t="s">
        <v>91</v>
      </c>
      <c r="H64" s="105"/>
      <c r="I64" s="101">
        <v>0</v>
      </c>
      <c r="J64" s="101">
        <v>0</v>
      </c>
      <c r="K64" s="106">
        <v>0</v>
      </c>
      <c r="L64" s="104" t="s">
        <v>91</v>
      </c>
      <c r="M64" s="105"/>
      <c r="N64" s="101">
        <v>0</v>
      </c>
      <c r="O64" s="101">
        <v>0</v>
      </c>
      <c r="P64" s="106">
        <v>0</v>
      </c>
      <c r="Q64" s="104" t="s">
        <v>91</v>
      </c>
      <c r="R64" s="105"/>
      <c r="S64" s="101">
        <v>0</v>
      </c>
      <c r="T64" s="101">
        <v>0</v>
      </c>
      <c r="U64" s="106">
        <v>0</v>
      </c>
      <c r="V64" s="104" t="s">
        <v>91</v>
      </c>
      <c r="W64" s="105"/>
      <c r="X64" s="101">
        <v>0</v>
      </c>
      <c r="Y64" s="101">
        <v>0</v>
      </c>
      <c r="Z64" s="106">
        <v>0</v>
      </c>
      <c r="AA64" s="104" t="s">
        <v>91</v>
      </c>
      <c r="AB64" s="105"/>
      <c r="AC64" s="101">
        <v>0</v>
      </c>
      <c r="AD64" s="101">
        <v>0</v>
      </c>
      <c r="AE64" s="106">
        <v>0</v>
      </c>
    </row>
    <row r="65" spans="1:31" ht="13.5">
      <c r="A65" s="1" t="s">
        <v>92</v>
      </c>
      <c r="B65" s="104" t="s">
        <v>93</v>
      </c>
      <c r="C65" s="105"/>
      <c r="D65" s="101">
        <v>0</v>
      </c>
      <c r="E65" s="101">
        <v>0</v>
      </c>
      <c r="F65" s="106">
        <v>0</v>
      </c>
      <c r="G65" s="104" t="s">
        <v>93</v>
      </c>
      <c r="H65" s="105"/>
      <c r="I65" s="101">
        <v>0</v>
      </c>
      <c r="J65" s="101">
        <v>0</v>
      </c>
      <c r="K65" s="106">
        <v>0</v>
      </c>
      <c r="L65" s="104" t="s">
        <v>93</v>
      </c>
      <c r="M65" s="105"/>
      <c r="N65" s="101">
        <v>0</v>
      </c>
      <c r="O65" s="101">
        <v>0</v>
      </c>
      <c r="P65" s="106">
        <v>0</v>
      </c>
      <c r="Q65" s="104" t="s">
        <v>93</v>
      </c>
      <c r="R65" s="105"/>
      <c r="S65" s="101">
        <v>0</v>
      </c>
      <c r="T65" s="101">
        <v>0</v>
      </c>
      <c r="U65" s="106">
        <v>0</v>
      </c>
      <c r="V65" s="104" t="s">
        <v>93</v>
      </c>
      <c r="W65" s="105"/>
      <c r="X65" s="101">
        <v>0</v>
      </c>
      <c r="Y65" s="101">
        <v>0</v>
      </c>
      <c r="Z65" s="106">
        <v>0</v>
      </c>
      <c r="AA65" s="104" t="s">
        <v>93</v>
      </c>
      <c r="AB65" s="105"/>
      <c r="AC65" s="101">
        <v>0</v>
      </c>
      <c r="AD65" s="101">
        <v>0</v>
      </c>
      <c r="AE65" s="106">
        <v>0</v>
      </c>
    </row>
    <row r="66" spans="1:31" ht="13.5">
      <c r="A66" s="1" t="s">
        <v>94</v>
      </c>
      <c r="B66" s="104" t="s">
        <v>95</v>
      </c>
      <c r="C66" s="105" t="s">
        <v>138</v>
      </c>
      <c r="D66" s="101">
        <v>0</v>
      </c>
      <c r="E66" s="101">
        <v>0</v>
      </c>
      <c r="F66" s="106">
        <v>0</v>
      </c>
      <c r="G66" s="104" t="s">
        <v>95</v>
      </c>
      <c r="H66" s="105" t="s">
        <v>138</v>
      </c>
      <c r="I66" s="101">
        <v>0</v>
      </c>
      <c r="J66" s="101">
        <v>0</v>
      </c>
      <c r="K66" s="106">
        <v>0</v>
      </c>
      <c r="L66" s="104" t="s">
        <v>95</v>
      </c>
      <c r="M66" s="105" t="s">
        <v>138</v>
      </c>
      <c r="N66" s="101">
        <v>0</v>
      </c>
      <c r="O66" s="101">
        <v>0</v>
      </c>
      <c r="P66" s="106">
        <v>0</v>
      </c>
      <c r="Q66" s="104" t="s">
        <v>95</v>
      </c>
      <c r="R66" s="105" t="s">
        <v>138</v>
      </c>
      <c r="S66" s="101">
        <v>0</v>
      </c>
      <c r="T66" s="101">
        <v>0</v>
      </c>
      <c r="U66" s="106">
        <v>0</v>
      </c>
      <c r="V66" s="104" t="s">
        <v>95</v>
      </c>
      <c r="W66" s="105" t="s">
        <v>138</v>
      </c>
      <c r="X66" s="101">
        <v>0</v>
      </c>
      <c r="Y66" s="101">
        <v>0</v>
      </c>
      <c r="Z66" s="106">
        <v>0</v>
      </c>
      <c r="AA66" s="104" t="s">
        <v>95</v>
      </c>
      <c r="AB66" s="105" t="s">
        <v>138</v>
      </c>
      <c r="AC66" s="101">
        <v>0</v>
      </c>
      <c r="AD66" s="101">
        <v>0</v>
      </c>
      <c r="AE66" s="106">
        <v>0</v>
      </c>
    </row>
    <row r="67" spans="1:31" ht="13.5">
      <c r="A67" s="1" t="s">
        <v>96</v>
      </c>
      <c r="B67" s="104" t="s">
        <v>97</v>
      </c>
      <c r="C67" s="105" t="s">
        <v>139</v>
      </c>
      <c r="D67" s="101">
        <v>0</v>
      </c>
      <c r="E67" s="101">
        <v>0</v>
      </c>
      <c r="F67" s="106">
        <v>0</v>
      </c>
      <c r="G67" s="104" t="s">
        <v>97</v>
      </c>
      <c r="H67" s="105" t="s">
        <v>139</v>
      </c>
      <c r="I67" s="101">
        <v>0</v>
      </c>
      <c r="J67" s="101">
        <v>0</v>
      </c>
      <c r="K67" s="106">
        <v>0</v>
      </c>
      <c r="L67" s="104" t="s">
        <v>97</v>
      </c>
      <c r="M67" s="105" t="s">
        <v>139</v>
      </c>
      <c r="N67" s="101">
        <v>0</v>
      </c>
      <c r="O67" s="101">
        <v>0</v>
      </c>
      <c r="P67" s="106">
        <v>0</v>
      </c>
      <c r="Q67" s="104" t="s">
        <v>97</v>
      </c>
      <c r="R67" s="105" t="s">
        <v>139</v>
      </c>
      <c r="S67" s="101">
        <v>0</v>
      </c>
      <c r="T67" s="101">
        <v>0</v>
      </c>
      <c r="U67" s="106">
        <v>0</v>
      </c>
      <c r="V67" s="104" t="s">
        <v>97</v>
      </c>
      <c r="W67" s="105" t="s">
        <v>139</v>
      </c>
      <c r="X67" s="101">
        <v>0</v>
      </c>
      <c r="Y67" s="101">
        <v>0</v>
      </c>
      <c r="Z67" s="106">
        <v>0</v>
      </c>
      <c r="AA67" s="104" t="s">
        <v>97</v>
      </c>
      <c r="AB67" s="105" t="s">
        <v>139</v>
      </c>
      <c r="AC67" s="101">
        <v>0</v>
      </c>
      <c r="AD67" s="101">
        <v>0</v>
      </c>
      <c r="AE67" s="106">
        <v>0</v>
      </c>
    </row>
    <row r="68" spans="1:31" ht="13.5">
      <c r="A68" s="1" t="s">
        <v>98</v>
      </c>
      <c r="B68" s="104" t="s">
        <v>97</v>
      </c>
      <c r="C68" s="105" t="s">
        <v>140</v>
      </c>
      <c r="D68" s="101">
        <v>0</v>
      </c>
      <c r="E68" s="101">
        <v>0</v>
      </c>
      <c r="F68" s="106">
        <v>0</v>
      </c>
      <c r="G68" s="104" t="s">
        <v>97</v>
      </c>
      <c r="H68" s="105" t="s">
        <v>140</v>
      </c>
      <c r="I68" s="101">
        <v>0</v>
      </c>
      <c r="J68" s="101">
        <v>0</v>
      </c>
      <c r="K68" s="106">
        <v>0</v>
      </c>
      <c r="L68" s="104" t="s">
        <v>97</v>
      </c>
      <c r="M68" s="105" t="s">
        <v>140</v>
      </c>
      <c r="N68" s="101">
        <v>0</v>
      </c>
      <c r="O68" s="101">
        <v>0</v>
      </c>
      <c r="P68" s="106">
        <v>0</v>
      </c>
      <c r="Q68" s="104" t="s">
        <v>97</v>
      </c>
      <c r="R68" s="105" t="s">
        <v>140</v>
      </c>
      <c r="S68" s="101">
        <v>0</v>
      </c>
      <c r="T68" s="101">
        <v>0</v>
      </c>
      <c r="U68" s="106">
        <v>0</v>
      </c>
      <c r="V68" s="104" t="s">
        <v>97</v>
      </c>
      <c r="W68" s="105" t="s">
        <v>140</v>
      </c>
      <c r="X68" s="101">
        <v>0</v>
      </c>
      <c r="Y68" s="101">
        <v>0</v>
      </c>
      <c r="Z68" s="106">
        <v>0</v>
      </c>
      <c r="AA68" s="104" t="s">
        <v>97</v>
      </c>
      <c r="AB68" s="105" t="s">
        <v>140</v>
      </c>
      <c r="AC68" s="101">
        <v>0</v>
      </c>
      <c r="AD68" s="101">
        <v>0</v>
      </c>
      <c r="AE68" s="106">
        <v>0</v>
      </c>
    </row>
    <row r="69" spans="1:31" ht="13.5">
      <c r="A69" s="1" t="s">
        <v>99</v>
      </c>
      <c r="B69" s="104" t="s">
        <v>100</v>
      </c>
      <c r="C69" s="105" t="s">
        <v>141</v>
      </c>
      <c r="D69" s="101">
        <v>0</v>
      </c>
      <c r="E69" s="101">
        <v>0</v>
      </c>
      <c r="F69" s="106">
        <v>0</v>
      </c>
      <c r="G69" s="104" t="s">
        <v>100</v>
      </c>
      <c r="H69" s="105" t="s">
        <v>141</v>
      </c>
      <c r="I69" s="101">
        <v>0</v>
      </c>
      <c r="J69" s="101">
        <v>0</v>
      </c>
      <c r="K69" s="106">
        <v>0</v>
      </c>
      <c r="L69" s="104" t="s">
        <v>100</v>
      </c>
      <c r="M69" s="105" t="s">
        <v>141</v>
      </c>
      <c r="N69" s="101">
        <v>0</v>
      </c>
      <c r="O69" s="101">
        <v>0</v>
      </c>
      <c r="P69" s="106">
        <v>0</v>
      </c>
      <c r="Q69" s="104" t="s">
        <v>100</v>
      </c>
      <c r="R69" s="105" t="s">
        <v>141</v>
      </c>
      <c r="S69" s="101">
        <v>0</v>
      </c>
      <c r="T69" s="101">
        <v>0</v>
      </c>
      <c r="U69" s="106">
        <v>0</v>
      </c>
      <c r="V69" s="104" t="s">
        <v>100</v>
      </c>
      <c r="W69" s="105" t="s">
        <v>141</v>
      </c>
      <c r="X69" s="101">
        <v>0</v>
      </c>
      <c r="Y69" s="101">
        <v>0</v>
      </c>
      <c r="Z69" s="106">
        <v>0</v>
      </c>
      <c r="AA69" s="104" t="s">
        <v>100</v>
      </c>
      <c r="AB69" s="105" t="s">
        <v>141</v>
      </c>
      <c r="AC69" s="101">
        <v>0</v>
      </c>
      <c r="AD69" s="101">
        <v>0</v>
      </c>
      <c r="AE69" s="106">
        <v>0</v>
      </c>
    </row>
    <row r="70" spans="1:31" ht="13.5">
      <c r="A70" s="1" t="s">
        <v>101</v>
      </c>
      <c r="B70" s="104" t="s">
        <v>102</v>
      </c>
      <c r="C70" s="105" t="s">
        <v>142</v>
      </c>
      <c r="D70" s="101">
        <v>0</v>
      </c>
      <c r="E70" s="101">
        <v>0</v>
      </c>
      <c r="F70" s="106">
        <v>0</v>
      </c>
      <c r="G70" s="104" t="s">
        <v>102</v>
      </c>
      <c r="H70" s="105" t="s">
        <v>142</v>
      </c>
      <c r="I70" s="101">
        <v>0</v>
      </c>
      <c r="J70" s="101">
        <v>0</v>
      </c>
      <c r="K70" s="106">
        <v>0</v>
      </c>
      <c r="L70" s="104" t="s">
        <v>102</v>
      </c>
      <c r="M70" s="105" t="s">
        <v>142</v>
      </c>
      <c r="N70" s="101">
        <v>0</v>
      </c>
      <c r="O70" s="101">
        <v>0</v>
      </c>
      <c r="P70" s="106">
        <v>0</v>
      </c>
      <c r="Q70" s="104" t="s">
        <v>102</v>
      </c>
      <c r="R70" s="105" t="s">
        <v>142</v>
      </c>
      <c r="S70" s="101">
        <v>0</v>
      </c>
      <c r="T70" s="101">
        <v>0</v>
      </c>
      <c r="U70" s="106">
        <v>0</v>
      </c>
      <c r="V70" s="104" t="s">
        <v>102</v>
      </c>
      <c r="W70" s="105" t="s">
        <v>142</v>
      </c>
      <c r="X70" s="101">
        <v>0</v>
      </c>
      <c r="Y70" s="101">
        <v>0</v>
      </c>
      <c r="Z70" s="106">
        <v>0</v>
      </c>
      <c r="AA70" s="104" t="s">
        <v>102</v>
      </c>
      <c r="AB70" s="105" t="s">
        <v>142</v>
      </c>
      <c r="AC70" s="101">
        <v>0</v>
      </c>
      <c r="AD70" s="101">
        <v>0</v>
      </c>
      <c r="AE70" s="106">
        <v>0</v>
      </c>
    </row>
    <row r="71" spans="1:31" ht="13.5">
      <c r="A71" s="1" t="s">
        <v>103</v>
      </c>
      <c r="B71" s="104" t="s">
        <v>102</v>
      </c>
      <c r="C71" s="105" t="s">
        <v>143</v>
      </c>
      <c r="D71" s="101">
        <v>0</v>
      </c>
      <c r="E71" s="101">
        <v>0</v>
      </c>
      <c r="F71" s="106">
        <v>0</v>
      </c>
      <c r="G71" s="104" t="s">
        <v>102</v>
      </c>
      <c r="H71" s="105" t="s">
        <v>143</v>
      </c>
      <c r="I71" s="101">
        <v>0</v>
      </c>
      <c r="J71" s="101">
        <v>0</v>
      </c>
      <c r="K71" s="106">
        <v>0</v>
      </c>
      <c r="L71" s="104" t="s">
        <v>102</v>
      </c>
      <c r="M71" s="105" t="s">
        <v>143</v>
      </c>
      <c r="N71" s="101">
        <v>0</v>
      </c>
      <c r="O71" s="101">
        <v>0</v>
      </c>
      <c r="P71" s="106">
        <v>0</v>
      </c>
      <c r="Q71" s="104" t="s">
        <v>102</v>
      </c>
      <c r="R71" s="105" t="s">
        <v>143</v>
      </c>
      <c r="S71" s="101">
        <v>0</v>
      </c>
      <c r="T71" s="101">
        <v>0</v>
      </c>
      <c r="U71" s="106">
        <v>0</v>
      </c>
      <c r="V71" s="104" t="s">
        <v>102</v>
      </c>
      <c r="W71" s="105" t="s">
        <v>143</v>
      </c>
      <c r="X71" s="101">
        <v>0</v>
      </c>
      <c r="Y71" s="101">
        <v>0</v>
      </c>
      <c r="Z71" s="106">
        <v>0</v>
      </c>
      <c r="AA71" s="104" t="s">
        <v>102</v>
      </c>
      <c r="AB71" s="105" t="s">
        <v>143</v>
      </c>
      <c r="AC71" s="101">
        <v>0</v>
      </c>
      <c r="AD71" s="101">
        <v>0</v>
      </c>
      <c r="AE71" s="106">
        <v>0</v>
      </c>
    </row>
    <row r="72" spans="1:31" ht="13.5">
      <c r="A72" s="1" t="s">
        <v>104</v>
      </c>
      <c r="B72" s="104" t="s">
        <v>102</v>
      </c>
      <c r="C72" s="105" t="s">
        <v>144</v>
      </c>
      <c r="D72" s="101">
        <v>0</v>
      </c>
      <c r="E72" s="101">
        <v>0</v>
      </c>
      <c r="F72" s="106">
        <v>0</v>
      </c>
      <c r="G72" s="104" t="s">
        <v>102</v>
      </c>
      <c r="H72" s="105" t="s">
        <v>144</v>
      </c>
      <c r="I72" s="101">
        <v>0</v>
      </c>
      <c r="J72" s="101">
        <v>0</v>
      </c>
      <c r="K72" s="106">
        <v>0</v>
      </c>
      <c r="L72" s="104" t="s">
        <v>102</v>
      </c>
      <c r="M72" s="105" t="s">
        <v>144</v>
      </c>
      <c r="N72" s="101">
        <v>0</v>
      </c>
      <c r="O72" s="101">
        <v>0</v>
      </c>
      <c r="P72" s="106">
        <v>0</v>
      </c>
      <c r="Q72" s="104" t="s">
        <v>102</v>
      </c>
      <c r="R72" s="105" t="s">
        <v>144</v>
      </c>
      <c r="S72" s="101">
        <v>0</v>
      </c>
      <c r="T72" s="101">
        <v>0</v>
      </c>
      <c r="U72" s="106">
        <v>0</v>
      </c>
      <c r="V72" s="104" t="s">
        <v>102</v>
      </c>
      <c r="W72" s="105" t="s">
        <v>144</v>
      </c>
      <c r="X72" s="101">
        <v>0</v>
      </c>
      <c r="Y72" s="101">
        <v>0</v>
      </c>
      <c r="Z72" s="106">
        <v>0</v>
      </c>
      <c r="AA72" s="104" t="s">
        <v>102</v>
      </c>
      <c r="AB72" s="105" t="s">
        <v>144</v>
      </c>
      <c r="AC72" s="101">
        <v>0</v>
      </c>
      <c r="AD72" s="101">
        <v>0</v>
      </c>
      <c r="AE72" s="106">
        <v>0</v>
      </c>
    </row>
    <row r="73" spans="1:31" ht="13.5">
      <c r="A73" s="1" t="s">
        <v>105</v>
      </c>
      <c r="B73" s="104" t="s">
        <v>106</v>
      </c>
      <c r="C73" s="105" t="s">
        <v>145</v>
      </c>
      <c r="D73" s="101">
        <v>0</v>
      </c>
      <c r="E73" s="101">
        <v>0</v>
      </c>
      <c r="F73" s="106">
        <v>0</v>
      </c>
      <c r="G73" s="104" t="s">
        <v>106</v>
      </c>
      <c r="H73" s="105" t="s">
        <v>145</v>
      </c>
      <c r="I73" s="101">
        <v>0</v>
      </c>
      <c r="J73" s="101">
        <v>0</v>
      </c>
      <c r="K73" s="106">
        <v>0</v>
      </c>
      <c r="L73" s="267" t="s">
        <v>106</v>
      </c>
      <c r="M73" s="105" t="s">
        <v>145</v>
      </c>
      <c r="N73" s="101">
        <v>0</v>
      </c>
      <c r="O73" s="101">
        <v>0</v>
      </c>
      <c r="P73" s="106">
        <v>0</v>
      </c>
      <c r="Q73" s="267" t="s">
        <v>106</v>
      </c>
      <c r="R73" s="105" t="s">
        <v>145</v>
      </c>
      <c r="S73" s="101">
        <v>0</v>
      </c>
      <c r="T73" s="101">
        <v>0</v>
      </c>
      <c r="U73" s="106">
        <v>0</v>
      </c>
      <c r="V73" s="267" t="s">
        <v>106</v>
      </c>
      <c r="W73" s="105" t="s">
        <v>145</v>
      </c>
      <c r="X73" s="101">
        <v>0</v>
      </c>
      <c r="Y73" s="101">
        <v>0</v>
      </c>
      <c r="Z73" s="106">
        <v>0</v>
      </c>
      <c r="AA73" s="267" t="s">
        <v>106</v>
      </c>
      <c r="AB73" s="105" t="s">
        <v>145</v>
      </c>
      <c r="AC73" s="101">
        <v>0</v>
      </c>
      <c r="AD73" s="101">
        <v>0</v>
      </c>
      <c r="AE73" s="106">
        <v>0</v>
      </c>
    </row>
    <row r="74" spans="1:31" ht="13.5">
      <c r="A74" s="1" t="s">
        <v>107</v>
      </c>
      <c r="B74" s="104" t="s">
        <v>106</v>
      </c>
      <c r="C74" s="105" t="s">
        <v>146</v>
      </c>
      <c r="D74" s="101">
        <v>0</v>
      </c>
      <c r="E74" s="101">
        <v>0</v>
      </c>
      <c r="F74" s="106">
        <v>0</v>
      </c>
      <c r="G74" s="104" t="s">
        <v>106</v>
      </c>
      <c r="H74" s="105" t="s">
        <v>146</v>
      </c>
      <c r="I74" s="101">
        <v>0</v>
      </c>
      <c r="J74" s="101">
        <v>0</v>
      </c>
      <c r="K74" s="106">
        <v>0</v>
      </c>
      <c r="L74" s="267" t="s">
        <v>106</v>
      </c>
      <c r="M74" s="105" t="s">
        <v>146</v>
      </c>
      <c r="N74" s="101">
        <v>0</v>
      </c>
      <c r="O74" s="101">
        <v>0</v>
      </c>
      <c r="P74" s="106">
        <v>0</v>
      </c>
      <c r="Q74" s="267" t="s">
        <v>106</v>
      </c>
      <c r="R74" s="105" t="s">
        <v>146</v>
      </c>
      <c r="S74" s="101">
        <v>0</v>
      </c>
      <c r="T74" s="101">
        <v>0</v>
      </c>
      <c r="U74" s="106">
        <v>0</v>
      </c>
      <c r="V74" s="267" t="s">
        <v>106</v>
      </c>
      <c r="W74" s="105" t="s">
        <v>146</v>
      </c>
      <c r="X74" s="101">
        <v>0</v>
      </c>
      <c r="Y74" s="101">
        <v>0</v>
      </c>
      <c r="Z74" s="106">
        <v>0</v>
      </c>
      <c r="AA74" s="267" t="s">
        <v>106</v>
      </c>
      <c r="AB74" s="105" t="s">
        <v>146</v>
      </c>
      <c r="AC74" s="101">
        <v>0</v>
      </c>
      <c r="AD74" s="101">
        <v>0</v>
      </c>
      <c r="AE74" s="106">
        <v>0</v>
      </c>
    </row>
    <row r="75" spans="1:31" ht="14.25" thickBot="1">
      <c r="A75" s="1" t="s">
        <v>108</v>
      </c>
      <c r="B75" s="113" t="s">
        <v>106</v>
      </c>
      <c r="C75" s="120" t="s">
        <v>147</v>
      </c>
      <c r="D75" s="116">
        <v>0</v>
      </c>
      <c r="E75" s="116">
        <v>0</v>
      </c>
      <c r="F75" s="117">
        <v>0</v>
      </c>
      <c r="G75" s="113" t="s">
        <v>106</v>
      </c>
      <c r="H75" s="120" t="s">
        <v>147</v>
      </c>
      <c r="I75" s="116">
        <v>0</v>
      </c>
      <c r="J75" s="116">
        <v>0</v>
      </c>
      <c r="K75" s="117">
        <v>0</v>
      </c>
      <c r="L75" s="268" t="s">
        <v>106</v>
      </c>
      <c r="M75" s="120" t="s">
        <v>147</v>
      </c>
      <c r="N75" s="116">
        <v>0</v>
      </c>
      <c r="O75" s="116">
        <v>0</v>
      </c>
      <c r="P75" s="117">
        <v>0</v>
      </c>
      <c r="Q75" s="268" t="s">
        <v>106</v>
      </c>
      <c r="R75" s="120" t="s">
        <v>147</v>
      </c>
      <c r="S75" s="116">
        <v>0</v>
      </c>
      <c r="T75" s="116">
        <v>0</v>
      </c>
      <c r="U75" s="117">
        <v>0</v>
      </c>
      <c r="V75" s="268" t="s">
        <v>106</v>
      </c>
      <c r="W75" s="120" t="s">
        <v>147</v>
      </c>
      <c r="X75" s="116">
        <v>0</v>
      </c>
      <c r="Y75" s="116">
        <v>0</v>
      </c>
      <c r="Z75" s="117">
        <v>0</v>
      </c>
      <c r="AA75" s="268" t="s">
        <v>106</v>
      </c>
      <c r="AB75" s="120" t="s">
        <v>147</v>
      </c>
      <c r="AC75" s="116">
        <v>0</v>
      </c>
      <c r="AD75" s="116">
        <v>0</v>
      </c>
      <c r="AE75" s="117">
        <v>0</v>
      </c>
    </row>
    <row r="76" spans="4:31" ht="6" customHeight="1" thickBot="1">
      <c r="D76" s="121"/>
      <c r="E76" s="121"/>
      <c r="F76" s="121"/>
      <c r="I76" s="121"/>
      <c r="J76" s="121"/>
      <c r="K76" s="121"/>
      <c r="N76" s="121"/>
      <c r="O76" s="121"/>
      <c r="P76" s="122"/>
      <c r="S76" s="121"/>
      <c r="T76" s="121"/>
      <c r="U76" s="121"/>
      <c r="X76" s="121"/>
      <c r="Y76" s="121"/>
      <c r="Z76" s="121"/>
      <c r="AC76" s="121"/>
      <c r="AD76" s="121"/>
      <c r="AE76" s="121"/>
    </row>
    <row r="77" spans="2:31" ht="14.25" thickBot="1">
      <c r="B77" s="434" t="s">
        <v>157</v>
      </c>
      <c r="C77" s="435"/>
      <c r="D77" s="235">
        <f>SUM(D81:D83)</f>
        <v>7653.109999999999</v>
      </c>
      <c r="E77" s="235">
        <f>SUM(E81:E83)</f>
        <v>117.4</v>
      </c>
      <c r="F77" s="236">
        <f>SUM(F81:F83)</f>
        <v>39.916000000000004</v>
      </c>
      <c r="G77" s="434" t="s">
        <v>157</v>
      </c>
      <c r="H77" s="435"/>
      <c r="I77" s="235">
        <f>SUM(I81:I83)</f>
        <v>14751.779999999999</v>
      </c>
      <c r="J77" s="235">
        <f>SUM(J81:J83)</f>
        <v>279.8199999999995</v>
      </c>
      <c r="K77" s="235">
        <f>SUM(K81:K83)</f>
        <v>94.98919999999981</v>
      </c>
      <c r="L77" s="432" t="s">
        <v>157</v>
      </c>
      <c r="M77" s="433"/>
      <c r="N77" s="132">
        <f>SUM(N81:N83)</f>
        <v>5277.43</v>
      </c>
      <c r="O77" s="132">
        <f>SUM(O81:O83)</f>
        <v>82.44</v>
      </c>
      <c r="P77" s="134">
        <f>SUM(P81:P83)</f>
        <v>28.029600000000002</v>
      </c>
      <c r="Q77" s="432" t="s">
        <v>157</v>
      </c>
      <c r="R77" s="433"/>
      <c r="S77" s="132">
        <f>SUM(S81:S83)</f>
        <v>15696.879999999997</v>
      </c>
      <c r="T77" s="132">
        <f>SUM(T81:T83)</f>
        <v>232.28000000000048</v>
      </c>
      <c r="U77" s="381">
        <f>SUM(U81:U83)</f>
        <v>78.97519999999955</v>
      </c>
      <c r="V77" s="432" t="s">
        <v>157</v>
      </c>
      <c r="W77" s="433"/>
      <c r="X77" s="132">
        <f>SUM(X81:X83)</f>
        <v>7881.84</v>
      </c>
      <c r="Y77" s="132">
        <f>SUM(Y81:Y83)</f>
        <v>117.4</v>
      </c>
      <c r="Z77" s="134">
        <f>SUM(Z81:Z83)</f>
        <v>39.916000000000004</v>
      </c>
      <c r="AA77" s="432" t="s">
        <v>157</v>
      </c>
      <c r="AB77" s="433"/>
      <c r="AC77" s="132">
        <f>SUM(AC81:AC83)</f>
        <v>18975.99</v>
      </c>
      <c r="AD77" s="132">
        <f>SUM(AD81:AD83)</f>
        <v>279.37999999999977</v>
      </c>
      <c r="AE77" s="381">
        <f>SUM(AE81:AE83)</f>
        <v>94.98919999999967</v>
      </c>
    </row>
    <row r="78" spans="4:31" ht="14.25" thickBot="1">
      <c r="D78" s="121"/>
      <c r="E78" s="121"/>
      <c r="F78" s="121"/>
      <c r="I78" s="121"/>
      <c r="J78" s="121"/>
      <c r="K78" s="121"/>
      <c r="N78" s="121"/>
      <c r="O78" s="121"/>
      <c r="P78" s="376"/>
      <c r="S78" s="121"/>
      <c r="T78" s="121"/>
      <c r="U78" s="121"/>
      <c r="X78" s="121"/>
      <c r="Y78" s="121"/>
      <c r="Z78" s="121"/>
      <c r="AC78" s="121"/>
      <c r="AD78" s="121"/>
      <c r="AE78" s="121"/>
    </row>
    <row r="79" spans="2:31" s="208" customFormat="1" ht="14.25" thickBot="1">
      <c r="B79" s="479"/>
      <c r="C79" s="480"/>
      <c r="D79" s="486" t="s">
        <v>287</v>
      </c>
      <c r="E79" s="487"/>
      <c r="F79" s="488"/>
      <c r="G79" s="479"/>
      <c r="H79" s="480"/>
      <c r="I79" s="486" t="s">
        <v>287</v>
      </c>
      <c r="J79" s="487"/>
      <c r="K79" s="488"/>
      <c r="L79" s="429" t="s">
        <v>412</v>
      </c>
      <c r="M79" s="430"/>
      <c r="N79" s="486" t="s">
        <v>287</v>
      </c>
      <c r="O79" s="487"/>
      <c r="P79" s="488"/>
      <c r="Q79" s="429" t="s">
        <v>412</v>
      </c>
      <c r="R79" s="430"/>
      <c r="S79" s="486" t="s">
        <v>287</v>
      </c>
      <c r="T79" s="487"/>
      <c r="U79" s="488"/>
      <c r="V79" s="429" t="s">
        <v>412</v>
      </c>
      <c r="W79" s="430"/>
      <c r="X79" s="486" t="s">
        <v>287</v>
      </c>
      <c r="Y79" s="487"/>
      <c r="Z79" s="488"/>
      <c r="AA79" s="429" t="s">
        <v>412</v>
      </c>
      <c r="AB79" s="430"/>
      <c r="AC79" s="486" t="s">
        <v>287</v>
      </c>
      <c r="AD79" s="487"/>
      <c r="AE79" s="488"/>
    </row>
    <row r="80" spans="2:31" s="208" customFormat="1" ht="24.75" thickBot="1">
      <c r="B80" s="489"/>
      <c r="C80" s="490"/>
      <c r="D80" s="210" t="s">
        <v>250</v>
      </c>
      <c r="E80" s="210" t="s">
        <v>252</v>
      </c>
      <c r="F80" s="211" t="s">
        <v>254</v>
      </c>
      <c r="G80" s="489"/>
      <c r="H80" s="490"/>
      <c r="I80" s="210" t="s">
        <v>250</v>
      </c>
      <c r="J80" s="210" t="s">
        <v>252</v>
      </c>
      <c r="K80" s="211" t="s">
        <v>254</v>
      </c>
      <c r="L80" s="423"/>
      <c r="M80" s="424"/>
      <c r="N80" s="210" t="s">
        <v>250</v>
      </c>
      <c r="O80" s="210" t="s">
        <v>252</v>
      </c>
      <c r="P80" s="211" t="s">
        <v>254</v>
      </c>
      <c r="Q80" s="423"/>
      <c r="R80" s="424"/>
      <c r="S80" s="210" t="s">
        <v>250</v>
      </c>
      <c r="T80" s="210" t="s">
        <v>252</v>
      </c>
      <c r="U80" s="211" t="s">
        <v>254</v>
      </c>
      <c r="V80" s="423"/>
      <c r="W80" s="424"/>
      <c r="X80" s="210" t="s">
        <v>250</v>
      </c>
      <c r="Y80" s="210" t="s">
        <v>252</v>
      </c>
      <c r="Z80" s="211" t="s">
        <v>254</v>
      </c>
      <c r="AA80" s="423"/>
      <c r="AB80" s="424"/>
      <c r="AC80" s="210" t="s">
        <v>250</v>
      </c>
      <c r="AD80" s="210" t="s">
        <v>252</v>
      </c>
      <c r="AE80" s="211" t="s">
        <v>254</v>
      </c>
    </row>
    <row r="81" spans="2:31" ht="13.5">
      <c r="B81" s="429" t="s">
        <v>154</v>
      </c>
      <c r="C81" s="430"/>
      <c r="D81" s="123">
        <f>SUM(D4:D27)</f>
        <v>7653.109999999999</v>
      </c>
      <c r="E81" s="123">
        <f>SUM(E4:E27)</f>
        <v>117.4</v>
      </c>
      <c r="F81" s="125">
        <f>SUM(F4:F27)</f>
        <v>39.916000000000004</v>
      </c>
      <c r="G81" s="429" t="s">
        <v>154</v>
      </c>
      <c r="H81" s="430"/>
      <c r="I81" s="123">
        <f>SUM(I4:I27)</f>
        <v>14751.779999999999</v>
      </c>
      <c r="J81" s="123">
        <f>SUM(J4:J27)</f>
        <v>279.8199999999995</v>
      </c>
      <c r="K81" s="123">
        <f>SUM(K4:K27)</f>
        <v>94.98919999999981</v>
      </c>
      <c r="L81" s="429" t="s">
        <v>154</v>
      </c>
      <c r="M81" s="430"/>
      <c r="N81" s="123">
        <f>SUM(N4:N27)</f>
        <v>5277.43</v>
      </c>
      <c r="O81" s="123">
        <f>SUM(O4:O27)</f>
        <v>82.44</v>
      </c>
      <c r="P81" s="125">
        <f>SUM(P4:P27)</f>
        <v>28.029600000000002</v>
      </c>
      <c r="Q81" s="429" t="s">
        <v>154</v>
      </c>
      <c r="R81" s="430"/>
      <c r="S81" s="123">
        <f>SUM(S4:S27)</f>
        <v>15696.879999999997</v>
      </c>
      <c r="T81" s="123">
        <f>SUM(T4:T27)</f>
        <v>232.28000000000048</v>
      </c>
      <c r="U81" s="269">
        <f>SUM(U4:U27)</f>
        <v>78.97519999999955</v>
      </c>
      <c r="V81" s="429" t="s">
        <v>154</v>
      </c>
      <c r="W81" s="430"/>
      <c r="X81" s="123">
        <f>SUM(X4:X27)</f>
        <v>7881.84</v>
      </c>
      <c r="Y81" s="123">
        <f>SUM(Y4:Y27)</f>
        <v>117.4</v>
      </c>
      <c r="Z81" s="125">
        <f>SUM(Z4:Z27)</f>
        <v>39.916000000000004</v>
      </c>
      <c r="AA81" s="429" t="s">
        <v>154</v>
      </c>
      <c r="AB81" s="430"/>
      <c r="AC81" s="123">
        <f>SUM(AC4:AC27)</f>
        <v>18975.99</v>
      </c>
      <c r="AD81" s="123">
        <f>SUM(AD4:AD27)</f>
        <v>279.37999999999977</v>
      </c>
      <c r="AE81" s="269">
        <f>SUM(AE4:AE27)</f>
        <v>94.98919999999967</v>
      </c>
    </row>
    <row r="82" spans="2:31" ht="14.25" thickBot="1">
      <c r="B82" s="493" t="s">
        <v>155</v>
      </c>
      <c r="C82" s="494"/>
      <c r="D82" s="126">
        <f>SUM(D28:D34)</f>
        <v>0</v>
      </c>
      <c r="E82" s="126">
        <f>SUM(E28:E34)</f>
        <v>0</v>
      </c>
      <c r="F82" s="128">
        <f>SUM(F28:F34)</f>
        <v>0</v>
      </c>
      <c r="G82" s="493" t="s">
        <v>155</v>
      </c>
      <c r="H82" s="494"/>
      <c r="I82" s="126">
        <f>SUM(I28:I34)</f>
        <v>0</v>
      </c>
      <c r="J82" s="126">
        <f>SUM(J28:J34)</f>
        <v>0</v>
      </c>
      <c r="K82" s="126">
        <f>SUM(K28:K34)</f>
        <v>0</v>
      </c>
      <c r="L82" s="423" t="s">
        <v>155</v>
      </c>
      <c r="M82" s="424"/>
      <c r="N82" s="380">
        <f>SUM(N28:N34)</f>
        <v>0</v>
      </c>
      <c r="O82" s="380">
        <f>SUM(O28:O34)</f>
        <v>0</v>
      </c>
      <c r="P82" s="234">
        <f>SUM(P28:P34)</f>
        <v>0</v>
      </c>
      <c r="Q82" s="423" t="s">
        <v>155</v>
      </c>
      <c r="R82" s="424"/>
      <c r="S82" s="380">
        <f>SUM(S28:S34)</f>
        <v>0</v>
      </c>
      <c r="T82" s="380">
        <f>SUM(T28:T34)</f>
        <v>0</v>
      </c>
      <c r="U82" s="382">
        <f>SUM(U28:U34)</f>
        <v>0</v>
      </c>
      <c r="V82" s="423" t="s">
        <v>155</v>
      </c>
      <c r="W82" s="424"/>
      <c r="X82" s="380">
        <f>SUM(X28:X34)</f>
        <v>0</v>
      </c>
      <c r="Y82" s="380">
        <f>SUM(Y28:Y34)</f>
        <v>0</v>
      </c>
      <c r="Z82" s="234">
        <f>SUM(Z28:Z34)</f>
        <v>0</v>
      </c>
      <c r="AA82" s="423" t="s">
        <v>155</v>
      </c>
      <c r="AB82" s="424"/>
      <c r="AC82" s="380">
        <f>SUM(AC28:AC34)</f>
        <v>0</v>
      </c>
      <c r="AD82" s="380">
        <f>SUM(AD28:AD34)</f>
        <v>0</v>
      </c>
      <c r="AE82" s="382">
        <f>SUM(AE28:AE34)</f>
        <v>0</v>
      </c>
    </row>
    <row r="83" spans="2:31" ht="13.5" hidden="1">
      <c r="B83" s="493" t="s">
        <v>156</v>
      </c>
      <c r="C83" s="494"/>
      <c r="D83" s="231">
        <f>SUM(D35:D75)</f>
        <v>0</v>
      </c>
      <c r="E83" s="126">
        <f>SUM(E35:E75)</f>
        <v>0</v>
      </c>
      <c r="F83" s="128">
        <f>SUM(F35:F75)</f>
        <v>0</v>
      </c>
      <c r="G83" s="493" t="s">
        <v>156</v>
      </c>
      <c r="H83" s="494"/>
      <c r="I83" s="231">
        <f>SUM(I35:I75)</f>
        <v>0</v>
      </c>
      <c r="J83" s="126">
        <f>SUM(J35:J75)</f>
        <v>0</v>
      </c>
      <c r="K83" s="126">
        <f>SUM(K35:K75)</f>
        <v>0</v>
      </c>
      <c r="L83" s="425" t="s">
        <v>156</v>
      </c>
      <c r="M83" s="426"/>
      <c r="N83" s="377">
        <f>SUM(N35:N75)</f>
        <v>0</v>
      </c>
      <c r="O83" s="378">
        <f>SUM(O35:O75)</f>
        <v>0</v>
      </c>
      <c r="P83" s="379">
        <f>SUM(P35:P75)</f>
        <v>0</v>
      </c>
      <c r="Q83" s="425" t="s">
        <v>156</v>
      </c>
      <c r="R83" s="426"/>
      <c r="S83" s="377">
        <f>SUM(S35:S75)</f>
        <v>0</v>
      </c>
      <c r="T83" s="378">
        <f>SUM(T35:T75)</f>
        <v>0</v>
      </c>
      <c r="U83" s="378">
        <f>SUM(U35:U75)</f>
        <v>0</v>
      </c>
      <c r="V83" s="425" t="s">
        <v>156</v>
      </c>
      <c r="W83" s="426"/>
      <c r="X83" s="377">
        <f>SUM(X35:X75)</f>
        <v>0</v>
      </c>
      <c r="Y83" s="378">
        <f>SUM(Y35:Y75)</f>
        <v>0</v>
      </c>
      <c r="Z83" s="379">
        <f>SUM(Z35:Z75)</f>
        <v>0</v>
      </c>
      <c r="AA83" s="425" t="s">
        <v>156</v>
      </c>
      <c r="AB83" s="426"/>
      <c r="AC83" s="377">
        <f>SUM(AC35:AC75)</f>
        <v>0</v>
      </c>
      <c r="AD83" s="378">
        <f>SUM(AD35:AD75)</f>
        <v>0</v>
      </c>
      <c r="AE83" s="378">
        <f>SUM(AE35:AE75)</f>
        <v>0</v>
      </c>
    </row>
    <row r="84" ht="5.25" customHeight="1"/>
    <row r="85" spans="2:27" ht="13.5">
      <c r="B85" s="135"/>
      <c r="G85" s="135"/>
      <c r="L85" s="1" t="s">
        <v>384</v>
      </c>
      <c r="Q85" s="1" t="s">
        <v>384</v>
      </c>
      <c r="V85" s="1" t="s">
        <v>384</v>
      </c>
      <c r="AA85" s="1" t="s">
        <v>384</v>
      </c>
    </row>
    <row r="87" spans="2:27" ht="13.5">
      <c r="B87" s="136"/>
      <c r="G87" s="136"/>
      <c r="L87" s="136"/>
      <c r="Q87" s="136"/>
      <c r="V87" s="136"/>
      <c r="AA87" s="136"/>
    </row>
  </sheetData>
  <sheetProtection/>
  <mergeCells count="48">
    <mergeCell ref="Q79:R80"/>
    <mergeCell ref="AC2:AE2"/>
    <mergeCell ref="X2:Z2"/>
    <mergeCell ref="AA2:AB3"/>
    <mergeCell ref="AC79:AE79"/>
    <mergeCell ref="S79:U79"/>
    <mergeCell ref="AA79:AB80"/>
    <mergeCell ref="S2:U2"/>
    <mergeCell ref="V2:W3"/>
    <mergeCell ref="B81:C81"/>
    <mergeCell ref="G81:H81"/>
    <mergeCell ref="G79:H80"/>
    <mergeCell ref="B2:C3"/>
    <mergeCell ref="G2:H3"/>
    <mergeCell ref="L2:M3"/>
    <mergeCell ref="G77:H77"/>
    <mergeCell ref="B79:C80"/>
    <mergeCell ref="D79:F79"/>
    <mergeCell ref="N2:P2"/>
    <mergeCell ref="Q2:R3"/>
    <mergeCell ref="N79:P79"/>
    <mergeCell ref="B82:C82"/>
    <mergeCell ref="G83:H83"/>
    <mergeCell ref="I79:K79"/>
    <mergeCell ref="L79:M80"/>
    <mergeCell ref="D2:F2"/>
    <mergeCell ref="I2:K2"/>
    <mergeCell ref="B77:C77"/>
    <mergeCell ref="G82:H82"/>
    <mergeCell ref="B83:C83"/>
    <mergeCell ref="Q77:R77"/>
    <mergeCell ref="Q81:R81"/>
    <mergeCell ref="Q82:R82"/>
    <mergeCell ref="Q83:R83"/>
    <mergeCell ref="L77:M77"/>
    <mergeCell ref="L81:M81"/>
    <mergeCell ref="L82:M82"/>
    <mergeCell ref="L83:M83"/>
    <mergeCell ref="AA83:AB83"/>
    <mergeCell ref="AA77:AB77"/>
    <mergeCell ref="AA81:AB81"/>
    <mergeCell ref="AA82:AB82"/>
    <mergeCell ref="V83:W83"/>
    <mergeCell ref="V77:W77"/>
    <mergeCell ref="V81:W81"/>
    <mergeCell ref="V82:W82"/>
    <mergeCell ref="V79:W80"/>
    <mergeCell ref="X79:Z79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1" r:id="rId1"/>
  <headerFooter alignWithMargins="0">
    <oddFooter xml:space="preserve">&amp;C&amp;14&amp;P+22 </oddFooter>
  </headerFooter>
  <colBreaks count="3" manualBreakCount="3">
    <brk id="16" max="84" man="1"/>
    <brk id="21" max="84" man="1"/>
    <brk id="26" max="84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</sheetPr>
  <dimension ref="A1:R85"/>
  <sheetViews>
    <sheetView view="pageBreakPreview" zoomScale="75" zoomScaleSheetLayoutView="75" zoomScalePageLayoutView="0" workbookViewId="0" topLeftCell="A34">
      <selection activeCell="M85" sqref="M85"/>
    </sheetView>
  </sheetViews>
  <sheetFormatPr defaultColWidth="9.140625" defaultRowHeight="15"/>
  <cols>
    <col min="2" max="2" width="7.140625" style="0" hidden="1" customWidth="1"/>
    <col min="3" max="3" width="7.57421875" style="0" hidden="1" customWidth="1"/>
    <col min="4" max="6" width="0" style="0" hidden="1" customWidth="1"/>
    <col min="7" max="7" width="16.57421875" style="0" hidden="1" customWidth="1"/>
    <col min="8" max="8" width="7.140625" style="0" customWidth="1"/>
    <col min="9" max="9" width="7.57421875" style="0" customWidth="1"/>
    <col min="10" max="12" width="10.57421875" style="0" customWidth="1"/>
    <col min="13" max="13" width="16.57421875" style="0" customWidth="1"/>
    <col min="14" max="14" width="7.140625" style="0" customWidth="1"/>
    <col min="15" max="15" width="7.57421875" style="0" customWidth="1"/>
    <col min="16" max="18" width="10.57421875" style="0" customWidth="1"/>
    <col min="19" max="19" width="16.57421875" style="0" customWidth="1"/>
  </cols>
  <sheetData>
    <row r="1" spans="2:14" s="293" customFormat="1" ht="14.25" thickBot="1">
      <c r="B1" s="293" t="s">
        <v>231</v>
      </c>
      <c r="H1" s="293" t="s">
        <v>232</v>
      </c>
      <c r="N1" s="293" t="s">
        <v>233</v>
      </c>
    </row>
    <row r="2" spans="2:18" ht="13.5">
      <c r="B2" s="429"/>
      <c r="C2" s="430"/>
      <c r="D2" s="457" t="s">
        <v>148</v>
      </c>
      <c r="E2" s="456" t="s">
        <v>149</v>
      </c>
      <c r="F2" s="454" t="s">
        <v>150</v>
      </c>
      <c r="H2" s="429" t="s">
        <v>409</v>
      </c>
      <c r="I2" s="430"/>
      <c r="J2" s="457" t="s">
        <v>148</v>
      </c>
      <c r="K2" s="456" t="s">
        <v>149</v>
      </c>
      <c r="L2" s="454" t="s">
        <v>150</v>
      </c>
      <c r="N2" s="429" t="s">
        <v>409</v>
      </c>
      <c r="O2" s="430"/>
      <c r="P2" s="457" t="s">
        <v>148</v>
      </c>
      <c r="Q2" s="456" t="s">
        <v>149</v>
      </c>
      <c r="R2" s="454" t="s">
        <v>150</v>
      </c>
    </row>
    <row r="3" spans="2:18" ht="14.25" thickBot="1">
      <c r="B3" s="423"/>
      <c r="C3" s="424"/>
      <c r="D3" s="434"/>
      <c r="E3" s="453"/>
      <c r="F3" s="435"/>
      <c r="H3" s="423"/>
      <c r="I3" s="424"/>
      <c r="J3" s="434"/>
      <c r="K3" s="453"/>
      <c r="L3" s="435"/>
      <c r="N3" s="423"/>
      <c r="O3" s="424"/>
      <c r="P3" s="434"/>
      <c r="Q3" s="453"/>
      <c r="R3" s="435"/>
    </row>
    <row r="4" spans="1:18" ht="13.5">
      <c r="A4" s="1" t="s">
        <v>0</v>
      </c>
      <c r="B4" s="15" t="s">
        <v>1</v>
      </c>
      <c r="C4" s="16" t="s">
        <v>193</v>
      </c>
      <c r="D4" s="22">
        <v>0</v>
      </c>
      <c r="E4" s="23">
        <v>0</v>
      </c>
      <c r="F4" s="24">
        <v>0</v>
      </c>
      <c r="H4" s="15" t="s">
        <v>1</v>
      </c>
      <c r="I4" s="16" t="s">
        <v>163</v>
      </c>
      <c r="J4" s="22">
        <v>0</v>
      </c>
      <c r="K4" s="23">
        <v>0</v>
      </c>
      <c r="L4" s="24">
        <v>0</v>
      </c>
      <c r="N4" s="15" t="s">
        <v>1</v>
      </c>
      <c r="O4" s="16" t="s">
        <v>163</v>
      </c>
      <c r="P4" s="22">
        <v>0</v>
      </c>
      <c r="Q4" s="23">
        <v>0</v>
      </c>
      <c r="R4" s="24">
        <v>0</v>
      </c>
    </row>
    <row r="5" spans="1:18" ht="13.5">
      <c r="A5" s="1" t="s">
        <v>2</v>
      </c>
      <c r="B5" s="8" t="s">
        <v>1</v>
      </c>
      <c r="C5" s="9" t="s">
        <v>109</v>
      </c>
      <c r="D5" s="27">
        <v>0</v>
      </c>
      <c r="E5" s="28">
        <v>0</v>
      </c>
      <c r="F5" s="29">
        <v>0</v>
      </c>
      <c r="H5" s="8" t="s">
        <v>1</v>
      </c>
      <c r="I5" s="9" t="s">
        <v>109</v>
      </c>
      <c r="J5" s="27">
        <v>0</v>
      </c>
      <c r="K5" s="28">
        <v>0</v>
      </c>
      <c r="L5" s="29">
        <v>0</v>
      </c>
      <c r="N5" s="8" t="s">
        <v>1</v>
      </c>
      <c r="O5" s="9" t="s">
        <v>109</v>
      </c>
      <c r="P5" s="27">
        <v>0</v>
      </c>
      <c r="Q5" s="28">
        <v>0</v>
      </c>
      <c r="R5" s="29">
        <v>0</v>
      </c>
    </row>
    <row r="6" spans="1:18" ht="13.5">
      <c r="A6" s="1" t="s">
        <v>3</v>
      </c>
      <c r="B6" s="8" t="s">
        <v>1</v>
      </c>
      <c r="C6" s="9" t="s">
        <v>110</v>
      </c>
      <c r="D6" s="27">
        <v>0</v>
      </c>
      <c r="E6" s="28">
        <v>0</v>
      </c>
      <c r="F6" s="29">
        <v>0</v>
      </c>
      <c r="H6" s="8" t="s">
        <v>1</v>
      </c>
      <c r="I6" s="9" t="s">
        <v>110</v>
      </c>
      <c r="J6" s="27">
        <v>0</v>
      </c>
      <c r="K6" s="28">
        <v>0</v>
      </c>
      <c r="L6" s="29">
        <v>0</v>
      </c>
      <c r="N6" s="8" t="s">
        <v>1</v>
      </c>
      <c r="O6" s="9" t="s">
        <v>110</v>
      </c>
      <c r="P6" s="27">
        <v>0</v>
      </c>
      <c r="Q6" s="28">
        <v>0</v>
      </c>
      <c r="R6" s="29">
        <v>0</v>
      </c>
    </row>
    <row r="7" spans="1:18" ht="13.5">
      <c r="A7" s="1" t="s">
        <v>4</v>
      </c>
      <c r="B7" s="8" t="s">
        <v>1</v>
      </c>
      <c r="C7" s="9" t="s">
        <v>111</v>
      </c>
      <c r="D7" s="27">
        <v>0</v>
      </c>
      <c r="E7" s="28">
        <v>0</v>
      </c>
      <c r="F7" s="29">
        <v>0</v>
      </c>
      <c r="H7" s="8" t="s">
        <v>1</v>
      </c>
      <c r="I7" s="9" t="s">
        <v>111</v>
      </c>
      <c r="J7" s="27">
        <v>0</v>
      </c>
      <c r="K7" s="28">
        <v>0</v>
      </c>
      <c r="L7" s="29">
        <v>0</v>
      </c>
      <c r="N7" s="8" t="s">
        <v>1</v>
      </c>
      <c r="O7" s="9" t="s">
        <v>111</v>
      </c>
      <c r="P7" s="27">
        <v>0</v>
      </c>
      <c r="Q7" s="28">
        <v>0</v>
      </c>
      <c r="R7" s="29">
        <v>0</v>
      </c>
    </row>
    <row r="8" spans="1:18" ht="13.5">
      <c r="A8" s="1" t="s">
        <v>5</v>
      </c>
      <c r="B8" s="8" t="s">
        <v>1</v>
      </c>
      <c r="C8" s="9" t="s">
        <v>112</v>
      </c>
      <c r="D8" s="27">
        <v>0</v>
      </c>
      <c r="E8" s="28">
        <v>0</v>
      </c>
      <c r="F8" s="29">
        <v>0</v>
      </c>
      <c r="H8" s="8" t="s">
        <v>1</v>
      </c>
      <c r="I8" s="9" t="s">
        <v>112</v>
      </c>
      <c r="J8" s="27">
        <v>0</v>
      </c>
      <c r="K8" s="28">
        <v>0</v>
      </c>
      <c r="L8" s="29">
        <v>0</v>
      </c>
      <c r="N8" s="8" t="s">
        <v>1</v>
      </c>
      <c r="O8" s="9" t="s">
        <v>112</v>
      </c>
      <c r="P8" s="27">
        <v>0</v>
      </c>
      <c r="Q8" s="28">
        <v>0</v>
      </c>
      <c r="R8" s="29">
        <v>0</v>
      </c>
    </row>
    <row r="9" spans="1:18" ht="13.5">
      <c r="A9" s="1" t="s">
        <v>6</v>
      </c>
      <c r="B9" s="8" t="s">
        <v>1</v>
      </c>
      <c r="C9" s="9" t="s">
        <v>113</v>
      </c>
      <c r="D9" s="27">
        <v>0</v>
      </c>
      <c r="E9" s="28">
        <v>0</v>
      </c>
      <c r="F9" s="29">
        <v>0</v>
      </c>
      <c r="H9" s="8" t="s">
        <v>1</v>
      </c>
      <c r="I9" s="9" t="s">
        <v>113</v>
      </c>
      <c r="J9" s="27">
        <v>0</v>
      </c>
      <c r="K9" s="28">
        <v>0</v>
      </c>
      <c r="L9" s="29">
        <v>0</v>
      </c>
      <c r="N9" s="8" t="s">
        <v>1</v>
      </c>
      <c r="O9" s="9" t="s">
        <v>113</v>
      </c>
      <c r="P9" s="27">
        <v>0</v>
      </c>
      <c r="Q9" s="28">
        <v>0</v>
      </c>
      <c r="R9" s="29">
        <v>0</v>
      </c>
    </row>
    <row r="10" spans="1:18" ht="13.5">
      <c r="A10" s="1" t="s">
        <v>7</v>
      </c>
      <c r="B10" s="8" t="s">
        <v>1</v>
      </c>
      <c r="C10" s="9" t="s">
        <v>114</v>
      </c>
      <c r="D10" s="27">
        <v>0</v>
      </c>
      <c r="E10" s="28">
        <v>0</v>
      </c>
      <c r="F10" s="29">
        <v>0</v>
      </c>
      <c r="H10" s="8" t="s">
        <v>1</v>
      </c>
      <c r="I10" s="9" t="s">
        <v>114</v>
      </c>
      <c r="J10" s="27">
        <v>0</v>
      </c>
      <c r="K10" s="28">
        <v>0</v>
      </c>
      <c r="L10" s="29">
        <v>0</v>
      </c>
      <c r="N10" s="8" t="s">
        <v>1</v>
      </c>
      <c r="O10" s="9" t="s">
        <v>114</v>
      </c>
      <c r="P10" s="27">
        <v>0</v>
      </c>
      <c r="Q10" s="28">
        <v>0</v>
      </c>
      <c r="R10" s="29">
        <v>0</v>
      </c>
    </row>
    <row r="11" spans="1:18" ht="13.5">
      <c r="A11" s="1" t="s">
        <v>8</v>
      </c>
      <c r="B11" s="8" t="s">
        <v>1</v>
      </c>
      <c r="C11" s="9" t="s">
        <v>115</v>
      </c>
      <c r="D11" s="27">
        <v>0</v>
      </c>
      <c r="E11" s="28">
        <v>0</v>
      </c>
      <c r="F11" s="29">
        <v>0</v>
      </c>
      <c r="H11" s="8" t="s">
        <v>1</v>
      </c>
      <c r="I11" s="9" t="s">
        <v>115</v>
      </c>
      <c r="J11" s="27">
        <v>0</v>
      </c>
      <c r="K11" s="28">
        <v>0</v>
      </c>
      <c r="L11" s="29">
        <v>0</v>
      </c>
      <c r="N11" s="8" t="s">
        <v>1</v>
      </c>
      <c r="O11" s="9" t="s">
        <v>115</v>
      </c>
      <c r="P11" s="27">
        <v>0</v>
      </c>
      <c r="Q11" s="28">
        <v>0</v>
      </c>
      <c r="R11" s="29">
        <v>0</v>
      </c>
    </row>
    <row r="12" spans="1:18" ht="13.5">
      <c r="A12" s="1" t="s">
        <v>9</v>
      </c>
      <c r="B12" s="8" t="s">
        <v>1</v>
      </c>
      <c r="C12" s="9" t="s">
        <v>116</v>
      </c>
      <c r="D12" s="27">
        <v>0</v>
      </c>
      <c r="E12" s="28">
        <v>0</v>
      </c>
      <c r="F12" s="29">
        <v>0</v>
      </c>
      <c r="H12" s="8" t="s">
        <v>1</v>
      </c>
      <c r="I12" s="9" t="s">
        <v>116</v>
      </c>
      <c r="J12" s="27">
        <v>0</v>
      </c>
      <c r="K12" s="28">
        <v>0</v>
      </c>
      <c r="L12" s="29">
        <v>0</v>
      </c>
      <c r="N12" s="8" t="s">
        <v>1</v>
      </c>
      <c r="O12" s="9" t="s">
        <v>116</v>
      </c>
      <c r="P12" s="27">
        <v>0</v>
      </c>
      <c r="Q12" s="28">
        <v>0</v>
      </c>
      <c r="R12" s="29">
        <v>0</v>
      </c>
    </row>
    <row r="13" spans="1:18" ht="13.5">
      <c r="A13" s="1" t="s">
        <v>10</v>
      </c>
      <c r="B13" s="8" t="s">
        <v>1</v>
      </c>
      <c r="C13" s="9" t="s">
        <v>117</v>
      </c>
      <c r="D13" s="27">
        <v>0</v>
      </c>
      <c r="E13" s="28">
        <v>0</v>
      </c>
      <c r="F13" s="29">
        <v>0</v>
      </c>
      <c r="H13" s="8" t="s">
        <v>1</v>
      </c>
      <c r="I13" s="9" t="s">
        <v>117</v>
      </c>
      <c r="J13" s="27">
        <v>0</v>
      </c>
      <c r="K13" s="28">
        <v>0</v>
      </c>
      <c r="L13" s="29">
        <v>0</v>
      </c>
      <c r="N13" s="8" t="s">
        <v>1</v>
      </c>
      <c r="O13" s="9" t="s">
        <v>117</v>
      </c>
      <c r="P13" s="27">
        <v>0</v>
      </c>
      <c r="Q13" s="28">
        <v>0</v>
      </c>
      <c r="R13" s="29">
        <v>0</v>
      </c>
    </row>
    <row r="14" spans="1:18" ht="13.5">
      <c r="A14" s="1" t="s">
        <v>11</v>
      </c>
      <c r="B14" s="8" t="s">
        <v>1</v>
      </c>
      <c r="C14" s="9" t="s">
        <v>118</v>
      </c>
      <c r="D14" s="27">
        <v>0</v>
      </c>
      <c r="E14" s="28">
        <v>0</v>
      </c>
      <c r="F14" s="29">
        <v>0</v>
      </c>
      <c r="H14" s="8" t="s">
        <v>1</v>
      </c>
      <c r="I14" s="9" t="s">
        <v>118</v>
      </c>
      <c r="J14" s="27">
        <v>0</v>
      </c>
      <c r="K14" s="28">
        <v>0</v>
      </c>
      <c r="L14" s="29">
        <v>0</v>
      </c>
      <c r="N14" s="8" t="s">
        <v>1</v>
      </c>
      <c r="O14" s="9" t="s">
        <v>118</v>
      </c>
      <c r="P14" s="27">
        <v>0</v>
      </c>
      <c r="Q14" s="28">
        <v>0</v>
      </c>
      <c r="R14" s="29">
        <v>0</v>
      </c>
    </row>
    <row r="15" spans="1:18" ht="13.5">
      <c r="A15" s="1" t="s">
        <v>12</v>
      </c>
      <c r="B15" s="8" t="s">
        <v>1</v>
      </c>
      <c r="C15" s="9" t="s">
        <v>119</v>
      </c>
      <c r="D15" s="27">
        <v>0</v>
      </c>
      <c r="E15" s="28">
        <v>0</v>
      </c>
      <c r="F15" s="29">
        <v>0</v>
      </c>
      <c r="H15" s="8" t="s">
        <v>1</v>
      </c>
      <c r="I15" s="9" t="s">
        <v>119</v>
      </c>
      <c r="J15" s="27">
        <v>0</v>
      </c>
      <c r="K15" s="28">
        <v>0</v>
      </c>
      <c r="L15" s="29">
        <v>0</v>
      </c>
      <c r="N15" s="8" t="s">
        <v>1</v>
      </c>
      <c r="O15" s="9" t="s">
        <v>119</v>
      </c>
      <c r="P15" s="27">
        <v>0</v>
      </c>
      <c r="Q15" s="28">
        <v>0</v>
      </c>
      <c r="R15" s="29">
        <v>0</v>
      </c>
    </row>
    <row r="16" spans="1:18" ht="13.5">
      <c r="A16" s="1" t="s">
        <v>13</v>
      </c>
      <c r="B16" s="8" t="s">
        <v>1</v>
      </c>
      <c r="C16" s="9" t="s">
        <v>120</v>
      </c>
      <c r="D16" s="27">
        <v>0</v>
      </c>
      <c r="E16" s="28">
        <v>0</v>
      </c>
      <c r="F16" s="29">
        <v>0</v>
      </c>
      <c r="H16" s="8" t="s">
        <v>1</v>
      </c>
      <c r="I16" s="9" t="s">
        <v>120</v>
      </c>
      <c r="J16" s="27">
        <v>0</v>
      </c>
      <c r="K16" s="28">
        <v>0</v>
      </c>
      <c r="L16" s="29">
        <v>0</v>
      </c>
      <c r="N16" s="8" t="s">
        <v>1</v>
      </c>
      <c r="O16" s="9" t="s">
        <v>120</v>
      </c>
      <c r="P16" s="27">
        <v>0</v>
      </c>
      <c r="Q16" s="28">
        <v>0</v>
      </c>
      <c r="R16" s="29">
        <v>0</v>
      </c>
    </row>
    <row r="17" spans="1:18" ht="13.5">
      <c r="A17" s="1" t="s">
        <v>14</v>
      </c>
      <c r="B17" s="8" t="s">
        <v>1</v>
      </c>
      <c r="C17" s="9" t="s">
        <v>121</v>
      </c>
      <c r="D17" s="27">
        <v>0</v>
      </c>
      <c r="E17" s="28">
        <v>0</v>
      </c>
      <c r="F17" s="29">
        <v>0</v>
      </c>
      <c r="H17" s="8" t="s">
        <v>1</v>
      </c>
      <c r="I17" s="9" t="s">
        <v>121</v>
      </c>
      <c r="J17" s="27">
        <v>0</v>
      </c>
      <c r="K17" s="28">
        <v>0</v>
      </c>
      <c r="L17" s="29">
        <v>0</v>
      </c>
      <c r="N17" s="8" t="s">
        <v>1</v>
      </c>
      <c r="O17" s="9" t="s">
        <v>121</v>
      </c>
      <c r="P17" s="27">
        <v>0</v>
      </c>
      <c r="Q17" s="28">
        <v>0</v>
      </c>
      <c r="R17" s="29">
        <v>0</v>
      </c>
    </row>
    <row r="18" spans="1:18" ht="13.5">
      <c r="A18" s="1" t="s">
        <v>15</v>
      </c>
      <c r="B18" s="8" t="s">
        <v>1</v>
      </c>
      <c r="C18" s="9" t="s">
        <v>122</v>
      </c>
      <c r="D18" s="27">
        <v>0</v>
      </c>
      <c r="E18" s="28">
        <v>0</v>
      </c>
      <c r="F18" s="29">
        <v>0</v>
      </c>
      <c r="H18" s="8" t="s">
        <v>1</v>
      </c>
      <c r="I18" s="9" t="s">
        <v>122</v>
      </c>
      <c r="J18" s="27">
        <v>0</v>
      </c>
      <c r="K18" s="28">
        <v>0</v>
      </c>
      <c r="L18" s="29">
        <v>0</v>
      </c>
      <c r="N18" s="8" t="s">
        <v>1</v>
      </c>
      <c r="O18" s="9" t="s">
        <v>122</v>
      </c>
      <c r="P18" s="27">
        <v>0</v>
      </c>
      <c r="Q18" s="28">
        <v>0</v>
      </c>
      <c r="R18" s="29">
        <v>0</v>
      </c>
    </row>
    <row r="19" spans="1:18" ht="13.5">
      <c r="A19" s="1" t="s">
        <v>16</v>
      </c>
      <c r="B19" s="8" t="s">
        <v>1</v>
      </c>
      <c r="C19" s="9" t="s">
        <v>123</v>
      </c>
      <c r="D19" s="27">
        <v>0</v>
      </c>
      <c r="E19" s="28">
        <v>0</v>
      </c>
      <c r="F19" s="29">
        <v>0</v>
      </c>
      <c r="H19" s="8" t="s">
        <v>1</v>
      </c>
      <c r="I19" s="9" t="s">
        <v>123</v>
      </c>
      <c r="J19" s="27">
        <v>0</v>
      </c>
      <c r="K19" s="28">
        <v>0</v>
      </c>
      <c r="L19" s="29">
        <v>0</v>
      </c>
      <c r="N19" s="8" t="s">
        <v>1</v>
      </c>
      <c r="O19" s="9" t="s">
        <v>123</v>
      </c>
      <c r="P19" s="27">
        <v>0</v>
      </c>
      <c r="Q19" s="28">
        <v>0</v>
      </c>
      <c r="R19" s="29">
        <v>0</v>
      </c>
    </row>
    <row r="20" spans="1:18" ht="13.5">
      <c r="A20" s="1" t="s">
        <v>17</v>
      </c>
      <c r="B20" s="8" t="s">
        <v>1</v>
      </c>
      <c r="C20" s="9" t="s">
        <v>124</v>
      </c>
      <c r="D20" s="27">
        <v>0</v>
      </c>
      <c r="E20" s="28">
        <v>0</v>
      </c>
      <c r="F20" s="29">
        <v>0</v>
      </c>
      <c r="H20" s="8" t="s">
        <v>1</v>
      </c>
      <c r="I20" s="9" t="s">
        <v>124</v>
      </c>
      <c r="J20" s="27">
        <v>0</v>
      </c>
      <c r="K20" s="28">
        <v>0</v>
      </c>
      <c r="L20" s="29">
        <v>0</v>
      </c>
      <c r="N20" s="8" t="s">
        <v>1</v>
      </c>
      <c r="O20" s="9" t="s">
        <v>124</v>
      </c>
      <c r="P20" s="27">
        <v>0</v>
      </c>
      <c r="Q20" s="28">
        <v>0</v>
      </c>
      <c r="R20" s="29">
        <v>0</v>
      </c>
    </row>
    <row r="21" spans="1:18" ht="13.5">
      <c r="A21" s="1" t="s">
        <v>18</v>
      </c>
      <c r="B21" s="8" t="s">
        <v>1</v>
      </c>
      <c r="C21" s="9" t="s">
        <v>125</v>
      </c>
      <c r="D21" s="27">
        <v>0</v>
      </c>
      <c r="E21" s="28">
        <v>0</v>
      </c>
      <c r="F21" s="29">
        <v>0</v>
      </c>
      <c r="H21" s="8" t="s">
        <v>1</v>
      </c>
      <c r="I21" s="9" t="s">
        <v>125</v>
      </c>
      <c r="J21" s="27">
        <v>0</v>
      </c>
      <c r="K21" s="28">
        <v>0</v>
      </c>
      <c r="L21" s="29">
        <v>0</v>
      </c>
      <c r="N21" s="8" t="s">
        <v>1</v>
      </c>
      <c r="O21" s="9" t="s">
        <v>125</v>
      </c>
      <c r="P21" s="27">
        <v>0</v>
      </c>
      <c r="Q21" s="28">
        <v>0</v>
      </c>
      <c r="R21" s="29">
        <v>0</v>
      </c>
    </row>
    <row r="22" spans="1:18" ht="13.5">
      <c r="A22" s="1" t="s">
        <v>19</v>
      </c>
      <c r="B22" s="8" t="s">
        <v>1</v>
      </c>
      <c r="C22" s="9" t="s">
        <v>126</v>
      </c>
      <c r="D22" s="27">
        <v>0</v>
      </c>
      <c r="E22" s="28">
        <v>0</v>
      </c>
      <c r="F22" s="29">
        <v>0</v>
      </c>
      <c r="H22" s="8" t="s">
        <v>1</v>
      </c>
      <c r="I22" s="9" t="s">
        <v>126</v>
      </c>
      <c r="J22" s="27">
        <v>0</v>
      </c>
      <c r="K22" s="28">
        <v>0</v>
      </c>
      <c r="L22" s="29">
        <v>0</v>
      </c>
      <c r="N22" s="8" t="s">
        <v>1</v>
      </c>
      <c r="O22" s="9" t="s">
        <v>126</v>
      </c>
      <c r="P22" s="27">
        <v>0</v>
      </c>
      <c r="Q22" s="28">
        <v>0</v>
      </c>
      <c r="R22" s="29">
        <v>0</v>
      </c>
    </row>
    <row r="23" spans="1:18" ht="13.5">
      <c r="A23" s="1" t="s">
        <v>20</v>
      </c>
      <c r="B23" s="8" t="s">
        <v>1</v>
      </c>
      <c r="C23" s="9" t="s">
        <v>127</v>
      </c>
      <c r="D23" s="27">
        <v>0</v>
      </c>
      <c r="E23" s="28">
        <v>0</v>
      </c>
      <c r="F23" s="29">
        <v>0</v>
      </c>
      <c r="H23" s="8" t="s">
        <v>1</v>
      </c>
      <c r="I23" s="9" t="s">
        <v>127</v>
      </c>
      <c r="J23" s="27">
        <v>0</v>
      </c>
      <c r="K23" s="28">
        <v>0</v>
      </c>
      <c r="L23" s="29">
        <v>0</v>
      </c>
      <c r="N23" s="8" t="s">
        <v>1</v>
      </c>
      <c r="O23" s="9" t="s">
        <v>127</v>
      </c>
      <c r="P23" s="27">
        <v>0</v>
      </c>
      <c r="Q23" s="28">
        <v>0</v>
      </c>
      <c r="R23" s="29">
        <v>0</v>
      </c>
    </row>
    <row r="24" spans="1:18" ht="13.5">
      <c r="A24" s="1" t="s">
        <v>21</v>
      </c>
      <c r="B24" s="8" t="s">
        <v>1</v>
      </c>
      <c r="C24" s="9" t="s">
        <v>128</v>
      </c>
      <c r="D24" s="27">
        <v>0</v>
      </c>
      <c r="E24" s="28">
        <v>0</v>
      </c>
      <c r="F24" s="29">
        <v>0</v>
      </c>
      <c r="H24" s="8" t="s">
        <v>1</v>
      </c>
      <c r="I24" s="9" t="s">
        <v>128</v>
      </c>
      <c r="J24" s="27">
        <v>0</v>
      </c>
      <c r="K24" s="28">
        <v>0</v>
      </c>
      <c r="L24" s="29">
        <v>0</v>
      </c>
      <c r="N24" s="8" t="s">
        <v>1</v>
      </c>
      <c r="O24" s="9" t="s">
        <v>128</v>
      </c>
      <c r="P24" s="27">
        <v>0</v>
      </c>
      <c r="Q24" s="28">
        <v>0</v>
      </c>
      <c r="R24" s="29">
        <v>0</v>
      </c>
    </row>
    <row r="25" spans="1:18" ht="13.5">
      <c r="A25" s="1" t="s">
        <v>22</v>
      </c>
      <c r="B25" s="8" t="s">
        <v>1</v>
      </c>
      <c r="C25" s="9" t="s">
        <v>129</v>
      </c>
      <c r="D25" s="27">
        <v>0</v>
      </c>
      <c r="E25" s="28">
        <v>0</v>
      </c>
      <c r="F25" s="29">
        <v>0</v>
      </c>
      <c r="H25" s="8" t="s">
        <v>1</v>
      </c>
      <c r="I25" s="9" t="s">
        <v>129</v>
      </c>
      <c r="J25" s="27">
        <v>0</v>
      </c>
      <c r="K25" s="28">
        <v>0</v>
      </c>
      <c r="L25" s="29">
        <v>0</v>
      </c>
      <c r="N25" s="8" t="s">
        <v>1</v>
      </c>
      <c r="O25" s="9" t="s">
        <v>129</v>
      </c>
      <c r="P25" s="27">
        <v>0</v>
      </c>
      <c r="Q25" s="28">
        <v>0</v>
      </c>
      <c r="R25" s="29">
        <v>0</v>
      </c>
    </row>
    <row r="26" spans="1:18" ht="13.5">
      <c r="A26" s="1" t="s">
        <v>23</v>
      </c>
      <c r="B26" s="8" t="s">
        <v>1</v>
      </c>
      <c r="C26" s="9" t="s">
        <v>130</v>
      </c>
      <c r="D26" s="27">
        <v>0</v>
      </c>
      <c r="E26" s="28">
        <v>0</v>
      </c>
      <c r="F26" s="29">
        <v>0</v>
      </c>
      <c r="H26" s="8" t="s">
        <v>1</v>
      </c>
      <c r="I26" s="9" t="s">
        <v>130</v>
      </c>
      <c r="J26" s="27">
        <v>0</v>
      </c>
      <c r="K26" s="28">
        <v>0</v>
      </c>
      <c r="L26" s="29">
        <v>0</v>
      </c>
      <c r="N26" s="8" t="s">
        <v>1</v>
      </c>
      <c r="O26" s="9" t="s">
        <v>130</v>
      </c>
      <c r="P26" s="27">
        <v>0</v>
      </c>
      <c r="Q26" s="28">
        <v>0</v>
      </c>
      <c r="R26" s="29">
        <v>0</v>
      </c>
    </row>
    <row r="27" spans="1:18" ht="14.25" thickBot="1">
      <c r="A27" s="1" t="s">
        <v>24</v>
      </c>
      <c r="B27" s="10" t="s">
        <v>1</v>
      </c>
      <c r="C27" s="11" t="s">
        <v>131</v>
      </c>
      <c r="D27" s="33">
        <v>0</v>
      </c>
      <c r="E27" s="34">
        <v>0</v>
      </c>
      <c r="F27" s="35">
        <v>0</v>
      </c>
      <c r="H27" s="10" t="s">
        <v>1</v>
      </c>
      <c r="I27" s="11" t="s">
        <v>131</v>
      </c>
      <c r="J27" s="33">
        <v>0</v>
      </c>
      <c r="K27" s="34">
        <v>0</v>
      </c>
      <c r="L27" s="35">
        <v>0</v>
      </c>
      <c r="N27" s="10" t="s">
        <v>1</v>
      </c>
      <c r="O27" s="11" t="s">
        <v>131</v>
      </c>
      <c r="P27" s="33">
        <v>0</v>
      </c>
      <c r="Q27" s="34">
        <v>0</v>
      </c>
      <c r="R27" s="35">
        <v>0</v>
      </c>
    </row>
    <row r="28" spans="1:18" ht="13.5">
      <c r="A28" s="1" t="s">
        <v>25</v>
      </c>
      <c r="B28" s="6" t="s">
        <v>194</v>
      </c>
      <c r="C28" s="7" t="s">
        <v>132</v>
      </c>
      <c r="D28" s="22">
        <v>0</v>
      </c>
      <c r="E28" s="23">
        <v>0</v>
      </c>
      <c r="F28" s="24">
        <v>0</v>
      </c>
      <c r="H28" s="6" t="s">
        <v>164</v>
      </c>
      <c r="I28" s="7" t="s">
        <v>132</v>
      </c>
      <c r="J28" s="22">
        <v>0</v>
      </c>
      <c r="K28" s="23">
        <v>0</v>
      </c>
      <c r="L28" s="24">
        <v>0</v>
      </c>
      <c r="N28" s="6" t="s">
        <v>164</v>
      </c>
      <c r="O28" s="7" t="s">
        <v>132</v>
      </c>
      <c r="P28" s="22">
        <v>0</v>
      </c>
      <c r="Q28" s="23">
        <v>0</v>
      </c>
      <c r="R28" s="24">
        <v>0</v>
      </c>
    </row>
    <row r="29" spans="1:18" ht="13.5">
      <c r="A29" s="1" t="s">
        <v>26</v>
      </c>
      <c r="B29" s="8" t="s">
        <v>194</v>
      </c>
      <c r="C29" s="9" t="s">
        <v>133</v>
      </c>
      <c r="D29" s="27">
        <v>0</v>
      </c>
      <c r="E29" s="28">
        <v>0</v>
      </c>
      <c r="F29" s="29">
        <v>0</v>
      </c>
      <c r="H29" s="8" t="s">
        <v>164</v>
      </c>
      <c r="I29" s="9" t="s">
        <v>133</v>
      </c>
      <c r="J29" s="27">
        <v>0</v>
      </c>
      <c r="K29" s="28">
        <v>0</v>
      </c>
      <c r="L29" s="29">
        <v>0</v>
      </c>
      <c r="N29" s="8" t="s">
        <v>164</v>
      </c>
      <c r="O29" s="9" t="s">
        <v>133</v>
      </c>
      <c r="P29" s="27">
        <v>0</v>
      </c>
      <c r="Q29" s="28">
        <v>0</v>
      </c>
      <c r="R29" s="29">
        <v>0</v>
      </c>
    </row>
    <row r="30" spans="1:18" ht="13.5">
      <c r="A30" s="1" t="s">
        <v>27</v>
      </c>
      <c r="B30" s="8" t="s">
        <v>194</v>
      </c>
      <c r="C30" s="9" t="s">
        <v>134</v>
      </c>
      <c r="D30" s="27">
        <v>0</v>
      </c>
      <c r="E30" s="28">
        <v>0</v>
      </c>
      <c r="F30" s="29">
        <v>0</v>
      </c>
      <c r="H30" s="8" t="s">
        <v>164</v>
      </c>
      <c r="I30" s="9" t="s">
        <v>134</v>
      </c>
      <c r="J30" s="27">
        <v>0</v>
      </c>
      <c r="K30" s="28">
        <v>0</v>
      </c>
      <c r="L30" s="29">
        <v>0</v>
      </c>
      <c r="N30" s="8" t="s">
        <v>164</v>
      </c>
      <c r="O30" s="9" t="s">
        <v>134</v>
      </c>
      <c r="P30" s="27">
        <v>0</v>
      </c>
      <c r="Q30" s="28">
        <v>0</v>
      </c>
      <c r="R30" s="29">
        <v>0</v>
      </c>
    </row>
    <row r="31" spans="1:18" ht="13.5">
      <c r="A31" s="1" t="s">
        <v>28</v>
      </c>
      <c r="B31" s="8" t="s">
        <v>194</v>
      </c>
      <c r="C31" s="9" t="s">
        <v>113</v>
      </c>
      <c r="D31" s="27">
        <v>0</v>
      </c>
      <c r="E31" s="28">
        <v>0</v>
      </c>
      <c r="F31" s="29">
        <v>0</v>
      </c>
      <c r="H31" s="8" t="s">
        <v>164</v>
      </c>
      <c r="I31" s="9" t="s">
        <v>113</v>
      </c>
      <c r="J31" s="27">
        <v>0</v>
      </c>
      <c r="K31" s="28">
        <v>0</v>
      </c>
      <c r="L31" s="29">
        <v>0</v>
      </c>
      <c r="N31" s="8" t="s">
        <v>164</v>
      </c>
      <c r="O31" s="9" t="s">
        <v>113</v>
      </c>
      <c r="P31" s="27">
        <v>0</v>
      </c>
      <c r="Q31" s="28">
        <v>0</v>
      </c>
      <c r="R31" s="29">
        <v>0</v>
      </c>
    </row>
    <row r="32" spans="1:18" ht="13.5">
      <c r="A32" s="1" t="s">
        <v>29</v>
      </c>
      <c r="B32" s="8" t="s">
        <v>194</v>
      </c>
      <c r="C32" s="9" t="s">
        <v>135</v>
      </c>
      <c r="D32" s="27">
        <v>0</v>
      </c>
      <c r="E32" s="28">
        <v>0</v>
      </c>
      <c r="F32" s="29">
        <v>0</v>
      </c>
      <c r="H32" s="8" t="s">
        <v>164</v>
      </c>
      <c r="I32" s="9" t="s">
        <v>135</v>
      </c>
      <c r="J32" s="27">
        <v>0</v>
      </c>
      <c r="K32" s="28">
        <v>0</v>
      </c>
      <c r="L32" s="29">
        <v>0</v>
      </c>
      <c r="N32" s="8" t="s">
        <v>164</v>
      </c>
      <c r="O32" s="9" t="s">
        <v>135</v>
      </c>
      <c r="P32" s="27">
        <v>0</v>
      </c>
      <c r="Q32" s="28">
        <v>0</v>
      </c>
      <c r="R32" s="29">
        <v>0</v>
      </c>
    </row>
    <row r="33" spans="1:18" ht="13.5">
      <c r="A33" s="1" t="s">
        <v>30</v>
      </c>
      <c r="B33" s="8" t="s">
        <v>194</v>
      </c>
      <c r="C33" s="9" t="s">
        <v>136</v>
      </c>
      <c r="D33" s="27">
        <v>0</v>
      </c>
      <c r="E33" s="28">
        <v>0</v>
      </c>
      <c r="F33" s="29">
        <v>0</v>
      </c>
      <c r="H33" s="8" t="s">
        <v>164</v>
      </c>
      <c r="I33" s="9" t="s">
        <v>136</v>
      </c>
      <c r="J33" s="27">
        <v>0</v>
      </c>
      <c r="K33" s="28">
        <v>0</v>
      </c>
      <c r="L33" s="29">
        <v>0</v>
      </c>
      <c r="N33" s="8" t="s">
        <v>164</v>
      </c>
      <c r="O33" s="9" t="s">
        <v>136</v>
      </c>
      <c r="P33" s="27">
        <v>0</v>
      </c>
      <c r="Q33" s="28">
        <v>0</v>
      </c>
      <c r="R33" s="29">
        <v>0</v>
      </c>
    </row>
    <row r="34" spans="1:18" ht="14.25" thickBot="1">
      <c r="A34" s="1" t="s">
        <v>31</v>
      </c>
      <c r="B34" s="10" t="s">
        <v>194</v>
      </c>
      <c r="C34" s="11" t="s">
        <v>137</v>
      </c>
      <c r="D34" s="33">
        <v>0</v>
      </c>
      <c r="E34" s="34">
        <v>0</v>
      </c>
      <c r="F34" s="35">
        <v>0</v>
      </c>
      <c r="H34" s="10" t="s">
        <v>164</v>
      </c>
      <c r="I34" s="11" t="s">
        <v>137</v>
      </c>
      <c r="J34" s="33">
        <v>0</v>
      </c>
      <c r="K34" s="34">
        <v>0</v>
      </c>
      <c r="L34" s="35">
        <v>0</v>
      </c>
      <c r="N34" s="10" t="s">
        <v>164</v>
      </c>
      <c r="O34" s="11" t="s">
        <v>137</v>
      </c>
      <c r="P34" s="33">
        <v>0</v>
      </c>
      <c r="Q34" s="34">
        <v>0</v>
      </c>
      <c r="R34" s="35">
        <v>0</v>
      </c>
    </row>
    <row r="35" spans="1:18" ht="13.5">
      <c r="A35" s="1" t="s">
        <v>32</v>
      </c>
      <c r="B35" s="6" t="s">
        <v>33</v>
      </c>
      <c r="C35" s="7"/>
      <c r="D35" s="22">
        <v>0</v>
      </c>
      <c r="E35" s="23">
        <v>0</v>
      </c>
      <c r="F35" s="24">
        <v>0</v>
      </c>
      <c r="H35" s="6" t="s">
        <v>33</v>
      </c>
      <c r="I35" s="7"/>
      <c r="J35" s="22">
        <v>0</v>
      </c>
      <c r="K35" s="23">
        <v>0</v>
      </c>
      <c r="L35" s="24">
        <v>0</v>
      </c>
      <c r="N35" s="6" t="s">
        <v>33</v>
      </c>
      <c r="O35" s="7"/>
      <c r="P35" s="22">
        <v>0</v>
      </c>
      <c r="Q35" s="23">
        <v>0</v>
      </c>
      <c r="R35" s="24">
        <v>0</v>
      </c>
    </row>
    <row r="36" spans="1:18" ht="13.5">
      <c r="A36" s="1" t="s">
        <v>34</v>
      </c>
      <c r="B36" s="8" t="s">
        <v>35</v>
      </c>
      <c r="C36" s="9"/>
      <c r="D36" s="27">
        <v>0</v>
      </c>
      <c r="E36" s="28">
        <v>0</v>
      </c>
      <c r="F36" s="29">
        <v>0</v>
      </c>
      <c r="H36" s="8" t="s">
        <v>35</v>
      </c>
      <c r="I36" s="9"/>
      <c r="J36" s="27">
        <v>0</v>
      </c>
      <c r="K36" s="28">
        <v>0</v>
      </c>
      <c r="L36" s="29">
        <v>0</v>
      </c>
      <c r="N36" s="8" t="s">
        <v>35</v>
      </c>
      <c r="O36" s="9"/>
      <c r="P36" s="27">
        <v>0</v>
      </c>
      <c r="Q36" s="28">
        <v>0</v>
      </c>
      <c r="R36" s="29">
        <v>0</v>
      </c>
    </row>
    <row r="37" spans="1:18" ht="13.5">
      <c r="A37" s="1" t="s">
        <v>36</v>
      </c>
      <c r="B37" s="8" t="s">
        <v>37</v>
      </c>
      <c r="C37" s="9"/>
      <c r="D37" s="27">
        <v>0</v>
      </c>
      <c r="E37" s="28">
        <v>0</v>
      </c>
      <c r="F37" s="29">
        <v>0</v>
      </c>
      <c r="H37" s="8" t="s">
        <v>37</v>
      </c>
      <c r="I37" s="9"/>
      <c r="J37" s="27">
        <v>0</v>
      </c>
      <c r="K37" s="28">
        <v>0</v>
      </c>
      <c r="L37" s="29">
        <v>0</v>
      </c>
      <c r="N37" s="8" t="s">
        <v>37</v>
      </c>
      <c r="O37" s="9"/>
      <c r="P37" s="27">
        <v>0</v>
      </c>
      <c r="Q37" s="28">
        <v>0</v>
      </c>
      <c r="R37" s="29">
        <v>0</v>
      </c>
    </row>
    <row r="38" spans="1:18" ht="13.5">
      <c r="A38" s="1" t="s">
        <v>38</v>
      </c>
      <c r="B38" s="8" t="s">
        <v>39</v>
      </c>
      <c r="C38" s="9"/>
      <c r="D38" s="27">
        <v>0</v>
      </c>
      <c r="E38" s="28">
        <v>0</v>
      </c>
      <c r="F38" s="29">
        <v>0</v>
      </c>
      <c r="H38" s="8" t="s">
        <v>39</v>
      </c>
      <c r="I38" s="9"/>
      <c r="J38" s="27">
        <v>0</v>
      </c>
      <c r="K38" s="28">
        <v>0</v>
      </c>
      <c r="L38" s="29">
        <v>0</v>
      </c>
      <c r="N38" s="8" t="s">
        <v>39</v>
      </c>
      <c r="O38" s="9"/>
      <c r="P38" s="27">
        <v>0</v>
      </c>
      <c r="Q38" s="28">
        <v>0</v>
      </c>
      <c r="R38" s="29">
        <v>0</v>
      </c>
    </row>
    <row r="39" spans="1:18" ht="13.5">
      <c r="A39" s="1" t="s">
        <v>40</v>
      </c>
      <c r="B39" s="8" t="s">
        <v>41</v>
      </c>
      <c r="C39" s="9"/>
      <c r="D39" s="27">
        <v>0</v>
      </c>
      <c r="E39" s="28">
        <v>0</v>
      </c>
      <c r="F39" s="29">
        <v>0</v>
      </c>
      <c r="H39" s="8" t="s">
        <v>41</v>
      </c>
      <c r="I39" s="9"/>
      <c r="J39" s="27">
        <v>0</v>
      </c>
      <c r="K39" s="28">
        <v>0</v>
      </c>
      <c r="L39" s="29">
        <v>0</v>
      </c>
      <c r="N39" s="8" t="s">
        <v>41</v>
      </c>
      <c r="O39" s="9"/>
      <c r="P39" s="27">
        <v>0</v>
      </c>
      <c r="Q39" s="28">
        <v>0</v>
      </c>
      <c r="R39" s="29">
        <v>0</v>
      </c>
    </row>
    <row r="40" spans="1:18" ht="13.5">
      <c r="A40" s="1" t="s">
        <v>42</v>
      </c>
      <c r="B40" s="8" t="s">
        <v>43</v>
      </c>
      <c r="C40" s="9"/>
      <c r="D40" s="27">
        <v>0</v>
      </c>
      <c r="E40" s="28">
        <v>0</v>
      </c>
      <c r="F40" s="29">
        <v>0</v>
      </c>
      <c r="H40" s="8" t="s">
        <v>43</v>
      </c>
      <c r="I40" s="9"/>
      <c r="J40" s="27">
        <v>0</v>
      </c>
      <c r="K40" s="28">
        <v>0</v>
      </c>
      <c r="L40" s="29">
        <v>0</v>
      </c>
      <c r="N40" s="8" t="s">
        <v>43</v>
      </c>
      <c r="O40" s="9"/>
      <c r="P40" s="27">
        <v>0</v>
      </c>
      <c r="Q40" s="28">
        <v>0</v>
      </c>
      <c r="R40" s="29">
        <v>0</v>
      </c>
    </row>
    <row r="41" spans="1:18" ht="13.5">
      <c r="A41" s="1" t="s">
        <v>44</v>
      </c>
      <c r="B41" s="8" t="s">
        <v>45</v>
      </c>
      <c r="C41" s="9"/>
      <c r="D41" s="27">
        <v>0</v>
      </c>
      <c r="E41" s="28">
        <v>0</v>
      </c>
      <c r="F41" s="29">
        <v>0</v>
      </c>
      <c r="H41" s="8" t="s">
        <v>45</v>
      </c>
      <c r="I41" s="9"/>
      <c r="J41" s="27">
        <v>0</v>
      </c>
      <c r="K41" s="28">
        <v>0</v>
      </c>
      <c r="L41" s="29">
        <v>0</v>
      </c>
      <c r="N41" s="8" t="s">
        <v>45</v>
      </c>
      <c r="O41" s="9"/>
      <c r="P41" s="27">
        <v>0</v>
      </c>
      <c r="Q41" s="28">
        <v>0</v>
      </c>
      <c r="R41" s="29">
        <v>0</v>
      </c>
    </row>
    <row r="42" spans="1:18" ht="13.5">
      <c r="A42" s="1" t="s">
        <v>46</v>
      </c>
      <c r="B42" s="8" t="s">
        <v>47</v>
      </c>
      <c r="C42" s="9"/>
      <c r="D42" s="27">
        <v>0</v>
      </c>
      <c r="E42" s="28">
        <v>0</v>
      </c>
      <c r="F42" s="29">
        <v>0</v>
      </c>
      <c r="H42" s="8" t="s">
        <v>47</v>
      </c>
      <c r="I42" s="9"/>
      <c r="J42" s="27">
        <v>0</v>
      </c>
      <c r="K42" s="28">
        <v>0</v>
      </c>
      <c r="L42" s="29">
        <v>0</v>
      </c>
      <c r="N42" s="8" t="s">
        <v>47</v>
      </c>
      <c r="O42" s="9"/>
      <c r="P42" s="27">
        <v>0</v>
      </c>
      <c r="Q42" s="28">
        <v>0</v>
      </c>
      <c r="R42" s="29">
        <v>0</v>
      </c>
    </row>
    <row r="43" spans="1:18" ht="13.5">
      <c r="A43" s="1" t="s">
        <v>48</v>
      </c>
      <c r="B43" s="8" t="s">
        <v>49</v>
      </c>
      <c r="C43" s="9"/>
      <c r="D43" s="27">
        <v>1</v>
      </c>
      <c r="E43" s="28">
        <v>1</v>
      </c>
      <c r="F43" s="29">
        <v>0</v>
      </c>
      <c r="H43" s="8" t="s">
        <v>49</v>
      </c>
      <c r="I43" s="9"/>
      <c r="J43" s="27">
        <v>0</v>
      </c>
      <c r="K43" s="28">
        <v>0</v>
      </c>
      <c r="L43" s="29">
        <v>0</v>
      </c>
      <c r="N43" s="8" t="s">
        <v>49</v>
      </c>
      <c r="O43" s="9"/>
      <c r="P43" s="27">
        <v>1</v>
      </c>
      <c r="Q43" s="28">
        <v>1</v>
      </c>
      <c r="R43" s="29">
        <v>0</v>
      </c>
    </row>
    <row r="44" spans="1:18" ht="13.5">
      <c r="A44" s="1" t="s">
        <v>50</v>
      </c>
      <c r="B44" s="8" t="s">
        <v>51</v>
      </c>
      <c r="C44" s="9"/>
      <c r="D44" s="27">
        <v>0</v>
      </c>
      <c r="E44" s="28">
        <v>0</v>
      </c>
      <c r="F44" s="29">
        <v>0</v>
      </c>
      <c r="H44" s="8" t="s">
        <v>51</v>
      </c>
      <c r="I44" s="9"/>
      <c r="J44" s="27">
        <v>0</v>
      </c>
      <c r="K44" s="28">
        <v>0</v>
      </c>
      <c r="L44" s="29">
        <v>0</v>
      </c>
      <c r="N44" s="8" t="s">
        <v>51</v>
      </c>
      <c r="O44" s="9"/>
      <c r="P44" s="27">
        <v>0</v>
      </c>
      <c r="Q44" s="28">
        <v>0</v>
      </c>
      <c r="R44" s="29">
        <v>0</v>
      </c>
    </row>
    <row r="45" spans="1:18" ht="13.5">
      <c r="A45" s="1" t="s">
        <v>52</v>
      </c>
      <c r="B45" s="8" t="s">
        <v>53</v>
      </c>
      <c r="C45" s="9"/>
      <c r="D45" s="27">
        <v>0</v>
      </c>
      <c r="E45" s="28">
        <v>0</v>
      </c>
      <c r="F45" s="29">
        <v>0</v>
      </c>
      <c r="H45" s="8" t="s">
        <v>53</v>
      </c>
      <c r="I45" s="9"/>
      <c r="J45" s="27">
        <v>0</v>
      </c>
      <c r="K45" s="28">
        <v>0</v>
      </c>
      <c r="L45" s="29">
        <v>0</v>
      </c>
      <c r="N45" s="8" t="s">
        <v>53</v>
      </c>
      <c r="O45" s="9"/>
      <c r="P45" s="27">
        <v>0</v>
      </c>
      <c r="Q45" s="28">
        <v>0</v>
      </c>
      <c r="R45" s="29">
        <v>0</v>
      </c>
    </row>
    <row r="46" spans="1:18" ht="13.5">
      <c r="A46" s="1" t="s">
        <v>54</v>
      </c>
      <c r="B46" s="8" t="s">
        <v>55</v>
      </c>
      <c r="C46" s="9"/>
      <c r="D46" s="27">
        <v>0</v>
      </c>
      <c r="E46" s="28">
        <v>0</v>
      </c>
      <c r="F46" s="29">
        <v>0</v>
      </c>
      <c r="H46" s="8" t="s">
        <v>55</v>
      </c>
      <c r="I46" s="9"/>
      <c r="J46" s="27">
        <v>0</v>
      </c>
      <c r="K46" s="28">
        <v>0</v>
      </c>
      <c r="L46" s="29">
        <v>0</v>
      </c>
      <c r="N46" s="8" t="s">
        <v>55</v>
      </c>
      <c r="O46" s="9"/>
      <c r="P46" s="27">
        <v>0</v>
      </c>
      <c r="Q46" s="28">
        <v>0</v>
      </c>
      <c r="R46" s="29">
        <v>0</v>
      </c>
    </row>
    <row r="47" spans="1:18" ht="13.5">
      <c r="A47" s="1" t="s">
        <v>56</v>
      </c>
      <c r="B47" s="8" t="s">
        <v>57</v>
      </c>
      <c r="C47" s="9"/>
      <c r="D47" s="27">
        <v>0</v>
      </c>
      <c r="E47" s="28">
        <v>0</v>
      </c>
      <c r="F47" s="29">
        <v>0</v>
      </c>
      <c r="H47" s="8" t="s">
        <v>57</v>
      </c>
      <c r="I47" s="9"/>
      <c r="J47" s="27">
        <v>0</v>
      </c>
      <c r="K47" s="28">
        <v>0</v>
      </c>
      <c r="L47" s="29">
        <v>0</v>
      </c>
      <c r="N47" s="8" t="s">
        <v>57</v>
      </c>
      <c r="O47" s="9"/>
      <c r="P47" s="27">
        <v>0</v>
      </c>
      <c r="Q47" s="28">
        <v>0</v>
      </c>
      <c r="R47" s="29">
        <v>0</v>
      </c>
    </row>
    <row r="48" spans="1:18" ht="13.5">
      <c r="A48" s="1" t="s">
        <v>58</v>
      </c>
      <c r="B48" s="8" t="s">
        <v>59</v>
      </c>
      <c r="C48" s="9"/>
      <c r="D48" s="27">
        <v>0</v>
      </c>
      <c r="E48" s="28">
        <v>0</v>
      </c>
      <c r="F48" s="29">
        <v>0</v>
      </c>
      <c r="H48" s="8" t="s">
        <v>59</v>
      </c>
      <c r="I48" s="9"/>
      <c r="J48" s="27">
        <v>0</v>
      </c>
      <c r="K48" s="28">
        <v>0</v>
      </c>
      <c r="L48" s="29">
        <v>0</v>
      </c>
      <c r="N48" s="8" t="s">
        <v>59</v>
      </c>
      <c r="O48" s="9"/>
      <c r="P48" s="27">
        <v>0</v>
      </c>
      <c r="Q48" s="28">
        <v>0</v>
      </c>
      <c r="R48" s="29">
        <v>0</v>
      </c>
    </row>
    <row r="49" spans="1:18" ht="13.5">
      <c r="A49" s="1" t="s">
        <v>60</v>
      </c>
      <c r="B49" s="8" t="s">
        <v>61</v>
      </c>
      <c r="C49" s="9"/>
      <c r="D49" s="27">
        <v>1</v>
      </c>
      <c r="E49" s="28">
        <v>1</v>
      </c>
      <c r="F49" s="29">
        <v>0</v>
      </c>
      <c r="H49" s="8" t="s">
        <v>61</v>
      </c>
      <c r="I49" s="9"/>
      <c r="J49" s="27">
        <v>0</v>
      </c>
      <c r="K49" s="28">
        <v>0</v>
      </c>
      <c r="L49" s="29">
        <v>0</v>
      </c>
      <c r="N49" s="8" t="s">
        <v>61</v>
      </c>
      <c r="O49" s="9"/>
      <c r="P49" s="27">
        <v>1</v>
      </c>
      <c r="Q49" s="28">
        <v>1</v>
      </c>
      <c r="R49" s="29">
        <v>0</v>
      </c>
    </row>
    <row r="50" spans="1:18" ht="13.5">
      <c r="A50" s="1" t="s">
        <v>62</v>
      </c>
      <c r="B50" s="8" t="s">
        <v>63</v>
      </c>
      <c r="C50" s="9"/>
      <c r="D50" s="27">
        <v>0</v>
      </c>
      <c r="E50" s="28">
        <v>0</v>
      </c>
      <c r="F50" s="29">
        <v>0</v>
      </c>
      <c r="H50" s="8" t="s">
        <v>63</v>
      </c>
      <c r="I50" s="9"/>
      <c r="J50" s="27">
        <v>0</v>
      </c>
      <c r="K50" s="28">
        <v>0</v>
      </c>
      <c r="L50" s="29">
        <v>0</v>
      </c>
      <c r="N50" s="8" t="s">
        <v>63</v>
      </c>
      <c r="O50" s="9"/>
      <c r="P50" s="27">
        <v>0</v>
      </c>
      <c r="Q50" s="28">
        <v>0</v>
      </c>
      <c r="R50" s="29">
        <v>0</v>
      </c>
    </row>
    <row r="51" spans="1:18" ht="13.5">
      <c r="A51" s="1" t="s">
        <v>64</v>
      </c>
      <c r="B51" s="8" t="s">
        <v>65</v>
      </c>
      <c r="C51" s="9"/>
      <c r="D51" s="27">
        <v>0</v>
      </c>
      <c r="E51" s="28">
        <v>0</v>
      </c>
      <c r="F51" s="29">
        <v>0</v>
      </c>
      <c r="H51" s="8" t="s">
        <v>65</v>
      </c>
      <c r="I51" s="9"/>
      <c r="J51" s="27">
        <v>0</v>
      </c>
      <c r="K51" s="28">
        <v>0</v>
      </c>
      <c r="L51" s="29">
        <v>0</v>
      </c>
      <c r="N51" s="8" t="s">
        <v>65</v>
      </c>
      <c r="O51" s="9"/>
      <c r="P51" s="27">
        <v>0</v>
      </c>
      <c r="Q51" s="28">
        <v>0</v>
      </c>
      <c r="R51" s="29">
        <v>0</v>
      </c>
    </row>
    <row r="52" spans="1:18" ht="13.5">
      <c r="A52" s="1" t="s">
        <v>66</v>
      </c>
      <c r="B52" s="8" t="s">
        <v>67</v>
      </c>
      <c r="C52" s="9"/>
      <c r="D52" s="27">
        <v>1</v>
      </c>
      <c r="E52" s="28">
        <v>1</v>
      </c>
      <c r="F52" s="29">
        <v>0</v>
      </c>
      <c r="H52" s="8" t="s">
        <v>67</v>
      </c>
      <c r="I52" s="9"/>
      <c r="J52" s="27">
        <v>0</v>
      </c>
      <c r="K52" s="28">
        <v>0</v>
      </c>
      <c r="L52" s="29">
        <v>0</v>
      </c>
      <c r="N52" s="8" t="s">
        <v>67</v>
      </c>
      <c r="O52" s="9"/>
      <c r="P52" s="27">
        <v>0</v>
      </c>
      <c r="Q52" s="28">
        <v>0</v>
      </c>
      <c r="R52" s="29">
        <v>0</v>
      </c>
    </row>
    <row r="53" spans="1:18" ht="13.5">
      <c r="A53" s="1" t="s">
        <v>68</v>
      </c>
      <c r="B53" s="8" t="s">
        <v>69</v>
      </c>
      <c r="C53" s="9"/>
      <c r="D53" s="27">
        <v>0</v>
      </c>
      <c r="E53" s="28">
        <v>0</v>
      </c>
      <c r="F53" s="29">
        <v>0</v>
      </c>
      <c r="H53" s="8" t="s">
        <v>69</v>
      </c>
      <c r="I53" s="9"/>
      <c r="J53" s="27">
        <v>0</v>
      </c>
      <c r="K53" s="28">
        <v>0</v>
      </c>
      <c r="L53" s="29">
        <v>0</v>
      </c>
      <c r="N53" s="8" t="s">
        <v>69</v>
      </c>
      <c r="O53" s="9"/>
      <c r="P53" s="27">
        <v>0</v>
      </c>
      <c r="Q53" s="28">
        <v>0</v>
      </c>
      <c r="R53" s="29">
        <v>0</v>
      </c>
    </row>
    <row r="54" spans="1:18" ht="13.5">
      <c r="A54" s="1" t="s">
        <v>70</v>
      </c>
      <c r="B54" s="8" t="s">
        <v>71</v>
      </c>
      <c r="C54" s="9"/>
      <c r="D54" s="27">
        <v>0</v>
      </c>
      <c r="E54" s="28">
        <v>0</v>
      </c>
      <c r="F54" s="29">
        <v>0</v>
      </c>
      <c r="H54" s="8" t="s">
        <v>71</v>
      </c>
      <c r="I54" s="9"/>
      <c r="J54" s="27">
        <v>0</v>
      </c>
      <c r="K54" s="28">
        <v>0</v>
      </c>
      <c r="L54" s="29">
        <v>0</v>
      </c>
      <c r="N54" s="8" t="s">
        <v>71</v>
      </c>
      <c r="O54" s="9"/>
      <c r="P54" s="27">
        <v>0</v>
      </c>
      <c r="Q54" s="28">
        <v>0</v>
      </c>
      <c r="R54" s="29">
        <v>0</v>
      </c>
    </row>
    <row r="55" spans="1:18" ht="13.5">
      <c r="A55" s="1" t="s">
        <v>72</v>
      </c>
      <c r="B55" s="8" t="s">
        <v>73</v>
      </c>
      <c r="C55" s="9"/>
      <c r="D55" s="27">
        <v>0</v>
      </c>
      <c r="E55" s="28">
        <v>0</v>
      </c>
      <c r="F55" s="29">
        <v>0</v>
      </c>
      <c r="H55" s="8" t="s">
        <v>73</v>
      </c>
      <c r="I55" s="9"/>
      <c r="J55" s="27">
        <v>0</v>
      </c>
      <c r="K55" s="28">
        <v>0</v>
      </c>
      <c r="L55" s="29">
        <v>0</v>
      </c>
      <c r="N55" s="8" t="s">
        <v>73</v>
      </c>
      <c r="O55" s="9"/>
      <c r="P55" s="27">
        <v>0</v>
      </c>
      <c r="Q55" s="28">
        <v>0</v>
      </c>
      <c r="R55" s="29">
        <v>0</v>
      </c>
    </row>
    <row r="56" spans="1:18" ht="13.5">
      <c r="A56" s="1" t="s">
        <v>74</v>
      </c>
      <c r="B56" s="8" t="s">
        <v>75</v>
      </c>
      <c r="C56" s="9"/>
      <c r="D56" s="27">
        <v>0</v>
      </c>
      <c r="E56" s="28">
        <v>0</v>
      </c>
      <c r="F56" s="29">
        <v>0</v>
      </c>
      <c r="H56" s="8" t="s">
        <v>75</v>
      </c>
      <c r="I56" s="9"/>
      <c r="J56" s="27">
        <v>0</v>
      </c>
      <c r="K56" s="28">
        <v>0</v>
      </c>
      <c r="L56" s="29">
        <v>0</v>
      </c>
      <c r="N56" s="8" t="s">
        <v>75</v>
      </c>
      <c r="O56" s="9"/>
      <c r="P56" s="27">
        <v>0</v>
      </c>
      <c r="Q56" s="28">
        <v>0</v>
      </c>
      <c r="R56" s="29">
        <v>0</v>
      </c>
    </row>
    <row r="57" spans="1:18" ht="13.5">
      <c r="A57" s="1" t="s">
        <v>76</v>
      </c>
      <c r="B57" s="8" t="s">
        <v>77</v>
      </c>
      <c r="C57" s="9"/>
      <c r="D57" s="27">
        <v>0</v>
      </c>
      <c r="E57" s="28">
        <v>0</v>
      </c>
      <c r="F57" s="29">
        <v>0</v>
      </c>
      <c r="H57" s="8" t="s">
        <v>77</v>
      </c>
      <c r="I57" s="9"/>
      <c r="J57" s="27">
        <v>0</v>
      </c>
      <c r="K57" s="28">
        <v>0</v>
      </c>
      <c r="L57" s="29">
        <v>0</v>
      </c>
      <c r="N57" s="8" t="s">
        <v>77</v>
      </c>
      <c r="O57" s="9"/>
      <c r="P57" s="27">
        <v>0</v>
      </c>
      <c r="Q57" s="28">
        <v>0</v>
      </c>
      <c r="R57" s="29">
        <v>0</v>
      </c>
    </row>
    <row r="58" spans="1:18" ht="13.5">
      <c r="A58" s="1" t="s">
        <v>78</v>
      </c>
      <c r="B58" s="8" t="s">
        <v>79</v>
      </c>
      <c r="C58" s="9"/>
      <c r="D58" s="27">
        <v>0</v>
      </c>
      <c r="E58" s="28">
        <v>0</v>
      </c>
      <c r="F58" s="29">
        <v>0</v>
      </c>
      <c r="H58" s="8" t="s">
        <v>79</v>
      </c>
      <c r="I58" s="9"/>
      <c r="J58" s="27">
        <v>0</v>
      </c>
      <c r="K58" s="28">
        <v>0</v>
      </c>
      <c r="L58" s="29">
        <v>0</v>
      </c>
      <c r="N58" s="8" t="s">
        <v>79</v>
      </c>
      <c r="O58" s="9"/>
      <c r="P58" s="27">
        <v>0</v>
      </c>
      <c r="Q58" s="28">
        <v>0</v>
      </c>
      <c r="R58" s="29">
        <v>0</v>
      </c>
    </row>
    <row r="59" spans="1:18" ht="13.5">
      <c r="A59" s="1" t="s">
        <v>80</v>
      </c>
      <c r="B59" s="8" t="s">
        <v>81</v>
      </c>
      <c r="C59" s="9"/>
      <c r="D59" s="27">
        <v>0</v>
      </c>
      <c r="E59" s="28">
        <v>0</v>
      </c>
      <c r="F59" s="29">
        <v>0</v>
      </c>
      <c r="H59" s="8" t="s">
        <v>81</v>
      </c>
      <c r="I59" s="9"/>
      <c r="J59" s="27">
        <v>0</v>
      </c>
      <c r="K59" s="28">
        <v>0</v>
      </c>
      <c r="L59" s="29">
        <v>0</v>
      </c>
      <c r="N59" s="8" t="s">
        <v>81</v>
      </c>
      <c r="O59" s="9"/>
      <c r="P59" s="27">
        <v>0</v>
      </c>
      <c r="Q59" s="28">
        <v>0</v>
      </c>
      <c r="R59" s="29">
        <v>0</v>
      </c>
    </row>
    <row r="60" spans="1:18" ht="13.5">
      <c r="A60" s="1" t="s">
        <v>82</v>
      </c>
      <c r="B60" s="8" t="s">
        <v>83</v>
      </c>
      <c r="C60" s="9"/>
      <c r="D60" s="27">
        <v>0</v>
      </c>
      <c r="E60" s="28">
        <v>0</v>
      </c>
      <c r="F60" s="29">
        <v>0</v>
      </c>
      <c r="H60" s="8" t="s">
        <v>83</v>
      </c>
      <c r="I60" s="9"/>
      <c r="J60" s="27">
        <v>0</v>
      </c>
      <c r="K60" s="28">
        <v>0</v>
      </c>
      <c r="L60" s="29">
        <v>0</v>
      </c>
      <c r="N60" s="8" t="s">
        <v>83</v>
      </c>
      <c r="O60" s="9"/>
      <c r="P60" s="27">
        <v>0</v>
      </c>
      <c r="Q60" s="28">
        <v>0</v>
      </c>
      <c r="R60" s="29">
        <v>0</v>
      </c>
    </row>
    <row r="61" spans="1:18" ht="13.5">
      <c r="A61" s="1" t="s">
        <v>84</v>
      </c>
      <c r="B61" s="8" t="s">
        <v>85</v>
      </c>
      <c r="C61" s="9"/>
      <c r="D61" s="27">
        <v>0</v>
      </c>
      <c r="E61" s="28">
        <v>0</v>
      </c>
      <c r="F61" s="29">
        <v>0</v>
      </c>
      <c r="H61" s="8" t="s">
        <v>85</v>
      </c>
      <c r="I61" s="9"/>
      <c r="J61" s="27">
        <v>0</v>
      </c>
      <c r="K61" s="28">
        <v>0</v>
      </c>
      <c r="L61" s="29">
        <v>0</v>
      </c>
      <c r="N61" s="8" t="s">
        <v>85</v>
      </c>
      <c r="O61" s="9"/>
      <c r="P61" s="27">
        <v>0</v>
      </c>
      <c r="Q61" s="28">
        <v>0</v>
      </c>
      <c r="R61" s="29">
        <v>0</v>
      </c>
    </row>
    <row r="62" spans="1:18" ht="13.5">
      <c r="A62" s="1" t="s">
        <v>86</v>
      </c>
      <c r="B62" s="8" t="s">
        <v>87</v>
      </c>
      <c r="C62" s="9"/>
      <c r="D62" s="27">
        <v>0</v>
      </c>
      <c r="E62" s="28">
        <v>0</v>
      </c>
      <c r="F62" s="29">
        <v>0</v>
      </c>
      <c r="H62" s="8" t="s">
        <v>87</v>
      </c>
      <c r="I62" s="9"/>
      <c r="J62" s="27">
        <v>0</v>
      </c>
      <c r="K62" s="28">
        <v>0</v>
      </c>
      <c r="L62" s="29">
        <v>0</v>
      </c>
      <c r="N62" s="8" t="s">
        <v>87</v>
      </c>
      <c r="O62" s="9"/>
      <c r="P62" s="27">
        <v>0</v>
      </c>
      <c r="Q62" s="28">
        <v>0</v>
      </c>
      <c r="R62" s="29">
        <v>0</v>
      </c>
    </row>
    <row r="63" spans="1:18" ht="13.5">
      <c r="A63" s="1" t="s">
        <v>88</v>
      </c>
      <c r="B63" s="8" t="s">
        <v>89</v>
      </c>
      <c r="C63" s="9"/>
      <c r="D63" s="27">
        <v>0</v>
      </c>
      <c r="E63" s="28">
        <v>0</v>
      </c>
      <c r="F63" s="29">
        <v>0</v>
      </c>
      <c r="H63" s="8" t="s">
        <v>89</v>
      </c>
      <c r="I63" s="9"/>
      <c r="J63" s="27">
        <v>0</v>
      </c>
      <c r="K63" s="28">
        <v>0</v>
      </c>
      <c r="L63" s="29">
        <v>0</v>
      </c>
      <c r="N63" s="8" t="s">
        <v>89</v>
      </c>
      <c r="O63" s="9"/>
      <c r="P63" s="27">
        <v>0</v>
      </c>
      <c r="Q63" s="28">
        <v>0</v>
      </c>
      <c r="R63" s="29">
        <v>0</v>
      </c>
    </row>
    <row r="64" spans="1:18" ht="13.5">
      <c r="A64" s="1" t="s">
        <v>90</v>
      </c>
      <c r="B64" s="8" t="s">
        <v>91</v>
      </c>
      <c r="C64" s="9"/>
      <c r="D64" s="27">
        <v>0</v>
      </c>
      <c r="E64" s="28">
        <v>0</v>
      </c>
      <c r="F64" s="29">
        <v>0</v>
      </c>
      <c r="H64" s="8" t="s">
        <v>91</v>
      </c>
      <c r="I64" s="9"/>
      <c r="J64" s="27">
        <v>0</v>
      </c>
      <c r="K64" s="28">
        <v>0</v>
      </c>
      <c r="L64" s="29">
        <v>0</v>
      </c>
      <c r="N64" s="8" t="s">
        <v>91</v>
      </c>
      <c r="O64" s="9"/>
      <c r="P64" s="27">
        <v>0</v>
      </c>
      <c r="Q64" s="28">
        <v>0</v>
      </c>
      <c r="R64" s="29">
        <v>0</v>
      </c>
    </row>
    <row r="65" spans="1:18" ht="13.5">
      <c r="A65" s="1" t="s">
        <v>92</v>
      </c>
      <c r="B65" s="8" t="s">
        <v>93</v>
      </c>
      <c r="C65" s="9"/>
      <c r="D65" s="27">
        <v>0</v>
      </c>
      <c r="E65" s="28">
        <v>0</v>
      </c>
      <c r="F65" s="29">
        <v>0</v>
      </c>
      <c r="H65" s="8" t="s">
        <v>93</v>
      </c>
      <c r="I65" s="9"/>
      <c r="J65" s="27">
        <v>0</v>
      </c>
      <c r="K65" s="28">
        <v>0</v>
      </c>
      <c r="L65" s="29">
        <v>0</v>
      </c>
      <c r="N65" s="8" t="s">
        <v>93</v>
      </c>
      <c r="O65" s="9"/>
      <c r="P65" s="27">
        <v>0</v>
      </c>
      <c r="Q65" s="28">
        <v>0</v>
      </c>
      <c r="R65" s="29">
        <v>0</v>
      </c>
    </row>
    <row r="66" spans="1:18" ht="13.5">
      <c r="A66" s="1" t="s">
        <v>94</v>
      </c>
      <c r="B66" s="8" t="s">
        <v>95</v>
      </c>
      <c r="C66" s="9" t="s">
        <v>138</v>
      </c>
      <c r="D66" s="27">
        <v>0</v>
      </c>
      <c r="E66" s="28">
        <v>0</v>
      </c>
      <c r="F66" s="29">
        <v>0</v>
      </c>
      <c r="H66" s="8" t="s">
        <v>95</v>
      </c>
      <c r="I66" s="9" t="s">
        <v>138</v>
      </c>
      <c r="J66" s="27">
        <v>0</v>
      </c>
      <c r="K66" s="28">
        <v>0</v>
      </c>
      <c r="L66" s="29">
        <v>0</v>
      </c>
      <c r="N66" s="8" t="s">
        <v>95</v>
      </c>
      <c r="O66" s="9" t="s">
        <v>138</v>
      </c>
      <c r="P66" s="27">
        <v>0</v>
      </c>
      <c r="Q66" s="28">
        <v>0</v>
      </c>
      <c r="R66" s="29">
        <v>0</v>
      </c>
    </row>
    <row r="67" spans="1:18" ht="13.5">
      <c r="A67" s="1" t="s">
        <v>96</v>
      </c>
      <c r="B67" s="8" t="s">
        <v>97</v>
      </c>
      <c r="C67" s="9" t="s">
        <v>139</v>
      </c>
      <c r="D67" s="27">
        <v>0</v>
      </c>
      <c r="E67" s="28">
        <v>0</v>
      </c>
      <c r="F67" s="29">
        <v>0</v>
      </c>
      <c r="H67" s="8" t="s">
        <v>97</v>
      </c>
      <c r="I67" s="9" t="s">
        <v>139</v>
      </c>
      <c r="J67" s="27">
        <v>0</v>
      </c>
      <c r="K67" s="28">
        <v>0</v>
      </c>
      <c r="L67" s="29">
        <v>0</v>
      </c>
      <c r="N67" s="8" t="s">
        <v>97</v>
      </c>
      <c r="O67" s="9" t="s">
        <v>139</v>
      </c>
      <c r="P67" s="27">
        <v>0</v>
      </c>
      <c r="Q67" s="28">
        <v>0</v>
      </c>
      <c r="R67" s="29">
        <v>0</v>
      </c>
    </row>
    <row r="68" spans="1:18" ht="13.5">
      <c r="A68" s="1" t="s">
        <v>98</v>
      </c>
      <c r="B68" s="8" t="s">
        <v>97</v>
      </c>
      <c r="C68" s="9" t="s">
        <v>140</v>
      </c>
      <c r="D68" s="27">
        <v>0</v>
      </c>
      <c r="E68" s="28">
        <v>0</v>
      </c>
      <c r="F68" s="29">
        <v>0</v>
      </c>
      <c r="H68" s="8" t="s">
        <v>97</v>
      </c>
      <c r="I68" s="9" t="s">
        <v>140</v>
      </c>
      <c r="J68" s="27">
        <v>0</v>
      </c>
      <c r="K68" s="28">
        <v>0</v>
      </c>
      <c r="L68" s="29">
        <v>0</v>
      </c>
      <c r="N68" s="8" t="s">
        <v>97</v>
      </c>
      <c r="O68" s="9" t="s">
        <v>140</v>
      </c>
      <c r="P68" s="27">
        <v>0</v>
      </c>
      <c r="Q68" s="28">
        <v>0</v>
      </c>
      <c r="R68" s="29">
        <v>0</v>
      </c>
    </row>
    <row r="69" spans="1:18" ht="13.5">
      <c r="A69" s="1" t="s">
        <v>99</v>
      </c>
      <c r="B69" s="8" t="s">
        <v>100</v>
      </c>
      <c r="C69" s="9" t="s">
        <v>141</v>
      </c>
      <c r="D69" s="27">
        <v>0</v>
      </c>
      <c r="E69" s="28">
        <v>0</v>
      </c>
      <c r="F69" s="29">
        <v>0</v>
      </c>
      <c r="H69" s="8" t="s">
        <v>100</v>
      </c>
      <c r="I69" s="9" t="s">
        <v>141</v>
      </c>
      <c r="J69" s="27">
        <v>0</v>
      </c>
      <c r="K69" s="28">
        <v>0</v>
      </c>
      <c r="L69" s="29">
        <v>0</v>
      </c>
      <c r="N69" s="8" t="s">
        <v>100</v>
      </c>
      <c r="O69" s="9" t="s">
        <v>141</v>
      </c>
      <c r="P69" s="27">
        <v>0</v>
      </c>
      <c r="Q69" s="28">
        <v>0</v>
      </c>
      <c r="R69" s="29">
        <v>0</v>
      </c>
    </row>
    <row r="70" spans="1:18" ht="13.5">
      <c r="A70" s="1" t="s">
        <v>101</v>
      </c>
      <c r="B70" s="8" t="s">
        <v>102</v>
      </c>
      <c r="C70" s="9" t="s">
        <v>142</v>
      </c>
      <c r="D70" s="27">
        <v>0</v>
      </c>
      <c r="E70" s="28">
        <v>0</v>
      </c>
      <c r="F70" s="29">
        <v>0</v>
      </c>
      <c r="H70" s="8" t="s">
        <v>102</v>
      </c>
      <c r="I70" s="9" t="s">
        <v>142</v>
      </c>
      <c r="J70" s="27">
        <v>0</v>
      </c>
      <c r="K70" s="28">
        <v>0</v>
      </c>
      <c r="L70" s="29">
        <v>0</v>
      </c>
      <c r="N70" s="8" t="s">
        <v>102</v>
      </c>
      <c r="O70" s="9" t="s">
        <v>142</v>
      </c>
      <c r="P70" s="27">
        <v>0</v>
      </c>
      <c r="Q70" s="28">
        <v>0</v>
      </c>
      <c r="R70" s="29">
        <v>0</v>
      </c>
    </row>
    <row r="71" spans="1:18" ht="13.5">
      <c r="A71" s="1" t="s">
        <v>103</v>
      </c>
      <c r="B71" s="8" t="s">
        <v>102</v>
      </c>
      <c r="C71" s="9" t="s">
        <v>143</v>
      </c>
      <c r="D71" s="27">
        <v>0</v>
      </c>
      <c r="E71" s="28">
        <v>0</v>
      </c>
      <c r="F71" s="29">
        <v>0</v>
      </c>
      <c r="H71" s="8" t="s">
        <v>102</v>
      </c>
      <c r="I71" s="9" t="s">
        <v>143</v>
      </c>
      <c r="J71" s="27">
        <v>0</v>
      </c>
      <c r="K71" s="28">
        <v>0</v>
      </c>
      <c r="L71" s="29">
        <v>0</v>
      </c>
      <c r="N71" s="8" t="s">
        <v>102</v>
      </c>
      <c r="O71" s="9" t="s">
        <v>143</v>
      </c>
      <c r="P71" s="27">
        <v>0</v>
      </c>
      <c r="Q71" s="28">
        <v>0</v>
      </c>
      <c r="R71" s="29">
        <v>0</v>
      </c>
    </row>
    <row r="72" spans="1:18" ht="13.5">
      <c r="A72" s="1" t="s">
        <v>104</v>
      </c>
      <c r="B72" s="8" t="s">
        <v>102</v>
      </c>
      <c r="C72" s="9" t="s">
        <v>144</v>
      </c>
      <c r="D72" s="27">
        <v>0</v>
      </c>
      <c r="E72" s="28">
        <v>0</v>
      </c>
      <c r="F72" s="29">
        <v>0</v>
      </c>
      <c r="H72" s="8" t="s">
        <v>102</v>
      </c>
      <c r="I72" s="9" t="s">
        <v>144</v>
      </c>
      <c r="J72" s="27">
        <v>0</v>
      </c>
      <c r="K72" s="28">
        <v>0</v>
      </c>
      <c r="L72" s="29">
        <v>0</v>
      </c>
      <c r="N72" s="8" t="s">
        <v>102</v>
      </c>
      <c r="O72" s="9" t="s">
        <v>144</v>
      </c>
      <c r="P72" s="27">
        <v>0</v>
      </c>
      <c r="Q72" s="28">
        <v>0</v>
      </c>
      <c r="R72" s="29">
        <v>0</v>
      </c>
    </row>
    <row r="73" spans="1:18" ht="13.5">
      <c r="A73" s="1" t="s">
        <v>105</v>
      </c>
      <c r="B73" s="8" t="s">
        <v>106</v>
      </c>
      <c r="C73" s="9" t="s">
        <v>145</v>
      </c>
      <c r="D73" s="27">
        <v>0</v>
      </c>
      <c r="E73" s="28">
        <v>0</v>
      </c>
      <c r="F73" s="29">
        <v>0</v>
      </c>
      <c r="H73" s="264" t="s">
        <v>106</v>
      </c>
      <c r="I73" s="9" t="s">
        <v>145</v>
      </c>
      <c r="J73" s="27">
        <v>0</v>
      </c>
      <c r="K73" s="28">
        <v>0</v>
      </c>
      <c r="L73" s="29">
        <v>0</v>
      </c>
      <c r="N73" s="264" t="s">
        <v>106</v>
      </c>
      <c r="O73" s="9" t="s">
        <v>145</v>
      </c>
      <c r="P73" s="27">
        <v>0</v>
      </c>
      <c r="Q73" s="28">
        <v>0</v>
      </c>
      <c r="R73" s="29">
        <v>0</v>
      </c>
    </row>
    <row r="74" spans="1:18" ht="13.5">
      <c r="A74" s="1" t="s">
        <v>107</v>
      </c>
      <c r="B74" s="8" t="s">
        <v>106</v>
      </c>
      <c r="C74" s="9" t="s">
        <v>146</v>
      </c>
      <c r="D74" s="27">
        <v>0</v>
      </c>
      <c r="E74" s="28">
        <v>0</v>
      </c>
      <c r="F74" s="29">
        <v>0</v>
      </c>
      <c r="H74" s="264" t="s">
        <v>106</v>
      </c>
      <c r="I74" s="9" t="s">
        <v>146</v>
      </c>
      <c r="J74" s="27">
        <v>0</v>
      </c>
      <c r="K74" s="28">
        <v>0</v>
      </c>
      <c r="L74" s="29">
        <v>0</v>
      </c>
      <c r="N74" s="264" t="s">
        <v>106</v>
      </c>
      <c r="O74" s="9" t="s">
        <v>146</v>
      </c>
      <c r="P74" s="27">
        <v>0</v>
      </c>
      <c r="Q74" s="28">
        <v>0</v>
      </c>
      <c r="R74" s="29">
        <v>0</v>
      </c>
    </row>
    <row r="75" spans="1:18" ht="14.25" thickBot="1">
      <c r="A75" s="1" t="s">
        <v>108</v>
      </c>
      <c r="B75" s="10" t="s">
        <v>106</v>
      </c>
      <c r="C75" s="51" t="s">
        <v>147</v>
      </c>
      <c r="D75" s="33">
        <v>0</v>
      </c>
      <c r="E75" s="34">
        <v>0</v>
      </c>
      <c r="F75" s="35">
        <v>0</v>
      </c>
      <c r="H75" s="265" t="s">
        <v>106</v>
      </c>
      <c r="I75" s="51" t="s">
        <v>147</v>
      </c>
      <c r="J75" s="33">
        <v>0</v>
      </c>
      <c r="K75" s="34">
        <v>0</v>
      </c>
      <c r="L75" s="35">
        <v>0</v>
      </c>
      <c r="N75" s="265" t="s">
        <v>106</v>
      </c>
      <c r="O75" s="51" t="s">
        <v>147</v>
      </c>
      <c r="P75" s="33">
        <v>0</v>
      </c>
      <c r="Q75" s="34">
        <v>0</v>
      </c>
      <c r="R75" s="35">
        <v>0</v>
      </c>
    </row>
    <row r="76" ht="6" customHeight="1" thickBot="1"/>
    <row r="77" spans="2:18" ht="14.25" thickBot="1">
      <c r="B77" s="471" t="s">
        <v>157</v>
      </c>
      <c r="C77" s="472"/>
      <c r="D77" s="43">
        <f>SUM(D81:D83)</f>
        <v>3</v>
      </c>
      <c r="E77" s="43">
        <f>SUM(E81:E83)</f>
        <v>3</v>
      </c>
      <c r="F77" s="44">
        <f>SUM(F81:F83)</f>
        <v>0</v>
      </c>
      <c r="H77" s="432" t="s">
        <v>157</v>
      </c>
      <c r="I77" s="433"/>
      <c r="J77" s="43">
        <f>SUM(J81:J83)</f>
        <v>0</v>
      </c>
      <c r="K77" s="43">
        <f>SUM(K81:K83)</f>
        <v>0</v>
      </c>
      <c r="L77" s="44">
        <f>SUM(L81:L83)</f>
        <v>0</v>
      </c>
      <c r="N77" s="432" t="s">
        <v>157</v>
      </c>
      <c r="O77" s="433"/>
      <c r="P77" s="43">
        <f>SUM(P81:P83)</f>
        <v>2</v>
      </c>
      <c r="Q77" s="43">
        <f>SUM(Q81:Q83)</f>
        <v>2</v>
      </c>
      <c r="R77" s="44">
        <f>SUM(R81:R83)</f>
        <v>0</v>
      </c>
    </row>
    <row r="78" ht="14.25" thickBot="1"/>
    <row r="79" spans="2:18" ht="13.5">
      <c r="B79" s="429"/>
      <c r="C79" s="430"/>
      <c r="D79" s="457" t="s">
        <v>148</v>
      </c>
      <c r="E79" s="456" t="s">
        <v>149</v>
      </c>
      <c r="F79" s="454" t="s">
        <v>150</v>
      </c>
      <c r="H79" s="429" t="s">
        <v>412</v>
      </c>
      <c r="I79" s="430"/>
      <c r="J79" s="457" t="s">
        <v>148</v>
      </c>
      <c r="K79" s="456" t="s">
        <v>149</v>
      </c>
      <c r="L79" s="454" t="s">
        <v>150</v>
      </c>
      <c r="N79" s="429" t="s">
        <v>412</v>
      </c>
      <c r="O79" s="430"/>
      <c r="P79" s="457" t="s">
        <v>148</v>
      </c>
      <c r="Q79" s="456" t="s">
        <v>149</v>
      </c>
      <c r="R79" s="454" t="s">
        <v>150</v>
      </c>
    </row>
    <row r="80" spans="2:18" ht="14.25" thickBot="1">
      <c r="B80" s="423"/>
      <c r="C80" s="424"/>
      <c r="D80" s="434"/>
      <c r="E80" s="453"/>
      <c r="F80" s="435"/>
      <c r="H80" s="423"/>
      <c r="I80" s="424"/>
      <c r="J80" s="434"/>
      <c r="K80" s="453"/>
      <c r="L80" s="435"/>
      <c r="N80" s="423"/>
      <c r="O80" s="424"/>
      <c r="P80" s="434"/>
      <c r="Q80" s="453"/>
      <c r="R80" s="435"/>
    </row>
    <row r="81" spans="2:18" ht="13.5">
      <c r="B81" s="495" t="s">
        <v>154</v>
      </c>
      <c r="C81" s="441"/>
      <c r="D81" s="13">
        <f>SUM(D4:D27)</f>
        <v>0</v>
      </c>
      <c r="E81" s="13">
        <f>SUM(E4:E27)</f>
        <v>0</v>
      </c>
      <c r="F81" s="54">
        <f>SUM(F4:F27)</f>
        <v>0</v>
      </c>
      <c r="H81" s="429" t="s">
        <v>154</v>
      </c>
      <c r="I81" s="430"/>
      <c r="J81" s="13">
        <f>SUM(J4:J27)</f>
        <v>0</v>
      </c>
      <c r="K81" s="13">
        <f>SUM(K4:K27)</f>
        <v>0</v>
      </c>
      <c r="L81" s="54">
        <f>SUM(L4:L27)</f>
        <v>0</v>
      </c>
      <c r="N81" s="429" t="s">
        <v>154</v>
      </c>
      <c r="O81" s="430"/>
      <c r="P81" s="13">
        <f>SUM(P4:P27)</f>
        <v>0</v>
      </c>
      <c r="Q81" s="13">
        <f>SUM(Q4:Q27)</f>
        <v>0</v>
      </c>
      <c r="R81" s="54">
        <f>SUM(R4:R27)</f>
        <v>0</v>
      </c>
    </row>
    <row r="82" spans="2:18" ht="14.25" thickBot="1">
      <c r="B82" s="496" t="s">
        <v>155</v>
      </c>
      <c r="C82" s="497"/>
      <c r="D82" s="3">
        <f>SUM(D28:D34)</f>
        <v>0</v>
      </c>
      <c r="E82" s="3">
        <f>SUM(E28:E34)</f>
        <v>0</v>
      </c>
      <c r="F82" s="14">
        <f>SUM(F28:F34)</f>
        <v>0</v>
      </c>
      <c r="H82" s="423" t="s">
        <v>155</v>
      </c>
      <c r="I82" s="424"/>
      <c r="J82" s="218">
        <f>SUM(J28:J34)</f>
        <v>0</v>
      </c>
      <c r="K82" s="218">
        <f>SUM(K28:K34)</f>
        <v>0</v>
      </c>
      <c r="L82" s="222">
        <f>SUM(L28:L34)</f>
        <v>0</v>
      </c>
      <c r="N82" s="423" t="s">
        <v>155</v>
      </c>
      <c r="O82" s="424"/>
      <c r="P82" s="218">
        <f>SUM(P28:P34)</f>
        <v>0</v>
      </c>
      <c r="Q82" s="218">
        <f>SUM(Q28:Q34)</f>
        <v>0</v>
      </c>
      <c r="R82" s="222">
        <f>SUM(R28:R34)</f>
        <v>0</v>
      </c>
    </row>
    <row r="83" spans="2:18" ht="13.5" hidden="1">
      <c r="B83" s="496" t="s">
        <v>192</v>
      </c>
      <c r="C83" s="497"/>
      <c r="D83" s="40">
        <f>SUM(D35:D75)</f>
        <v>3</v>
      </c>
      <c r="E83" s="40">
        <f>SUM(E35:E75)</f>
        <v>3</v>
      </c>
      <c r="F83" s="41">
        <f>SUM(F35:F75)</f>
        <v>0</v>
      </c>
      <c r="H83" s="425" t="s">
        <v>156</v>
      </c>
      <c r="I83" s="426"/>
      <c r="J83" s="344">
        <f>SUM(J35:J75)</f>
        <v>0</v>
      </c>
      <c r="K83" s="345">
        <f>SUM(K35:K75)</f>
        <v>0</v>
      </c>
      <c r="L83" s="358">
        <f>SUM(L35:L75)</f>
        <v>0</v>
      </c>
      <c r="N83" s="425" t="s">
        <v>156</v>
      </c>
      <c r="O83" s="426"/>
      <c r="P83" s="344">
        <f>SUM(P35:P75)</f>
        <v>2</v>
      </c>
      <c r="Q83" s="345">
        <f>SUM(Q35:Q75)</f>
        <v>2</v>
      </c>
      <c r="R83" s="358">
        <f>SUM(R35:R75)</f>
        <v>0</v>
      </c>
    </row>
    <row r="84" spans="8:14" ht="13.5">
      <c r="H84" s="1" t="s">
        <v>384</v>
      </c>
      <c r="N84" s="1" t="s">
        <v>384</v>
      </c>
    </row>
    <row r="85" spans="2:14" ht="13.5">
      <c r="B85" s="4"/>
      <c r="H85" s="4"/>
      <c r="N85" s="4"/>
    </row>
  </sheetData>
  <sheetProtection/>
  <mergeCells count="36">
    <mergeCell ref="E79:E80"/>
    <mergeCell ref="F79:F80"/>
    <mergeCell ref="D79:D80"/>
    <mergeCell ref="D2:D3"/>
    <mergeCell ref="E2:E3"/>
    <mergeCell ref="F2:F3"/>
    <mergeCell ref="B2:C3"/>
    <mergeCell ref="B77:C77"/>
    <mergeCell ref="B79:C80"/>
    <mergeCell ref="B81:C81"/>
    <mergeCell ref="B82:C82"/>
    <mergeCell ref="B83:C83"/>
    <mergeCell ref="R2:R3"/>
    <mergeCell ref="J79:J80"/>
    <mergeCell ref="K79:K80"/>
    <mergeCell ref="L79:L80"/>
    <mergeCell ref="N79:O80"/>
    <mergeCell ref="P79:P80"/>
    <mergeCell ref="Q79:Q80"/>
    <mergeCell ref="R79:R80"/>
    <mergeCell ref="H2:I3"/>
    <mergeCell ref="J2:J3"/>
    <mergeCell ref="K2:K3"/>
    <mergeCell ref="L2:L3"/>
    <mergeCell ref="P2:P3"/>
    <mergeCell ref="Q2:Q3"/>
    <mergeCell ref="N81:O81"/>
    <mergeCell ref="N82:O82"/>
    <mergeCell ref="N83:O83"/>
    <mergeCell ref="N77:O77"/>
    <mergeCell ref="N2:O3"/>
    <mergeCell ref="H82:I82"/>
    <mergeCell ref="H83:I83"/>
    <mergeCell ref="H77:I77"/>
    <mergeCell ref="H79:I80"/>
    <mergeCell ref="H81:I81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&amp;C&amp;14&amp;P+26 </oddFooter>
  </headerFooter>
  <colBreaks count="2" manualBreakCount="2">
    <brk id="7" max="84" man="1"/>
    <brk id="13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H32" sqref="H32"/>
    </sheetView>
  </sheetViews>
  <sheetFormatPr defaultColWidth="10.57421875" defaultRowHeight="18" customHeight="1"/>
  <cols>
    <col min="1" max="1" width="5.57421875" style="262" customWidth="1"/>
    <col min="2" max="6" width="10.57421875" style="262" customWidth="1"/>
    <col min="7" max="7" width="13.57421875" style="262" customWidth="1"/>
    <col min="8" max="8" width="8.140625" style="262" customWidth="1"/>
    <col min="9" max="16384" width="10.57421875" style="262" customWidth="1"/>
  </cols>
  <sheetData>
    <row r="1" spans="1:8" ht="18" customHeight="1">
      <c r="A1" s="421" t="s">
        <v>355</v>
      </c>
      <c r="B1" s="421"/>
      <c r="C1" s="421"/>
      <c r="D1" s="421"/>
      <c r="E1" s="421"/>
      <c r="F1" s="421"/>
      <c r="G1" s="421"/>
      <c r="H1" s="421"/>
    </row>
    <row r="2" spans="1:8" ht="18" customHeight="1">
      <c r="A2" s="421"/>
      <c r="B2" s="421"/>
      <c r="C2" s="421"/>
      <c r="D2" s="421"/>
      <c r="E2" s="421"/>
      <c r="F2" s="421"/>
      <c r="G2" s="421"/>
      <c r="H2" s="421"/>
    </row>
    <row r="3" spans="1:8" ht="18" customHeight="1">
      <c r="A3" s="261"/>
      <c r="B3" s="261"/>
      <c r="C3" s="261"/>
      <c r="D3" s="261"/>
      <c r="E3" s="261"/>
      <c r="F3" s="261"/>
      <c r="G3" s="261"/>
      <c r="H3" s="261"/>
    </row>
    <row r="4" spans="1:8" ht="18" customHeight="1">
      <c r="A4" s="261"/>
      <c r="B4" s="261"/>
      <c r="C4" s="261"/>
      <c r="D4" s="261"/>
      <c r="E4" s="261"/>
      <c r="F4" s="261"/>
      <c r="G4" s="261"/>
      <c r="H4" s="263" t="s">
        <v>357</v>
      </c>
    </row>
    <row r="5" ht="18" customHeight="1">
      <c r="H5" s="263"/>
    </row>
    <row r="6" spans="2:8" ht="18" customHeight="1">
      <c r="B6" s="262" t="s">
        <v>358</v>
      </c>
      <c r="H6" s="263">
        <v>1</v>
      </c>
    </row>
    <row r="7" spans="2:8" ht="18" customHeight="1">
      <c r="B7" s="262" t="s">
        <v>359</v>
      </c>
      <c r="H7" s="263">
        <v>2</v>
      </c>
    </row>
    <row r="8" spans="2:8" ht="18" customHeight="1">
      <c r="B8" s="262" t="s">
        <v>360</v>
      </c>
      <c r="H8" s="263">
        <v>3</v>
      </c>
    </row>
    <row r="9" spans="2:8" ht="18" customHeight="1">
      <c r="B9" s="262" t="s">
        <v>361</v>
      </c>
      <c r="H9" s="263">
        <v>4</v>
      </c>
    </row>
    <row r="10" spans="2:8" ht="18" customHeight="1">
      <c r="B10" s="262" t="s">
        <v>362</v>
      </c>
      <c r="H10" s="263">
        <v>5</v>
      </c>
    </row>
    <row r="11" spans="2:8" ht="18" customHeight="1">
      <c r="B11" s="262" t="s">
        <v>363</v>
      </c>
      <c r="H11" s="263">
        <v>6</v>
      </c>
    </row>
    <row r="12" ht="18" customHeight="1">
      <c r="H12" s="263"/>
    </row>
    <row r="13" spans="2:8" ht="18" customHeight="1">
      <c r="B13" s="262" t="s">
        <v>364</v>
      </c>
      <c r="H13" s="263">
        <v>7</v>
      </c>
    </row>
    <row r="14" spans="2:8" ht="18" customHeight="1">
      <c r="B14" s="262" t="s">
        <v>365</v>
      </c>
      <c r="H14" s="263">
        <v>8</v>
      </c>
    </row>
    <row r="15" spans="2:8" ht="18" customHeight="1">
      <c r="B15" s="262" t="s">
        <v>366</v>
      </c>
      <c r="H15" s="263">
        <v>10</v>
      </c>
    </row>
    <row r="16" ht="18" customHeight="1">
      <c r="H16" s="263"/>
    </row>
    <row r="17" spans="2:8" ht="18" customHeight="1">
      <c r="B17" s="262" t="s">
        <v>367</v>
      </c>
      <c r="H17" s="263">
        <v>11</v>
      </c>
    </row>
    <row r="18" spans="2:8" ht="18" customHeight="1">
      <c r="B18" s="262" t="s">
        <v>368</v>
      </c>
      <c r="H18" s="263">
        <v>12</v>
      </c>
    </row>
    <row r="19" spans="2:8" ht="18" customHeight="1">
      <c r="B19" s="262" t="s">
        <v>372</v>
      </c>
      <c r="H19" s="263">
        <v>15</v>
      </c>
    </row>
    <row r="20" spans="2:8" ht="18" customHeight="1">
      <c r="B20" s="262" t="s">
        <v>373</v>
      </c>
      <c r="H20" s="263">
        <v>27</v>
      </c>
    </row>
    <row r="21" spans="2:8" ht="18" customHeight="1">
      <c r="B21" s="262" t="s">
        <v>375</v>
      </c>
      <c r="H21" s="263">
        <v>29</v>
      </c>
    </row>
    <row r="22" spans="2:8" ht="18" customHeight="1">
      <c r="B22" s="262" t="s">
        <v>369</v>
      </c>
      <c r="H22" s="263">
        <v>31</v>
      </c>
    </row>
    <row r="23" spans="2:8" ht="18" customHeight="1">
      <c r="B23" s="262" t="s">
        <v>370</v>
      </c>
      <c r="H23" s="263">
        <v>39</v>
      </c>
    </row>
    <row r="24" spans="2:8" ht="18" customHeight="1">
      <c r="B24" s="262" t="s">
        <v>376</v>
      </c>
      <c r="H24" s="263">
        <v>45</v>
      </c>
    </row>
    <row r="25" spans="2:8" ht="18" customHeight="1">
      <c r="B25" s="262" t="s">
        <v>430</v>
      </c>
      <c r="H25" s="263">
        <v>46</v>
      </c>
    </row>
    <row r="26" ht="18" customHeight="1">
      <c r="H26" s="263"/>
    </row>
    <row r="27" spans="2:8" ht="18" customHeight="1">
      <c r="B27" s="262" t="s">
        <v>377</v>
      </c>
      <c r="H27" s="263">
        <v>47</v>
      </c>
    </row>
    <row r="28" spans="2:8" ht="18" customHeight="1">
      <c r="B28" s="262" t="s">
        <v>394</v>
      </c>
      <c r="H28" s="263">
        <v>48</v>
      </c>
    </row>
    <row r="29" spans="2:8" ht="18" customHeight="1">
      <c r="B29" s="262" t="s">
        <v>395</v>
      </c>
      <c r="H29" s="263">
        <v>49</v>
      </c>
    </row>
    <row r="30" spans="2:8" ht="18" customHeight="1">
      <c r="B30" s="262" t="s">
        <v>396</v>
      </c>
      <c r="H30" s="263">
        <v>50</v>
      </c>
    </row>
    <row r="31" spans="2:8" ht="18" customHeight="1">
      <c r="B31" s="262" t="s">
        <v>397</v>
      </c>
      <c r="H31" s="263">
        <v>51</v>
      </c>
    </row>
  </sheetData>
  <sheetProtection/>
  <mergeCells count="1">
    <mergeCell ref="A1:H2"/>
  </mergeCells>
  <printOptions horizontalCentered="1"/>
  <pageMargins left="0.7874015748031497" right="0.5905511811023623" top="0.7874015748031497" bottom="0.7874015748031497" header="0.31496062992125984" footer="0.1968503937007874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</sheetPr>
  <dimension ref="A1:Y87"/>
  <sheetViews>
    <sheetView view="pageBreakPreview" zoomScale="75" zoomScaleSheetLayoutView="75" zoomScalePageLayoutView="0" workbookViewId="0" topLeftCell="A1">
      <selection activeCell="G90" sqref="G90"/>
    </sheetView>
  </sheetViews>
  <sheetFormatPr defaultColWidth="9.140625" defaultRowHeight="15"/>
  <cols>
    <col min="2" max="2" width="7.140625" style="137" customWidth="1"/>
    <col min="3" max="3" width="7.57421875" style="137" customWidth="1"/>
    <col min="4" max="13" width="10.57421875" style="137" customWidth="1"/>
    <col min="14" max="14" width="7.140625" style="137" customWidth="1"/>
    <col min="15" max="15" width="7.57421875" style="137" customWidth="1"/>
    <col min="16" max="25" width="10.57421875" style="137" customWidth="1"/>
  </cols>
  <sheetData>
    <row r="1" spans="2:25" s="293" customFormat="1" ht="14.25" thickBot="1">
      <c r="B1" s="293" t="s">
        <v>266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3" t="s">
        <v>267</v>
      </c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2:25" ht="14.25" thickBot="1">
      <c r="B2" s="429" t="s">
        <v>409</v>
      </c>
      <c r="C2" s="430"/>
      <c r="D2" s="498" t="s">
        <v>263</v>
      </c>
      <c r="E2" s="499"/>
      <c r="F2" s="499"/>
      <c r="G2" s="500"/>
      <c r="H2" s="498" t="s">
        <v>264</v>
      </c>
      <c r="I2" s="499"/>
      <c r="J2" s="500"/>
      <c r="K2" s="498" t="s">
        <v>265</v>
      </c>
      <c r="L2" s="499"/>
      <c r="M2" s="500"/>
      <c r="N2" s="429" t="s">
        <v>409</v>
      </c>
      <c r="O2" s="430"/>
      <c r="P2" s="498" t="s">
        <v>263</v>
      </c>
      <c r="Q2" s="499"/>
      <c r="R2" s="499"/>
      <c r="S2" s="500"/>
      <c r="T2" s="498" t="s">
        <v>264</v>
      </c>
      <c r="U2" s="499"/>
      <c r="V2" s="500"/>
      <c r="W2" s="498" t="s">
        <v>265</v>
      </c>
      <c r="X2" s="499"/>
      <c r="Y2" s="500"/>
    </row>
    <row r="3" spans="2:25" ht="32.25" thickBot="1">
      <c r="B3" s="423"/>
      <c r="C3" s="424"/>
      <c r="D3" s="363" t="s">
        <v>157</v>
      </c>
      <c r="E3" s="364" t="s">
        <v>386</v>
      </c>
      <c r="F3" s="364" t="s">
        <v>390</v>
      </c>
      <c r="G3" s="365" t="s">
        <v>387</v>
      </c>
      <c r="H3" s="363" t="s">
        <v>157</v>
      </c>
      <c r="I3" s="364" t="s">
        <v>386</v>
      </c>
      <c r="J3" s="365" t="s">
        <v>387</v>
      </c>
      <c r="K3" s="363" t="s">
        <v>157</v>
      </c>
      <c r="L3" s="364" t="s">
        <v>386</v>
      </c>
      <c r="M3" s="365" t="s">
        <v>387</v>
      </c>
      <c r="N3" s="423"/>
      <c r="O3" s="424"/>
      <c r="P3" s="363" t="s">
        <v>157</v>
      </c>
      <c r="Q3" s="364" t="s">
        <v>386</v>
      </c>
      <c r="R3" s="364" t="s">
        <v>390</v>
      </c>
      <c r="S3" s="365" t="s">
        <v>387</v>
      </c>
      <c r="T3" s="363" t="s">
        <v>157</v>
      </c>
      <c r="U3" s="364" t="s">
        <v>386</v>
      </c>
      <c r="V3" s="365" t="s">
        <v>387</v>
      </c>
      <c r="W3" s="363" t="s">
        <v>157</v>
      </c>
      <c r="X3" s="364" t="s">
        <v>388</v>
      </c>
      <c r="Y3" s="365" t="s">
        <v>389</v>
      </c>
    </row>
    <row r="4" spans="1:25" ht="13.5">
      <c r="A4" s="1" t="s">
        <v>0</v>
      </c>
      <c r="B4" s="159" t="s">
        <v>1</v>
      </c>
      <c r="C4" s="161" t="s">
        <v>310</v>
      </c>
      <c r="D4" s="369">
        <f aca="true" t="shared" si="0" ref="D4:D67">E4+F4+G4</f>
        <v>0</v>
      </c>
      <c r="E4" s="370">
        <v>0</v>
      </c>
      <c r="F4" s="372">
        <v>0</v>
      </c>
      <c r="G4" s="158">
        <v>0</v>
      </c>
      <c r="H4" s="369">
        <f aca="true" t="shared" si="1" ref="H4:H67">I4+J4</f>
        <v>0</v>
      </c>
      <c r="I4" s="370">
        <v>0</v>
      </c>
      <c r="J4" s="158">
        <v>0</v>
      </c>
      <c r="K4" s="369">
        <f aca="true" t="shared" si="2" ref="K4:K67">L4+M4</f>
        <v>0</v>
      </c>
      <c r="L4" s="370">
        <v>0</v>
      </c>
      <c r="M4" s="158">
        <v>0</v>
      </c>
      <c r="N4" s="159" t="s">
        <v>1</v>
      </c>
      <c r="O4" s="160" t="s">
        <v>310</v>
      </c>
      <c r="P4" s="369">
        <f aca="true" t="shared" si="3" ref="P4:P67">Q4+R4+S4</f>
        <v>0</v>
      </c>
      <c r="Q4" s="370">
        <v>0</v>
      </c>
      <c r="R4" s="372">
        <v>0</v>
      </c>
      <c r="S4" s="158">
        <v>0</v>
      </c>
      <c r="T4" s="369">
        <f aca="true" t="shared" si="4" ref="T4:T67">U4+V4</f>
        <v>0</v>
      </c>
      <c r="U4" s="370">
        <v>0</v>
      </c>
      <c r="V4" s="158">
        <v>0</v>
      </c>
      <c r="W4" s="369">
        <f aca="true" t="shared" si="5" ref="W4:W67">X4+Y4</f>
        <v>0</v>
      </c>
      <c r="X4" s="370">
        <v>0</v>
      </c>
      <c r="Y4" s="158">
        <v>0</v>
      </c>
    </row>
    <row r="5" spans="1:25" ht="13.5">
      <c r="A5" s="1" t="s">
        <v>2</v>
      </c>
      <c r="B5" s="139" t="s">
        <v>1</v>
      </c>
      <c r="C5" s="154" t="s">
        <v>109</v>
      </c>
      <c r="D5" s="241">
        <f t="shared" si="0"/>
        <v>1</v>
      </c>
      <c r="E5" s="238">
        <v>0</v>
      </c>
      <c r="F5" s="373">
        <v>1</v>
      </c>
      <c r="G5" s="141">
        <v>0</v>
      </c>
      <c r="H5" s="241">
        <f t="shared" si="1"/>
        <v>2</v>
      </c>
      <c r="I5" s="238">
        <v>1</v>
      </c>
      <c r="J5" s="141">
        <v>1</v>
      </c>
      <c r="K5" s="241">
        <f t="shared" si="2"/>
        <v>0</v>
      </c>
      <c r="L5" s="238">
        <v>0</v>
      </c>
      <c r="M5" s="141">
        <v>0</v>
      </c>
      <c r="N5" s="139" t="s">
        <v>1</v>
      </c>
      <c r="O5" s="140" t="s">
        <v>109</v>
      </c>
      <c r="P5" s="241">
        <f t="shared" si="3"/>
        <v>1</v>
      </c>
      <c r="Q5" s="238">
        <v>0</v>
      </c>
      <c r="R5" s="373">
        <v>1</v>
      </c>
      <c r="S5" s="141">
        <v>0</v>
      </c>
      <c r="T5" s="241">
        <f t="shared" si="4"/>
        <v>2</v>
      </c>
      <c r="U5" s="238">
        <v>1</v>
      </c>
      <c r="V5" s="141">
        <v>1</v>
      </c>
      <c r="W5" s="241">
        <f t="shared" si="5"/>
        <v>0</v>
      </c>
      <c r="X5" s="238">
        <v>0</v>
      </c>
      <c r="Y5" s="141">
        <v>0</v>
      </c>
    </row>
    <row r="6" spans="1:25" ht="13.5">
      <c r="A6" s="1" t="s">
        <v>3</v>
      </c>
      <c r="B6" s="139" t="s">
        <v>1</v>
      </c>
      <c r="C6" s="154" t="s">
        <v>110</v>
      </c>
      <c r="D6" s="241">
        <f t="shared" si="0"/>
        <v>0</v>
      </c>
      <c r="E6" s="238">
        <v>0</v>
      </c>
      <c r="F6" s="373">
        <v>0</v>
      </c>
      <c r="G6" s="141">
        <v>0</v>
      </c>
      <c r="H6" s="241">
        <f t="shared" si="1"/>
        <v>0</v>
      </c>
      <c r="I6" s="238">
        <v>0</v>
      </c>
      <c r="J6" s="141">
        <v>0</v>
      </c>
      <c r="K6" s="241">
        <f t="shared" si="2"/>
        <v>0</v>
      </c>
      <c r="L6" s="238">
        <v>0</v>
      </c>
      <c r="M6" s="141">
        <v>0</v>
      </c>
      <c r="N6" s="139" t="s">
        <v>1</v>
      </c>
      <c r="O6" s="140" t="s">
        <v>110</v>
      </c>
      <c r="P6" s="241">
        <f t="shared" si="3"/>
        <v>0</v>
      </c>
      <c r="Q6" s="238">
        <v>0</v>
      </c>
      <c r="R6" s="373">
        <v>0</v>
      </c>
      <c r="S6" s="141">
        <v>0</v>
      </c>
      <c r="T6" s="241">
        <f t="shared" si="4"/>
        <v>0</v>
      </c>
      <c r="U6" s="238">
        <v>0</v>
      </c>
      <c r="V6" s="141">
        <v>0</v>
      </c>
      <c r="W6" s="241">
        <f t="shared" si="5"/>
        <v>0</v>
      </c>
      <c r="X6" s="238">
        <v>0</v>
      </c>
      <c r="Y6" s="141">
        <v>0</v>
      </c>
    </row>
    <row r="7" spans="1:25" ht="13.5">
      <c r="A7" s="1" t="s">
        <v>4</v>
      </c>
      <c r="B7" s="139" t="s">
        <v>1</v>
      </c>
      <c r="C7" s="154" t="s">
        <v>111</v>
      </c>
      <c r="D7" s="241">
        <f t="shared" si="0"/>
        <v>0</v>
      </c>
      <c r="E7" s="238">
        <v>0</v>
      </c>
      <c r="F7" s="373">
        <v>0</v>
      </c>
      <c r="G7" s="141">
        <v>0</v>
      </c>
      <c r="H7" s="241">
        <f t="shared" si="1"/>
        <v>1</v>
      </c>
      <c r="I7" s="238">
        <v>0</v>
      </c>
      <c r="J7" s="141">
        <v>1</v>
      </c>
      <c r="K7" s="241">
        <f t="shared" si="2"/>
        <v>0</v>
      </c>
      <c r="L7" s="238">
        <v>0</v>
      </c>
      <c r="M7" s="141">
        <v>0</v>
      </c>
      <c r="N7" s="139" t="s">
        <v>1</v>
      </c>
      <c r="O7" s="140" t="s">
        <v>111</v>
      </c>
      <c r="P7" s="241">
        <f t="shared" si="3"/>
        <v>0</v>
      </c>
      <c r="Q7" s="238">
        <v>0</v>
      </c>
      <c r="R7" s="373">
        <v>0</v>
      </c>
      <c r="S7" s="141">
        <v>0</v>
      </c>
      <c r="T7" s="241">
        <f t="shared" si="4"/>
        <v>1</v>
      </c>
      <c r="U7" s="238">
        <v>0</v>
      </c>
      <c r="V7" s="141">
        <v>1</v>
      </c>
      <c r="W7" s="241">
        <f t="shared" si="5"/>
        <v>0</v>
      </c>
      <c r="X7" s="238">
        <v>0</v>
      </c>
      <c r="Y7" s="141">
        <v>0</v>
      </c>
    </row>
    <row r="8" spans="1:25" ht="13.5">
      <c r="A8" s="1" t="s">
        <v>5</v>
      </c>
      <c r="B8" s="139" t="s">
        <v>1</v>
      </c>
      <c r="C8" s="154" t="s">
        <v>112</v>
      </c>
      <c r="D8" s="241">
        <f t="shared" si="0"/>
        <v>0</v>
      </c>
      <c r="E8" s="238">
        <v>0</v>
      </c>
      <c r="F8" s="373">
        <v>0</v>
      </c>
      <c r="G8" s="141">
        <v>0</v>
      </c>
      <c r="H8" s="241">
        <f t="shared" si="1"/>
        <v>0</v>
      </c>
      <c r="I8" s="238">
        <v>0</v>
      </c>
      <c r="J8" s="141">
        <v>0</v>
      </c>
      <c r="K8" s="241">
        <f t="shared" si="2"/>
        <v>0</v>
      </c>
      <c r="L8" s="238">
        <v>0</v>
      </c>
      <c r="M8" s="141">
        <v>0</v>
      </c>
      <c r="N8" s="139" t="s">
        <v>1</v>
      </c>
      <c r="O8" s="140" t="s">
        <v>112</v>
      </c>
      <c r="P8" s="241">
        <f t="shared" si="3"/>
        <v>0</v>
      </c>
      <c r="Q8" s="238">
        <v>0</v>
      </c>
      <c r="R8" s="373">
        <v>0</v>
      </c>
      <c r="S8" s="141">
        <v>0</v>
      </c>
      <c r="T8" s="241">
        <f t="shared" si="4"/>
        <v>0</v>
      </c>
      <c r="U8" s="238">
        <v>0</v>
      </c>
      <c r="V8" s="141">
        <v>0</v>
      </c>
      <c r="W8" s="241">
        <f t="shared" si="5"/>
        <v>0</v>
      </c>
      <c r="X8" s="238">
        <v>0</v>
      </c>
      <c r="Y8" s="141">
        <v>0</v>
      </c>
    </row>
    <row r="9" spans="1:25" ht="13.5">
      <c r="A9" s="1" t="s">
        <v>6</v>
      </c>
      <c r="B9" s="139" t="s">
        <v>1</v>
      </c>
      <c r="C9" s="154" t="s">
        <v>113</v>
      </c>
      <c r="D9" s="241">
        <f t="shared" si="0"/>
        <v>0</v>
      </c>
      <c r="E9" s="238">
        <v>0</v>
      </c>
      <c r="F9" s="373">
        <v>0</v>
      </c>
      <c r="G9" s="141">
        <v>0</v>
      </c>
      <c r="H9" s="241">
        <f t="shared" si="1"/>
        <v>0</v>
      </c>
      <c r="I9" s="238">
        <v>0</v>
      </c>
      <c r="J9" s="141">
        <v>0</v>
      </c>
      <c r="K9" s="241">
        <f t="shared" si="2"/>
        <v>0</v>
      </c>
      <c r="L9" s="238">
        <v>0</v>
      </c>
      <c r="M9" s="141">
        <v>0</v>
      </c>
      <c r="N9" s="139" t="s">
        <v>1</v>
      </c>
      <c r="O9" s="140" t="s">
        <v>113</v>
      </c>
      <c r="P9" s="241">
        <f t="shared" si="3"/>
        <v>0</v>
      </c>
      <c r="Q9" s="238">
        <v>0</v>
      </c>
      <c r="R9" s="373">
        <v>0</v>
      </c>
      <c r="S9" s="141">
        <v>0</v>
      </c>
      <c r="T9" s="241">
        <f t="shared" si="4"/>
        <v>0</v>
      </c>
      <c r="U9" s="238">
        <v>0</v>
      </c>
      <c r="V9" s="141">
        <v>0</v>
      </c>
      <c r="W9" s="241">
        <f t="shared" si="5"/>
        <v>0</v>
      </c>
      <c r="X9" s="238">
        <v>0</v>
      </c>
      <c r="Y9" s="141">
        <v>0</v>
      </c>
    </row>
    <row r="10" spans="1:25" ht="13.5">
      <c r="A10" s="1" t="s">
        <v>7</v>
      </c>
      <c r="B10" s="139" t="s">
        <v>1</v>
      </c>
      <c r="C10" s="154" t="s">
        <v>114</v>
      </c>
      <c r="D10" s="241">
        <f t="shared" si="0"/>
        <v>0</v>
      </c>
      <c r="E10" s="238">
        <v>0</v>
      </c>
      <c r="F10" s="373">
        <v>0</v>
      </c>
      <c r="G10" s="141">
        <v>0</v>
      </c>
      <c r="H10" s="241">
        <f t="shared" si="1"/>
        <v>1</v>
      </c>
      <c r="I10" s="238">
        <v>0</v>
      </c>
      <c r="J10" s="141">
        <v>1</v>
      </c>
      <c r="K10" s="241">
        <f t="shared" si="2"/>
        <v>0</v>
      </c>
      <c r="L10" s="238">
        <v>0</v>
      </c>
      <c r="M10" s="141">
        <v>0</v>
      </c>
      <c r="N10" s="139" t="s">
        <v>1</v>
      </c>
      <c r="O10" s="140" t="s">
        <v>114</v>
      </c>
      <c r="P10" s="241">
        <f t="shared" si="3"/>
        <v>0</v>
      </c>
      <c r="Q10" s="238">
        <v>0</v>
      </c>
      <c r="R10" s="373">
        <v>0</v>
      </c>
      <c r="S10" s="141">
        <v>0</v>
      </c>
      <c r="T10" s="241">
        <f t="shared" si="4"/>
        <v>1</v>
      </c>
      <c r="U10" s="238">
        <v>0</v>
      </c>
      <c r="V10" s="141">
        <v>1</v>
      </c>
      <c r="W10" s="241">
        <f t="shared" si="5"/>
        <v>0</v>
      </c>
      <c r="X10" s="238">
        <v>0</v>
      </c>
      <c r="Y10" s="141">
        <v>0</v>
      </c>
    </row>
    <row r="11" spans="1:25" ht="13.5">
      <c r="A11" s="1" t="s">
        <v>8</v>
      </c>
      <c r="B11" s="139" t="s">
        <v>1</v>
      </c>
      <c r="C11" s="154" t="s">
        <v>115</v>
      </c>
      <c r="D11" s="241">
        <f t="shared" si="0"/>
        <v>0</v>
      </c>
      <c r="E11" s="238">
        <v>0</v>
      </c>
      <c r="F11" s="373">
        <v>0</v>
      </c>
      <c r="G11" s="141">
        <v>0</v>
      </c>
      <c r="H11" s="241">
        <f t="shared" si="1"/>
        <v>0</v>
      </c>
      <c r="I11" s="238">
        <v>0</v>
      </c>
      <c r="J11" s="141">
        <v>0</v>
      </c>
      <c r="K11" s="241">
        <f t="shared" si="2"/>
        <v>0</v>
      </c>
      <c r="L11" s="238">
        <v>0</v>
      </c>
      <c r="M11" s="141">
        <v>0</v>
      </c>
      <c r="N11" s="139" t="s">
        <v>1</v>
      </c>
      <c r="O11" s="140" t="s">
        <v>115</v>
      </c>
      <c r="P11" s="241">
        <f t="shared" si="3"/>
        <v>0</v>
      </c>
      <c r="Q11" s="238">
        <v>0</v>
      </c>
      <c r="R11" s="373">
        <v>0</v>
      </c>
      <c r="S11" s="141">
        <v>0</v>
      </c>
      <c r="T11" s="241">
        <f t="shared" si="4"/>
        <v>0</v>
      </c>
      <c r="U11" s="238">
        <v>0</v>
      </c>
      <c r="V11" s="141">
        <v>0</v>
      </c>
      <c r="W11" s="241">
        <f t="shared" si="5"/>
        <v>0</v>
      </c>
      <c r="X11" s="238">
        <v>0</v>
      </c>
      <c r="Y11" s="141">
        <v>0</v>
      </c>
    </row>
    <row r="12" spans="1:25" ht="13.5">
      <c r="A12" s="1" t="s">
        <v>9</v>
      </c>
      <c r="B12" s="139" t="s">
        <v>1</v>
      </c>
      <c r="C12" s="154" t="s">
        <v>116</v>
      </c>
      <c r="D12" s="241">
        <f t="shared" si="0"/>
        <v>0</v>
      </c>
      <c r="E12" s="238">
        <v>0</v>
      </c>
      <c r="F12" s="373">
        <v>0</v>
      </c>
      <c r="G12" s="141">
        <v>0</v>
      </c>
      <c r="H12" s="241">
        <f t="shared" si="1"/>
        <v>0</v>
      </c>
      <c r="I12" s="238">
        <v>0</v>
      </c>
      <c r="J12" s="141">
        <v>0</v>
      </c>
      <c r="K12" s="241">
        <f t="shared" si="2"/>
        <v>0</v>
      </c>
      <c r="L12" s="238">
        <v>0</v>
      </c>
      <c r="M12" s="141">
        <v>0</v>
      </c>
      <c r="N12" s="139" t="s">
        <v>1</v>
      </c>
      <c r="O12" s="140" t="s">
        <v>116</v>
      </c>
      <c r="P12" s="241">
        <f t="shared" si="3"/>
        <v>0</v>
      </c>
      <c r="Q12" s="238">
        <v>0</v>
      </c>
      <c r="R12" s="373">
        <v>0</v>
      </c>
      <c r="S12" s="141">
        <v>0</v>
      </c>
      <c r="T12" s="241">
        <f t="shared" si="4"/>
        <v>0</v>
      </c>
      <c r="U12" s="238">
        <v>0</v>
      </c>
      <c r="V12" s="141">
        <v>0</v>
      </c>
      <c r="W12" s="241">
        <f t="shared" si="5"/>
        <v>0</v>
      </c>
      <c r="X12" s="238">
        <v>0</v>
      </c>
      <c r="Y12" s="141">
        <v>0</v>
      </c>
    </row>
    <row r="13" spans="1:25" ht="13.5">
      <c r="A13" s="1" t="s">
        <v>10</v>
      </c>
      <c r="B13" s="139" t="s">
        <v>1</v>
      </c>
      <c r="C13" s="154" t="s">
        <v>117</v>
      </c>
      <c r="D13" s="241">
        <f t="shared" si="0"/>
        <v>0</v>
      </c>
      <c r="E13" s="238">
        <v>0</v>
      </c>
      <c r="F13" s="373">
        <v>0</v>
      </c>
      <c r="G13" s="141">
        <v>0</v>
      </c>
      <c r="H13" s="241">
        <f t="shared" si="1"/>
        <v>0</v>
      </c>
      <c r="I13" s="238">
        <v>0</v>
      </c>
      <c r="J13" s="141">
        <v>0</v>
      </c>
      <c r="K13" s="241">
        <f t="shared" si="2"/>
        <v>0</v>
      </c>
      <c r="L13" s="238">
        <v>0</v>
      </c>
      <c r="M13" s="141">
        <v>0</v>
      </c>
      <c r="N13" s="139" t="s">
        <v>1</v>
      </c>
      <c r="O13" s="140" t="s">
        <v>117</v>
      </c>
      <c r="P13" s="241">
        <f t="shared" si="3"/>
        <v>0</v>
      </c>
      <c r="Q13" s="238">
        <v>0</v>
      </c>
      <c r="R13" s="373">
        <v>0</v>
      </c>
      <c r="S13" s="141">
        <v>0</v>
      </c>
      <c r="T13" s="241">
        <f t="shared" si="4"/>
        <v>0</v>
      </c>
      <c r="U13" s="238">
        <v>0</v>
      </c>
      <c r="V13" s="141">
        <v>0</v>
      </c>
      <c r="W13" s="241">
        <f t="shared" si="5"/>
        <v>0</v>
      </c>
      <c r="X13" s="238">
        <v>0</v>
      </c>
      <c r="Y13" s="141">
        <v>0</v>
      </c>
    </row>
    <row r="14" spans="1:25" ht="13.5">
      <c r="A14" s="1" t="s">
        <v>11</v>
      </c>
      <c r="B14" s="139" t="s">
        <v>1</v>
      </c>
      <c r="C14" s="154" t="s">
        <v>118</v>
      </c>
      <c r="D14" s="241">
        <f t="shared" si="0"/>
        <v>0</v>
      </c>
      <c r="E14" s="238">
        <v>0</v>
      </c>
      <c r="F14" s="373">
        <v>0</v>
      </c>
      <c r="G14" s="141">
        <v>0</v>
      </c>
      <c r="H14" s="241">
        <f t="shared" si="1"/>
        <v>0</v>
      </c>
      <c r="I14" s="238">
        <v>0</v>
      </c>
      <c r="J14" s="141">
        <v>0</v>
      </c>
      <c r="K14" s="241">
        <f t="shared" si="2"/>
        <v>0</v>
      </c>
      <c r="L14" s="238">
        <v>0</v>
      </c>
      <c r="M14" s="141">
        <v>0</v>
      </c>
      <c r="N14" s="139" t="s">
        <v>1</v>
      </c>
      <c r="O14" s="140" t="s">
        <v>118</v>
      </c>
      <c r="P14" s="241">
        <f t="shared" si="3"/>
        <v>0</v>
      </c>
      <c r="Q14" s="238">
        <v>0</v>
      </c>
      <c r="R14" s="373">
        <v>0</v>
      </c>
      <c r="S14" s="141">
        <v>0</v>
      </c>
      <c r="T14" s="241">
        <f t="shared" si="4"/>
        <v>0</v>
      </c>
      <c r="U14" s="238">
        <v>0</v>
      </c>
      <c r="V14" s="141">
        <v>0</v>
      </c>
      <c r="W14" s="241">
        <f t="shared" si="5"/>
        <v>0</v>
      </c>
      <c r="X14" s="238">
        <v>0</v>
      </c>
      <c r="Y14" s="141">
        <v>0</v>
      </c>
    </row>
    <row r="15" spans="1:25" ht="13.5">
      <c r="A15" s="1" t="s">
        <v>12</v>
      </c>
      <c r="B15" s="139" t="s">
        <v>1</v>
      </c>
      <c r="C15" s="154" t="s">
        <v>119</v>
      </c>
      <c r="D15" s="241">
        <f t="shared" si="0"/>
        <v>0</v>
      </c>
      <c r="E15" s="238">
        <v>0</v>
      </c>
      <c r="F15" s="373">
        <v>0</v>
      </c>
      <c r="G15" s="141">
        <v>0</v>
      </c>
      <c r="H15" s="241">
        <f t="shared" si="1"/>
        <v>1</v>
      </c>
      <c r="I15" s="238">
        <v>1</v>
      </c>
      <c r="J15" s="141">
        <v>0</v>
      </c>
      <c r="K15" s="241">
        <f t="shared" si="2"/>
        <v>0</v>
      </c>
      <c r="L15" s="238">
        <v>0</v>
      </c>
      <c r="M15" s="141">
        <v>0</v>
      </c>
      <c r="N15" s="139" t="s">
        <v>1</v>
      </c>
      <c r="O15" s="140" t="s">
        <v>119</v>
      </c>
      <c r="P15" s="241">
        <f t="shared" si="3"/>
        <v>0</v>
      </c>
      <c r="Q15" s="238">
        <v>0</v>
      </c>
      <c r="R15" s="373">
        <v>0</v>
      </c>
      <c r="S15" s="141">
        <v>0</v>
      </c>
      <c r="T15" s="241">
        <f t="shared" si="4"/>
        <v>1</v>
      </c>
      <c r="U15" s="238">
        <v>1</v>
      </c>
      <c r="V15" s="141">
        <v>0</v>
      </c>
      <c r="W15" s="241">
        <f t="shared" si="5"/>
        <v>0</v>
      </c>
      <c r="X15" s="238">
        <v>0</v>
      </c>
      <c r="Y15" s="141">
        <v>0</v>
      </c>
    </row>
    <row r="16" spans="1:25" ht="13.5">
      <c r="A16" s="1" t="s">
        <v>13</v>
      </c>
      <c r="B16" s="139" t="s">
        <v>1</v>
      </c>
      <c r="C16" s="154" t="s">
        <v>120</v>
      </c>
      <c r="D16" s="241">
        <f t="shared" si="0"/>
        <v>0</v>
      </c>
      <c r="E16" s="238">
        <v>0</v>
      </c>
      <c r="F16" s="373">
        <v>0</v>
      </c>
      <c r="G16" s="141">
        <v>0</v>
      </c>
      <c r="H16" s="241">
        <f t="shared" si="1"/>
        <v>2</v>
      </c>
      <c r="I16" s="238">
        <v>1</v>
      </c>
      <c r="J16" s="141">
        <v>1</v>
      </c>
      <c r="K16" s="241">
        <f t="shared" si="2"/>
        <v>0</v>
      </c>
      <c r="L16" s="238">
        <v>0</v>
      </c>
      <c r="M16" s="141">
        <v>0</v>
      </c>
      <c r="N16" s="139" t="s">
        <v>1</v>
      </c>
      <c r="O16" s="140" t="s">
        <v>120</v>
      </c>
      <c r="P16" s="241">
        <f t="shared" si="3"/>
        <v>0</v>
      </c>
      <c r="Q16" s="238">
        <v>0</v>
      </c>
      <c r="R16" s="373">
        <v>0</v>
      </c>
      <c r="S16" s="141">
        <v>0</v>
      </c>
      <c r="T16" s="241">
        <f t="shared" si="4"/>
        <v>2</v>
      </c>
      <c r="U16" s="238">
        <v>1</v>
      </c>
      <c r="V16" s="141">
        <v>1</v>
      </c>
      <c r="W16" s="241">
        <f t="shared" si="5"/>
        <v>0</v>
      </c>
      <c r="X16" s="238">
        <v>0</v>
      </c>
      <c r="Y16" s="141">
        <v>0</v>
      </c>
    </row>
    <row r="17" spans="1:25" ht="13.5">
      <c r="A17" s="1" t="s">
        <v>14</v>
      </c>
      <c r="B17" s="139" t="s">
        <v>1</v>
      </c>
      <c r="C17" s="154" t="s">
        <v>121</v>
      </c>
      <c r="D17" s="241">
        <f t="shared" si="0"/>
        <v>2</v>
      </c>
      <c r="E17" s="238">
        <v>0</v>
      </c>
      <c r="F17" s="373">
        <v>1</v>
      </c>
      <c r="G17" s="141">
        <v>1</v>
      </c>
      <c r="H17" s="241">
        <f t="shared" si="1"/>
        <v>32</v>
      </c>
      <c r="I17" s="238">
        <v>0</v>
      </c>
      <c r="J17" s="141">
        <v>32</v>
      </c>
      <c r="K17" s="241">
        <f t="shared" si="2"/>
        <v>9</v>
      </c>
      <c r="L17" s="238">
        <v>0</v>
      </c>
      <c r="M17" s="141">
        <v>9</v>
      </c>
      <c r="N17" s="139" t="s">
        <v>1</v>
      </c>
      <c r="O17" s="140" t="s">
        <v>121</v>
      </c>
      <c r="P17" s="241">
        <f t="shared" si="3"/>
        <v>2</v>
      </c>
      <c r="Q17" s="238">
        <v>0</v>
      </c>
      <c r="R17" s="373">
        <v>1</v>
      </c>
      <c r="S17" s="141">
        <v>1</v>
      </c>
      <c r="T17" s="241">
        <f t="shared" si="4"/>
        <v>30</v>
      </c>
      <c r="U17" s="238">
        <v>0</v>
      </c>
      <c r="V17" s="141">
        <v>30</v>
      </c>
      <c r="W17" s="241">
        <f t="shared" si="5"/>
        <v>8</v>
      </c>
      <c r="X17" s="238">
        <v>0</v>
      </c>
      <c r="Y17" s="141">
        <v>8</v>
      </c>
    </row>
    <row r="18" spans="1:25" ht="13.5">
      <c r="A18" s="1" t="s">
        <v>15</v>
      </c>
      <c r="B18" s="139" t="s">
        <v>1</v>
      </c>
      <c r="C18" s="154" t="s">
        <v>122</v>
      </c>
      <c r="D18" s="241">
        <f t="shared" si="0"/>
        <v>4</v>
      </c>
      <c r="E18" s="238">
        <v>0</v>
      </c>
      <c r="F18" s="373">
        <v>1</v>
      </c>
      <c r="G18" s="141">
        <v>3</v>
      </c>
      <c r="H18" s="241">
        <f t="shared" si="1"/>
        <v>105</v>
      </c>
      <c r="I18" s="238">
        <v>0</v>
      </c>
      <c r="J18" s="141">
        <v>105</v>
      </c>
      <c r="K18" s="241">
        <f t="shared" si="2"/>
        <v>29</v>
      </c>
      <c r="L18" s="238">
        <v>0</v>
      </c>
      <c r="M18" s="141">
        <v>29</v>
      </c>
      <c r="N18" s="139" t="s">
        <v>1</v>
      </c>
      <c r="O18" s="140" t="s">
        <v>122</v>
      </c>
      <c r="P18" s="241">
        <f t="shared" si="3"/>
        <v>4</v>
      </c>
      <c r="Q18" s="238">
        <v>0</v>
      </c>
      <c r="R18" s="373">
        <v>1</v>
      </c>
      <c r="S18" s="141">
        <v>3</v>
      </c>
      <c r="T18" s="241">
        <f t="shared" si="4"/>
        <v>101</v>
      </c>
      <c r="U18" s="238">
        <v>0</v>
      </c>
      <c r="V18" s="141">
        <v>101</v>
      </c>
      <c r="W18" s="241">
        <f t="shared" si="5"/>
        <v>28</v>
      </c>
      <c r="X18" s="238">
        <v>0</v>
      </c>
      <c r="Y18" s="141">
        <v>28</v>
      </c>
    </row>
    <row r="19" spans="1:25" ht="13.5">
      <c r="A19" s="1" t="s">
        <v>16</v>
      </c>
      <c r="B19" s="139" t="s">
        <v>1</v>
      </c>
      <c r="C19" s="154" t="s">
        <v>123</v>
      </c>
      <c r="D19" s="241">
        <f t="shared" si="0"/>
        <v>3</v>
      </c>
      <c r="E19" s="238">
        <v>0</v>
      </c>
      <c r="F19" s="373">
        <v>1</v>
      </c>
      <c r="G19" s="141">
        <v>2</v>
      </c>
      <c r="H19" s="241">
        <f t="shared" si="1"/>
        <v>46</v>
      </c>
      <c r="I19" s="238">
        <v>0</v>
      </c>
      <c r="J19" s="141">
        <v>46</v>
      </c>
      <c r="K19" s="241">
        <f t="shared" si="2"/>
        <v>13</v>
      </c>
      <c r="L19" s="238">
        <v>0</v>
      </c>
      <c r="M19" s="141">
        <v>13</v>
      </c>
      <c r="N19" s="139" t="s">
        <v>1</v>
      </c>
      <c r="O19" s="140" t="s">
        <v>123</v>
      </c>
      <c r="P19" s="241">
        <f t="shared" si="3"/>
        <v>6</v>
      </c>
      <c r="Q19" s="238">
        <v>0</v>
      </c>
      <c r="R19" s="373">
        <v>1</v>
      </c>
      <c r="S19" s="141">
        <v>5</v>
      </c>
      <c r="T19" s="241">
        <f t="shared" si="4"/>
        <v>138</v>
      </c>
      <c r="U19" s="238">
        <v>0</v>
      </c>
      <c r="V19" s="141">
        <v>138</v>
      </c>
      <c r="W19" s="241">
        <f t="shared" si="5"/>
        <v>39</v>
      </c>
      <c r="X19" s="238">
        <v>0</v>
      </c>
      <c r="Y19" s="141">
        <v>39</v>
      </c>
    </row>
    <row r="20" spans="1:25" ht="13.5">
      <c r="A20" s="1" t="s">
        <v>17</v>
      </c>
      <c r="B20" s="139" t="s">
        <v>1</v>
      </c>
      <c r="C20" s="154" t="s">
        <v>124</v>
      </c>
      <c r="D20" s="241">
        <f t="shared" si="0"/>
        <v>3</v>
      </c>
      <c r="E20" s="238">
        <v>0</v>
      </c>
      <c r="F20" s="373">
        <v>1</v>
      </c>
      <c r="G20" s="141">
        <v>2</v>
      </c>
      <c r="H20" s="241">
        <f t="shared" si="1"/>
        <v>71</v>
      </c>
      <c r="I20" s="238">
        <v>1</v>
      </c>
      <c r="J20" s="141">
        <v>70</v>
      </c>
      <c r="K20" s="241">
        <f t="shared" si="2"/>
        <v>20</v>
      </c>
      <c r="L20" s="238">
        <v>0</v>
      </c>
      <c r="M20" s="141">
        <v>20</v>
      </c>
      <c r="N20" s="139" t="s">
        <v>1</v>
      </c>
      <c r="O20" s="140" t="s">
        <v>124</v>
      </c>
      <c r="P20" s="241">
        <f t="shared" si="3"/>
        <v>3</v>
      </c>
      <c r="Q20" s="238">
        <v>0</v>
      </c>
      <c r="R20" s="373">
        <v>1</v>
      </c>
      <c r="S20" s="141">
        <v>2</v>
      </c>
      <c r="T20" s="241">
        <f t="shared" si="4"/>
        <v>68</v>
      </c>
      <c r="U20" s="238">
        <v>1</v>
      </c>
      <c r="V20" s="141">
        <v>67</v>
      </c>
      <c r="W20" s="241">
        <f t="shared" si="5"/>
        <v>19</v>
      </c>
      <c r="X20" s="238">
        <v>0</v>
      </c>
      <c r="Y20" s="141">
        <v>19</v>
      </c>
    </row>
    <row r="21" spans="1:25" ht="13.5">
      <c r="A21" s="1" t="s">
        <v>18</v>
      </c>
      <c r="B21" s="139" t="s">
        <v>1</v>
      </c>
      <c r="C21" s="154" t="s">
        <v>125</v>
      </c>
      <c r="D21" s="241">
        <f t="shared" si="0"/>
        <v>0</v>
      </c>
      <c r="E21" s="238">
        <v>0</v>
      </c>
      <c r="F21" s="373">
        <v>0</v>
      </c>
      <c r="G21" s="141">
        <v>0</v>
      </c>
      <c r="H21" s="241">
        <f t="shared" si="1"/>
        <v>0</v>
      </c>
      <c r="I21" s="238">
        <v>0</v>
      </c>
      <c r="J21" s="141">
        <v>0</v>
      </c>
      <c r="K21" s="241">
        <f t="shared" si="2"/>
        <v>0</v>
      </c>
      <c r="L21" s="238">
        <v>0</v>
      </c>
      <c r="M21" s="141">
        <v>0</v>
      </c>
      <c r="N21" s="139" t="s">
        <v>1</v>
      </c>
      <c r="O21" s="140" t="s">
        <v>125</v>
      </c>
      <c r="P21" s="241">
        <f t="shared" si="3"/>
        <v>0</v>
      </c>
      <c r="Q21" s="238">
        <v>0</v>
      </c>
      <c r="R21" s="373">
        <v>0</v>
      </c>
      <c r="S21" s="141">
        <v>0</v>
      </c>
      <c r="T21" s="241">
        <f t="shared" si="4"/>
        <v>0</v>
      </c>
      <c r="U21" s="238">
        <v>0</v>
      </c>
      <c r="V21" s="141">
        <v>0</v>
      </c>
      <c r="W21" s="241">
        <f t="shared" si="5"/>
        <v>0</v>
      </c>
      <c r="X21" s="238">
        <v>0</v>
      </c>
      <c r="Y21" s="141">
        <v>0</v>
      </c>
    </row>
    <row r="22" spans="1:25" ht="13.5">
      <c r="A22" s="1" t="s">
        <v>19</v>
      </c>
      <c r="B22" s="139" t="s">
        <v>1</v>
      </c>
      <c r="C22" s="154" t="s">
        <v>126</v>
      </c>
      <c r="D22" s="241">
        <f t="shared" si="0"/>
        <v>0</v>
      </c>
      <c r="E22" s="238">
        <v>0</v>
      </c>
      <c r="F22" s="373">
        <v>0</v>
      </c>
      <c r="G22" s="141">
        <v>0</v>
      </c>
      <c r="H22" s="241">
        <f t="shared" si="1"/>
        <v>0</v>
      </c>
      <c r="I22" s="238">
        <v>0</v>
      </c>
      <c r="J22" s="141">
        <v>0</v>
      </c>
      <c r="K22" s="241">
        <f t="shared" si="2"/>
        <v>0</v>
      </c>
      <c r="L22" s="238">
        <v>0</v>
      </c>
      <c r="M22" s="141">
        <v>0</v>
      </c>
      <c r="N22" s="139" t="s">
        <v>1</v>
      </c>
      <c r="O22" s="140" t="s">
        <v>126</v>
      </c>
      <c r="P22" s="241">
        <f t="shared" si="3"/>
        <v>0</v>
      </c>
      <c r="Q22" s="238">
        <v>0</v>
      </c>
      <c r="R22" s="373">
        <v>0</v>
      </c>
      <c r="S22" s="141">
        <v>0</v>
      </c>
      <c r="T22" s="241">
        <f t="shared" si="4"/>
        <v>0</v>
      </c>
      <c r="U22" s="238">
        <v>0</v>
      </c>
      <c r="V22" s="141">
        <v>0</v>
      </c>
      <c r="W22" s="241">
        <f t="shared" si="5"/>
        <v>0</v>
      </c>
      <c r="X22" s="238">
        <v>0</v>
      </c>
      <c r="Y22" s="141">
        <v>0</v>
      </c>
    </row>
    <row r="23" spans="1:25" ht="13.5">
      <c r="A23" s="1" t="s">
        <v>20</v>
      </c>
      <c r="B23" s="139" t="s">
        <v>1</v>
      </c>
      <c r="C23" s="154" t="s">
        <v>127</v>
      </c>
      <c r="D23" s="241">
        <f t="shared" si="0"/>
        <v>0</v>
      </c>
      <c r="E23" s="238">
        <v>0</v>
      </c>
      <c r="F23" s="373">
        <v>0</v>
      </c>
      <c r="G23" s="141">
        <v>0</v>
      </c>
      <c r="H23" s="241">
        <f t="shared" si="1"/>
        <v>33</v>
      </c>
      <c r="I23" s="238">
        <v>0</v>
      </c>
      <c r="J23" s="141">
        <v>33</v>
      </c>
      <c r="K23" s="241">
        <f t="shared" si="2"/>
        <v>9</v>
      </c>
      <c r="L23" s="238">
        <v>0</v>
      </c>
      <c r="M23" s="141">
        <v>9</v>
      </c>
      <c r="N23" s="139" t="s">
        <v>1</v>
      </c>
      <c r="O23" s="140" t="s">
        <v>127</v>
      </c>
      <c r="P23" s="241">
        <f t="shared" si="3"/>
        <v>0</v>
      </c>
      <c r="Q23" s="238">
        <v>0</v>
      </c>
      <c r="R23" s="373">
        <v>0</v>
      </c>
      <c r="S23" s="141">
        <v>0</v>
      </c>
      <c r="T23" s="241">
        <f t="shared" si="4"/>
        <v>32</v>
      </c>
      <c r="U23" s="238">
        <v>0</v>
      </c>
      <c r="V23" s="141">
        <v>32</v>
      </c>
      <c r="W23" s="241">
        <f t="shared" si="5"/>
        <v>9</v>
      </c>
      <c r="X23" s="238">
        <v>0</v>
      </c>
      <c r="Y23" s="141">
        <v>9</v>
      </c>
    </row>
    <row r="24" spans="1:25" ht="13.5">
      <c r="A24" s="1" t="s">
        <v>21</v>
      </c>
      <c r="B24" s="139" t="s">
        <v>1</v>
      </c>
      <c r="C24" s="154" t="s">
        <v>128</v>
      </c>
      <c r="D24" s="241">
        <f t="shared" si="0"/>
        <v>1</v>
      </c>
      <c r="E24" s="238">
        <v>0</v>
      </c>
      <c r="F24" s="373">
        <v>0</v>
      </c>
      <c r="G24" s="141">
        <v>1</v>
      </c>
      <c r="H24" s="241">
        <f t="shared" si="1"/>
        <v>184</v>
      </c>
      <c r="I24" s="238">
        <v>0</v>
      </c>
      <c r="J24" s="141">
        <v>184</v>
      </c>
      <c r="K24" s="241">
        <f t="shared" si="2"/>
        <v>52</v>
      </c>
      <c r="L24" s="238">
        <v>0</v>
      </c>
      <c r="M24" s="141">
        <v>52</v>
      </c>
      <c r="N24" s="139" t="s">
        <v>1</v>
      </c>
      <c r="O24" s="140" t="s">
        <v>128</v>
      </c>
      <c r="P24" s="241">
        <f t="shared" si="3"/>
        <v>1</v>
      </c>
      <c r="Q24" s="238">
        <v>0</v>
      </c>
      <c r="R24" s="373">
        <v>0</v>
      </c>
      <c r="S24" s="141">
        <v>1</v>
      </c>
      <c r="T24" s="241">
        <f t="shared" si="4"/>
        <v>176</v>
      </c>
      <c r="U24" s="238">
        <v>0</v>
      </c>
      <c r="V24" s="141">
        <v>176</v>
      </c>
      <c r="W24" s="241">
        <f t="shared" si="5"/>
        <v>49</v>
      </c>
      <c r="X24" s="238">
        <v>0</v>
      </c>
      <c r="Y24" s="141">
        <v>49</v>
      </c>
    </row>
    <row r="25" spans="1:25" ht="13.5">
      <c r="A25" s="1" t="s">
        <v>22</v>
      </c>
      <c r="B25" s="139" t="s">
        <v>1</v>
      </c>
      <c r="C25" s="154" t="s">
        <v>129</v>
      </c>
      <c r="D25" s="241">
        <f t="shared" si="0"/>
        <v>0</v>
      </c>
      <c r="E25" s="238">
        <v>0</v>
      </c>
      <c r="F25" s="373">
        <v>0</v>
      </c>
      <c r="G25" s="141">
        <v>0</v>
      </c>
      <c r="H25" s="241">
        <f t="shared" si="1"/>
        <v>0</v>
      </c>
      <c r="I25" s="238">
        <v>0</v>
      </c>
      <c r="J25" s="141">
        <v>0</v>
      </c>
      <c r="K25" s="241">
        <f t="shared" si="2"/>
        <v>0</v>
      </c>
      <c r="L25" s="238">
        <v>0</v>
      </c>
      <c r="M25" s="141">
        <v>0</v>
      </c>
      <c r="N25" s="139" t="s">
        <v>1</v>
      </c>
      <c r="O25" s="140" t="s">
        <v>129</v>
      </c>
      <c r="P25" s="241">
        <f t="shared" si="3"/>
        <v>0</v>
      </c>
      <c r="Q25" s="238">
        <v>0</v>
      </c>
      <c r="R25" s="373">
        <v>0</v>
      </c>
      <c r="S25" s="141">
        <v>0</v>
      </c>
      <c r="T25" s="241">
        <f t="shared" si="4"/>
        <v>0</v>
      </c>
      <c r="U25" s="238">
        <v>0</v>
      </c>
      <c r="V25" s="141">
        <v>0</v>
      </c>
      <c r="W25" s="241">
        <f t="shared" si="5"/>
        <v>0</v>
      </c>
      <c r="X25" s="238">
        <v>0</v>
      </c>
      <c r="Y25" s="141">
        <v>0</v>
      </c>
    </row>
    <row r="26" spans="1:25" ht="13.5">
      <c r="A26" s="1" t="s">
        <v>23</v>
      </c>
      <c r="B26" s="139" t="s">
        <v>1</v>
      </c>
      <c r="C26" s="154" t="s">
        <v>130</v>
      </c>
      <c r="D26" s="241">
        <f t="shared" si="0"/>
        <v>0</v>
      </c>
      <c r="E26" s="238">
        <v>0</v>
      </c>
      <c r="F26" s="373">
        <v>0</v>
      </c>
      <c r="G26" s="141">
        <v>0</v>
      </c>
      <c r="H26" s="241">
        <f t="shared" si="1"/>
        <v>0</v>
      </c>
      <c r="I26" s="238">
        <v>0</v>
      </c>
      <c r="J26" s="141">
        <v>0</v>
      </c>
      <c r="K26" s="241">
        <f t="shared" si="2"/>
        <v>0</v>
      </c>
      <c r="L26" s="238">
        <v>0</v>
      </c>
      <c r="M26" s="141">
        <v>0</v>
      </c>
      <c r="N26" s="139" t="s">
        <v>1</v>
      </c>
      <c r="O26" s="140" t="s">
        <v>130</v>
      </c>
      <c r="P26" s="241">
        <f t="shared" si="3"/>
        <v>0</v>
      </c>
      <c r="Q26" s="238">
        <v>0</v>
      </c>
      <c r="R26" s="373">
        <v>0</v>
      </c>
      <c r="S26" s="141">
        <v>0</v>
      </c>
      <c r="T26" s="241">
        <f t="shared" si="4"/>
        <v>0</v>
      </c>
      <c r="U26" s="238">
        <v>0</v>
      </c>
      <c r="V26" s="141">
        <v>0</v>
      </c>
      <c r="W26" s="241">
        <f t="shared" si="5"/>
        <v>0</v>
      </c>
      <c r="X26" s="238">
        <v>0</v>
      </c>
      <c r="Y26" s="141">
        <v>0</v>
      </c>
    </row>
    <row r="27" spans="1:25" ht="14.25" thickBot="1">
      <c r="A27" s="1" t="s">
        <v>24</v>
      </c>
      <c r="B27" s="142" t="s">
        <v>1</v>
      </c>
      <c r="C27" s="155" t="s">
        <v>131</v>
      </c>
      <c r="D27" s="242">
        <f t="shared" si="0"/>
        <v>0</v>
      </c>
      <c r="E27" s="243">
        <v>0</v>
      </c>
      <c r="F27" s="374">
        <v>0</v>
      </c>
      <c r="G27" s="145">
        <v>0</v>
      </c>
      <c r="H27" s="242">
        <f t="shared" si="1"/>
        <v>0</v>
      </c>
      <c r="I27" s="243">
        <v>0</v>
      </c>
      <c r="J27" s="145">
        <v>0</v>
      </c>
      <c r="K27" s="242">
        <f t="shared" si="2"/>
        <v>0</v>
      </c>
      <c r="L27" s="243">
        <v>0</v>
      </c>
      <c r="M27" s="145">
        <v>0</v>
      </c>
      <c r="N27" s="142" t="s">
        <v>1</v>
      </c>
      <c r="O27" s="143" t="s">
        <v>131</v>
      </c>
      <c r="P27" s="242">
        <f t="shared" si="3"/>
        <v>0</v>
      </c>
      <c r="Q27" s="243">
        <v>0</v>
      </c>
      <c r="R27" s="374">
        <v>0</v>
      </c>
      <c r="S27" s="145">
        <v>0</v>
      </c>
      <c r="T27" s="242">
        <f t="shared" si="4"/>
        <v>0</v>
      </c>
      <c r="U27" s="243">
        <v>0</v>
      </c>
      <c r="V27" s="145">
        <v>0</v>
      </c>
      <c r="W27" s="242">
        <f t="shared" si="5"/>
        <v>0</v>
      </c>
      <c r="X27" s="243">
        <v>0</v>
      </c>
      <c r="Y27" s="145">
        <v>0</v>
      </c>
    </row>
    <row r="28" spans="1:25" ht="13.5">
      <c r="A28" s="1" t="s">
        <v>25</v>
      </c>
      <c r="B28" s="146" t="s">
        <v>309</v>
      </c>
      <c r="C28" s="156" t="s">
        <v>132</v>
      </c>
      <c r="D28" s="239">
        <f t="shared" si="0"/>
        <v>0</v>
      </c>
      <c r="E28" s="240">
        <v>0</v>
      </c>
      <c r="F28" s="375">
        <v>0</v>
      </c>
      <c r="G28" s="138">
        <v>0</v>
      </c>
      <c r="H28" s="239">
        <f t="shared" si="1"/>
        <v>0</v>
      </c>
      <c r="I28" s="240">
        <v>0</v>
      </c>
      <c r="J28" s="138">
        <v>0</v>
      </c>
      <c r="K28" s="239">
        <f t="shared" si="2"/>
        <v>0</v>
      </c>
      <c r="L28" s="240">
        <v>0</v>
      </c>
      <c r="M28" s="138">
        <v>0</v>
      </c>
      <c r="N28" s="146" t="s">
        <v>309</v>
      </c>
      <c r="O28" s="147" t="s">
        <v>132</v>
      </c>
      <c r="P28" s="239">
        <f t="shared" si="3"/>
        <v>0</v>
      </c>
      <c r="Q28" s="240">
        <v>0</v>
      </c>
      <c r="R28" s="375">
        <v>0</v>
      </c>
      <c r="S28" s="138">
        <v>0</v>
      </c>
      <c r="T28" s="239">
        <f t="shared" si="4"/>
        <v>0</v>
      </c>
      <c r="U28" s="240">
        <v>0</v>
      </c>
      <c r="V28" s="138">
        <v>0</v>
      </c>
      <c r="W28" s="239">
        <f t="shared" si="5"/>
        <v>0</v>
      </c>
      <c r="X28" s="240">
        <v>0</v>
      </c>
      <c r="Y28" s="138">
        <v>0</v>
      </c>
    </row>
    <row r="29" spans="1:25" ht="13.5">
      <c r="A29" s="1" t="s">
        <v>26</v>
      </c>
      <c r="B29" s="139" t="s">
        <v>309</v>
      </c>
      <c r="C29" s="154" t="s">
        <v>133</v>
      </c>
      <c r="D29" s="241">
        <f t="shared" si="0"/>
        <v>0</v>
      </c>
      <c r="E29" s="238">
        <v>0</v>
      </c>
      <c r="F29" s="373">
        <v>0</v>
      </c>
      <c r="G29" s="141">
        <v>0</v>
      </c>
      <c r="H29" s="241">
        <f t="shared" si="1"/>
        <v>0</v>
      </c>
      <c r="I29" s="238">
        <v>0</v>
      </c>
      <c r="J29" s="141">
        <v>0</v>
      </c>
      <c r="K29" s="241">
        <f t="shared" si="2"/>
        <v>0</v>
      </c>
      <c r="L29" s="238">
        <v>0</v>
      </c>
      <c r="M29" s="141">
        <v>0</v>
      </c>
      <c r="N29" s="139" t="s">
        <v>309</v>
      </c>
      <c r="O29" s="140" t="s">
        <v>133</v>
      </c>
      <c r="P29" s="241">
        <f t="shared" si="3"/>
        <v>0</v>
      </c>
      <c r="Q29" s="238">
        <v>0</v>
      </c>
      <c r="R29" s="373">
        <v>0</v>
      </c>
      <c r="S29" s="141">
        <v>0</v>
      </c>
      <c r="T29" s="241">
        <f t="shared" si="4"/>
        <v>0</v>
      </c>
      <c r="U29" s="238">
        <v>0</v>
      </c>
      <c r="V29" s="141">
        <v>0</v>
      </c>
      <c r="W29" s="241">
        <f t="shared" si="5"/>
        <v>0</v>
      </c>
      <c r="X29" s="238">
        <v>0</v>
      </c>
      <c r="Y29" s="141">
        <v>0</v>
      </c>
    </row>
    <row r="30" spans="1:25" ht="13.5">
      <c r="A30" s="1" t="s">
        <v>27</v>
      </c>
      <c r="B30" s="139" t="s">
        <v>309</v>
      </c>
      <c r="C30" s="154" t="s">
        <v>134</v>
      </c>
      <c r="D30" s="241">
        <f t="shared" si="0"/>
        <v>0</v>
      </c>
      <c r="E30" s="238">
        <v>0</v>
      </c>
      <c r="F30" s="373">
        <v>0</v>
      </c>
      <c r="G30" s="141">
        <v>0</v>
      </c>
      <c r="H30" s="241">
        <f t="shared" si="1"/>
        <v>0</v>
      </c>
      <c r="I30" s="238">
        <v>0</v>
      </c>
      <c r="J30" s="141">
        <v>0</v>
      </c>
      <c r="K30" s="241">
        <f t="shared" si="2"/>
        <v>0</v>
      </c>
      <c r="L30" s="238">
        <v>0</v>
      </c>
      <c r="M30" s="141">
        <v>0</v>
      </c>
      <c r="N30" s="139" t="s">
        <v>309</v>
      </c>
      <c r="O30" s="140" t="s">
        <v>134</v>
      </c>
      <c r="P30" s="241">
        <f t="shared" si="3"/>
        <v>0</v>
      </c>
      <c r="Q30" s="238">
        <v>0</v>
      </c>
      <c r="R30" s="373">
        <v>0</v>
      </c>
      <c r="S30" s="141">
        <v>0</v>
      </c>
      <c r="T30" s="241">
        <f t="shared" si="4"/>
        <v>0</v>
      </c>
      <c r="U30" s="238">
        <v>0</v>
      </c>
      <c r="V30" s="141">
        <v>0</v>
      </c>
      <c r="W30" s="241">
        <f t="shared" si="5"/>
        <v>0</v>
      </c>
      <c r="X30" s="238">
        <v>0</v>
      </c>
      <c r="Y30" s="141">
        <v>0</v>
      </c>
    </row>
    <row r="31" spans="1:25" ht="13.5">
      <c r="A31" s="1" t="s">
        <v>28</v>
      </c>
      <c r="B31" s="139" t="s">
        <v>309</v>
      </c>
      <c r="C31" s="154" t="s">
        <v>113</v>
      </c>
      <c r="D31" s="241">
        <f t="shared" si="0"/>
        <v>2</v>
      </c>
      <c r="E31" s="238">
        <v>0</v>
      </c>
      <c r="F31" s="373">
        <v>0</v>
      </c>
      <c r="G31" s="141">
        <v>2</v>
      </c>
      <c r="H31" s="241">
        <f t="shared" si="1"/>
        <v>154</v>
      </c>
      <c r="I31" s="238">
        <v>0</v>
      </c>
      <c r="J31" s="141">
        <v>154</v>
      </c>
      <c r="K31" s="241">
        <f t="shared" si="2"/>
        <v>43</v>
      </c>
      <c r="L31" s="238">
        <v>0</v>
      </c>
      <c r="M31" s="141">
        <v>43</v>
      </c>
      <c r="N31" s="139" t="s">
        <v>309</v>
      </c>
      <c r="O31" s="140" t="s">
        <v>113</v>
      </c>
      <c r="P31" s="241">
        <f t="shared" si="3"/>
        <v>2</v>
      </c>
      <c r="Q31" s="238">
        <v>0</v>
      </c>
      <c r="R31" s="373">
        <v>0</v>
      </c>
      <c r="S31" s="141">
        <v>2</v>
      </c>
      <c r="T31" s="241">
        <f t="shared" si="4"/>
        <v>147</v>
      </c>
      <c r="U31" s="238">
        <v>0</v>
      </c>
      <c r="V31" s="141">
        <v>147</v>
      </c>
      <c r="W31" s="241">
        <f t="shared" si="5"/>
        <v>41</v>
      </c>
      <c r="X31" s="238">
        <v>0</v>
      </c>
      <c r="Y31" s="141">
        <v>41</v>
      </c>
    </row>
    <row r="32" spans="1:25" ht="13.5">
      <c r="A32" s="1" t="s">
        <v>29</v>
      </c>
      <c r="B32" s="139" t="s">
        <v>309</v>
      </c>
      <c r="C32" s="154" t="s">
        <v>135</v>
      </c>
      <c r="D32" s="241">
        <f t="shared" si="0"/>
        <v>0</v>
      </c>
      <c r="E32" s="238">
        <v>0</v>
      </c>
      <c r="F32" s="373">
        <v>0</v>
      </c>
      <c r="G32" s="141">
        <v>0</v>
      </c>
      <c r="H32" s="241">
        <f t="shared" si="1"/>
        <v>0</v>
      </c>
      <c r="I32" s="238">
        <v>0</v>
      </c>
      <c r="J32" s="141">
        <v>0</v>
      </c>
      <c r="K32" s="241">
        <f t="shared" si="2"/>
        <v>0</v>
      </c>
      <c r="L32" s="238">
        <v>0</v>
      </c>
      <c r="M32" s="141">
        <v>0</v>
      </c>
      <c r="N32" s="139" t="s">
        <v>309</v>
      </c>
      <c r="O32" s="140" t="s">
        <v>135</v>
      </c>
      <c r="P32" s="241">
        <f t="shared" si="3"/>
        <v>0</v>
      </c>
      <c r="Q32" s="238">
        <v>0</v>
      </c>
      <c r="R32" s="373">
        <v>0</v>
      </c>
      <c r="S32" s="141">
        <v>0</v>
      </c>
      <c r="T32" s="241">
        <f t="shared" si="4"/>
        <v>0</v>
      </c>
      <c r="U32" s="238">
        <v>0</v>
      </c>
      <c r="V32" s="141">
        <v>0</v>
      </c>
      <c r="W32" s="241">
        <f t="shared" si="5"/>
        <v>0</v>
      </c>
      <c r="X32" s="238">
        <v>0</v>
      </c>
      <c r="Y32" s="141">
        <v>0</v>
      </c>
    </row>
    <row r="33" spans="1:25" ht="13.5">
      <c r="A33" s="1" t="s">
        <v>30</v>
      </c>
      <c r="B33" s="139" t="s">
        <v>309</v>
      </c>
      <c r="C33" s="154" t="s">
        <v>136</v>
      </c>
      <c r="D33" s="241">
        <f t="shared" si="0"/>
        <v>0</v>
      </c>
      <c r="E33" s="238">
        <v>0</v>
      </c>
      <c r="F33" s="373">
        <v>0</v>
      </c>
      <c r="G33" s="141">
        <v>0</v>
      </c>
      <c r="H33" s="241">
        <f t="shared" si="1"/>
        <v>0</v>
      </c>
      <c r="I33" s="238">
        <v>0</v>
      </c>
      <c r="J33" s="141">
        <v>0</v>
      </c>
      <c r="K33" s="241">
        <f t="shared" si="2"/>
        <v>0</v>
      </c>
      <c r="L33" s="238">
        <v>0</v>
      </c>
      <c r="M33" s="141">
        <v>0</v>
      </c>
      <c r="N33" s="139" t="s">
        <v>309</v>
      </c>
      <c r="O33" s="140" t="s">
        <v>136</v>
      </c>
      <c r="P33" s="241">
        <f t="shared" si="3"/>
        <v>0</v>
      </c>
      <c r="Q33" s="238">
        <v>0</v>
      </c>
      <c r="R33" s="373">
        <v>0</v>
      </c>
      <c r="S33" s="141">
        <v>0</v>
      </c>
      <c r="T33" s="241">
        <f t="shared" si="4"/>
        <v>0</v>
      </c>
      <c r="U33" s="238">
        <v>0</v>
      </c>
      <c r="V33" s="141">
        <v>0</v>
      </c>
      <c r="W33" s="241">
        <f t="shared" si="5"/>
        <v>0</v>
      </c>
      <c r="X33" s="238">
        <v>0</v>
      </c>
      <c r="Y33" s="141">
        <v>0</v>
      </c>
    </row>
    <row r="34" spans="1:25" ht="14.25" thickBot="1">
      <c r="A34" s="1" t="s">
        <v>31</v>
      </c>
      <c r="B34" s="142" t="s">
        <v>309</v>
      </c>
      <c r="C34" s="155" t="s">
        <v>137</v>
      </c>
      <c r="D34" s="242">
        <f t="shared" si="0"/>
        <v>0</v>
      </c>
      <c r="E34" s="243">
        <v>0</v>
      </c>
      <c r="F34" s="374">
        <v>0</v>
      </c>
      <c r="G34" s="145">
        <v>0</v>
      </c>
      <c r="H34" s="242">
        <f t="shared" si="1"/>
        <v>0</v>
      </c>
      <c r="I34" s="243">
        <v>0</v>
      </c>
      <c r="J34" s="145">
        <v>0</v>
      </c>
      <c r="K34" s="242">
        <f t="shared" si="2"/>
        <v>0</v>
      </c>
      <c r="L34" s="243">
        <v>0</v>
      </c>
      <c r="M34" s="145">
        <v>0</v>
      </c>
      <c r="N34" s="142" t="s">
        <v>309</v>
      </c>
      <c r="O34" s="143" t="s">
        <v>137</v>
      </c>
      <c r="P34" s="242">
        <f t="shared" si="3"/>
        <v>0</v>
      </c>
      <c r="Q34" s="243">
        <v>0</v>
      </c>
      <c r="R34" s="374">
        <v>0</v>
      </c>
      <c r="S34" s="145">
        <v>0</v>
      </c>
      <c r="T34" s="242">
        <f t="shared" si="4"/>
        <v>0</v>
      </c>
      <c r="U34" s="243">
        <v>0</v>
      </c>
      <c r="V34" s="145">
        <v>0</v>
      </c>
      <c r="W34" s="242">
        <f t="shared" si="5"/>
        <v>0</v>
      </c>
      <c r="X34" s="243">
        <v>0</v>
      </c>
      <c r="Y34" s="145">
        <v>0</v>
      </c>
    </row>
    <row r="35" spans="1:25" ht="13.5">
      <c r="A35" s="1" t="s">
        <v>32</v>
      </c>
      <c r="B35" s="146" t="s">
        <v>33</v>
      </c>
      <c r="C35" s="156"/>
      <c r="D35" s="239">
        <f t="shared" si="0"/>
        <v>0</v>
      </c>
      <c r="E35" s="240">
        <v>0</v>
      </c>
      <c r="F35" s="375">
        <v>0</v>
      </c>
      <c r="G35" s="138">
        <v>0</v>
      </c>
      <c r="H35" s="239">
        <f t="shared" si="1"/>
        <v>0</v>
      </c>
      <c r="I35" s="240">
        <v>0</v>
      </c>
      <c r="J35" s="138">
        <v>0</v>
      </c>
      <c r="K35" s="239">
        <f t="shared" si="2"/>
        <v>0</v>
      </c>
      <c r="L35" s="240">
        <v>0</v>
      </c>
      <c r="M35" s="138">
        <v>0</v>
      </c>
      <c r="N35" s="146" t="s">
        <v>33</v>
      </c>
      <c r="O35" s="147"/>
      <c r="P35" s="239">
        <f t="shared" si="3"/>
        <v>0</v>
      </c>
      <c r="Q35" s="240">
        <v>0</v>
      </c>
      <c r="R35" s="375">
        <v>0</v>
      </c>
      <c r="S35" s="138">
        <v>0</v>
      </c>
      <c r="T35" s="239">
        <f t="shared" si="4"/>
        <v>0</v>
      </c>
      <c r="U35" s="240">
        <v>0</v>
      </c>
      <c r="V35" s="138">
        <v>0</v>
      </c>
      <c r="W35" s="239">
        <f t="shared" si="5"/>
        <v>0</v>
      </c>
      <c r="X35" s="240">
        <v>0</v>
      </c>
      <c r="Y35" s="138">
        <v>0</v>
      </c>
    </row>
    <row r="36" spans="1:25" ht="13.5">
      <c r="A36" s="1" t="s">
        <v>34</v>
      </c>
      <c r="B36" s="139" t="s">
        <v>35</v>
      </c>
      <c r="C36" s="154"/>
      <c r="D36" s="241">
        <f t="shared" si="0"/>
        <v>0</v>
      </c>
      <c r="E36" s="238">
        <v>0</v>
      </c>
      <c r="F36" s="373">
        <v>0</v>
      </c>
      <c r="G36" s="141">
        <v>0</v>
      </c>
      <c r="H36" s="241">
        <f t="shared" si="1"/>
        <v>0</v>
      </c>
      <c r="I36" s="238">
        <v>0</v>
      </c>
      <c r="J36" s="141">
        <v>0</v>
      </c>
      <c r="K36" s="241">
        <f t="shared" si="2"/>
        <v>0</v>
      </c>
      <c r="L36" s="238">
        <v>0</v>
      </c>
      <c r="M36" s="141">
        <v>0</v>
      </c>
      <c r="N36" s="139" t="s">
        <v>35</v>
      </c>
      <c r="O36" s="140"/>
      <c r="P36" s="241">
        <f t="shared" si="3"/>
        <v>0</v>
      </c>
      <c r="Q36" s="238">
        <v>0</v>
      </c>
      <c r="R36" s="373">
        <v>0</v>
      </c>
      <c r="S36" s="141">
        <v>0</v>
      </c>
      <c r="T36" s="241">
        <f t="shared" si="4"/>
        <v>0</v>
      </c>
      <c r="U36" s="238">
        <v>0</v>
      </c>
      <c r="V36" s="141">
        <v>0</v>
      </c>
      <c r="W36" s="241">
        <f t="shared" si="5"/>
        <v>0</v>
      </c>
      <c r="X36" s="238">
        <v>0</v>
      </c>
      <c r="Y36" s="141">
        <v>0</v>
      </c>
    </row>
    <row r="37" spans="1:25" ht="13.5">
      <c r="A37" s="1" t="s">
        <v>36</v>
      </c>
      <c r="B37" s="139" t="s">
        <v>37</v>
      </c>
      <c r="C37" s="154"/>
      <c r="D37" s="241">
        <f t="shared" si="0"/>
        <v>0</v>
      </c>
      <c r="E37" s="238">
        <v>0</v>
      </c>
      <c r="F37" s="373">
        <v>0</v>
      </c>
      <c r="G37" s="141">
        <v>0</v>
      </c>
      <c r="H37" s="241">
        <f t="shared" si="1"/>
        <v>0</v>
      </c>
      <c r="I37" s="238">
        <v>0</v>
      </c>
      <c r="J37" s="141">
        <v>0</v>
      </c>
      <c r="K37" s="241">
        <f t="shared" si="2"/>
        <v>0</v>
      </c>
      <c r="L37" s="238">
        <v>0</v>
      </c>
      <c r="M37" s="141">
        <v>0</v>
      </c>
      <c r="N37" s="139" t="s">
        <v>37</v>
      </c>
      <c r="O37" s="140"/>
      <c r="P37" s="241">
        <f t="shared" si="3"/>
        <v>0</v>
      </c>
      <c r="Q37" s="238">
        <v>0</v>
      </c>
      <c r="R37" s="373">
        <v>0</v>
      </c>
      <c r="S37" s="141">
        <v>0</v>
      </c>
      <c r="T37" s="241">
        <f t="shared" si="4"/>
        <v>0</v>
      </c>
      <c r="U37" s="238">
        <v>0</v>
      </c>
      <c r="V37" s="141">
        <v>0</v>
      </c>
      <c r="W37" s="241">
        <f t="shared" si="5"/>
        <v>0</v>
      </c>
      <c r="X37" s="238">
        <v>0</v>
      </c>
      <c r="Y37" s="141">
        <v>0</v>
      </c>
    </row>
    <row r="38" spans="1:25" ht="13.5">
      <c r="A38" s="1" t="s">
        <v>38</v>
      </c>
      <c r="B38" s="139" t="s">
        <v>39</v>
      </c>
      <c r="C38" s="154"/>
      <c r="D38" s="241">
        <f t="shared" si="0"/>
        <v>0</v>
      </c>
      <c r="E38" s="238">
        <v>0</v>
      </c>
      <c r="F38" s="373">
        <v>0</v>
      </c>
      <c r="G38" s="141">
        <v>0</v>
      </c>
      <c r="H38" s="241">
        <f t="shared" si="1"/>
        <v>0</v>
      </c>
      <c r="I38" s="238">
        <v>0</v>
      </c>
      <c r="J38" s="141">
        <v>0</v>
      </c>
      <c r="K38" s="241">
        <f t="shared" si="2"/>
        <v>0</v>
      </c>
      <c r="L38" s="238">
        <v>0</v>
      </c>
      <c r="M38" s="141">
        <v>0</v>
      </c>
      <c r="N38" s="139" t="s">
        <v>39</v>
      </c>
      <c r="O38" s="140"/>
      <c r="P38" s="241">
        <f t="shared" si="3"/>
        <v>0</v>
      </c>
      <c r="Q38" s="238">
        <v>0</v>
      </c>
      <c r="R38" s="373">
        <v>0</v>
      </c>
      <c r="S38" s="141">
        <v>0</v>
      </c>
      <c r="T38" s="241">
        <f t="shared" si="4"/>
        <v>0</v>
      </c>
      <c r="U38" s="238">
        <v>0</v>
      </c>
      <c r="V38" s="141">
        <v>0</v>
      </c>
      <c r="W38" s="241">
        <f t="shared" si="5"/>
        <v>0</v>
      </c>
      <c r="X38" s="238">
        <v>0</v>
      </c>
      <c r="Y38" s="141">
        <v>0</v>
      </c>
    </row>
    <row r="39" spans="1:25" ht="13.5">
      <c r="A39" s="1" t="s">
        <v>40</v>
      </c>
      <c r="B39" s="139" t="s">
        <v>41</v>
      </c>
      <c r="C39" s="154"/>
      <c r="D39" s="241">
        <f t="shared" si="0"/>
        <v>0</v>
      </c>
      <c r="E39" s="238">
        <v>0</v>
      </c>
      <c r="F39" s="373">
        <v>0</v>
      </c>
      <c r="G39" s="141">
        <v>0</v>
      </c>
      <c r="H39" s="241">
        <f t="shared" si="1"/>
        <v>0</v>
      </c>
      <c r="I39" s="238">
        <v>0</v>
      </c>
      <c r="J39" s="141">
        <v>0</v>
      </c>
      <c r="K39" s="241">
        <f t="shared" si="2"/>
        <v>0</v>
      </c>
      <c r="L39" s="238">
        <v>0</v>
      </c>
      <c r="M39" s="141">
        <v>0</v>
      </c>
      <c r="N39" s="139" t="s">
        <v>41</v>
      </c>
      <c r="O39" s="140"/>
      <c r="P39" s="241">
        <f t="shared" si="3"/>
        <v>0</v>
      </c>
      <c r="Q39" s="238">
        <v>0</v>
      </c>
      <c r="R39" s="373">
        <v>0</v>
      </c>
      <c r="S39" s="141">
        <v>0</v>
      </c>
      <c r="T39" s="241">
        <f t="shared" si="4"/>
        <v>0</v>
      </c>
      <c r="U39" s="238">
        <v>0</v>
      </c>
      <c r="V39" s="141">
        <v>0</v>
      </c>
      <c r="W39" s="241">
        <f t="shared" si="5"/>
        <v>0</v>
      </c>
      <c r="X39" s="238">
        <v>0</v>
      </c>
      <c r="Y39" s="141">
        <v>0</v>
      </c>
    </row>
    <row r="40" spans="1:25" ht="13.5">
      <c r="A40" s="1" t="s">
        <v>42</v>
      </c>
      <c r="B40" s="139" t="s">
        <v>43</v>
      </c>
      <c r="C40" s="154"/>
      <c r="D40" s="241">
        <f t="shared" si="0"/>
        <v>0</v>
      </c>
      <c r="E40" s="238">
        <v>0</v>
      </c>
      <c r="F40" s="373">
        <v>0</v>
      </c>
      <c r="G40" s="141">
        <v>0</v>
      </c>
      <c r="H40" s="241">
        <f t="shared" si="1"/>
        <v>0</v>
      </c>
      <c r="I40" s="238">
        <v>0</v>
      </c>
      <c r="J40" s="141">
        <v>0</v>
      </c>
      <c r="K40" s="241">
        <f t="shared" si="2"/>
        <v>0</v>
      </c>
      <c r="L40" s="238">
        <v>0</v>
      </c>
      <c r="M40" s="141">
        <v>0</v>
      </c>
      <c r="N40" s="139" t="s">
        <v>43</v>
      </c>
      <c r="O40" s="140"/>
      <c r="P40" s="241">
        <f t="shared" si="3"/>
        <v>0</v>
      </c>
      <c r="Q40" s="238">
        <v>0</v>
      </c>
      <c r="R40" s="373">
        <v>0</v>
      </c>
      <c r="S40" s="141">
        <v>0</v>
      </c>
      <c r="T40" s="241">
        <f t="shared" si="4"/>
        <v>0</v>
      </c>
      <c r="U40" s="238">
        <v>0</v>
      </c>
      <c r="V40" s="141">
        <v>0</v>
      </c>
      <c r="W40" s="241">
        <f t="shared" si="5"/>
        <v>0</v>
      </c>
      <c r="X40" s="238">
        <v>0</v>
      </c>
      <c r="Y40" s="141">
        <v>0</v>
      </c>
    </row>
    <row r="41" spans="1:25" ht="13.5">
      <c r="A41" s="1" t="s">
        <v>44</v>
      </c>
      <c r="B41" s="139" t="s">
        <v>45</v>
      </c>
      <c r="C41" s="154"/>
      <c r="D41" s="241">
        <f t="shared" si="0"/>
        <v>0</v>
      </c>
      <c r="E41" s="238">
        <v>0</v>
      </c>
      <c r="F41" s="373">
        <v>0</v>
      </c>
      <c r="G41" s="141">
        <v>0</v>
      </c>
      <c r="H41" s="241">
        <f t="shared" si="1"/>
        <v>0</v>
      </c>
      <c r="I41" s="238">
        <v>0</v>
      </c>
      <c r="J41" s="141">
        <v>0</v>
      </c>
      <c r="K41" s="241">
        <f t="shared" si="2"/>
        <v>0</v>
      </c>
      <c r="L41" s="238">
        <v>0</v>
      </c>
      <c r="M41" s="141">
        <v>0</v>
      </c>
      <c r="N41" s="139" t="s">
        <v>45</v>
      </c>
      <c r="O41" s="140"/>
      <c r="P41" s="241">
        <f t="shared" si="3"/>
        <v>0</v>
      </c>
      <c r="Q41" s="238">
        <v>0</v>
      </c>
      <c r="R41" s="373">
        <v>0</v>
      </c>
      <c r="S41" s="141">
        <v>0</v>
      </c>
      <c r="T41" s="241">
        <f t="shared" si="4"/>
        <v>0</v>
      </c>
      <c r="U41" s="238">
        <v>0</v>
      </c>
      <c r="V41" s="141">
        <v>0</v>
      </c>
      <c r="W41" s="241">
        <f t="shared" si="5"/>
        <v>0</v>
      </c>
      <c r="X41" s="238">
        <v>0</v>
      </c>
      <c r="Y41" s="141">
        <v>0</v>
      </c>
    </row>
    <row r="42" spans="1:25" ht="13.5">
      <c r="A42" s="1" t="s">
        <v>46</v>
      </c>
      <c r="B42" s="139" t="s">
        <v>47</v>
      </c>
      <c r="C42" s="154"/>
      <c r="D42" s="241">
        <f t="shared" si="0"/>
        <v>73</v>
      </c>
      <c r="E42" s="238">
        <v>0</v>
      </c>
      <c r="F42" s="373">
        <v>9</v>
      </c>
      <c r="G42" s="141">
        <v>64</v>
      </c>
      <c r="H42" s="241">
        <f t="shared" si="1"/>
        <v>1038</v>
      </c>
      <c r="I42" s="238">
        <v>0</v>
      </c>
      <c r="J42" s="141">
        <v>1038</v>
      </c>
      <c r="K42" s="241">
        <f t="shared" si="2"/>
        <v>291</v>
      </c>
      <c r="L42" s="238">
        <v>0</v>
      </c>
      <c r="M42" s="141">
        <v>291</v>
      </c>
      <c r="N42" s="139" t="s">
        <v>47</v>
      </c>
      <c r="O42" s="140"/>
      <c r="P42" s="241">
        <f t="shared" si="3"/>
        <v>80</v>
      </c>
      <c r="Q42" s="238">
        <v>0</v>
      </c>
      <c r="R42" s="373">
        <v>10</v>
      </c>
      <c r="S42" s="141">
        <v>70</v>
      </c>
      <c r="T42" s="241">
        <f t="shared" si="4"/>
        <v>1039</v>
      </c>
      <c r="U42" s="238">
        <v>0</v>
      </c>
      <c r="V42" s="141">
        <v>1039</v>
      </c>
      <c r="W42" s="241">
        <f t="shared" si="5"/>
        <v>291</v>
      </c>
      <c r="X42" s="238">
        <v>0</v>
      </c>
      <c r="Y42" s="141">
        <v>291</v>
      </c>
    </row>
    <row r="43" spans="1:25" ht="13.5">
      <c r="A43" s="1" t="s">
        <v>48</v>
      </c>
      <c r="B43" s="139" t="s">
        <v>49</v>
      </c>
      <c r="C43" s="154"/>
      <c r="D43" s="241">
        <f t="shared" si="0"/>
        <v>1</v>
      </c>
      <c r="E43" s="238">
        <v>0</v>
      </c>
      <c r="F43" s="373">
        <v>1</v>
      </c>
      <c r="G43" s="141">
        <v>0</v>
      </c>
      <c r="H43" s="241">
        <f t="shared" si="1"/>
        <v>0</v>
      </c>
      <c r="I43" s="238">
        <v>0</v>
      </c>
      <c r="J43" s="141">
        <v>0</v>
      </c>
      <c r="K43" s="241">
        <f t="shared" si="2"/>
        <v>0</v>
      </c>
      <c r="L43" s="238">
        <v>0</v>
      </c>
      <c r="M43" s="141">
        <v>0</v>
      </c>
      <c r="N43" s="139" t="s">
        <v>49</v>
      </c>
      <c r="O43" s="140"/>
      <c r="P43" s="241">
        <f t="shared" si="3"/>
        <v>1</v>
      </c>
      <c r="Q43" s="238">
        <v>0</v>
      </c>
      <c r="R43" s="373">
        <v>1</v>
      </c>
      <c r="S43" s="141">
        <v>0</v>
      </c>
      <c r="T43" s="241">
        <f t="shared" si="4"/>
        <v>0</v>
      </c>
      <c r="U43" s="238">
        <v>0</v>
      </c>
      <c r="V43" s="141">
        <v>0</v>
      </c>
      <c r="W43" s="241">
        <f t="shared" si="5"/>
        <v>0</v>
      </c>
      <c r="X43" s="238">
        <v>0</v>
      </c>
      <c r="Y43" s="141">
        <v>0</v>
      </c>
    </row>
    <row r="44" spans="1:25" ht="13.5">
      <c r="A44" s="1" t="s">
        <v>50</v>
      </c>
      <c r="B44" s="139" t="s">
        <v>51</v>
      </c>
      <c r="C44" s="154"/>
      <c r="D44" s="241">
        <f t="shared" si="0"/>
        <v>0</v>
      </c>
      <c r="E44" s="238">
        <v>0</v>
      </c>
      <c r="F44" s="373">
        <v>0</v>
      </c>
      <c r="G44" s="141">
        <v>0</v>
      </c>
      <c r="H44" s="241">
        <f t="shared" si="1"/>
        <v>0</v>
      </c>
      <c r="I44" s="238">
        <v>0</v>
      </c>
      <c r="J44" s="141">
        <v>0</v>
      </c>
      <c r="K44" s="241">
        <f t="shared" si="2"/>
        <v>0</v>
      </c>
      <c r="L44" s="238">
        <v>0</v>
      </c>
      <c r="M44" s="141">
        <v>0</v>
      </c>
      <c r="N44" s="139" t="s">
        <v>51</v>
      </c>
      <c r="O44" s="140"/>
      <c r="P44" s="241">
        <f t="shared" si="3"/>
        <v>0</v>
      </c>
      <c r="Q44" s="238">
        <v>0</v>
      </c>
      <c r="R44" s="373">
        <v>0</v>
      </c>
      <c r="S44" s="141">
        <v>0</v>
      </c>
      <c r="T44" s="241">
        <f t="shared" si="4"/>
        <v>0</v>
      </c>
      <c r="U44" s="238">
        <v>0</v>
      </c>
      <c r="V44" s="141">
        <v>0</v>
      </c>
      <c r="W44" s="241">
        <f t="shared" si="5"/>
        <v>0</v>
      </c>
      <c r="X44" s="238">
        <v>0</v>
      </c>
      <c r="Y44" s="141">
        <v>0</v>
      </c>
    </row>
    <row r="45" spans="1:25" ht="13.5">
      <c r="A45" s="1" t="s">
        <v>52</v>
      </c>
      <c r="B45" s="139" t="s">
        <v>53</v>
      </c>
      <c r="C45" s="154"/>
      <c r="D45" s="241">
        <f t="shared" si="0"/>
        <v>17</v>
      </c>
      <c r="E45" s="238">
        <v>0</v>
      </c>
      <c r="F45" s="373">
        <v>7</v>
      </c>
      <c r="G45" s="141">
        <v>10</v>
      </c>
      <c r="H45" s="241">
        <f t="shared" si="1"/>
        <v>704</v>
      </c>
      <c r="I45" s="238">
        <v>1</v>
      </c>
      <c r="J45" s="141">
        <v>703</v>
      </c>
      <c r="K45" s="241">
        <f t="shared" si="2"/>
        <v>197</v>
      </c>
      <c r="L45" s="238">
        <v>0</v>
      </c>
      <c r="M45" s="141">
        <v>197</v>
      </c>
      <c r="N45" s="139" t="s">
        <v>53</v>
      </c>
      <c r="O45" s="140"/>
      <c r="P45" s="241">
        <f t="shared" si="3"/>
        <v>17</v>
      </c>
      <c r="Q45" s="238">
        <v>0</v>
      </c>
      <c r="R45" s="373">
        <v>7</v>
      </c>
      <c r="S45" s="141">
        <v>10</v>
      </c>
      <c r="T45" s="241">
        <f t="shared" si="4"/>
        <v>676</v>
      </c>
      <c r="U45" s="238">
        <v>1</v>
      </c>
      <c r="V45" s="141">
        <v>675</v>
      </c>
      <c r="W45" s="241">
        <f t="shared" si="5"/>
        <v>189</v>
      </c>
      <c r="X45" s="238">
        <v>0</v>
      </c>
      <c r="Y45" s="141">
        <v>189</v>
      </c>
    </row>
    <row r="46" spans="1:25" ht="13.5">
      <c r="A46" s="1" t="s">
        <v>54</v>
      </c>
      <c r="B46" s="139" t="s">
        <v>55</v>
      </c>
      <c r="C46" s="154"/>
      <c r="D46" s="241">
        <f t="shared" si="0"/>
        <v>0</v>
      </c>
      <c r="E46" s="238">
        <v>0</v>
      </c>
      <c r="F46" s="373">
        <v>0</v>
      </c>
      <c r="G46" s="141">
        <v>0</v>
      </c>
      <c r="H46" s="241">
        <f t="shared" si="1"/>
        <v>0</v>
      </c>
      <c r="I46" s="238">
        <v>0</v>
      </c>
      <c r="J46" s="141">
        <v>0</v>
      </c>
      <c r="K46" s="241">
        <f t="shared" si="2"/>
        <v>0</v>
      </c>
      <c r="L46" s="238">
        <v>0</v>
      </c>
      <c r="M46" s="141">
        <v>0</v>
      </c>
      <c r="N46" s="139" t="s">
        <v>55</v>
      </c>
      <c r="O46" s="140"/>
      <c r="P46" s="241">
        <f t="shared" si="3"/>
        <v>0</v>
      </c>
      <c r="Q46" s="238">
        <v>0</v>
      </c>
      <c r="R46" s="373">
        <v>0</v>
      </c>
      <c r="S46" s="141">
        <v>0</v>
      </c>
      <c r="T46" s="241">
        <f t="shared" si="4"/>
        <v>0</v>
      </c>
      <c r="U46" s="238">
        <v>0</v>
      </c>
      <c r="V46" s="141">
        <v>0</v>
      </c>
      <c r="W46" s="241">
        <f t="shared" si="5"/>
        <v>0</v>
      </c>
      <c r="X46" s="238">
        <v>0</v>
      </c>
      <c r="Y46" s="141">
        <v>0</v>
      </c>
    </row>
    <row r="47" spans="1:25" ht="13.5">
      <c r="A47" s="1" t="s">
        <v>56</v>
      </c>
      <c r="B47" s="139" t="s">
        <v>57</v>
      </c>
      <c r="C47" s="154"/>
      <c r="D47" s="241">
        <f t="shared" si="0"/>
        <v>0</v>
      </c>
      <c r="E47" s="238">
        <v>0</v>
      </c>
      <c r="F47" s="373">
        <v>0</v>
      </c>
      <c r="G47" s="141">
        <v>0</v>
      </c>
      <c r="H47" s="241">
        <f t="shared" si="1"/>
        <v>0</v>
      </c>
      <c r="I47" s="238">
        <v>0</v>
      </c>
      <c r="J47" s="141">
        <v>0</v>
      </c>
      <c r="K47" s="241">
        <f t="shared" si="2"/>
        <v>0</v>
      </c>
      <c r="L47" s="238">
        <v>0</v>
      </c>
      <c r="M47" s="141">
        <v>0</v>
      </c>
      <c r="N47" s="139" t="s">
        <v>57</v>
      </c>
      <c r="O47" s="140"/>
      <c r="P47" s="241">
        <f t="shared" si="3"/>
        <v>0</v>
      </c>
      <c r="Q47" s="238">
        <v>0</v>
      </c>
      <c r="R47" s="373">
        <v>0</v>
      </c>
      <c r="S47" s="141">
        <v>0</v>
      </c>
      <c r="T47" s="241">
        <f t="shared" si="4"/>
        <v>0</v>
      </c>
      <c r="U47" s="238">
        <v>0</v>
      </c>
      <c r="V47" s="141">
        <v>0</v>
      </c>
      <c r="W47" s="241">
        <f t="shared" si="5"/>
        <v>0</v>
      </c>
      <c r="X47" s="238">
        <v>0</v>
      </c>
      <c r="Y47" s="141">
        <v>0</v>
      </c>
    </row>
    <row r="48" spans="1:25" ht="13.5">
      <c r="A48" s="1" t="s">
        <v>58</v>
      </c>
      <c r="B48" s="139" t="s">
        <v>59</v>
      </c>
      <c r="C48" s="154"/>
      <c r="D48" s="241">
        <f t="shared" si="0"/>
        <v>34</v>
      </c>
      <c r="E48" s="238">
        <v>0</v>
      </c>
      <c r="F48" s="373">
        <v>5</v>
      </c>
      <c r="G48" s="141">
        <v>29</v>
      </c>
      <c r="H48" s="241">
        <f t="shared" si="1"/>
        <v>634</v>
      </c>
      <c r="I48" s="238">
        <v>0</v>
      </c>
      <c r="J48" s="141">
        <v>634</v>
      </c>
      <c r="K48" s="241">
        <f t="shared" si="2"/>
        <v>178</v>
      </c>
      <c r="L48" s="238">
        <v>0</v>
      </c>
      <c r="M48" s="141">
        <v>178</v>
      </c>
      <c r="N48" s="139" t="s">
        <v>59</v>
      </c>
      <c r="O48" s="140"/>
      <c r="P48" s="241">
        <f t="shared" si="3"/>
        <v>34</v>
      </c>
      <c r="Q48" s="238">
        <v>0</v>
      </c>
      <c r="R48" s="373">
        <v>5</v>
      </c>
      <c r="S48" s="141">
        <v>29</v>
      </c>
      <c r="T48" s="241">
        <f t="shared" si="4"/>
        <v>609</v>
      </c>
      <c r="U48" s="238">
        <v>0</v>
      </c>
      <c r="V48" s="141">
        <v>609</v>
      </c>
      <c r="W48" s="241">
        <f t="shared" si="5"/>
        <v>171</v>
      </c>
      <c r="X48" s="238">
        <v>0</v>
      </c>
      <c r="Y48" s="141">
        <v>171</v>
      </c>
    </row>
    <row r="49" spans="1:25" ht="13.5">
      <c r="A49" s="1" t="s">
        <v>60</v>
      </c>
      <c r="B49" s="139" t="s">
        <v>61</v>
      </c>
      <c r="C49" s="154"/>
      <c r="D49" s="241">
        <f t="shared" si="0"/>
        <v>0</v>
      </c>
      <c r="E49" s="238">
        <v>0</v>
      </c>
      <c r="F49" s="373">
        <v>0</v>
      </c>
      <c r="G49" s="141">
        <v>0</v>
      </c>
      <c r="H49" s="241">
        <f t="shared" si="1"/>
        <v>0</v>
      </c>
      <c r="I49" s="238">
        <v>0</v>
      </c>
      <c r="J49" s="141">
        <v>0</v>
      </c>
      <c r="K49" s="241">
        <f t="shared" si="2"/>
        <v>0</v>
      </c>
      <c r="L49" s="238">
        <v>0</v>
      </c>
      <c r="M49" s="141">
        <v>0</v>
      </c>
      <c r="N49" s="139" t="s">
        <v>61</v>
      </c>
      <c r="O49" s="140"/>
      <c r="P49" s="241">
        <f t="shared" si="3"/>
        <v>0</v>
      </c>
      <c r="Q49" s="238">
        <v>0</v>
      </c>
      <c r="R49" s="373">
        <v>0</v>
      </c>
      <c r="S49" s="141">
        <v>0</v>
      </c>
      <c r="T49" s="241">
        <f t="shared" si="4"/>
        <v>0</v>
      </c>
      <c r="U49" s="238">
        <v>0</v>
      </c>
      <c r="V49" s="141">
        <v>0</v>
      </c>
      <c r="W49" s="241">
        <f t="shared" si="5"/>
        <v>0</v>
      </c>
      <c r="X49" s="238">
        <v>0</v>
      </c>
      <c r="Y49" s="141">
        <v>0</v>
      </c>
    </row>
    <row r="50" spans="1:25" ht="13.5">
      <c r="A50" s="1" t="s">
        <v>62</v>
      </c>
      <c r="B50" s="139" t="s">
        <v>63</v>
      </c>
      <c r="C50" s="154"/>
      <c r="D50" s="241">
        <f t="shared" si="0"/>
        <v>0</v>
      </c>
      <c r="E50" s="238">
        <v>0</v>
      </c>
      <c r="F50" s="373">
        <v>0</v>
      </c>
      <c r="G50" s="141">
        <v>0</v>
      </c>
      <c r="H50" s="241">
        <f t="shared" si="1"/>
        <v>0</v>
      </c>
      <c r="I50" s="238">
        <v>0</v>
      </c>
      <c r="J50" s="141">
        <v>0</v>
      </c>
      <c r="K50" s="241">
        <f t="shared" si="2"/>
        <v>0</v>
      </c>
      <c r="L50" s="238">
        <v>0</v>
      </c>
      <c r="M50" s="141">
        <v>0</v>
      </c>
      <c r="N50" s="139" t="s">
        <v>63</v>
      </c>
      <c r="O50" s="140"/>
      <c r="P50" s="241">
        <f t="shared" si="3"/>
        <v>0</v>
      </c>
      <c r="Q50" s="238">
        <v>0</v>
      </c>
      <c r="R50" s="373">
        <v>0</v>
      </c>
      <c r="S50" s="141">
        <v>0</v>
      </c>
      <c r="T50" s="241">
        <f t="shared" si="4"/>
        <v>0</v>
      </c>
      <c r="U50" s="238">
        <v>0</v>
      </c>
      <c r="V50" s="141">
        <v>0</v>
      </c>
      <c r="W50" s="241">
        <f t="shared" si="5"/>
        <v>0</v>
      </c>
      <c r="X50" s="238">
        <v>0</v>
      </c>
      <c r="Y50" s="141">
        <v>0</v>
      </c>
    </row>
    <row r="51" spans="1:25" ht="13.5">
      <c r="A51" s="1" t="s">
        <v>64</v>
      </c>
      <c r="B51" s="139" t="s">
        <v>65</v>
      </c>
      <c r="C51" s="154"/>
      <c r="D51" s="241">
        <f t="shared" si="0"/>
        <v>2</v>
      </c>
      <c r="E51" s="238">
        <v>0</v>
      </c>
      <c r="F51" s="373">
        <v>1</v>
      </c>
      <c r="G51" s="141">
        <v>1</v>
      </c>
      <c r="H51" s="241">
        <f t="shared" si="1"/>
        <v>32</v>
      </c>
      <c r="I51" s="238">
        <v>0</v>
      </c>
      <c r="J51" s="141">
        <v>32</v>
      </c>
      <c r="K51" s="241">
        <f t="shared" si="2"/>
        <v>9</v>
      </c>
      <c r="L51" s="238">
        <v>0</v>
      </c>
      <c r="M51" s="141">
        <v>9</v>
      </c>
      <c r="N51" s="139" t="s">
        <v>65</v>
      </c>
      <c r="O51" s="140"/>
      <c r="P51" s="241">
        <f t="shared" si="3"/>
        <v>2</v>
      </c>
      <c r="Q51" s="238">
        <v>0</v>
      </c>
      <c r="R51" s="373">
        <v>1</v>
      </c>
      <c r="S51" s="141">
        <v>1</v>
      </c>
      <c r="T51" s="241">
        <f t="shared" si="4"/>
        <v>32</v>
      </c>
      <c r="U51" s="238">
        <v>0</v>
      </c>
      <c r="V51" s="141">
        <v>32</v>
      </c>
      <c r="W51" s="241">
        <f t="shared" si="5"/>
        <v>9</v>
      </c>
      <c r="X51" s="238">
        <v>0</v>
      </c>
      <c r="Y51" s="141">
        <v>9</v>
      </c>
    </row>
    <row r="52" spans="1:25" ht="13.5">
      <c r="A52" s="1" t="s">
        <v>66</v>
      </c>
      <c r="B52" s="139" t="s">
        <v>67</v>
      </c>
      <c r="C52" s="154"/>
      <c r="D52" s="241">
        <f t="shared" si="0"/>
        <v>0</v>
      </c>
      <c r="E52" s="238">
        <v>0</v>
      </c>
      <c r="F52" s="373">
        <v>0</v>
      </c>
      <c r="G52" s="141">
        <v>0</v>
      </c>
      <c r="H52" s="241">
        <f t="shared" si="1"/>
        <v>0</v>
      </c>
      <c r="I52" s="238">
        <v>0</v>
      </c>
      <c r="J52" s="141">
        <v>0</v>
      </c>
      <c r="K52" s="241">
        <f t="shared" si="2"/>
        <v>0</v>
      </c>
      <c r="L52" s="238">
        <v>0</v>
      </c>
      <c r="M52" s="141">
        <v>0</v>
      </c>
      <c r="N52" s="139" t="s">
        <v>67</v>
      </c>
      <c r="O52" s="140"/>
      <c r="P52" s="241">
        <f t="shared" si="3"/>
        <v>0</v>
      </c>
      <c r="Q52" s="238">
        <v>0</v>
      </c>
      <c r="R52" s="373">
        <v>0</v>
      </c>
      <c r="S52" s="141">
        <v>0</v>
      </c>
      <c r="T52" s="241">
        <f t="shared" si="4"/>
        <v>0</v>
      </c>
      <c r="U52" s="238">
        <v>0</v>
      </c>
      <c r="V52" s="141">
        <v>0</v>
      </c>
      <c r="W52" s="241">
        <f t="shared" si="5"/>
        <v>0</v>
      </c>
      <c r="X52" s="238">
        <v>0</v>
      </c>
      <c r="Y52" s="141">
        <v>0</v>
      </c>
    </row>
    <row r="53" spans="1:25" ht="13.5">
      <c r="A53" s="1" t="s">
        <v>68</v>
      </c>
      <c r="B53" s="139" t="s">
        <v>69</v>
      </c>
      <c r="C53" s="154"/>
      <c r="D53" s="241">
        <f t="shared" si="0"/>
        <v>0</v>
      </c>
      <c r="E53" s="238">
        <v>0</v>
      </c>
      <c r="F53" s="373">
        <v>0</v>
      </c>
      <c r="G53" s="141">
        <v>0</v>
      </c>
      <c r="H53" s="241">
        <f t="shared" si="1"/>
        <v>0</v>
      </c>
      <c r="I53" s="238">
        <v>0</v>
      </c>
      <c r="J53" s="141">
        <v>0</v>
      </c>
      <c r="K53" s="241">
        <f t="shared" si="2"/>
        <v>0</v>
      </c>
      <c r="L53" s="238">
        <v>0</v>
      </c>
      <c r="M53" s="141">
        <v>0</v>
      </c>
      <c r="N53" s="139" t="s">
        <v>69</v>
      </c>
      <c r="O53" s="140"/>
      <c r="P53" s="241">
        <f t="shared" si="3"/>
        <v>0</v>
      </c>
      <c r="Q53" s="238">
        <v>0</v>
      </c>
      <c r="R53" s="373">
        <v>0</v>
      </c>
      <c r="S53" s="141">
        <v>0</v>
      </c>
      <c r="T53" s="241">
        <f t="shared" si="4"/>
        <v>0</v>
      </c>
      <c r="U53" s="238">
        <v>0</v>
      </c>
      <c r="V53" s="141">
        <v>0</v>
      </c>
      <c r="W53" s="241">
        <f t="shared" si="5"/>
        <v>0</v>
      </c>
      <c r="X53" s="238">
        <v>0</v>
      </c>
      <c r="Y53" s="141">
        <v>0</v>
      </c>
    </row>
    <row r="54" spans="1:25" ht="13.5">
      <c r="A54" s="1" t="s">
        <v>70</v>
      </c>
      <c r="B54" s="139" t="s">
        <v>71</v>
      </c>
      <c r="C54" s="154"/>
      <c r="D54" s="241">
        <f t="shared" si="0"/>
        <v>0</v>
      </c>
      <c r="E54" s="238">
        <v>0</v>
      </c>
      <c r="F54" s="373">
        <v>0</v>
      </c>
      <c r="G54" s="141">
        <v>0</v>
      </c>
      <c r="H54" s="241">
        <f t="shared" si="1"/>
        <v>0</v>
      </c>
      <c r="I54" s="238">
        <v>0</v>
      </c>
      <c r="J54" s="141">
        <v>0</v>
      </c>
      <c r="K54" s="241">
        <f t="shared" si="2"/>
        <v>0</v>
      </c>
      <c r="L54" s="238">
        <v>0</v>
      </c>
      <c r="M54" s="141">
        <v>0</v>
      </c>
      <c r="N54" s="139" t="s">
        <v>71</v>
      </c>
      <c r="O54" s="140"/>
      <c r="P54" s="241">
        <f t="shared" si="3"/>
        <v>0</v>
      </c>
      <c r="Q54" s="238">
        <v>0</v>
      </c>
      <c r="R54" s="373">
        <v>0</v>
      </c>
      <c r="S54" s="141">
        <v>0</v>
      </c>
      <c r="T54" s="241">
        <f t="shared" si="4"/>
        <v>0</v>
      </c>
      <c r="U54" s="238">
        <v>0</v>
      </c>
      <c r="V54" s="141">
        <v>0</v>
      </c>
      <c r="W54" s="241">
        <f t="shared" si="5"/>
        <v>0</v>
      </c>
      <c r="X54" s="238">
        <v>0</v>
      </c>
      <c r="Y54" s="141">
        <v>0</v>
      </c>
    </row>
    <row r="55" spans="1:25" ht="13.5">
      <c r="A55" s="1" t="s">
        <v>72</v>
      </c>
      <c r="B55" s="139" t="s">
        <v>73</v>
      </c>
      <c r="C55" s="154"/>
      <c r="D55" s="241">
        <f t="shared" si="0"/>
        <v>0</v>
      </c>
      <c r="E55" s="238">
        <v>0</v>
      </c>
      <c r="F55" s="373">
        <v>0</v>
      </c>
      <c r="G55" s="141">
        <v>0</v>
      </c>
      <c r="H55" s="241">
        <f t="shared" si="1"/>
        <v>0</v>
      </c>
      <c r="I55" s="238">
        <v>0</v>
      </c>
      <c r="J55" s="141">
        <v>0</v>
      </c>
      <c r="K55" s="241">
        <f t="shared" si="2"/>
        <v>0</v>
      </c>
      <c r="L55" s="238">
        <v>0</v>
      </c>
      <c r="M55" s="141">
        <v>0</v>
      </c>
      <c r="N55" s="139" t="s">
        <v>73</v>
      </c>
      <c r="O55" s="140"/>
      <c r="P55" s="241">
        <f t="shared" si="3"/>
        <v>0</v>
      </c>
      <c r="Q55" s="238">
        <v>0</v>
      </c>
      <c r="R55" s="373">
        <v>0</v>
      </c>
      <c r="S55" s="141">
        <v>0</v>
      </c>
      <c r="T55" s="241">
        <f t="shared" si="4"/>
        <v>0</v>
      </c>
      <c r="U55" s="238">
        <v>0</v>
      </c>
      <c r="V55" s="141">
        <v>0</v>
      </c>
      <c r="W55" s="241">
        <f t="shared" si="5"/>
        <v>0</v>
      </c>
      <c r="X55" s="238">
        <v>0</v>
      </c>
      <c r="Y55" s="141">
        <v>0</v>
      </c>
    </row>
    <row r="56" spans="1:25" ht="13.5">
      <c r="A56" s="1" t="s">
        <v>74</v>
      </c>
      <c r="B56" s="139" t="s">
        <v>75</v>
      </c>
      <c r="C56" s="154"/>
      <c r="D56" s="241">
        <f t="shared" si="0"/>
        <v>14</v>
      </c>
      <c r="E56" s="238">
        <v>0</v>
      </c>
      <c r="F56" s="373">
        <v>4</v>
      </c>
      <c r="G56" s="141">
        <v>10</v>
      </c>
      <c r="H56" s="241">
        <f t="shared" si="1"/>
        <v>363</v>
      </c>
      <c r="I56" s="238">
        <v>0</v>
      </c>
      <c r="J56" s="141">
        <v>363</v>
      </c>
      <c r="K56" s="241">
        <f t="shared" si="2"/>
        <v>102</v>
      </c>
      <c r="L56" s="238">
        <v>0</v>
      </c>
      <c r="M56" s="141">
        <v>102</v>
      </c>
      <c r="N56" s="139" t="s">
        <v>75</v>
      </c>
      <c r="O56" s="140"/>
      <c r="P56" s="241">
        <f t="shared" si="3"/>
        <v>14</v>
      </c>
      <c r="Q56" s="238">
        <v>0</v>
      </c>
      <c r="R56" s="373">
        <v>4</v>
      </c>
      <c r="S56" s="141">
        <v>10</v>
      </c>
      <c r="T56" s="241">
        <f t="shared" si="4"/>
        <v>348</v>
      </c>
      <c r="U56" s="238">
        <v>0</v>
      </c>
      <c r="V56" s="141">
        <v>348</v>
      </c>
      <c r="W56" s="241">
        <f t="shared" si="5"/>
        <v>98</v>
      </c>
      <c r="X56" s="238">
        <v>0</v>
      </c>
      <c r="Y56" s="141">
        <v>98</v>
      </c>
    </row>
    <row r="57" spans="1:25" ht="13.5">
      <c r="A57" s="1" t="s">
        <v>76</v>
      </c>
      <c r="B57" s="139" t="s">
        <v>77</v>
      </c>
      <c r="C57" s="154"/>
      <c r="D57" s="241">
        <f t="shared" si="0"/>
        <v>0</v>
      </c>
      <c r="E57" s="238">
        <v>0</v>
      </c>
      <c r="F57" s="373">
        <v>0</v>
      </c>
      <c r="G57" s="141">
        <v>0</v>
      </c>
      <c r="H57" s="241">
        <f t="shared" si="1"/>
        <v>0</v>
      </c>
      <c r="I57" s="238">
        <v>0</v>
      </c>
      <c r="J57" s="141">
        <v>0</v>
      </c>
      <c r="K57" s="241">
        <f t="shared" si="2"/>
        <v>0</v>
      </c>
      <c r="L57" s="238">
        <v>0</v>
      </c>
      <c r="M57" s="141">
        <v>0</v>
      </c>
      <c r="N57" s="139" t="s">
        <v>77</v>
      </c>
      <c r="O57" s="140"/>
      <c r="P57" s="241">
        <f t="shared" si="3"/>
        <v>0</v>
      </c>
      <c r="Q57" s="238">
        <v>0</v>
      </c>
      <c r="R57" s="373">
        <v>0</v>
      </c>
      <c r="S57" s="141">
        <v>0</v>
      </c>
      <c r="T57" s="241">
        <f t="shared" si="4"/>
        <v>0</v>
      </c>
      <c r="U57" s="238">
        <v>0</v>
      </c>
      <c r="V57" s="141">
        <v>0</v>
      </c>
      <c r="W57" s="241">
        <f t="shared" si="5"/>
        <v>0</v>
      </c>
      <c r="X57" s="238">
        <v>0</v>
      </c>
      <c r="Y57" s="141">
        <v>0</v>
      </c>
    </row>
    <row r="58" spans="1:25" ht="13.5">
      <c r="A58" s="1" t="s">
        <v>78</v>
      </c>
      <c r="B58" s="139" t="s">
        <v>79</v>
      </c>
      <c r="C58" s="154"/>
      <c r="D58" s="241">
        <f t="shared" si="0"/>
        <v>0</v>
      </c>
      <c r="E58" s="238">
        <v>0</v>
      </c>
      <c r="F58" s="373">
        <v>0</v>
      </c>
      <c r="G58" s="141">
        <v>0</v>
      </c>
      <c r="H58" s="241">
        <f t="shared" si="1"/>
        <v>3</v>
      </c>
      <c r="I58" s="238">
        <v>0</v>
      </c>
      <c r="J58" s="141">
        <v>3</v>
      </c>
      <c r="K58" s="241">
        <f t="shared" si="2"/>
        <v>1</v>
      </c>
      <c r="L58" s="238">
        <v>0</v>
      </c>
      <c r="M58" s="141">
        <v>1</v>
      </c>
      <c r="N58" s="139" t="s">
        <v>79</v>
      </c>
      <c r="O58" s="140"/>
      <c r="P58" s="241">
        <f t="shared" si="3"/>
        <v>0</v>
      </c>
      <c r="Q58" s="238">
        <v>0</v>
      </c>
      <c r="R58" s="373">
        <v>0</v>
      </c>
      <c r="S58" s="141">
        <v>0</v>
      </c>
      <c r="T58" s="241">
        <f t="shared" si="4"/>
        <v>3</v>
      </c>
      <c r="U58" s="238">
        <v>0</v>
      </c>
      <c r="V58" s="141">
        <v>3</v>
      </c>
      <c r="W58" s="241">
        <f t="shared" si="5"/>
        <v>1</v>
      </c>
      <c r="X58" s="238">
        <v>0</v>
      </c>
      <c r="Y58" s="141">
        <v>1</v>
      </c>
    </row>
    <row r="59" spans="1:25" ht="13.5">
      <c r="A59" s="1" t="s">
        <v>80</v>
      </c>
      <c r="B59" s="139" t="s">
        <v>81</v>
      </c>
      <c r="C59" s="154"/>
      <c r="D59" s="241">
        <f t="shared" si="0"/>
        <v>0</v>
      </c>
      <c r="E59" s="238">
        <v>0</v>
      </c>
      <c r="F59" s="373">
        <v>0</v>
      </c>
      <c r="G59" s="141">
        <v>0</v>
      </c>
      <c r="H59" s="241">
        <f t="shared" si="1"/>
        <v>0</v>
      </c>
      <c r="I59" s="238">
        <v>0</v>
      </c>
      <c r="J59" s="141">
        <v>0</v>
      </c>
      <c r="K59" s="241">
        <f t="shared" si="2"/>
        <v>0</v>
      </c>
      <c r="L59" s="238">
        <v>0</v>
      </c>
      <c r="M59" s="141">
        <v>0</v>
      </c>
      <c r="N59" s="139" t="s">
        <v>81</v>
      </c>
      <c r="O59" s="140"/>
      <c r="P59" s="241">
        <f t="shared" si="3"/>
        <v>0</v>
      </c>
      <c r="Q59" s="238">
        <v>0</v>
      </c>
      <c r="R59" s="373">
        <v>0</v>
      </c>
      <c r="S59" s="141">
        <v>0</v>
      </c>
      <c r="T59" s="241">
        <f t="shared" si="4"/>
        <v>0</v>
      </c>
      <c r="U59" s="238">
        <v>0</v>
      </c>
      <c r="V59" s="141">
        <v>0</v>
      </c>
      <c r="W59" s="241">
        <f t="shared" si="5"/>
        <v>0</v>
      </c>
      <c r="X59" s="238">
        <v>0</v>
      </c>
      <c r="Y59" s="141">
        <v>0</v>
      </c>
    </row>
    <row r="60" spans="1:25" ht="13.5">
      <c r="A60" s="1" t="s">
        <v>82</v>
      </c>
      <c r="B60" s="139" t="s">
        <v>83</v>
      </c>
      <c r="C60" s="154"/>
      <c r="D60" s="241">
        <f t="shared" si="0"/>
        <v>2</v>
      </c>
      <c r="E60" s="238">
        <v>0</v>
      </c>
      <c r="F60" s="373">
        <v>1</v>
      </c>
      <c r="G60" s="141">
        <v>1</v>
      </c>
      <c r="H60" s="241">
        <f t="shared" si="1"/>
        <v>52</v>
      </c>
      <c r="I60" s="238">
        <v>1</v>
      </c>
      <c r="J60" s="141">
        <v>51</v>
      </c>
      <c r="K60" s="241">
        <f t="shared" si="2"/>
        <v>14</v>
      </c>
      <c r="L60" s="238">
        <v>0</v>
      </c>
      <c r="M60" s="141">
        <v>14</v>
      </c>
      <c r="N60" s="139" t="s">
        <v>83</v>
      </c>
      <c r="O60" s="140"/>
      <c r="P60" s="241">
        <f t="shared" si="3"/>
        <v>2</v>
      </c>
      <c r="Q60" s="238">
        <v>0</v>
      </c>
      <c r="R60" s="373">
        <v>1</v>
      </c>
      <c r="S60" s="141">
        <v>1</v>
      </c>
      <c r="T60" s="241">
        <f t="shared" si="4"/>
        <v>50</v>
      </c>
      <c r="U60" s="238">
        <v>1</v>
      </c>
      <c r="V60" s="141">
        <v>49</v>
      </c>
      <c r="W60" s="241">
        <f t="shared" si="5"/>
        <v>14</v>
      </c>
      <c r="X60" s="238">
        <v>0</v>
      </c>
      <c r="Y60" s="141">
        <v>14</v>
      </c>
    </row>
    <row r="61" spans="1:25" ht="13.5">
      <c r="A61" s="1" t="s">
        <v>84</v>
      </c>
      <c r="B61" s="139" t="s">
        <v>85</v>
      </c>
      <c r="C61" s="154"/>
      <c r="D61" s="241">
        <f t="shared" si="0"/>
        <v>0</v>
      </c>
      <c r="E61" s="238">
        <v>0</v>
      </c>
      <c r="F61" s="373">
        <v>0</v>
      </c>
      <c r="G61" s="141">
        <v>0</v>
      </c>
      <c r="H61" s="241">
        <f t="shared" si="1"/>
        <v>0</v>
      </c>
      <c r="I61" s="238">
        <v>0</v>
      </c>
      <c r="J61" s="141">
        <v>0</v>
      </c>
      <c r="K61" s="241">
        <f t="shared" si="2"/>
        <v>0</v>
      </c>
      <c r="L61" s="238">
        <v>0</v>
      </c>
      <c r="M61" s="141">
        <v>0</v>
      </c>
      <c r="N61" s="139" t="s">
        <v>85</v>
      </c>
      <c r="O61" s="140"/>
      <c r="P61" s="241">
        <f t="shared" si="3"/>
        <v>0</v>
      </c>
      <c r="Q61" s="238">
        <v>0</v>
      </c>
      <c r="R61" s="373">
        <v>0</v>
      </c>
      <c r="S61" s="141">
        <v>0</v>
      </c>
      <c r="T61" s="241">
        <f t="shared" si="4"/>
        <v>3</v>
      </c>
      <c r="U61" s="238">
        <v>0</v>
      </c>
      <c r="V61" s="141">
        <v>3</v>
      </c>
      <c r="W61" s="241">
        <f t="shared" si="5"/>
        <v>1</v>
      </c>
      <c r="X61" s="238">
        <v>0</v>
      </c>
      <c r="Y61" s="141">
        <v>1</v>
      </c>
    </row>
    <row r="62" spans="1:25" ht="13.5">
      <c r="A62" s="1" t="s">
        <v>86</v>
      </c>
      <c r="B62" s="139" t="s">
        <v>87</v>
      </c>
      <c r="C62" s="154"/>
      <c r="D62" s="241">
        <f t="shared" si="0"/>
        <v>1</v>
      </c>
      <c r="E62" s="238">
        <v>0</v>
      </c>
      <c r="F62" s="373">
        <v>0</v>
      </c>
      <c r="G62" s="141">
        <v>1</v>
      </c>
      <c r="H62" s="241">
        <f t="shared" si="1"/>
        <v>36</v>
      </c>
      <c r="I62" s="238">
        <v>0</v>
      </c>
      <c r="J62" s="141">
        <v>36</v>
      </c>
      <c r="K62" s="241">
        <f t="shared" si="2"/>
        <v>10</v>
      </c>
      <c r="L62" s="238">
        <v>0</v>
      </c>
      <c r="M62" s="141">
        <v>10</v>
      </c>
      <c r="N62" s="139" t="s">
        <v>87</v>
      </c>
      <c r="O62" s="140"/>
      <c r="P62" s="241">
        <f t="shared" si="3"/>
        <v>1</v>
      </c>
      <c r="Q62" s="238">
        <v>0</v>
      </c>
      <c r="R62" s="373">
        <v>0</v>
      </c>
      <c r="S62" s="141">
        <v>1</v>
      </c>
      <c r="T62" s="241">
        <f t="shared" si="4"/>
        <v>35</v>
      </c>
      <c r="U62" s="238">
        <v>0</v>
      </c>
      <c r="V62" s="141">
        <v>35</v>
      </c>
      <c r="W62" s="241">
        <f t="shared" si="5"/>
        <v>10</v>
      </c>
      <c r="X62" s="238">
        <v>0</v>
      </c>
      <c r="Y62" s="141">
        <v>10</v>
      </c>
    </row>
    <row r="63" spans="1:25" ht="13.5">
      <c r="A63" s="1" t="s">
        <v>88</v>
      </c>
      <c r="B63" s="139" t="s">
        <v>89</v>
      </c>
      <c r="C63" s="154"/>
      <c r="D63" s="241">
        <f t="shared" si="0"/>
        <v>0</v>
      </c>
      <c r="E63" s="238">
        <v>0</v>
      </c>
      <c r="F63" s="373">
        <v>0</v>
      </c>
      <c r="G63" s="141">
        <v>0</v>
      </c>
      <c r="H63" s="241">
        <f t="shared" si="1"/>
        <v>0</v>
      </c>
      <c r="I63" s="238">
        <v>0</v>
      </c>
      <c r="J63" s="141">
        <v>0</v>
      </c>
      <c r="K63" s="241">
        <f t="shared" si="2"/>
        <v>0</v>
      </c>
      <c r="L63" s="238">
        <v>0</v>
      </c>
      <c r="M63" s="141">
        <v>0</v>
      </c>
      <c r="N63" s="139" t="s">
        <v>89</v>
      </c>
      <c r="O63" s="140"/>
      <c r="P63" s="241">
        <f t="shared" si="3"/>
        <v>0</v>
      </c>
      <c r="Q63" s="238">
        <v>0</v>
      </c>
      <c r="R63" s="373">
        <v>0</v>
      </c>
      <c r="S63" s="141">
        <v>0</v>
      </c>
      <c r="T63" s="241">
        <f t="shared" si="4"/>
        <v>0</v>
      </c>
      <c r="U63" s="238">
        <v>0</v>
      </c>
      <c r="V63" s="141">
        <v>0</v>
      </c>
      <c r="W63" s="241">
        <f t="shared" si="5"/>
        <v>0</v>
      </c>
      <c r="X63" s="238">
        <v>0</v>
      </c>
      <c r="Y63" s="141">
        <v>0</v>
      </c>
    </row>
    <row r="64" spans="1:25" ht="13.5">
      <c r="A64" s="1" t="s">
        <v>90</v>
      </c>
      <c r="B64" s="139" t="s">
        <v>91</v>
      </c>
      <c r="C64" s="154"/>
      <c r="D64" s="241">
        <f t="shared" si="0"/>
        <v>0</v>
      </c>
      <c r="E64" s="238">
        <v>0</v>
      </c>
      <c r="F64" s="373">
        <v>0</v>
      </c>
      <c r="G64" s="141">
        <v>0</v>
      </c>
      <c r="H64" s="241">
        <f t="shared" si="1"/>
        <v>0</v>
      </c>
      <c r="I64" s="238">
        <v>0</v>
      </c>
      <c r="J64" s="141">
        <v>0</v>
      </c>
      <c r="K64" s="241">
        <f t="shared" si="2"/>
        <v>0</v>
      </c>
      <c r="L64" s="238">
        <v>0</v>
      </c>
      <c r="M64" s="141">
        <v>0</v>
      </c>
      <c r="N64" s="139" t="s">
        <v>91</v>
      </c>
      <c r="O64" s="140"/>
      <c r="P64" s="241">
        <f t="shared" si="3"/>
        <v>0</v>
      </c>
      <c r="Q64" s="238">
        <v>0</v>
      </c>
      <c r="R64" s="373">
        <v>0</v>
      </c>
      <c r="S64" s="141">
        <v>0</v>
      </c>
      <c r="T64" s="241">
        <f t="shared" si="4"/>
        <v>0</v>
      </c>
      <c r="U64" s="238">
        <v>0</v>
      </c>
      <c r="V64" s="141">
        <v>0</v>
      </c>
      <c r="W64" s="241">
        <f t="shared" si="5"/>
        <v>0</v>
      </c>
      <c r="X64" s="238">
        <v>0</v>
      </c>
      <c r="Y64" s="141">
        <v>0</v>
      </c>
    </row>
    <row r="65" spans="1:25" ht="13.5">
      <c r="A65" s="1" t="s">
        <v>92</v>
      </c>
      <c r="B65" s="139" t="s">
        <v>93</v>
      </c>
      <c r="C65" s="154"/>
      <c r="D65" s="241">
        <f t="shared" si="0"/>
        <v>1</v>
      </c>
      <c r="E65" s="238">
        <v>0</v>
      </c>
      <c r="F65" s="373">
        <v>1</v>
      </c>
      <c r="G65" s="141">
        <v>0</v>
      </c>
      <c r="H65" s="241">
        <f t="shared" si="1"/>
        <v>0</v>
      </c>
      <c r="I65" s="238">
        <v>0</v>
      </c>
      <c r="J65" s="141">
        <v>0</v>
      </c>
      <c r="K65" s="241">
        <f t="shared" si="2"/>
        <v>0</v>
      </c>
      <c r="L65" s="238">
        <v>0</v>
      </c>
      <c r="M65" s="141">
        <v>0</v>
      </c>
      <c r="N65" s="139" t="s">
        <v>93</v>
      </c>
      <c r="O65" s="140"/>
      <c r="P65" s="241">
        <f t="shared" si="3"/>
        <v>6</v>
      </c>
      <c r="Q65" s="238">
        <v>0</v>
      </c>
      <c r="R65" s="373">
        <v>1</v>
      </c>
      <c r="S65" s="141">
        <v>5</v>
      </c>
      <c r="T65" s="241">
        <f t="shared" si="4"/>
        <v>32</v>
      </c>
      <c r="U65" s="238">
        <v>0</v>
      </c>
      <c r="V65" s="141">
        <v>32</v>
      </c>
      <c r="W65" s="241">
        <f t="shared" si="5"/>
        <v>9</v>
      </c>
      <c r="X65" s="238">
        <v>0</v>
      </c>
      <c r="Y65" s="141">
        <v>9</v>
      </c>
    </row>
    <row r="66" spans="1:25" ht="13.5">
      <c r="A66" s="1" t="s">
        <v>94</v>
      </c>
      <c r="B66" s="139" t="s">
        <v>95</v>
      </c>
      <c r="C66" s="154" t="s">
        <v>138</v>
      </c>
      <c r="D66" s="241">
        <f t="shared" si="0"/>
        <v>0</v>
      </c>
      <c r="E66" s="238">
        <v>0</v>
      </c>
      <c r="F66" s="373">
        <v>0</v>
      </c>
      <c r="G66" s="141">
        <v>0</v>
      </c>
      <c r="H66" s="241">
        <f t="shared" si="1"/>
        <v>0</v>
      </c>
      <c r="I66" s="238">
        <v>0</v>
      </c>
      <c r="J66" s="141">
        <v>0</v>
      </c>
      <c r="K66" s="241">
        <f t="shared" si="2"/>
        <v>0</v>
      </c>
      <c r="L66" s="238">
        <v>0</v>
      </c>
      <c r="M66" s="141">
        <v>0</v>
      </c>
      <c r="N66" s="139" t="s">
        <v>95</v>
      </c>
      <c r="O66" s="140" t="s">
        <v>138</v>
      </c>
      <c r="P66" s="241">
        <f t="shared" si="3"/>
        <v>0</v>
      </c>
      <c r="Q66" s="238">
        <v>0</v>
      </c>
      <c r="R66" s="373">
        <v>0</v>
      </c>
      <c r="S66" s="141">
        <v>0</v>
      </c>
      <c r="T66" s="241">
        <f t="shared" si="4"/>
        <v>0</v>
      </c>
      <c r="U66" s="238">
        <v>0</v>
      </c>
      <c r="V66" s="141">
        <v>0</v>
      </c>
      <c r="W66" s="241">
        <f t="shared" si="5"/>
        <v>0</v>
      </c>
      <c r="X66" s="238">
        <v>0</v>
      </c>
      <c r="Y66" s="141">
        <v>0</v>
      </c>
    </row>
    <row r="67" spans="1:25" ht="13.5">
      <c r="A67" s="1" t="s">
        <v>96</v>
      </c>
      <c r="B67" s="139" t="s">
        <v>97</v>
      </c>
      <c r="C67" s="154" t="s">
        <v>139</v>
      </c>
      <c r="D67" s="241">
        <f t="shared" si="0"/>
        <v>0</v>
      </c>
      <c r="E67" s="238">
        <v>0</v>
      </c>
      <c r="F67" s="373">
        <v>0</v>
      </c>
      <c r="G67" s="141">
        <v>0</v>
      </c>
      <c r="H67" s="241">
        <f t="shared" si="1"/>
        <v>0</v>
      </c>
      <c r="I67" s="238">
        <v>0</v>
      </c>
      <c r="J67" s="141">
        <v>0</v>
      </c>
      <c r="K67" s="241">
        <f t="shared" si="2"/>
        <v>0</v>
      </c>
      <c r="L67" s="238">
        <v>0</v>
      </c>
      <c r="M67" s="141">
        <v>0</v>
      </c>
      <c r="N67" s="139" t="s">
        <v>97</v>
      </c>
      <c r="O67" s="140" t="s">
        <v>139</v>
      </c>
      <c r="P67" s="241">
        <f t="shared" si="3"/>
        <v>0</v>
      </c>
      <c r="Q67" s="238">
        <v>0</v>
      </c>
      <c r="R67" s="373">
        <v>0</v>
      </c>
      <c r="S67" s="141">
        <v>0</v>
      </c>
      <c r="T67" s="241">
        <f t="shared" si="4"/>
        <v>0</v>
      </c>
      <c r="U67" s="238">
        <v>0</v>
      </c>
      <c r="V67" s="141">
        <v>0</v>
      </c>
      <c r="W67" s="241">
        <f t="shared" si="5"/>
        <v>0</v>
      </c>
      <c r="X67" s="238">
        <v>0</v>
      </c>
      <c r="Y67" s="141">
        <v>0</v>
      </c>
    </row>
    <row r="68" spans="1:25" ht="13.5">
      <c r="A68" s="1" t="s">
        <v>98</v>
      </c>
      <c r="B68" s="139" t="s">
        <v>97</v>
      </c>
      <c r="C68" s="154" t="s">
        <v>140</v>
      </c>
      <c r="D68" s="241">
        <f aca="true" t="shared" si="6" ref="D68:D75">E68+F68+G68</f>
        <v>0</v>
      </c>
      <c r="E68" s="238">
        <v>0</v>
      </c>
      <c r="F68" s="373">
        <v>0</v>
      </c>
      <c r="G68" s="141">
        <v>0</v>
      </c>
      <c r="H68" s="241">
        <f aca="true" t="shared" si="7" ref="H68:H75">I68+J68</f>
        <v>0</v>
      </c>
      <c r="I68" s="238">
        <v>0</v>
      </c>
      <c r="J68" s="141">
        <v>0</v>
      </c>
      <c r="K68" s="241">
        <f aca="true" t="shared" si="8" ref="K68:K75">L68+M68</f>
        <v>0</v>
      </c>
      <c r="L68" s="238">
        <v>0</v>
      </c>
      <c r="M68" s="141">
        <v>0</v>
      </c>
      <c r="N68" s="139" t="s">
        <v>97</v>
      </c>
      <c r="O68" s="140" t="s">
        <v>140</v>
      </c>
      <c r="P68" s="241">
        <f aca="true" t="shared" si="9" ref="P68:P75">Q68+R68+S68</f>
        <v>0</v>
      </c>
      <c r="Q68" s="238">
        <v>0</v>
      </c>
      <c r="R68" s="373">
        <v>0</v>
      </c>
      <c r="S68" s="141">
        <v>0</v>
      </c>
      <c r="T68" s="241">
        <f aca="true" t="shared" si="10" ref="T68:T75">U68+V68</f>
        <v>0</v>
      </c>
      <c r="U68" s="238">
        <v>0</v>
      </c>
      <c r="V68" s="141">
        <v>0</v>
      </c>
      <c r="W68" s="241">
        <f aca="true" t="shared" si="11" ref="W68:W75">X68+Y68</f>
        <v>0</v>
      </c>
      <c r="X68" s="238">
        <v>0</v>
      </c>
      <c r="Y68" s="141">
        <v>0</v>
      </c>
    </row>
    <row r="69" spans="1:25" ht="13.5">
      <c r="A69" s="1" t="s">
        <v>99</v>
      </c>
      <c r="B69" s="139" t="s">
        <v>100</v>
      </c>
      <c r="C69" s="154" t="s">
        <v>141</v>
      </c>
      <c r="D69" s="241">
        <f t="shared" si="6"/>
        <v>0</v>
      </c>
      <c r="E69" s="238">
        <v>0</v>
      </c>
      <c r="F69" s="373">
        <v>0</v>
      </c>
      <c r="G69" s="141">
        <v>0</v>
      </c>
      <c r="H69" s="241">
        <f t="shared" si="7"/>
        <v>0</v>
      </c>
      <c r="I69" s="238">
        <v>0</v>
      </c>
      <c r="J69" s="141">
        <v>0</v>
      </c>
      <c r="K69" s="241">
        <f t="shared" si="8"/>
        <v>0</v>
      </c>
      <c r="L69" s="238">
        <v>0</v>
      </c>
      <c r="M69" s="141">
        <v>0</v>
      </c>
      <c r="N69" s="139" t="s">
        <v>100</v>
      </c>
      <c r="O69" s="140" t="s">
        <v>141</v>
      </c>
      <c r="P69" s="241">
        <f t="shared" si="9"/>
        <v>0</v>
      </c>
      <c r="Q69" s="238">
        <v>0</v>
      </c>
      <c r="R69" s="373">
        <v>0</v>
      </c>
      <c r="S69" s="141">
        <v>0</v>
      </c>
      <c r="T69" s="241">
        <f t="shared" si="10"/>
        <v>0</v>
      </c>
      <c r="U69" s="238">
        <v>0</v>
      </c>
      <c r="V69" s="141">
        <v>0</v>
      </c>
      <c r="W69" s="241">
        <f t="shared" si="11"/>
        <v>0</v>
      </c>
      <c r="X69" s="238">
        <v>0</v>
      </c>
      <c r="Y69" s="141">
        <v>0</v>
      </c>
    </row>
    <row r="70" spans="1:25" ht="13.5">
      <c r="A70" s="1" t="s">
        <v>101</v>
      </c>
      <c r="B70" s="139" t="s">
        <v>102</v>
      </c>
      <c r="C70" s="154" t="s">
        <v>142</v>
      </c>
      <c r="D70" s="241">
        <f t="shared" si="6"/>
        <v>0</v>
      </c>
      <c r="E70" s="238">
        <v>0</v>
      </c>
      <c r="F70" s="373">
        <v>0</v>
      </c>
      <c r="G70" s="141">
        <v>0</v>
      </c>
      <c r="H70" s="241">
        <f t="shared" si="7"/>
        <v>0</v>
      </c>
      <c r="I70" s="238">
        <v>0</v>
      </c>
      <c r="J70" s="141">
        <v>0</v>
      </c>
      <c r="K70" s="241">
        <f t="shared" si="8"/>
        <v>0</v>
      </c>
      <c r="L70" s="238">
        <v>0</v>
      </c>
      <c r="M70" s="141">
        <v>0</v>
      </c>
      <c r="N70" s="139" t="s">
        <v>102</v>
      </c>
      <c r="O70" s="140" t="s">
        <v>142</v>
      </c>
      <c r="P70" s="241">
        <f t="shared" si="9"/>
        <v>0</v>
      </c>
      <c r="Q70" s="238">
        <v>0</v>
      </c>
      <c r="R70" s="373">
        <v>0</v>
      </c>
      <c r="S70" s="141">
        <v>0</v>
      </c>
      <c r="T70" s="241">
        <f t="shared" si="10"/>
        <v>0</v>
      </c>
      <c r="U70" s="238">
        <v>0</v>
      </c>
      <c r="V70" s="141">
        <v>0</v>
      </c>
      <c r="W70" s="241">
        <f t="shared" si="11"/>
        <v>0</v>
      </c>
      <c r="X70" s="238">
        <v>0</v>
      </c>
      <c r="Y70" s="141">
        <v>0</v>
      </c>
    </row>
    <row r="71" spans="1:25" ht="13.5">
      <c r="A71" s="1" t="s">
        <v>103</v>
      </c>
      <c r="B71" s="139" t="s">
        <v>102</v>
      </c>
      <c r="C71" s="154" t="s">
        <v>143</v>
      </c>
      <c r="D71" s="241">
        <f t="shared" si="6"/>
        <v>0</v>
      </c>
      <c r="E71" s="238">
        <v>0</v>
      </c>
      <c r="F71" s="373">
        <v>0</v>
      </c>
      <c r="G71" s="141">
        <v>0</v>
      </c>
      <c r="H71" s="241">
        <f t="shared" si="7"/>
        <v>0</v>
      </c>
      <c r="I71" s="238">
        <v>0</v>
      </c>
      <c r="J71" s="141">
        <v>0</v>
      </c>
      <c r="K71" s="241">
        <f t="shared" si="8"/>
        <v>0</v>
      </c>
      <c r="L71" s="238">
        <v>0</v>
      </c>
      <c r="M71" s="141">
        <v>0</v>
      </c>
      <c r="N71" s="139" t="s">
        <v>102</v>
      </c>
      <c r="O71" s="140" t="s">
        <v>143</v>
      </c>
      <c r="P71" s="241">
        <f t="shared" si="9"/>
        <v>0</v>
      </c>
      <c r="Q71" s="238">
        <v>0</v>
      </c>
      <c r="R71" s="373">
        <v>0</v>
      </c>
      <c r="S71" s="141">
        <v>0</v>
      </c>
      <c r="T71" s="241">
        <f t="shared" si="10"/>
        <v>0</v>
      </c>
      <c r="U71" s="238">
        <v>0</v>
      </c>
      <c r="V71" s="141">
        <v>0</v>
      </c>
      <c r="W71" s="241">
        <f t="shared" si="11"/>
        <v>0</v>
      </c>
      <c r="X71" s="238">
        <v>0</v>
      </c>
      <c r="Y71" s="141">
        <v>0</v>
      </c>
    </row>
    <row r="72" spans="1:25" ht="13.5">
      <c r="A72" s="1" t="s">
        <v>104</v>
      </c>
      <c r="B72" s="139" t="s">
        <v>102</v>
      </c>
      <c r="C72" s="154" t="s">
        <v>144</v>
      </c>
      <c r="D72" s="241">
        <f t="shared" si="6"/>
        <v>0</v>
      </c>
      <c r="E72" s="238">
        <v>0</v>
      </c>
      <c r="F72" s="373">
        <v>0</v>
      </c>
      <c r="G72" s="141">
        <v>0</v>
      </c>
      <c r="H72" s="241">
        <f t="shared" si="7"/>
        <v>0</v>
      </c>
      <c r="I72" s="238">
        <v>0</v>
      </c>
      <c r="J72" s="141">
        <v>0</v>
      </c>
      <c r="K72" s="241">
        <f t="shared" si="8"/>
        <v>0</v>
      </c>
      <c r="L72" s="238">
        <v>0</v>
      </c>
      <c r="M72" s="141">
        <v>0</v>
      </c>
      <c r="N72" s="139" t="s">
        <v>102</v>
      </c>
      <c r="O72" s="140" t="s">
        <v>144</v>
      </c>
      <c r="P72" s="241">
        <f t="shared" si="9"/>
        <v>0</v>
      </c>
      <c r="Q72" s="238">
        <v>0</v>
      </c>
      <c r="R72" s="373">
        <v>0</v>
      </c>
      <c r="S72" s="141">
        <v>0</v>
      </c>
      <c r="T72" s="241">
        <f t="shared" si="10"/>
        <v>0</v>
      </c>
      <c r="U72" s="238">
        <v>0</v>
      </c>
      <c r="V72" s="141">
        <v>0</v>
      </c>
      <c r="W72" s="241">
        <f t="shared" si="11"/>
        <v>0</v>
      </c>
      <c r="X72" s="238">
        <v>0</v>
      </c>
      <c r="Y72" s="141">
        <v>0</v>
      </c>
    </row>
    <row r="73" spans="1:25" ht="13.5">
      <c r="A73" s="1" t="s">
        <v>105</v>
      </c>
      <c r="B73" s="270" t="s">
        <v>106</v>
      </c>
      <c r="C73" s="154" t="s">
        <v>145</v>
      </c>
      <c r="D73" s="241">
        <f t="shared" si="6"/>
        <v>0</v>
      </c>
      <c r="E73" s="238">
        <v>0</v>
      </c>
      <c r="F73" s="373">
        <v>0</v>
      </c>
      <c r="G73" s="141">
        <v>0</v>
      </c>
      <c r="H73" s="241">
        <f t="shared" si="7"/>
        <v>0</v>
      </c>
      <c r="I73" s="238">
        <v>0</v>
      </c>
      <c r="J73" s="141">
        <v>0</v>
      </c>
      <c r="K73" s="241">
        <f t="shared" si="8"/>
        <v>0</v>
      </c>
      <c r="L73" s="238">
        <v>0</v>
      </c>
      <c r="M73" s="141">
        <v>0</v>
      </c>
      <c r="N73" s="270" t="s">
        <v>106</v>
      </c>
      <c r="O73" s="140" t="s">
        <v>145</v>
      </c>
      <c r="P73" s="241">
        <f t="shared" si="9"/>
        <v>0</v>
      </c>
      <c r="Q73" s="238">
        <v>0</v>
      </c>
      <c r="R73" s="373">
        <v>0</v>
      </c>
      <c r="S73" s="141">
        <v>0</v>
      </c>
      <c r="T73" s="241">
        <f t="shared" si="10"/>
        <v>0</v>
      </c>
      <c r="U73" s="238">
        <v>0</v>
      </c>
      <c r="V73" s="141">
        <v>0</v>
      </c>
      <c r="W73" s="241">
        <f t="shared" si="11"/>
        <v>0</v>
      </c>
      <c r="X73" s="238">
        <v>0</v>
      </c>
      <c r="Y73" s="141">
        <v>0</v>
      </c>
    </row>
    <row r="74" spans="1:25" ht="13.5">
      <c r="A74" s="1" t="s">
        <v>107</v>
      </c>
      <c r="B74" s="270" t="s">
        <v>106</v>
      </c>
      <c r="C74" s="154" t="s">
        <v>146</v>
      </c>
      <c r="D74" s="241">
        <f t="shared" si="6"/>
        <v>0</v>
      </c>
      <c r="E74" s="238">
        <v>0</v>
      </c>
      <c r="F74" s="373">
        <v>0</v>
      </c>
      <c r="G74" s="141">
        <v>0</v>
      </c>
      <c r="H74" s="241">
        <f t="shared" si="7"/>
        <v>0</v>
      </c>
      <c r="I74" s="238">
        <v>0</v>
      </c>
      <c r="J74" s="141">
        <v>0</v>
      </c>
      <c r="K74" s="241">
        <f t="shared" si="8"/>
        <v>0</v>
      </c>
      <c r="L74" s="238">
        <v>0</v>
      </c>
      <c r="M74" s="141">
        <v>0</v>
      </c>
      <c r="N74" s="270" t="s">
        <v>106</v>
      </c>
      <c r="O74" s="140" t="s">
        <v>146</v>
      </c>
      <c r="P74" s="241">
        <f t="shared" si="9"/>
        <v>0</v>
      </c>
      <c r="Q74" s="238">
        <v>0</v>
      </c>
      <c r="R74" s="373">
        <v>0</v>
      </c>
      <c r="S74" s="141">
        <v>0</v>
      </c>
      <c r="T74" s="241">
        <f t="shared" si="10"/>
        <v>0</v>
      </c>
      <c r="U74" s="238">
        <v>0</v>
      </c>
      <c r="V74" s="141">
        <v>0</v>
      </c>
      <c r="W74" s="241">
        <f t="shared" si="11"/>
        <v>0</v>
      </c>
      <c r="X74" s="238">
        <v>0</v>
      </c>
      <c r="Y74" s="141">
        <v>0</v>
      </c>
    </row>
    <row r="75" spans="1:25" ht="14.25" thickBot="1">
      <c r="A75" s="1" t="s">
        <v>108</v>
      </c>
      <c r="B75" s="271" t="s">
        <v>106</v>
      </c>
      <c r="C75" s="157" t="s">
        <v>147</v>
      </c>
      <c r="D75" s="242">
        <f t="shared" si="6"/>
        <v>0</v>
      </c>
      <c r="E75" s="243">
        <v>0</v>
      </c>
      <c r="F75" s="374">
        <v>0</v>
      </c>
      <c r="G75" s="145">
        <v>0</v>
      </c>
      <c r="H75" s="242">
        <f t="shared" si="7"/>
        <v>0</v>
      </c>
      <c r="I75" s="243">
        <v>0</v>
      </c>
      <c r="J75" s="145">
        <v>0</v>
      </c>
      <c r="K75" s="242">
        <f t="shared" si="8"/>
        <v>0</v>
      </c>
      <c r="L75" s="243">
        <v>0</v>
      </c>
      <c r="M75" s="145">
        <v>0</v>
      </c>
      <c r="N75" s="271" t="s">
        <v>106</v>
      </c>
      <c r="O75" s="149" t="s">
        <v>147</v>
      </c>
      <c r="P75" s="242">
        <f t="shared" si="9"/>
        <v>0</v>
      </c>
      <c r="Q75" s="243">
        <v>0</v>
      </c>
      <c r="R75" s="374">
        <v>0</v>
      </c>
      <c r="S75" s="145">
        <v>0</v>
      </c>
      <c r="T75" s="242">
        <f t="shared" si="10"/>
        <v>0</v>
      </c>
      <c r="U75" s="243">
        <v>0</v>
      </c>
      <c r="V75" s="145">
        <v>0</v>
      </c>
      <c r="W75" s="242">
        <f t="shared" si="11"/>
        <v>0</v>
      </c>
      <c r="X75" s="243">
        <v>0</v>
      </c>
      <c r="Y75" s="145">
        <v>0</v>
      </c>
    </row>
    <row r="76" spans="2:25" ht="7.5" customHeight="1" thickBot="1">
      <c r="B76" s="360"/>
      <c r="C76" s="150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360"/>
      <c r="O76" s="150"/>
      <c r="P76" s="151"/>
      <c r="Q76" s="151"/>
      <c r="R76" s="151"/>
      <c r="S76" s="151"/>
      <c r="T76" s="151"/>
      <c r="U76" s="151"/>
      <c r="V76" s="151"/>
      <c r="W76" s="151"/>
      <c r="X76" s="151"/>
      <c r="Y76" s="151"/>
    </row>
    <row r="77" spans="2:25" ht="14.25" thickBot="1">
      <c r="B77" s="432" t="s">
        <v>157</v>
      </c>
      <c r="C77" s="433"/>
      <c r="D77" s="367">
        <f aca="true" t="shared" si="12" ref="D77:M77">SUM(D81:D83)</f>
        <v>161</v>
      </c>
      <c r="E77" s="368">
        <f t="shared" si="12"/>
        <v>0</v>
      </c>
      <c r="F77" s="368">
        <f t="shared" si="12"/>
        <v>34</v>
      </c>
      <c r="G77" s="366">
        <f t="shared" si="12"/>
        <v>127</v>
      </c>
      <c r="H77" s="367">
        <f t="shared" si="12"/>
        <v>3494</v>
      </c>
      <c r="I77" s="368">
        <f t="shared" si="12"/>
        <v>6</v>
      </c>
      <c r="J77" s="366">
        <f t="shared" si="12"/>
        <v>3488</v>
      </c>
      <c r="K77" s="367">
        <f t="shared" si="12"/>
        <v>977</v>
      </c>
      <c r="L77" s="368">
        <f t="shared" si="12"/>
        <v>0</v>
      </c>
      <c r="M77" s="366">
        <f t="shared" si="12"/>
        <v>977</v>
      </c>
      <c r="N77" s="432" t="s">
        <v>157</v>
      </c>
      <c r="O77" s="459"/>
      <c r="P77" s="367">
        <f aca="true" t="shared" si="13" ref="P77:Y77">SUM(P81:P83)</f>
        <v>176</v>
      </c>
      <c r="Q77" s="368">
        <f t="shared" si="13"/>
        <v>0</v>
      </c>
      <c r="R77" s="368">
        <f t="shared" si="13"/>
        <v>35</v>
      </c>
      <c r="S77" s="366">
        <f t="shared" si="13"/>
        <v>141</v>
      </c>
      <c r="T77" s="367">
        <f t="shared" si="13"/>
        <v>3526</v>
      </c>
      <c r="U77" s="368">
        <f t="shared" si="13"/>
        <v>6</v>
      </c>
      <c r="V77" s="366">
        <f t="shared" si="13"/>
        <v>3520</v>
      </c>
      <c r="W77" s="371">
        <f t="shared" si="13"/>
        <v>986</v>
      </c>
      <c r="X77" s="368">
        <f t="shared" si="13"/>
        <v>0</v>
      </c>
      <c r="Y77" s="366">
        <f t="shared" si="13"/>
        <v>986</v>
      </c>
    </row>
    <row r="78" spans="2:25" ht="7.5" customHeight="1" thickBot="1">
      <c r="B78" s="360"/>
      <c r="C78" s="150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360"/>
      <c r="O78" s="150"/>
      <c r="P78" s="151"/>
      <c r="Q78" s="151"/>
      <c r="R78" s="151"/>
      <c r="S78" s="151"/>
      <c r="T78" s="151"/>
      <c r="U78" s="151"/>
      <c r="V78" s="151"/>
      <c r="W78" s="151"/>
      <c r="X78" s="151"/>
      <c r="Y78" s="151"/>
    </row>
    <row r="79" spans="2:25" ht="14.25" thickBot="1">
      <c r="B79" s="429" t="s">
        <v>412</v>
      </c>
      <c r="C79" s="430"/>
      <c r="D79" s="498" t="s">
        <v>263</v>
      </c>
      <c r="E79" s="499"/>
      <c r="F79" s="499"/>
      <c r="G79" s="500"/>
      <c r="H79" s="498" t="s">
        <v>264</v>
      </c>
      <c r="I79" s="499"/>
      <c r="J79" s="500"/>
      <c r="K79" s="498" t="s">
        <v>265</v>
      </c>
      <c r="L79" s="499"/>
      <c r="M79" s="500"/>
      <c r="N79" s="429" t="s">
        <v>412</v>
      </c>
      <c r="O79" s="430"/>
      <c r="P79" s="498" t="s">
        <v>263</v>
      </c>
      <c r="Q79" s="499"/>
      <c r="R79" s="499"/>
      <c r="S79" s="500"/>
      <c r="T79" s="498" t="s">
        <v>264</v>
      </c>
      <c r="U79" s="499"/>
      <c r="V79" s="500"/>
      <c r="W79" s="498" t="s">
        <v>265</v>
      </c>
      <c r="X79" s="499"/>
      <c r="Y79" s="500"/>
    </row>
    <row r="80" spans="2:25" ht="32.25" thickBot="1">
      <c r="B80" s="423"/>
      <c r="C80" s="424"/>
      <c r="D80" s="363" t="s">
        <v>157</v>
      </c>
      <c r="E80" s="364" t="s">
        <v>386</v>
      </c>
      <c r="F80" s="364" t="s">
        <v>390</v>
      </c>
      <c r="G80" s="365" t="s">
        <v>387</v>
      </c>
      <c r="H80" s="363" t="s">
        <v>157</v>
      </c>
      <c r="I80" s="364" t="s">
        <v>386</v>
      </c>
      <c r="J80" s="365" t="s">
        <v>387</v>
      </c>
      <c r="K80" s="363" t="s">
        <v>157</v>
      </c>
      <c r="L80" s="364" t="s">
        <v>386</v>
      </c>
      <c r="M80" s="365" t="s">
        <v>387</v>
      </c>
      <c r="N80" s="423"/>
      <c r="O80" s="424"/>
      <c r="P80" s="363" t="s">
        <v>157</v>
      </c>
      <c r="Q80" s="364" t="s">
        <v>386</v>
      </c>
      <c r="R80" s="364" t="s">
        <v>390</v>
      </c>
      <c r="S80" s="365" t="s">
        <v>387</v>
      </c>
      <c r="T80" s="363" t="s">
        <v>157</v>
      </c>
      <c r="U80" s="364" t="s">
        <v>386</v>
      </c>
      <c r="V80" s="365" t="s">
        <v>387</v>
      </c>
      <c r="W80" s="363" t="s">
        <v>157</v>
      </c>
      <c r="X80" s="364" t="s">
        <v>388</v>
      </c>
      <c r="Y80" s="365" t="s">
        <v>389</v>
      </c>
    </row>
    <row r="81" spans="2:25" ht="13.5">
      <c r="B81" s="429" t="s">
        <v>154</v>
      </c>
      <c r="C81" s="430"/>
      <c r="D81" s="239">
        <f aca="true" t="shared" si="14" ref="D81:M81">SUM(D4:D27)</f>
        <v>14</v>
      </c>
      <c r="E81" s="240">
        <f t="shared" si="14"/>
        <v>0</v>
      </c>
      <c r="F81" s="240">
        <f t="shared" si="14"/>
        <v>5</v>
      </c>
      <c r="G81" s="148">
        <f t="shared" si="14"/>
        <v>9</v>
      </c>
      <c r="H81" s="239">
        <f t="shared" si="14"/>
        <v>478</v>
      </c>
      <c r="I81" s="240">
        <f t="shared" si="14"/>
        <v>4</v>
      </c>
      <c r="J81" s="148">
        <f t="shared" si="14"/>
        <v>474</v>
      </c>
      <c r="K81" s="239">
        <f t="shared" si="14"/>
        <v>132</v>
      </c>
      <c r="L81" s="240">
        <f t="shared" si="14"/>
        <v>0</v>
      </c>
      <c r="M81" s="148">
        <f t="shared" si="14"/>
        <v>132</v>
      </c>
      <c r="N81" s="429" t="s">
        <v>154</v>
      </c>
      <c r="O81" s="460"/>
      <c r="P81" s="239">
        <f aca="true" t="shared" si="15" ref="P81:Y81">SUM(P4:P27)</f>
        <v>17</v>
      </c>
      <c r="Q81" s="240">
        <f t="shared" si="15"/>
        <v>0</v>
      </c>
      <c r="R81" s="240">
        <f t="shared" si="15"/>
        <v>5</v>
      </c>
      <c r="S81" s="148">
        <f t="shared" si="15"/>
        <v>12</v>
      </c>
      <c r="T81" s="239">
        <f t="shared" si="15"/>
        <v>552</v>
      </c>
      <c r="U81" s="240">
        <f t="shared" si="15"/>
        <v>4</v>
      </c>
      <c r="V81" s="148">
        <f t="shared" si="15"/>
        <v>548</v>
      </c>
      <c r="W81" s="239">
        <f t="shared" si="15"/>
        <v>152</v>
      </c>
      <c r="X81" s="240">
        <f t="shared" si="15"/>
        <v>0</v>
      </c>
      <c r="Y81" s="148">
        <f t="shared" si="15"/>
        <v>152</v>
      </c>
    </row>
    <row r="82" spans="2:25" ht="14.25" thickBot="1">
      <c r="B82" s="423" t="s">
        <v>155</v>
      </c>
      <c r="C82" s="424"/>
      <c r="D82" s="242">
        <f aca="true" t="shared" si="16" ref="D82:M82">SUM(D28:D34)</f>
        <v>2</v>
      </c>
      <c r="E82" s="243">
        <f t="shared" si="16"/>
        <v>0</v>
      </c>
      <c r="F82" s="243">
        <f t="shared" si="16"/>
        <v>0</v>
      </c>
      <c r="G82" s="144">
        <f t="shared" si="16"/>
        <v>2</v>
      </c>
      <c r="H82" s="242">
        <f t="shared" si="16"/>
        <v>154</v>
      </c>
      <c r="I82" s="243">
        <f t="shared" si="16"/>
        <v>0</v>
      </c>
      <c r="J82" s="144">
        <f t="shared" si="16"/>
        <v>154</v>
      </c>
      <c r="K82" s="242">
        <f t="shared" si="16"/>
        <v>43</v>
      </c>
      <c r="L82" s="243">
        <f t="shared" si="16"/>
        <v>0</v>
      </c>
      <c r="M82" s="144">
        <f t="shared" si="16"/>
        <v>43</v>
      </c>
      <c r="N82" s="423" t="s">
        <v>155</v>
      </c>
      <c r="O82" s="461"/>
      <c r="P82" s="242">
        <f aca="true" t="shared" si="17" ref="P82:Y82">SUM(P28:P34)</f>
        <v>2</v>
      </c>
      <c r="Q82" s="243">
        <f t="shared" si="17"/>
        <v>0</v>
      </c>
      <c r="R82" s="243">
        <f t="shared" si="17"/>
        <v>0</v>
      </c>
      <c r="S82" s="144">
        <f t="shared" si="17"/>
        <v>2</v>
      </c>
      <c r="T82" s="242">
        <f t="shared" si="17"/>
        <v>147</v>
      </c>
      <c r="U82" s="243">
        <f t="shared" si="17"/>
        <v>0</v>
      </c>
      <c r="V82" s="144">
        <f t="shared" si="17"/>
        <v>147</v>
      </c>
      <c r="W82" s="242">
        <f t="shared" si="17"/>
        <v>41</v>
      </c>
      <c r="X82" s="243">
        <f t="shared" si="17"/>
        <v>0</v>
      </c>
      <c r="Y82" s="144">
        <f t="shared" si="17"/>
        <v>41</v>
      </c>
    </row>
    <row r="83" spans="2:25" ht="13.5" hidden="1">
      <c r="B83" s="425" t="s">
        <v>156</v>
      </c>
      <c r="C83" s="426"/>
      <c r="D83" s="361">
        <f aca="true" t="shared" si="18" ref="D83:M83">SUM(D35:D75)</f>
        <v>145</v>
      </c>
      <c r="E83" s="362">
        <f t="shared" si="18"/>
        <v>0</v>
      </c>
      <c r="F83" s="362">
        <f t="shared" si="18"/>
        <v>29</v>
      </c>
      <c r="G83" s="362">
        <f t="shared" si="18"/>
        <v>116</v>
      </c>
      <c r="H83" s="362">
        <f t="shared" si="18"/>
        <v>2862</v>
      </c>
      <c r="I83" s="362">
        <f t="shared" si="18"/>
        <v>2</v>
      </c>
      <c r="J83" s="362">
        <f t="shared" si="18"/>
        <v>2860</v>
      </c>
      <c r="K83" s="362">
        <f t="shared" si="18"/>
        <v>802</v>
      </c>
      <c r="L83" s="362">
        <f t="shared" si="18"/>
        <v>0</v>
      </c>
      <c r="M83" s="362">
        <f t="shared" si="18"/>
        <v>802</v>
      </c>
      <c r="N83" s="425" t="s">
        <v>156</v>
      </c>
      <c r="O83" s="458"/>
      <c r="P83" s="369">
        <f aca="true" t="shared" si="19" ref="P83:Y83">SUM(P35:P75)</f>
        <v>157</v>
      </c>
      <c r="Q83" s="370">
        <f t="shared" si="19"/>
        <v>0</v>
      </c>
      <c r="R83" s="370">
        <f t="shared" si="19"/>
        <v>30</v>
      </c>
      <c r="S83" s="370">
        <f t="shared" si="19"/>
        <v>127</v>
      </c>
      <c r="T83" s="370">
        <f t="shared" si="19"/>
        <v>2827</v>
      </c>
      <c r="U83" s="370">
        <f t="shared" si="19"/>
        <v>2</v>
      </c>
      <c r="V83" s="370">
        <f t="shared" si="19"/>
        <v>2825</v>
      </c>
      <c r="W83" s="370">
        <f t="shared" si="19"/>
        <v>793</v>
      </c>
      <c r="X83" s="370">
        <f t="shared" si="19"/>
        <v>0</v>
      </c>
      <c r="Y83" s="362">
        <f t="shared" si="19"/>
        <v>793</v>
      </c>
    </row>
    <row r="84" spans="2:25" ht="7.5" customHeight="1"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</row>
    <row r="85" spans="2:25" ht="13.5">
      <c r="B85" s="1" t="s">
        <v>384</v>
      </c>
      <c r="G85" s="165"/>
      <c r="J85" s="165"/>
      <c r="M85" s="165"/>
      <c r="N85" s="1" t="s">
        <v>384</v>
      </c>
      <c r="S85" s="165"/>
      <c r="V85" s="165"/>
      <c r="Y85" s="165"/>
    </row>
    <row r="86" ht="13.5">
      <c r="N86" s="1"/>
    </row>
    <row r="87" spans="2:14" ht="13.5">
      <c r="B87" s="153"/>
      <c r="N87" s="153"/>
    </row>
  </sheetData>
  <sheetProtection/>
  <mergeCells count="24">
    <mergeCell ref="B82:C82"/>
    <mergeCell ref="B83:C83"/>
    <mergeCell ref="H79:J79"/>
    <mergeCell ref="K79:M79"/>
    <mergeCell ref="D2:G2"/>
    <mergeCell ref="H2:J2"/>
    <mergeCell ref="K2:M2"/>
    <mergeCell ref="D79:G79"/>
    <mergeCell ref="N79:O80"/>
    <mergeCell ref="B2:C3"/>
    <mergeCell ref="B77:C77"/>
    <mergeCell ref="B79:C80"/>
    <mergeCell ref="B81:C81"/>
    <mergeCell ref="N81:O81"/>
    <mergeCell ref="N82:O82"/>
    <mergeCell ref="N83:O83"/>
    <mergeCell ref="N77:O77"/>
    <mergeCell ref="P2:S2"/>
    <mergeCell ref="W2:Y2"/>
    <mergeCell ref="T2:V2"/>
    <mergeCell ref="P79:S79"/>
    <mergeCell ref="T79:V79"/>
    <mergeCell ref="W79:Y79"/>
    <mergeCell ref="N2:O3"/>
  </mergeCells>
  <printOptions horizontalCentered="1"/>
  <pageMargins left="0.7874015748031497" right="0.3937007874015748" top="0.5905511811023623" bottom="0.35433070866141736" header="0.31496062992125984" footer="0.1968503937007874"/>
  <pageSetup horizontalDpi="300" verticalDpi="300" orientation="portrait" paperSize="9" scale="71" r:id="rId1"/>
  <headerFooter alignWithMargins="0">
    <oddFooter xml:space="preserve">&amp;C&amp;14&amp;P+28 </oddFooter>
  </headerFooter>
  <colBreaks count="2" manualBreakCount="2">
    <brk id="13" max="84" man="1"/>
    <brk id="25" max="81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6"/>
  </sheetPr>
  <dimension ref="A1:R87"/>
  <sheetViews>
    <sheetView view="pageBreakPreview" zoomScale="75" zoomScaleSheetLayoutView="75" zoomScalePageLayoutView="0" workbookViewId="0" topLeftCell="A1">
      <selection activeCell="M79" sqref="M79"/>
    </sheetView>
  </sheetViews>
  <sheetFormatPr defaultColWidth="9.140625" defaultRowHeight="15"/>
  <cols>
    <col min="2" max="2" width="7.140625" style="0" hidden="1" customWidth="1"/>
    <col min="3" max="3" width="7.57421875" style="0" hidden="1" customWidth="1"/>
    <col min="4" max="6" width="9.00390625" style="0" hidden="1" customWidth="1"/>
    <col min="7" max="7" width="36.57421875" style="0" hidden="1" customWidth="1"/>
    <col min="8" max="8" width="7.140625" style="0" customWidth="1"/>
    <col min="9" max="9" width="7.57421875" style="0" customWidth="1"/>
    <col min="13" max="13" width="36.57421875" style="0" customWidth="1"/>
    <col min="14" max="14" width="7.140625" style="0" customWidth="1"/>
    <col min="15" max="15" width="7.57421875" style="0" customWidth="1"/>
    <col min="19" max="19" width="36.57421875" style="0" customWidth="1"/>
  </cols>
  <sheetData>
    <row r="1" spans="2:14" s="293" customFormat="1" ht="14.25" thickBot="1">
      <c r="B1" s="293" t="s">
        <v>293</v>
      </c>
      <c r="H1" s="293" t="s">
        <v>294</v>
      </c>
      <c r="N1" s="293" t="s">
        <v>295</v>
      </c>
    </row>
    <row r="2" spans="2:18" ht="13.5">
      <c r="B2" s="429"/>
      <c r="C2" s="430"/>
      <c r="D2" s="437" t="s">
        <v>148</v>
      </c>
      <c r="E2" s="456" t="s">
        <v>149</v>
      </c>
      <c r="F2" s="454" t="s">
        <v>150</v>
      </c>
      <c r="H2" s="429" t="s">
        <v>409</v>
      </c>
      <c r="I2" s="430"/>
      <c r="J2" s="437" t="s">
        <v>148</v>
      </c>
      <c r="K2" s="456" t="s">
        <v>149</v>
      </c>
      <c r="L2" s="454" t="s">
        <v>150</v>
      </c>
      <c r="N2" s="429" t="s">
        <v>409</v>
      </c>
      <c r="O2" s="430"/>
      <c r="P2" s="437" t="s">
        <v>148</v>
      </c>
      <c r="Q2" s="456" t="s">
        <v>149</v>
      </c>
      <c r="R2" s="454" t="s">
        <v>150</v>
      </c>
    </row>
    <row r="3" spans="2:18" ht="14.25" thickBot="1">
      <c r="B3" s="423"/>
      <c r="C3" s="424"/>
      <c r="D3" s="464"/>
      <c r="E3" s="453"/>
      <c r="F3" s="435"/>
      <c r="H3" s="423"/>
      <c r="I3" s="424"/>
      <c r="J3" s="464"/>
      <c r="K3" s="453"/>
      <c r="L3" s="435"/>
      <c r="N3" s="423"/>
      <c r="O3" s="424"/>
      <c r="P3" s="464"/>
      <c r="Q3" s="453"/>
      <c r="R3" s="435"/>
    </row>
    <row r="4" spans="1:18" ht="13.5">
      <c r="A4" s="1" t="s">
        <v>0</v>
      </c>
      <c r="B4" s="15" t="s">
        <v>1</v>
      </c>
      <c r="C4" s="16" t="s">
        <v>291</v>
      </c>
      <c r="D4" s="22">
        <f>'人的被害_ブロック塀'!D5+'人的被害_自販機'!D4+'人的被害_屋外落下物'!D4</f>
        <v>0</v>
      </c>
      <c r="E4" s="23">
        <f>'人的被害_ブロック塀'!E5+'人的被害_自販機'!E4+'人的被害_屋外落下物'!E4</f>
        <v>0</v>
      </c>
      <c r="F4" s="24">
        <f>'人的被害_ブロック塀'!F5+'人的被害_自販機'!F4+'人的被害_屋外落下物'!F4</f>
        <v>0</v>
      </c>
      <c r="H4" s="15" t="s">
        <v>1</v>
      </c>
      <c r="I4" s="16" t="s">
        <v>291</v>
      </c>
      <c r="J4" s="22">
        <f>'人的被害_ブロック塀'!R5+'人的被害_自販機'!J4+'人的被害_屋外落下物'!J4</f>
        <v>0</v>
      </c>
      <c r="K4" s="23">
        <f>'人的被害_ブロック塀'!S5+'人的被害_自販機'!K4+'人的被害_屋外落下物'!K4</f>
        <v>3</v>
      </c>
      <c r="L4" s="24">
        <f>'人的被害_ブロック塀'!T5+'人的被害_自販機'!L4+'人的被害_屋外落下物'!L4</f>
        <v>0</v>
      </c>
      <c r="N4" s="15" t="s">
        <v>1</v>
      </c>
      <c r="O4" s="16" t="s">
        <v>291</v>
      </c>
      <c r="P4" s="22">
        <f>'人的被害_ブロック塀'!AF5+'人的被害_自販機'!P4+'人的被害_屋外落下物'!P4</f>
        <v>0</v>
      </c>
      <c r="Q4" s="23">
        <f>'人的被害_ブロック塀'!AG5+'人的被害_自販機'!Q4+'人的被害_屋外落下物'!Q4</f>
        <v>11</v>
      </c>
      <c r="R4" s="24">
        <f>'人的被害_ブロック塀'!AH5+'人的被害_自販機'!R4+'人的被害_屋外落下物'!R4</f>
        <v>3</v>
      </c>
    </row>
    <row r="5" spans="1:18" ht="13.5">
      <c r="A5" s="1" t="s">
        <v>2</v>
      </c>
      <c r="B5" s="8" t="s">
        <v>1</v>
      </c>
      <c r="C5" s="9" t="s">
        <v>109</v>
      </c>
      <c r="D5" s="27">
        <f>'人的被害_ブロック塀'!D6+'人的被害_自販機'!D5+'人的被害_屋外落下物'!D5</f>
        <v>0</v>
      </c>
      <c r="E5" s="28">
        <f>'人的被害_ブロック塀'!E6+'人的被害_自販機'!E5+'人的被害_屋外落下物'!E5</f>
        <v>0</v>
      </c>
      <c r="F5" s="29">
        <f>'人的被害_ブロック塀'!F6+'人的被害_自販機'!F5+'人的被害_屋外落下物'!F5</f>
        <v>0</v>
      </c>
      <c r="H5" s="8" t="s">
        <v>1</v>
      </c>
      <c r="I5" s="9" t="s">
        <v>109</v>
      </c>
      <c r="J5" s="27">
        <f>'人的被害_ブロック塀'!R6+'人的被害_自販機'!J5+'人的被害_屋外落下物'!J5</f>
        <v>0</v>
      </c>
      <c r="K5" s="28">
        <f>'人的被害_ブロック塀'!S6+'人的被害_自販機'!K5+'人的被害_屋外落下物'!K5</f>
        <v>6</v>
      </c>
      <c r="L5" s="29">
        <f>'人的被害_ブロック塀'!T6+'人的被害_自販機'!L5+'人的被害_屋外落下物'!L5</f>
        <v>2</v>
      </c>
      <c r="N5" s="8" t="s">
        <v>1</v>
      </c>
      <c r="O5" s="9" t="s">
        <v>109</v>
      </c>
      <c r="P5" s="27">
        <f>'人的被害_ブロック塀'!AF6+'人的被害_自販機'!P5+'人的被害_屋外落下物'!P5</f>
        <v>0</v>
      </c>
      <c r="Q5" s="28">
        <f>'人的被害_ブロック塀'!AG6+'人的被害_自販機'!Q5+'人的被害_屋外落下物'!Q5</f>
        <v>23</v>
      </c>
      <c r="R5" s="29">
        <f>'人的被害_ブロック塀'!AH6+'人的被害_自販機'!R5+'人的被害_屋外落下物'!R5</f>
        <v>9</v>
      </c>
    </row>
    <row r="6" spans="1:18" ht="13.5">
      <c r="A6" s="1" t="s">
        <v>3</v>
      </c>
      <c r="B6" s="8" t="s">
        <v>1</v>
      </c>
      <c r="C6" s="9" t="s">
        <v>110</v>
      </c>
      <c r="D6" s="27">
        <f>'人的被害_ブロック塀'!D7+'人的被害_自販機'!D6+'人的被害_屋外落下物'!D6</f>
        <v>0</v>
      </c>
      <c r="E6" s="28">
        <f>'人的被害_ブロック塀'!E7+'人的被害_自販機'!E6+'人的被害_屋外落下物'!E6</f>
        <v>0</v>
      </c>
      <c r="F6" s="29">
        <f>'人的被害_ブロック塀'!F7+'人的被害_自販機'!F6+'人的被害_屋外落下物'!F6</f>
        <v>0</v>
      </c>
      <c r="H6" s="8" t="s">
        <v>1</v>
      </c>
      <c r="I6" s="9" t="s">
        <v>110</v>
      </c>
      <c r="J6" s="27">
        <f>'人的被害_ブロック塀'!R7+'人的被害_自販機'!J6+'人的被害_屋外落下物'!J6</f>
        <v>0</v>
      </c>
      <c r="K6" s="28">
        <f>'人的被害_ブロック塀'!S7+'人的被害_自販機'!K6+'人的被害_屋外落下物'!K6</f>
        <v>3</v>
      </c>
      <c r="L6" s="29">
        <f>'人的被害_ブロック塀'!T7+'人的被害_自販機'!L6+'人的被害_屋外落下物'!L6</f>
        <v>1</v>
      </c>
      <c r="N6" s="8" t="s">
        <v>1</v>
      </c>
      <c r="O6" s="9" t="s">
        <v>110</v>
      </c>
      <c r="P6" s="27">
        <f>'人的被害_ブロック塀'!AF7+'人的被害_自販機'!P6+'人的被害_屋外落下物'!P6</f>
        <v>0</v>
      </c>
      <c r="Q6" s="28">
        <f>'人的被害_ブロック塀'!AG7+'人的被害_自販機'!Q6+'人的被害_屋外落下物'!Q6</f>
        <v>13</v>
      </c>
      <c r="R6" s="29">
        <f>'人的被害_ブロック塀'!AH7+'人的被害_自販機'!R6+'人的被害_屋外落下物'!R6</f>
        <v>6</v>
      </c>
    </row>
    <row r="7" spans="1:18" ht="13.5">
      <c r="A7" s="1" t="s">
        <v>4</v>
      </c>
      <c r="B7" s="8" t="s">
        <v>1</v>
      </c>
      <c r="C7" s="9" t="s">
        <v>111</v>
      </c>
      <c r="D7" s="27">
        <f>'人的被害_ブロック塀'!D8+'人的被害_自販機'!D7+'人的被害_屋外落下物'!D7</f>
        <v>0</v>
      </c>
      <c r="E7" s="28">
        <f>'人的被害_ブロック塀'!E8+'人的被害_自販機'!E7+'人的被害_屋外落下物'!E7</f>
        <v>0</v>
      </c>
      <c r="F7" s="29">
        <f>'人的被害_ブロック塀'!F8+'人的被害_自販機'!F7+'人的被害_屋外落下物'!F7</f>
        <v>0</v>
      </c>
      <c r="H7" s="8" t="s">
        <v>1</v>
      </c>
      <c r="I7" s="9" t="s">
        <v>111</v>
      </c>
      <c r="J7" s="27">
        <f>'人的被害_ブロック塀'!R8+'人的被害_自販機'!J7+'人的被害_屋外落下物'!J7</f>
        <v>0</v>
      </c>
      <c r="K7" s="28">
        <f>'人的被害_ブロック塀'!S8+'人的被害_自販機'!K7+'人的被害_屋外落下物'!K7</f>
        <v>0</v>
      </c>
      <c r="L7" s="29">
        <f>'人的被害_ブロック塀'!T8+'人的被害_自販機'!L7+'人的被害_屋外落下物'!L7</f>
        <v>0</v>
      </c>
      <c r="N7" s="8" t="s">
        <v>1</v>
      </c>
      <c r="O7" s="9" t="s">
        <v>111</v>
      </c>
      <c r="P7" s="27">
        <f>'人的被害_ブロック塀'!AF8+'人的被害_自販機'!P7+'人的被害_屋外落下物'!P7</f>
        <v>0</v>
      </c>
      <c r="Q7" s="28">
        <f>'人的被害_ブロック塀'!AG8+'人的被害_自販機'!Q7+'人的被害_屋外落下物'!Q7</f>
        <v>3</v>
      </c>
      <c r="R7" s="29">
        <f>'人的被害_ブロック塀'!AH8+'人的被害_自販機'!R7+'人的被害_屋外落下物'!R7</f>
        <v>1</v>
      </c>
    </row>
    <row r="8" spans="1:18" ht="13.5">
      <c r="A8" s="1" t="s">
        <v>5</v>
      </c>
      <c r="B8" s="8" t="s">
        <v>1</v>
      </c>
      <c r="C8" s="9" t="s">
        <v>112</v>
      </c>
      <c r="D8" s="27">
        <f>'人的被害_ブロック塀'!D9+'人的被害_自販機'!D8+'人的被害_屋外落下物'!D8</f>
        <v>0</v>
      </c>
      <c r="E8" s="28">
        <f>'人的被害_ブロック塀'!E9+'人的被害_自販機'!E8+'人的被害_屋外落下物'!E8</f>
        <v>0</v>
      </c>
      <c r="F8" s="29">
        <f>'人的被害_ブロック塀'!F9+'人的被害_自販機'!F8+'人的被害_屋外落下物'!F8</f>
        <v>0</v>
      </c>
      <c r="H8" s="8" t="s">
        <v>1</v>
      </c>
      <c r="I8" s="9" t="s">
        <v>112</v>
      </c>
      <c r="J8" s="27">
        <f>'人的被害_ブロック塀'!R9+'人的被害_自販機'!J8+'人的被害_屋外落下物'!J8</f>
        <v>0</v>
      </c>
      <c r="K8" s="28">
        <f>'人的被害_ブロック塀'!S9+'人的被害_自販機'!K8+'人的被害_屋外落下物'!K8</f>
        <v>1</v>
      </c>
      <c r="L8" s="29">
        <f>'人的被害_ブロック塀'!T9+'人的被害_自販機'!L8+'人的被害_屋外落下物'!L8</f>
        <v>0</v>
      </c>
      <c r="N8" s="8" t="s">
        <v>1</v>
      </c>
      <c r="O8" s="9" t="s">
        <v>112</v>
      </c>
      <c r="P8" s="27">
        <f>'人的被害_ブロック塀'!AF9+'人的被害_自販機'!P8+'人的被害_屋外落下物'!P8</f>
        <v>0</v>
      </c>
      <c r="Q8" s="28">
        <f>'人的被害_ブロック塀'!AG9+'人的被害_自販機'!Q8+'人的被害_屋外落下物'!Q8</f>
        <v>5</v>
      </c>
      <c r="R8" s="29">
        <f>'人的被害_ブロック塀'!AH9+'人的被害_自販機'!R8+'人的被害_屋外落下物'!R8</f>
        <v>2</v>
      </c>
    </row>
    <row r="9" spans="1:18" ht="13.5">
      <c r="A9" s="1" t="s">
        <v>6</v>
      </c>
      <c r="B9" s="8" t="s">
        <v>1</v>
      </c>
      <c r="C9" s="9" t="s">
        <v>113</v>
      </c>
      <c r="D9" s="27">
        <f>'人的被害_ブロック塀'!D10+'人的被害_自販機'!D9+'人的被害_屋外落下物'!D9</f>
        <v>0</v>
      </c>
      <c r="E9" s="28">
        <f>'人的被害_ブロック塀'!E10+'人的被害_自販機'!E9+'人的被害_屋外落下物'!E9</f>
        <v>0</v>
      </c>
      <c r="F9" s="29">
        <f>'人的被害_ブロック塀'!F10+'人的被害_自販機'!F9+'人的被害_屋外落下物'!F9</f>
        <v>0</v>
      </c>
      <c r="H9" s="8" t="s">
        <v>1</v>
      </c>
      <c r="I9" s="9" t="s">
        <v>113</v>
      </c>
      <c r="J9" s="27">
        <f>'人的被害_ブロック塀'!R10+'人的被害_自販機'!J9+'人的被害_屋外落下物'!J9</f>
        <v>0</v>
      </c>
      <c r="K9" s="28">
        <f>'人的被害_ブロック塀'!S10+'人的被害_自販機'!K9+'人的被害_屋外落下物'!K9</f>
        <v>2</v>
      </c>
      <c r="L9" s="29">
        <f>'人的被害_ブロック塀'!T10+'人的被害_自販機'!L9+'人的被害_屋外落下物'!L9</f>
        <v>0</v>
      </c>
      <c r="N9" s="8" t="s">
        <v>1</v>
      </c>
      <c r="O9" s="9" t="s">
        <v>113</v>
      </c>
      <c r="P9" s="27">
        <f>'人的被害_ブロック塀'!AF10+'人的被害_自販機'!P9+'人的被害_屋外落下物'!P9</f>
        <v>0</v>
      </c>
      <c r="Q9" s="28">
        <f>'人的被害_ブロック塀'!AG10+'人的被害_自販機'!Q9+'人的被害_屋外落下物'!Q9</f>
        <v>9</v>
      </c>
      <c r="R9" s="29">
        <f>'人的被害_ブロック塀'!AH10+'人的被害_自販機'!R9+'人的被害_屋外落下物'!R9</f>
        <v>3</v>
      </c>
    </row>
    <row r="10" spans="1:18" ht="13.5">
      <c r="A10" s="1" t="s">
        <v>7</v>
      </c>
      <c r="B10" s="8" t="s">
        <v>1</v>
      </c>
      <c r="C10" s="9" t="s">
        <v>114</v>
      </c>
      <c r="D10" s="27">
        <f>'人的被害_ブロック塀'!D11+'人的被害_自販機'!D10+'人的被害_屋外落下物'!D10</f>
        <v>0</v>
      </c>
      <c r="E10" s="28">
        <f>'人的被害_ブロック塀'!E11+'人的被害_自販機'!E10+'人的被害_屋外落下物'!E10</f>
        <v>0</v>
      </c>
      <c r="F10" s="29">
        <f>'人的被害_ブロック塀'!F11+'人的被害_自販機'!F10+'人的被害_屋外落下物'!F10</f>
        <v>0</v>
      </c>
      <c r="H10" s="8" t="s">
        <v>1</v>
      </c>
      <c r="I10" s="9" t="s">
        <v>114</v>
      </c>
      <c r="J10" s="27">
        <f>'人的被害_ブロック塀'!R11+'人的被害_自販機'!J10+'人的被害_屋外落下物'!J10</f>
        <v>0</v>
      </c>
      <c r="K10" s="28">
        <f>'人的被害_ブロック塀'!S11+'人的被害_自販機'!K10+'人的被害_屋外落下物'!K10</f>
        <v>2</v>
      </c>
      <c r="L10" s="29">
        <f>'人的被害_ブロック塀'!T11+'人的被害_自販機'!L10+'人的被害_屋外落下物'!L10</f>
        <v>1</v>
      </c>
      <c r="N10" s="8" t="s">
        <v>1</v>
      </c>
      <c r="O10" s="9" t="s">
        <v>114</v>
      </c>
      <c r="P10" s="27">
        <f>'人的被害_ブロック塀'!AF11+'人的被害_自販機'!P10+'人的被害_屋外落下物'!P10</f>
        <v>0</v>
      </c>
      <c r="Q10" s="28">
        <f>'人的被害_ブロック塀'!AG11+'人的被害_自販機'!Q10+'人的被害_屋外落下物'!Q10</f>
        <v>9</v>
      </c>
      <c r="R10" s="29">
        <f>'人的被害_ブロック塀'!AH11+'人的被害_自販機'!R10+'人的被害_屋外落下物'!R10</f>
        <v>3</v>
      </c>
    </row>
    <row r="11" spans="1:18" ht="13.5">
      <c r="A11" s="1" t="s">
        <v>8</v>
      </c>
      <c r="B11" s="8" t="s">
        <v>1</v>
      </c>
      <c r="C11" s="9" t="s">
        <v>115</v>
      </c>
      <c r="D11" s="27">
        <f>'人的被害_ブロック塀'!D12+'人的被害_自販機'!D11+'人的被害_屋外落下物'!D11</f>
        <v>0</v>
      </c>
      <c r="E11" s="28">
        <f>'人的被害_ブロック塀'!E12+'人的被害_自販機'!E11+'人的被害_屋外落下物'!E11</f>
        <v>0</v>
      </c>
      <c r="F11" s="29">
        <f>'人的被害_ブロック塀'!F12+'人的被害_自販機'!F11+'人的被害_屋外落下物'!F11</f>
        <v>0</v>
      </c>
      <c r="H11" s="8" t="s">
        <v>1</v>
      </c>
      <c r="I11" s="9" t="s">
        <v>115</v>
      </c>
      <c r="J11" s="27">
        <f>'人的被害_ブロック塀'!R12+'人的被害_自販機'!J11+'人的被害_屋外落下物'!J11</f>
        <v>0</v>
      </c>
      <c r="K11" s="28">
        <f>'人的被害_ブロック塀'!S12+'人的被害_自販機'!K11+'人的被害_屋外落下物'!K11</f>
        <v>2</v>
      </c>
      <c r="L11" s="29">
        <f>'人的被害_ブロック塀'!T12+'人的被害_自販機'!L11+'人的被害_屋外落下物'!L11</f>
        <v>0</v>
      </c>
      <c r="N11" s="8" t="s">
        <v>1</v>
      </c>
      <c r="O11" s="9" t="s">
        <v>115</v>
      </c>
      <c r="P11" s="27">
        <f>'人的被害_ブロック塀'!AF12+'人的被害_自販機'!P11+'人的被害_屋外落下物'!P11</f>
        <v>0</v>
      </c>
      <c r="Q11" s="28">
        <f>'人的被害_ブロック塀'!AG12+'人的被害_自販機'!Q11+'人的被害_屋外落下物'!Q11</f>
        <v>6</v>
      </c>
      <c r="R11" s="29">
        <f>'人的被害_ブロック塀'!AH12+'人的被害_自販機'!R11+'人的被害_屋外落下物'!R11</f>
        <v>2</v>
      </c>
    </row>
    <row r="12" spans="1:18" ht="13.5">
      <c r="A12" s="1" t="s">
        <v>9</v>
      </c>
      <c r="B12" s="8" t="s">
        <v>1</v>
      </c>
      <c r="C12" s="9" t="s">
        <v>116</v>
      </c>
      <c r="D12" s="27">
        <f>'人的被害_ブロック塀'!D13+'人的被害_自販機'!D12+'人的被害_屋外落下物'!D12</f>
        <v>0</v>
      </c>
      <c r="E12" s="28">
        <f>'人的被害_ブロック塀'!E13+'人的被害_自販機'!E12+'人的被害_屋外落下物'!E12</f>
        <v>0</v>
      </c>
      <c r="F12" s="29">
        <f>'人的被害_ブロック塀'!F13+'人的被害_自販機'!F12+'人的被害_屋外落下物'!F12</f>
        <v>0</v>
      </c>
      <c r="H12" s="8" t="s">
        <v>1</v>
      </c>
      <c r="I12" s="9" t="s">
        <v>116</v>
      </c>
      <c r="J12" s="27">
        <f>'人的被害_ブロック塀'!R13+'人的被害_自販機'!J12+'人的被害_屋外落下物'!J12</f>
        <v>0</v>
      </c>
      <c r="K12" s="28">
        <f>'人的被害_ブロック塀'!S13+'人的被害_自販機'!K12+'人的被害_屋外落下物'!K12</f>
        <v>2</v>
      </c>
      <c r="L12" s="29">
        <f>'人的被害_ブロック塀'!T13+'人的被害_自販機'!L12+'人的被害_屋外落下物'!L12</f>
        <v>0</v>
      </c>
      <c r="N12" s="8" t="s">
        <v>1</v>
      </c>
      <c r="O12" s="9" t="s">
        <v>116</v>
      </c>
      <c r="P12" s="27">
        <f>'人的被害_ブロック塀'!AF13+'人的被害_自販機'!P12+'人的被害_屋外落下物'!P12</f>
        <v>0</v>
      </c>
      <c r="Q12" s="28">
        <f>'人的被害_ブロック塀'!AG13+'人的被害_自販機'!Q12+'人的被害_屋外落下物'!Q12</f>
        <v>7</v>
      </c>
      <c r="R12" s="29">
        <f>'人的被害_ブロック塀'!AH13+'人的被害_自販機'!R12+'人的被害_屋外落下物'!R12</f>
        <v>3</v>
      </c>
    </row>
    <row r="13" spans="1:18" ht="13.5">
      <c r="A13" s="1" t="s">
        <v>10</v>
      </c>
      <c r="B13" s="8" t="s">
        <v>1</v>
      </c>
      <c r="C13" s="9" t="s">
        <v>117</v>
      </c>
      <c r="D13" s="27">
        <f>'人的被害_ブロック塀'!D14+'人的被害_自販機'!D13+'人的被害_屋外落下物'!D13</f>
        <v>0</v>
      </c>
      <c r="E13" s="28">
        <f>'人的被害_ブロック塀'!E14+'人的被害_自販機'!E13+'人的被害_屋外落下物'!E13</f>
        <v>0</v>
      </c>
      <c r="F13" s="29">
        <f>'人的被害_ブロック塀'!F14+'人的被害_自販機'!F13+'人的被害_屋外落下物'!F13</f>
        <v>0</v>
      </c>
      <c r="H13" s="8" t="s">
        <v>1</v>
      </c>
      <c r="I13" s="9" t="s">
        <v>117</v>
      </c>
      <c r="J13" s="27">
        <f>'人的被害_ブロック塀'!R14+'人的被害_自販機'!J13+'人的被害_屋外落下物'!J13</f>
        <v>0</v>
      </c>
      <c r="K13" s="28">
        <f>'人的被害_ブロック塀'!S14+'人的被害_自販機'!K13+'人的被害_屋外落下物'!K13</f>
        <v>0</v>
      </c>
      <c r="L13" s="29">
        <f>'人的被害_ブロック塀'!T14+'人的被害_自販機'!L13+'人的被害_屋外落下物'!L13</f>
        <v>0</v>
      </c>
      <c r="N13" s="8" t="s">
        <v>1</v>
      </c>
      <c r="O13" s="9" t="s">
        <v>117</v>
      </c>
      <c r="P13" s="27">
        <f>'人的被害_ブロック塀'!AF14+'人的被害_自販機'!P13+'人的被害_屋外落下物'!P13</f>
        <v>0</v>
      </c>
      <c r="Q13" s="28">
        <f>'人的被害_ブロック塀'!AG14+'人的被害_自販機'!Q13+'人的被害_屋外落下物'!Q13</f>
        <v>3</v>
      </c>
      <c r="R13" s="29">
        <f>'人的被害_ブロック塀'!AH14+'人的被害_自販機'!R13+'人的被害_屋外落下物'!R13</f>
        <v>1</v>
      </c>
    </row>
    <row r="14" spans="1:18" ht="13.5">
      <c r="A14" s="1" t="s">
        <v>11</v>
      </c>
      <c r="B14" s="8" t="s">
        <v>1</v>
      </c>
      <c r="C14" s="9" t="s">
        <v>118</v>
      </c>
      <c r="D14" s="27">
        <f>'人的被害_ブロック塀'!D15+'人的被害_自販機'!D14+'人的被害_屋外落下物'!D14</f>
        <v>0</v>
      </c>
      <c r="E14" s="28">
        <f>'人的被害_ブロック塀'!E15+'人的被害_自販機'!E14+'人的被害_屋外落下物'!E14</f>
        <v>0</v>
      </c>
      <c r="F14" s="29">
        <f>'人的被害_ブロック塀'!F15+'人的被害_自販機'!F14+'人的被害_屋外落下物'!F14</f>
        <v>0</v>
      </c>
      <c r="H14" s="8" t="s">
        <v>1</v>
      </c>
      <c r="I14" s="9" t="s">
        <v>118</v>
      </c>
      <c r="J14" s="27">
        <f>'人的被害_ブロック塀'!R15+'人的被害_自販機'!J14+'人的被害_屋外落下物'!J14</f>
        <v>0</v>
      </c>
      <c r="K14" s="28">
        <f>'人的被害_ブロック塀'!S15+'人的被害_自販機'!K14+'人的被害_屋外落下物'!K14</f>
        <v>2</v>
      </c>
      <c r="L14" s="29">
        <f>'人的被害_ブロック塀'!T15+'人的被害_自販機'!L14+'人的被害_屋外落下物'!L14</f>
        <v>0</v>
      </c>
      <c r="N14" s="8" t="s">
        <v>1</v>
      </c>
      <c r="O14" s="9" t="s">
        <v>118</v>
      </c>
      <c r="P14" s="27">
        <f>'人的被害_ブロック塀'!AF15+'人的被害_自販機'!P14+'人的被害_屋外落下物'!P14</f>
        <v>0</v>
      </c>
      <c r="Q14" s="28">
        <f>'人的被害_ブロック塀'!AG15+'人的被害_自販機'!Q14+'人的被害_屋外落下物'!Q14</f>
        <v>9</v>
      </c>
      <c r="R14" s="29">
        <f>'人的被害_ブロック塀'!AH15+'人的被害_自販機'!R14+'人的被害_屋外落下物'!R14</f>
        <v>3</v>
      </c>
    </row>
    <row r="15" spans="1:18" ht="13.5">
      <c r="A15" s="1" t="s">
        <v>12</v>
      </c>
      <c r="B15" s="8" t="s">
        <v>1</v>
      </c>
      <c r="C15" s="9" t="s">
        <v>119</v>
      </c>
      <c r="D15" s="27">
        <f>'人的被害_ブロック塀'!D16+'人的被害_自販機'!D15+'人的被害_屋外落下物'!D15</f>
        <v>0</v>
      </c>
      <c r="E15" s="28">
        <f>'人的被害_ブロック塀'!E16+'人的被害_自販機'!E15+'人的被害_屋外落下物'!E15</f>
        <v>0</v>
      </c>
      <c r="F15" s="29">
        <f>'人的被害_ブロック塀'!F16+'人的被害_自販機'!F15+'人的被害_屋外落下物'!F15</f>
        <v>0</v>
      </c>
      <c r="H15" s="8" t="s">
        <v>1</v>
      </c>
      <c r="I15" s="9" t="s">
        <v>119</v>
      </c>
      <c r="J15" s="27">
        <f>'人的被害_ブロック塀'!R16+'人的被害_自販機'!J15+'人的被害_屋外落下物'!J15</f>
        <v>0</v>
      </c>
      <c r="K15" s="28">
        <f>'人的被害_ブロック塀'!S16+'人的被害_自販機'!K15+'人的被害_屋外落下物'!K15</f>
        <v>7</v>
      </c>
      <c r="L15" s="29">
        <f>'人的被害_ブロック塀'!T16+'人的被害_自販機'!L15+'人的被害_屋外落下物'!L15</f>
        <v>2</v>
      </c>
      <c r="N15" s="8" t="s">
        <v>1</v>
      </c>
      <c r="O15" s="9" t="s">
        <v>119</v>
      </c>
      <c r="P15" s="27">
        <f>'人的被害_ブロック塀'!AF16+'人的被害_自販機'!P15+'人的被害_屋外落下物'!P15</f>
        <v>0</v>
      </c>
      <c r="Q15" s="28">
        <f>'人的被害_ブロック塀'!AG16+'人的被害_自販機'!Q15+'人的被害_屋外落下物'!Q15</f>
        <v>25</v>
      </c>
      <c r="R15" s="29">
        <f>'人的被害_ブロック塀'!AH16+'人的被害_自販機'!R15+'人的被害_屋外落下物'!R15</f>
        <v>10</v>
      </c>
    </row>
    <row r="16" spans="1:18" ht="13.5">
      <c r="A16" s="1" t="s">
        <v>13</v>
      </c>
      <c r="B16" s="8" t="s">
        <v>1</v>
      </c>
      <c r="C16" s="9" t="s">
        <v>120</v>
      </c>
      <c r="D16" s="27">
        <f>'人的被害_ブロック塀'!D17+'人的被害_自販機'!D16+'人的被害_屋外落下物'!D16</f>
        <v>0</v>
      </c>
      <c r="E16" s="28">
        <f>'人的被害_ブロック塀'!E17+'人的被害_自販機'!E16+'人的被害_屋外落下物'!E16</f>
        <v>0</v>
      </c>
      <c r="F16" s="29">
        <f>'人的被害_ブロック塀'!F17+'人的被害_自販機'!F16+'人的被害_屋外落下物'!F16</f>
        <v>0</v>
      </c>
      <c r="H16" s="8" t="s">
        <v>1</v>
      </c>
      <c r="I16" s="9" t="s">
        <v>120</v>
      </c>
      <c r="J16" s="27">
        <f>'人的被害_ブロック塀'!R17+'人的被害_自販機'!J16+'人的被害_屋外落下物'!J16</f>
        <v>0</v>
      </c>
      <c r="K16" s="28">
        <f>'人的被害_ブロック塀'!S17+'人的被害_自販機'!K16+'人的被害_屋外落下物'!K16</f>
        <v>8</v>
      </c>
      <c r="L16" s="29">
        <f>'人的被害_ブロック塀'!T17+'人的被害_自販機'!L16+'人的被害_屋外落下物'!L16</f>
        <v>3</v>
      </c>
      <c r="N16" s="8" t="s">
        <v>1</v>
      </c>
      <c r="O16" s="9" t="s">
        <v>120</v>
      </c>
      <c r="P16" s="27">
        <f>'人的被害_ブロック塀'!AF17+'人的被害_自販機'!P16+'人的被害_屋外落下物'!P16</f>
        <v>0</v>
      </c>
      <c r="Q16" s="28">
        <f>'人的被害_ブロック塀'!AG17+'人的被害_自販機'!Q16+'人的被害_屋外落下物'!Q16</f>
        <v>28</v>
      </c>
      <c r="R16" s="29">
        <f>'人的被害_ブロック塀'!AH17+'人的被害_自販機'!R16+'人的被害_屋外落下物'!R16</f>
        <v>10</v>
      </c>
    </row>
    <row r="17" spans="1:18" ht="13.5">
      <c r="A17" s="1" t="s">
        <v>14</v>
      </c>
      <c r="B17" s="8" t="s">
        <v>1</v>
      </c>
      <c r="C17" s="9" t="s">
        <v>121</v>
      </c>
      <c r="D17" s="27">
        <f>'人的被害_ブロック塀'!D18+'人的被害_自販機'!D17+'人的被害_屋外落下物'!D17</f>
        <v>0</v>
      </c>
      <c r="E17" s="28">
        <f>'人的被害_ブロック塀'!E18+'人的被害_自販機'!E17+'人的被害_屋外落下物'!E17</f>
        <v>0</v>
      </c>
      <c r="F17" s="29">
        <f>'人的被害_ブロック塀'!F18+'人的被害_自販機'!F17+'人的被害_屋外落下物'!F17</f>
        <v>0</v>
      </c>
      <c r="H17" s="8" t="s">
        <v>1</v>
      </c>
      <c r="I17" s="9" t="s">
        <v>121</v>
      </c>
      <c r="J17" s="27">
        <f>'人的被害_ブロック塀'!R18+'人的被害_自販機'!J17+'人的被害_屋外落下物'!J17</f>
        <v>0</v>
      </c>
      <c r="K17" s="28">
        <f>'人的被害_ブロック塀'!S18+'人的被害_自販機'!K17+'人的被害_屋外落下物'!K17</f>
        <v>8</v>
      </c>
      <c r="L17" s="29">
        <f>'人的被害_ブロック塀'!T18+'人的被害_自販機'!L17+'人的被害_屋外落下物'!L17</f>
        <v>3</v>
      </c>
      <c r="N17" s="8" t="s">
        <v>1</v>
      </c>
      <c r="O17" s="9" t="s">
        <v>121</v>
      </c>
      <c r="P17" s="27">
        <f>'人的被害_ブロック塀'!AF18+'人的被害_自販機'!P17+'人的被害_屋外落下物'!P17</f>
        <v>0</v>
      </c>
      <c r="Q17" s="28">
        <f>'人的被害_ブロック塀'!AG18+'人的被害_自販機'!Q17+'人的被害_屋外落下物'!Q17</f>
        <v>27</v>
      </c>
      <c r="R17" s="29">
        <f>'人的被害_ブロック塀'!AH18+'人的被害_自販機'!R17+'人的被害_屋外落下物'!R17</f>
        <v>11</v>
      </c>
    </row>
    <row r="18" spans="1:18" ht="13.5">
      <c r="A18" s="1" t="s">
        <v>15</v>
      </c>
      <c r="B18" s="8" t="s">
        <v>1</v>
      </c>
      <c r="C18" s="9" t="s">
        <v>122</v>
      </c>
      <c r="D18" s="27">
        <f>'人的被害_ブロック塀'!D19+'人的被害_自販機'!D18+'人的被害_屋外落下物'!D18</f>
        <v>0</v>
      </c>
      <c r="E18" s="28">
        <f>'人的被害_ブロック塀'!E19+'人的被害_自販機'!E18+'人的被害_屋外落下物'!E18</f>
        <v>0</v>
      </c>
      <c r="F18" s="29">
        <f>'人的被害_ブロック塀'!F19+'人的被害_自販機'!F18+'人的被害_屋外落下物'!F18</f>
        <v>0</v>
      </c>
      <c r="H18" s="8" t="s">
        <v>1</v>
      </c>
      <c r="I18" s="9" t="s">
        <v>122</v>
      </c>
      <c r="J18" s="27">
        <f>'人的被害_ブロック塀'!R19+'人的被害_自販機'!J18+'人的被害_屋外落下物'!J18</f>
        <v>0</v>
      </c>
      <c r="K18" s="28">
        <f>'人的被害_ブロック塀'!S19+'人的被害_自販機'!K18+'人的被害_屋外落下物'!K18</f>
        <v>12</v>
      </c>
      <c r="L18" s="29">
        <f>'人的被害_ブロック塀'!T19+'人的被害_自販機'!L18+'人的被害_屋外落下物'!L18</f>
        <v>6</v>
      </c>
      <c r="N18" s="8" t="s">
        <v>1</v>
      </c>
      <c r="O18" s="9" t="s">
        <v>122</v>
      </c>
      <c r="P18" s="27">
        <f>'人的被害_ブロック塀'!AF19+'人的被害_自販機'!P18+'人的被害_屋外落下物'!P18</f>
        <v>1</v>
      </c>
      <c r="Q18" s="28">
        <f>'人的被害_ブロック塀'!AG19+'人的被害_自販機'!Q18+'人的被害_屋外落下物'!Q18</f>
        <v>44</v>
      </c>
      <c r="R18" s="29">
        <f>'人的被害_ブロック塀'!AH19+'人的被害_自販機'!R18+'人的被害_屋外落下物'!R18</f>
        <v>17</v>
      </c>
    </row>
    <row r="19" spans="1:18" ht="13.5">
      <c r="A19" s="1" t="s">
        <v>16</v>
      </c>
      <c r="B19" s="8" t="s">
        <v>1</v>
      </c>
      <c r="C19" s="9" t="s">
        <v>123</v>
      </c>
      <c r="D19" s="27">
        <f>'人的被害_ブロック塀'!D20+'人的被害_自販機'!D19+'人的被害_屋外落下物'!D19</f>
        <v>0</v>
      </c>
      <c r="E19" s="28">
        <f>'人的被害_ブロック塀'!E20+'人的被害_自販機'!E19+'人的被害_屋外落下物'!E19</f>
        <v>0</v>
      </c>
      <c r="F19" s="29">
        <f>'人的被害_ブロック塀'!F20+'人的被害_自販機'!F19+'人的被害_屋外落下物'!F19</f>
        <v>0</v>
      </c>
      <c r="H19" s="8" t="s">
        <v>1</v>
      </c>
      <c r="I19" s="9" t="s">
        <v>123</v>
      </c>
      <c r="J19" s="27">
        <f>'人的被害_ブロック塀'!R20+'人的被害_自販機'!J19+'人的被害_屋外落下物'!J19</f>
        <v>0</v>
      </c>
      <c r="K19" s="28">
        <f>'人的被害_ブロック塀'!S20+'人的被害_自販機'!K19+'人的被害_屋外落下物'!K19</f>
        <v>8</v>
      </c>
      <c r="L19" s="29">
        <f>'人的被害_ブロック塀'!T20+'人的被害_自販機'!L19+'人的被害_屋外落下物'!L19</f>
        <v>3</v>
      </c>
      <c r="N19" s="8" t="s">
        <v>1</v>
      </c>
      <c r="O19" s="9" t="s">
        <v>123</v>
      </c>
      <c r="P19" s="27">
        <f>'人的被害_ブロック塀'!AF20+'人的被害_自販機'!P19+'人的被害_屋外落下物'!P19</f>
        <v>0</v>
      </c>
      <c r="Q19" s="28">
        <f>'人的被害_ブロック塀'!AG20+'人的被害_自販機'!Q19+'人的被害_屋外落下物'!Q19</f>
        <v>27</v>
      </c>
      <c r="R19" s="29">
        <f>'人的被害_ブロック塀'!AH20+'人的被害_自販機'!R19+'人的被害_屋外落下物'!R19</f>
        <v>10</v>
      </c>
    </row>
    <row r="20" spans="1:18" ht="13.5">
      <c r="A20" s="1" t="s">
        <v>17</v>
      </c>
      <c r="B20" s="8" t="s">
        <v>1</v>
      </c>
      <c r="C20" s="9" t="s">
        <v>124</v>
      </c>
      <c r="D20" s="27">
        <f>'人的被害_ブロック塀'!D21+'人的被害_自販機'!D20+'人的被害_屋外落下物'!D20</f>
        <v>0</v>
      </c>
      <c r="E20" s="28">
        <f>'人的被害_ブロック塀'!E21+'人的被害_自販機'!E20+'人的被害_屋外落下物'!E20</f>
        <v>0</v>
      </c>
      <c r="F20" s="29">
        <f>'人的被害_ブロック塀'!F21+'人的被害_自販機'!F20+'人的被害_屋外落下物'!F20</f>
        <v>0</v>
      </c>
      <c r="H20" s="8" t="s">
        <v>1</v>
      </c>
      <c r="I20" s="9" t="s">
        <v>124</v>
      </c>
      <c r="J20" s="27">
        <f>'人的被害_ブロック塀'!R21+'人的被害_自販機'!J20+'人的被害_屋外落下物'!J20</f>
        <v>0</v>
      </c>
      <c r="K20" s="28">
        <f>'人的被害_ブロック塀'!S21+'人的被害_自販機'!K20+'人的被害_屋外落下物'!K20</f>
        <v>12</v>
      </c>
      <c r="L20" s="29">
        <f>'人的被害_ブロック塀'!T21+'人的被害_自販機'!L20+'人的被害_屋外落下物'!L20</f>
        <v>6</v>
      </c>
      <c r="N20" s="8" t="s">
        <v>1</v>
      </c>
      <c r="O20" s="9" t="s">
        <v>124</v>
      </c>
      <c r="P20" s="27">
        <f>'人的被害_ブロック塀'!AF21+'人的被害_自販機'!P20+'人的被害_屋外落下物'!P20</f>
        <v>1</v>
      </c>
      <c r="Q20" s="28">
        <f>'人的被害_ブロック塀'!AG21+'人的被害_自販機'!Q20+'人的被害_屋外落下物'!Q20</f>
        <v>46</v>
      </c>
      <c r="R20" s="29">
        <f>'人的被害_ブロック塀'!AH21+'人的被害_自販機'!R20+'人的被害_屋外落下物'!R20</f>
        <v>17</v>
      </c>
    </row>
    <row r="21" spans="1:18" ht="13.5">
      <c r="A21" s="1" t="s">
        <v>18</v>
      </c>
      <c r="B21" s="8" t="s">
        <v>1</v>
      </c>
      <c r="C21" s="9" t="s">
        <v>125</v>
      </c>
      <c r="D21" s="27">
        <f>'人的被害_ブロック塀'!D22+'人的被害_自販機'!D21+'人的被害_屋外落下物'!D21</f>
        <v>0</v>
      </c>
      <c r="E21" s="28">
        <f>'人的被害_ブロック塀'!E22+'人的被害_自販機'!E21+'人的被害_屋外落下物'!E21</f>
        <v>0</v>
      </c>
      <c r="F21" s="29">
        <f>'人的被害_ブロック塀'!F22+'人的被害_自販機'!F21+'人的被害_屋外落下物'!F21</f>
        <v>0</v>
      </c>
      <c r="H21" s="8" t="s">
        <v>1</v>
      </c>
      <c r="I21" s="9" t="s">
        <v>125</v>
      </c>
      <c r="J21" s="27">
        <f>'人的被害_ブロック塀'!R22+'人的被害_自販機'!J21+'人的被害_屋外落下物'!J21</f>
        <v>0</v>
      </c>
      <c r="K21" s="28">
        <f>'人的被害_ブロック塀'!S22+'人的被害_自販機'!K21+'人的被害_屋外落下物'!K21</f>
        <v>6</v>
      </c>
      <c r="L21" s="29">
        <f>'人的被害_ブロック塀'!T22+'人的被害_自販機'!L21+'人的被害_屋外落下物'!L21</f>
        <v>2</v>
      </c>
      <c r="N21" s="8" t="s">
        <v>1</v>
      </c>
      <c r="O21" s="9" t="s">
        <v>125</v>
      </c>
      <c r="P21" s="27">
        <f>'人的被害_ブロック塀'!AF22+'人的被害_自販機'!P21+'人的被害_屋外落下物'!P21</f>
        <v>0</v>
      </c>
      <c r="Q21" s="28">
        <f>'人的被害_ブロック塀'!AG22+'人的被害_自販機'!Q21+'人的被害_屋外落下物'!Q21</f>
        <v>18</v>
      </c>
      <c r="R21" s="29">
        <f>'人的被害_ブロック塀'!AH22+'人的被害_自販機'!R21+'人的被害_屋外落下物'!R21</f>
        <v>8</v>
      </c>
    </row>
    <row r="22" spans="1:18" ht="13.5">
      <c r="A22" s="1" t="s">
        <v>19</v>
      </c>
      <c r="B22" s="8" t="s">
        <v>1</v>
      </c>
      <c r="C22" s="9" t="s">
        <v>126</v>
      </c>
      <c r="D22" s="27">
        <f>'人的被害_ブロック塀'!D23+'人的被害_自販機'!D22+'人的被害_屋外落下物'!D22</f>
        <v>0</v>
      </c>
      <c r="E22" s="28">
        <f>'人的被害_ブロック塀'!E23+'人的被害_自販機'!E22+'人的被害_屋外落下物'!E22</f>
        <v>0</v>
      </c>
      <c r="F22" s="29">
        <f>'人的被害_ブロック塀'!F23+'人的被害_自販機'!F22+'人的被害_屋外落下物'!F22</f>
        <v>0</v>
      </c>
      <c r="H22" s="8" t="s">
        <v>1</v>
      </c>
      <c r="I22" s="9" t="s">
        <v>126</v>
      </c>
      <c r="J22" s="27">
        <f>'人的被害_ブロック塀'!R23+'人的被害_自販機'!J22+'人的被害_屋外落下物'!J22</f>
        <v>0</v>
      </c>
      <c r="K22" s="28">
        <f>'人的被害_ブロック塀'!S23+'人的被害_自販機'!K22+'人的被害_屋外落下物'!K22</f>
        <v>7</v>
      </c>
      <c r="L22" s="29">
        <f>'人的被害_ブロック塀'!T23+'人的被害_自販機'!L22+'人的被害_屋外落下物'!L22</f>
        <v>2</v>
      </c>
      <c r="N22" s="8" t="s">
        <v>1</v>
      </c>
      <c r="O22" s="9" t="s">
        <v>126</v>
      </c>
      <c r="P22" s="27">
        <f>'人的被害_ブロック塀'!AF23+'人的被害_自販機'!P22+'人的被害_屋外落下物'!P22</f>
        <v>0</v>
      </c>
      <c r="Q22" s="28">
        <f>'人的被害_ブロック塀'!AG23+'人的被害_自販機'!Q22+'人的被害_屋外落下物'!Q22</f>
        <v>25</v>
      </c>
      <c r="R22" s="29">
        <f>'人的被害_ブロック塀'!AH23+'人的被害_自販機'!R22+'人的被害_屋外落下物'!R22</f>
        <v>10</v>
      </c>
    </row>
    <row r="23" spans="1:18" ht="13.5">
      <c r="A23" s="1" t="s">
        <v>20</v>
      </c>
      <c r="B23" s="8" t="s">
        <v>1</v>
      </c>
      <c r="C23" s="9" t="s">
        <v>127</v>
      </c>
      <c r="D23" s="27">
        <f>'人的被害_ブロック塀'!D24+'人的被害_自販機'!D23+'人的被害_屋外落下物'!D23</f>
        <v>0</v>
      </c>
      <c r="E23" s="28">
        <f>'人的被害_ブロック塀'!E24+'人的被害_自販機'!E23+'人的被害_屋外落下物'!E23</f>
        <v>0</v>
      </c>
      <c r="F23" s="29">
        <f>'人的被害_ブロック塀'!F24+'人的被害_自販機'!F23+'人的被害_屋外落下物'!F23</f>
        <v>0</v>
      </c>
      <c r="H23" s="8" t="s">
        <v>1</v>
      </c>
      <c r="I23" s="9" t="s">
        <v>127</v>
      </c>
      <c r="J23" s="27">
        <f>'人的被害_ブロック塀'!R24+'人的被害_自販機'!J23+'人的被害_屋外落下物'!J23</f>
        <v>0</v>
      </c>
      <c r="K23" s="28">
        <f>'人的被害_ブロック塀'!S24+'人的被害_自販機'!K23+'人的被害_屋外落下物'!K23</f>
        <v>2</v>
      </c>
      <c r="L23" s="29">
        <f>'人的被害_ブロック塀'!T24+'人的被害_自販機'!L23+'人的被害_屋外落下物'!L23</f>
        <v>0</v>
      </c>
      <c r="N23" s="8" t="s">
        <v>1</v>
      </c>
      <c r="O23" s="9" t="s">
        <v>127</v>
      </c>
      <c r="P23" s="27">
        <f>'人的被害_ブロック塀'!AF24+'人的被害_自販機'!P23+'人的被害_屋外落下物'!P23</f>
        <v>0</v>
      </c>
      <c r="Q23" s="28">
        <f>'人的被害_ブロック塀'!AG24+'人的被害_自販機'!Q23+'人的被害_屋外落下物'!Q23</f>
        <v>7</v>
      </c>
      <c r="R23" s="29">
        <f>'人的被害_ブロック塀'!AH24+'人的被害_自販機'!R23+'人的被害_屋外落下物'!R23</f>
        <v>2</v>
      </c>
    </row>
    <row r="24" spans="1:18" ht="13.5">
      <c r="A24" s="1" t="s">
        <v>21</v>
      </c>
      <c r="B24" s="8" t="s">
        <v>1</v>
      </c>
      <c r="C24" s="9" t="s">
        <v>128</v>
      </c>
      <c r="D24" s="27">
        <f>'人的被害_ブロック塀'!D25+'人的被害_自販機'!D24+'人的被害_屋外落下物'!D24</f>
        <v>0</v>
      </c>
      <c r="E24" s="28">
        <f>'人的被害_ブロック塀'!E25+'人的被害_自販機'!E24+'人的被害_屋外落下物'!E24</f>
        <v>0</v>
      </c>
      <c r="F24" s="29">
        <f>'人的被害_ブロック塀'!F25+'人的被害_自販機'!F24+'人的被害_屋外落下物'!F24</f>
        <v>0</v>
      </c>
      <c r="H24" s="8" t="s">
        <v>1</v>
      </c>
      <c r="I24" s="9" t="s">
        <v>128</v>
      </c>
      <c r="J24" s="27">
        <f>'人的被害_ブロック塀'!R25+'人的被害_自販機'!J24+'人的被害_屋外落下物'!J24</f>
        <v>0</v>
      </c>
      <c r="K24" s="28">
        <f>'人的被害_ブロック塀'!S25+'人的被害_自販機'!K24+'人的被害_屋外落下物'!K24</f>
        <v>8</v>
      </c>
      <c r="L24" s="29">
        <f>'人的被害_ブロック塀'!T25+'人的被害_自販機'!L24+'人的被害_屋外落下物'!L24</f>
        <v>3</v>
      </c>
      <c r="N24" s="8" t="s">
        <v>1</v>
      </c>
      <c r="O24" s="9" t="s">
        <v>128</v>
      </c>
      <c r="P24" s="27">
        <f>'人的被害_ブロック塀'!AF25+'人的被害_自販機'!P24+'人的被害_屋外落下物'!P24</f>
        <v>0</v>
      </c>
      <c r="Q24" s="28">
        <f>'人的被害_ブロック塀'!AG25+'人的被害_自販機'!Q24+'人的被害_屋外落下物'!Q24</f>
        <v>27</v>
      </c>
      <c r="R24" s="29">
        <f>'人的被害_ブロック塀'!AH25+'人的被害_自販機'!R24+'人的被害_屋外落下物'!R24</f>
        <v>10</v>
      </c>
    </row>
    <row r="25" spans="1:18" ht="13.5">
      <c r="A25" s="1" t="s">
        <v>22</v>
      </c>
      <c r="B25" s="8" t="s">
        <v>1</v>
      </c>
      <c r="C25" s="9" t="s">
        <v>129</v>
      </c>
      <c r="D25" s="27">
        <f>'人的被害_ブロック塀'!D26+'人的被害_自販機'!D25+'人的被害_屋外落下物'!D25</f>
        <v>0</v>
      </c>
      <c r="E25" s="28">
        <f>'人的被害_ブロック塀'!E26+'人的被害_自販機'!E25+'人的被害_屋外落下物'!E25</f>
        <v>0</v>
      </c>
      <c r="F25" s="29">
        <f>'人的被害_ブロック塀'!F26+'人的被害_自販機'!F25+'人的被害_屋外落下物'!F25</f>
        <v>0</v>
      </c>
      <c r="H25" s="8" t="s">
        <v>1</v>
      </c>
      <c r="I25" s="9" t="s">
        <v>129</v>
      </c>
      <c r="J25" s="27">
        <f>'人的被害_ブロック塀'!R26+'人的被害_自販機'!J25+'人的被害_屋外落下物'!J25</f>
        <v>0</v>
      </c>
      <c r="K25" s="28">
        <f>'人的被害_ブロック塀'!S26+'人的被害_自販機'!K25+'人的被害_屋外落下物'!K25</f>
        <v>7</v>
      </c>
      <c r="L25" s="29">
        <f>'人的被害_ブロック塀'!T26+'人的被害_自販機'!L25+'人的被害_屋外落下物'!L25</f>
        <v>3</v>
      </c>
      <c r="N25" s="8" t="s">
        <v>1</v>
      </c>
      <c r="O25" s="9" t="s">
        <v>129</v>
      </c>
      <c r="P25" s="27">
        <f>'人的被害_ブロック塀'!AF26+'人的被害_自販機'!P25+'人的被害_屋外落下物'!P25</f>
        <v>0</v>
      </c>
      <c r="Q25" s="28">
        <f>'人的被害_ブロック塀'!AG26+'人的被害_自販機'!Q25+'人的被害_屋外落下物'!Q25</f>
        <v>28</v>
      </c>
      <c r="R25" s="29">
        <f>'人的被害_ブロック塀'!AH26+'人的被害_自販機'!R25+'人的被害_屋外落下物'!R25</f>
        <v>10</v>
      </c>
    </row>
    <row r="26" spans="1:18" ht="13.5">
      <c r="A26" s="1" t="s">
        <v>23</v>
      </c>
      <c r="B26" s="8" t="s">
        <v>1</v>
      </c>
      <c r="C26" s="9" t="s">
        <v>130</v>
      </c>
      <c r="D26" s="27">
        <f>'人的被害_ブロック塀'!D27+'人的被害_自販機'!D26+'人的被害_屋外落下物'!D26</f>
        <v>0</v>
      </c>
      <c r="E26" s="28">
        <f>'人的被害_ブロック塀'!E27+'人的被害_自販機'!E26+'人的被害_屋外落下物'!E26</f>
        <v>0</v>
      </c>
      <c r="F26" s="29">
        <f>'人的被害_ブロック塀'!F27+'人的被害_自販機'!F26+'人的被害_屋外落下物'!F26</f>
        <v>0</v>
      </c>
      <c r="H26" s="8" t="s">
        <v>1</v>
      </c>
      <c r="I26" s="9" t="s">
        <v>130</v>
      </c>
      <c r="J26" s="27">
        <f>'人的被害_ブロック塀'!R27+'人的被害_自販機'!J26+'人的被害_屋外落下物'!J26</f>
        <v>0</v>
      </c>
      <c r="K26" s="28">
        <f>'人的被害_ブロック塀'!S27+'人的被害_自販機'!K26+'人的被害_屋外落下物'!K26</f>
        <v>7</v>
      </c>
      <c r="L26" s="29">
        <f>'人的被害_ブロック塀'!T27+'人的被害_自販機'!L26+'人的被害_屋外落下物'!L26</f>
        <v>2</v>
      </c>
      <c r="N26" s="8" t="s">
        <v>1</v>
      </c>
      <c r="O26" s="9" t="s">
        <v>130</v>
      </c>
      <c r="P26" s="27">
        <f>'人的被害_ブロック塀'!AF27+'人的被害_自販機'!P26+'人的被害_屋外落下物'!P26</f>
        <v>0</v>
      </c>
      <c r="Q26" s="28">
        <f>'人的被害_ブロック塀'!AG27+'人的被害_自販機'!Q26+'人的被害_屋外落下物'!Q26</f>
        <v>23</v>
      </c>
      <c r="R26" s="29">
        <f>'人的被害_ブロック塀'!AH27+'人的被害_自販機'!R26+'人的被害_屋外落下物'!R26</f>
        <v>10</v>
      </c>
    </row>
    <row r="27" spans="1:18" ht="14.25" thickBot="1">
      <c r="A27" s="1" t="s">
        <v>24</v>
      </c>
      <c r="B27" s="10" t="s">
        <v>1</v>
      </c>
      <c r="C27" s="11" t="s">
        <v>131</v>
      </c>
      <c r="D27" s="33">
        <f>'人的被害_ブロック塀'!D28+'人的被害_自販機'!D27+'人的被害_屋外落下物'!D27</f>
        <v>0</v>
      </c>
      <c r="E27" s="34">
        <f>'人的被害_ブロック塀'!E28+'人的被害_自販機'!E27+'人的被害_屋外落下物'!E27</f>
        <v>0</v>
      </c>
      <c r="F27" s="35">
        <f>'人的被害_ブロック塀'!F28+'人的被害_自販機'!F27+'人的被害_屋外落下物'!F27</f>
        <v>0</v>
      </c>
      <c r="H27" s="10" t="s">
        <v>1</v>
      </c>
      <c r="I27" s="11" t="s">
        <v>131</v>
      </c>
      <c r="J27" s="33">
        <f>'人的被害_ブロック塀'!R28+'人的被害_自販機'!J27+'人的被害_屋外落下物'!J27</f>
        <v>0</v>
      </c>
      <c r="K27" s="34">
        <f>'人的被害_ブロック塀'!S28+'人的被害_自販機'!K27+'人的被害_屋外落下物'!K27</f>
        <v>8</v>
      </c>
      <c r="L27" s="35">
        <f>'人的被害_ブロック塀'!T28+'人的被害_自販機'!L27+'人的被害_屋外落下物'!L27</f>
        <v>3</v>
      </c>
      <c r="N27" s="10" t="s">
        <v>1</v>
      </c>
      <c r="O27" s="11" t="s">
        <v>131</v>
      </c>
      <c r="P27" s="33">
        <f>'人的被害_ブロック塀'!AF28+'人的被害_自販機'!P27+'人的被害_屋外落下物'!P27</f>
        <v>0</v>
      </c>
      <c r="Q27" s="34">
        <f>'人的被害_ブロック塀'!AG28+'人的被害_自販機'!Q27+'人的被害_屋外落下物'!Q27</f>
        <v>27</v>
      </c>
      <c r="R27" s="35">
        <f>'人的被害_ブロック塀'!AH28+'人的被害_自販機'!R27+'人的被害_屋外落下物'!R27</f>
        <v>10</v>
      </c>
    </row>
    <row r="28" spans="1:18" ht="13.5">
      <c r="A28" s="1" t="s">
        <v>25</v>
      </c>
      <c r="B28" s="6" t="s">
        <v>292</v>
      </c>
      <c r="C28" s="7" t="s">
        <v>132</v>
      </c>
      <c r="D28" s="22">
        <f>'人的被害_ブロック塀'!D29+'人的被害_自販機'!D28+'人的被害_屋外落下物'!D28</f>
        <v>0</v>
      </c>
      <c r="E28" s="23">
        <f>'人的被害_ブロック塀'!E29+'人的被害_自販機'!E28+'人的被害_屋外落下物'!E28</f>
        <v>0</v>
      </c>
      <c r="F28" s="24">
        <f>'人的被害_ブロック塀'!F29+'人的被害_自販機'!F28+'人的被害_屋外落下物'!F28</f>
        <v>0</v>
      </c>
      <c r="H28" s="6" t="s">
        <v>292</v>
      </c>
      <c r="I28" s="7" t="s">
        <v>132</v>
      </c>
      <c r="J28" s="22">
        <f>'人的被害_ブロック塀'!R29+'人的被害_自販機'!J28+'人的被害_屋外落下物'!J28</f>
        <v>0</v>
      </c>
      <c r="K28" s="23">
        <f>'人的被害_ブロック塀'!S29+'人的被害_自販機'!K28+'人的被害_屋外落下物'!K28</f>
        <v>5</v>
      </c>
      <c r="L28" s="24">
        <f>'人的被害_ブロック塀'!T29+'人的被害_自販機'!L28+'人的被害_屋外落下物'!L28</f>
        <v>2</v>
      </c>
      <c r="N28" s="6" t="s">
        <v>292</v>
      </c>
      <c r="O28" s="7" t="s">
        <v>132</v>
      </c>
      <c r="P28" s="22">
        <f>'人的被害_ブロック塀'!AF29+'人的被害_自販機'!P28+'人的被害_屋外落下物'!P28</f>
        <v>0</v>
      </c>
      <c r="Q28" s="23">
        <f>'人的被害_ブロック塀'!AG29+'人的被害_自販機'!Q28+'人的被害_屋外落下物'!Q28</f>
        <v>17</v>
      </c>
      <c r="R28" s="24">
        <f>'人的被害_ブロック塀'!AH29+'人的被害_自販機'!R28+'人的被害_屋外落下物'!R28</f>
        <v>6</v>
      </c>
    </row>
    <row r="29" spans="1:18" ht="13.5">
      <c r="A29" s="1" t="s">
        <v>26</v>
      </c>
      <c r="B29" s="8" t="s">
        <v>292</v>
      </c>
      <c r="C29" s="9" t="s">
        <v>133</v>
      </c>
      <c r="D29" s="27">
        <f>'人的被害_ブロック塀'!D30+'人的被害_自販機'!D29+'人的被害_屋外落下物'!D29</f>
        <v>0</v>
      </c>
      <c r="E29" s="28">
        <f>'人的被害_ブロック塀'!E30+'人的被害_自販機'!E29+'人的被害_屋外落下物'!E29</f>
        <v>0</v>
      </c>
      <c r="F29" s="29">
        <f>'人的被害_ブロック塀'!F30+'人的被害_自販機'!F29+'人的被害_屋外落下物'!F29</f>
        <v>0</v>
      </c>
      <c r="H29" s="8" t="s">
        <v>292</v>
      </c>
      <c r="I29" s="9" t="s">
        <v>133</v>
      </c>
      <c r="J29" s="27">
        <f>'人的被害_ブロック塀'!R30+'人的被害_自販機'!J29+'人的被害_屋外落下物'!J29</f>
        <v>0</v>
      </c>
      <c r="K29" s="28">
        <f>'人的被害_ブロック塀'!S30+'人的被害_自販機'!K29+'人的被害_屋外落下物'!K29</f>
        <v>6</v>
      </c>
      <c r="L29" s="29">
        <f>'人的被害_ブロック塀'!T30+'人的被害_自販機'!L29+'人的被害_屋外落下物'!L29</f>
        <v>2</v>
      </c>
      <c r="N29" s="8" t="s">
        <v>292</v>
      </c>
      <c r="O29" s="9" t="s">
        <v>133</v>
      </c>
      <c r="P29" s="27">
        <f>'人的被害_ブロック塀'!AF30+'人的被害_自販機'!P29+'人的被害_屋外落下物'!P29</f>
        <v>0</v>
      </c>
      <c r="Q29" s="28">
        <f>'人的被害_ブロック塀'!AG30+'人的被害_自販機'!Q29+'人的被害_屋外落下物'!Q29</f>
        <v>19</v>
      </c>
      <c r="R29" s="29">
        <f>'人的被害_ブロック塀'!AH30+'人的被害_自販機'!R29+'人的被害_屋外落下物'!R29</f>
        <v>7</v>
      </c>
    </row>
    <row r="30" spans="1:18" ht="13.5">
      <c r="A30" s="1" t="s">
        <v>27</v>
      </c>
      <c r="B30" s="8" t="s">
        <v>292</v>
      </c>
      <c r="C30" s="9" t="s">
        <v>134</v>
      </c>
      <c r="D30" s="27">
        <f>'人的被害_ブロック塀'!D31+'人的被害_自販機'!D30+'人的被害_屋外落下物'!D30</f>
        <v>0</v>
      </c>
      <c r="E30" s="28">
        <f>'人的被害_ブロック塀'!E31+'人的被害_自販機'!E30+'人的被害_屋外落下物'!E30</f>
        <v>0</v>
      </c>
      <c r="F30" s="29">
        <f>'人的被害_ブロック塀'!F31+'人的被害_自販機'!F30+'人的被害_屋外落下物'!F30</f>
        <v>0</v>
      </c>
      <c r="H30" s="8" t="s">
        <v>292</v>
      </c>
      <c r="I30" s="9" t="s">
        <v>134</v>
      </c>
      <c r="J30" s="27">
        <f>'人的被害_ブロック塀'!R31+'人的被害_自販機'!J30+'人的被害_屋外落下物'!J30</f>
        <v>0</v>
      </c>
      <c r="K30" s="28">
        <f>'人的被害_ブロック塀'!S31+'人的被害_自販機'!K30+'人的被害_屋外落下物'!K30</f>
        <v>6</v>
      </c>
      <c r="L30" s="29">
        <f>'人的被害_ブロック塀'!T31+'人的被害_自販機'!L30+'人的被害_屋外落下物'!L30</f>
        <v>2</v>
      </c>
      <c r="N30" s="8" t="s">
        <v>292</v>
      </c>
      <c r="O30" s="9" t="s">
        <v>134</v>
      </c>
      <c r="P30" s="27">
        <f>'人的被害_ブロック塀'!AF31+'人的被害_自販機'!P30+'人的被害_屋外落下物'!P30</f>
        <v>0</v>
      </c>
      <c r="Q30" s="28">
        <f>'人的被害_ブロック塀'!AG31+'人的被害_自販機'!Q30+'人的被害_屋外落下物'!Q30</f>
        <v>21</v>
      </c>
      <c r="R30" s="29">
        <f>'人的被害_ブロック塀'!AH31+'人的被害_自販機'!R30+'人的被害_屋外落下物'!R30</f>
        <v>8</v>
      </c>
    </row>
    <row r="31" spans="1:18" ht="13.5">
      <c r="A31" s="1" t="s">
        <v>28</v>
      </c>
      <c r="B31" s="8" t="s">
        <v>292</v>
      </c>
      <c r="C31" s="9" t="s">
        <v>113</v>
      </c>
      <c r="D31" s="27">
        <f>'人的被害_ブロック塀'!D32+'人的被害_自販機'!D31+'人的被害_屋外落下物'!D31</f>
        <v>0</v>
      </c>
      <c r="E31" s="28">
        <f>'人的被害_ブロック塀'!E32+'人的被害_自販機'!E31+'人的被害_屋外落下物'!E31</f>
        <v>0</v>
      </c>
      <c r="F31" s="29">
        <f>'人的被害_ブロック塀'!F32+'人的被害_自販機'!F31+'人的被害_屋外落下物'!F31</f>
        <v>0</v>
      </c>
      <c r="H31" s="8" t="s">
        <v>292</v>
      </c>
      <c r="I31" s="9" t="s">
        <v>113</v>
      </c>
      <c r="J31" s="27">
        <f>'人的被害_ブロック塀'!R32+'人的被害_自販機'!J31+'人的被害_屋外落下物'!J31</f>
        <v>0</v>
      </c>
      <c r="K31" s="28">
        <f>'人的被害_ブロック塀'!S32+'人的被害_自販機'!K31+'人的被害_屋外落下物'!K31</f>
        <v>3</v>
      </c>
      <c r="L31" s="29">
        <f>'人的被害_ブロック塀'!T32+'人的被害_自販機'!L31+'人的被害_屋外落下物'!L31</f>
        <v>2</v>
      </c>
      <c r="N31" s="8" t="s">
        <v>292</v>
      </c>
      <c r="O31" s="9" t="s">
        <v>113</v>
      </c>
      <c r="P31" s="27">
        <f>'人的被害_ブロック塀'!AF32+'人的被害_自販機'!P31+'人的被害_屋外落下物'!P31</f>
        <v>0</v>
      </c>
      <c r="Q31" s="28">
        <f>'人的被害_ブロック塀'!AG32+'人的被害_自販機'!Q31+'人的被害_屋外落下物'!Q31</f>
        <v>16</v>
      </c>
      <c r="R31" s="29">
        <f>'人的被害_ブロック塀'!AH32+'人的被害_自販機'!R31+'人的被害_屋外落下物'!R31</f>
        <v>6</v>
      </c>
    </row>
    <row r="32" spans="1:18" ht="13.5">
      <c r="A32" s="1" t="s">
        <v>29</v>
      </c>
      <c r="B32" s="8" t="s">
        <v>292</v>
      </c>
      <c r="C32" s="9" t="s">
        <v>135</v>
      </c>
      <c r="D32" s="27">
        <f>'人的被害_ブロック塀'!D33+'人的被害_自販機'!D32+'人的被害_屋外落下物'!D32</f>
        <v>0</v>
      </c>
      <c r="E32" s="28">
        <f>'人的被害_ブロック塀'!E33+'人的被害_自販機'!E32+'人的被害_屋外落下物'!E32</f>
        <v>0</v>
      </c>
      <c r="F32" s="29">
        <f>'人的被害_ブロック塀'!F33+'人的被害_自販機'!F32+'人的被害_屋外落下物'!F32</f>
        <v>0</v>
      </c>
      <c r="H32" s="8" t="s">
        <v>292</v>
      </c>
      <c r="I32" s="9" t="s">
        <v>135</v>
      </c>
      <c r="J32" s="27">
        <f>'人的被害_ブロック塀'!R33+'人的被害_自販機'!J32+'人的被害_屋外落下物'!J32</f>
        <v>0</v>
      </c>
      <c r="K32" s="28">
        <f>'人的被害_ブロック塀'!S33+'人的被害_自販機'!K32+'人的被害_屋外落下物'!K32</f>
        <v>2</v>
      </c>
      <c r="L32" s="29">
        <f>'人的被害_ブロック塀'!T33+'人的被害_自販機'!L32+'人的被害_屋外落下物'!L32</f>
        <v>0</v>
      </c>
      <c r="N32" s="8" t="s">
        <v>292</v>
      </c>
      <c r="O32" s="9" t="s">
        <v>135</v>
      </c>
      <c r="P32" s="27">
        <f>'人的被害_ブロック塀'!AF33+'人的被害_自販機'!P32+'人的被害_屋外落下物'!P32</f>
        <v>0</v>
      </c>
      <c r="Q32" s="28">
        <f>'人的被害_ブロック塀'!AG33+'人的被害_自販機'!Q32+'人的被害_屋外落下物'!Q32</f>
        <v>8</v>
      </c>
      <c r="R32" s="29">
        <f>'人的被害_ブロック塀'!AH33+'人的被害_自販機'!R32+'人的被害_屋外落下物'!R32</f>
        <v>2</v>
      </c>
    </row>
    <row r="33" spans="1:18" ht="13.5">
      <c r="A33" s="1" t="s">
        <v>30</v>
      </c>
      <c r="B33" s="8" t="s">
        <v>292</v>
      </c>
      <c r="C33" s="9" t="s">
        <v>136</v>
      </c>
      <c r="D33" s="27">
        <f>'人的被害_ブロック塀'!D34+'人的被害_自販機'!D33+'人的被害_屋外落下物'!D33</f>
        <v>0</v>
      </c>
      <c r="E33" s="28">
        <f>'人的被害_ブロック塀'!E34+'人的被害_自販機'!E33+'人的被害_屋外落下物'!E33</f>
        <v>0</v>
      </c>
      <c r="F33" s="29">
        <f>'人的被害_ブロック塀'!F34+'人的被害_自販機'!F33+'人的被害_屋外落下物'!F33</f>
        <v>0</v>
      </c>
      <c r="H33" s="8" t="s">
        <v>292</v>
      </c>
      <c r="I33" s="9" t="s">
        <v>136</v>
      </c>
      <c r="J33" s="27">
        <f>'人的被害_ブロック塀'!R34+'人的被害_自販機'!J33+'人的被害_屋外落下物'!J33</f>
        <v>0</v>
      </c>
      <c r="K33" s="28">
        <f>'人的被害_ブロック塀'!S34+'人的被害_自販機'!K33+'人的被害_屋外落下物'!K33</f>
        <v>6</v>
      </c>
      <c r="L33" s="29">
        <f>'人的被害_ブロック塀'!T34+'人的被害_自販機'!L33+'人的被害_屋外落下物'!L33</f>
        <v>2</v>
      </c>
      <c r="N33" s="8" t="s">
        <v>292</v>
      </c>
      <c r="O33" s="9" t="s">
        <v>136</v>
      </c>
      <c r="P33" s="27">
        <f>'人的被害_ブロック塀'!AF34+'人的被害_自販機'!P33+'人的被害_屋外落下物'!P33</f>
        <v>0</v>
      </c>
      <c r="Q33" s="28">
        <f>'人的被害_ブロック塀'!AG34+'人的被害_自販機'!Q33+'人的被害_屋外落下物'!Q33</f>
        <v>21</v>
      </c>
      <c r="R33" s="29">
        <f>'人的被害_ブロック塀'!AH34+'人的被害_自販機'!R33+'人的被害_屋外落下物'!R33</f>
        <v>9</v>
      </c>
    </row>
    <row r="34" spans="1:18" ht="14.25" thickBot="1">
      <c r="A34" s="1" t="s">
        <v>31</v>
      </c>
      <c r="B34" s="10" t="s">
        <v>292</v>
      </c>
      <c r="C34" s="11" t="s">
        <v>137</v>
      </c>
      <c r="D34" s="33">
        <f>'人的被害_ブロック塀'!D35+'人的被害_自販機'!D34+'人的被害_屋外落下物'!D34</f>
        <v>0</v>
      </c>
      <c r="E34" s="34">
        <f>'人的被害_ブロック塀'!E35+'人的被害_自販機'!E34+'人的被害_屋外落下物'!E34</f>
        <v>0</v>
      </c>
      <c r="F34" s="35">
        <f>'人的被害_ブロック塀'!F35+'人的被害_自販機'!F34+'人的被害_屋外落下物'!F34</f>
        <v>0</v>
      </c>
      <c r="H34" s="10" t="s">
        <v>292</v>
      </c>
      <c r="I34" s="11" t="s">
        <v>137</v>
      </c>
      <c r="J34" s="33">
        <f>'人的被害_ブロック塀'!R35+'人的被害_自販機'!J34+'人的被害_屋外落下物'!J34</f>
        <v>0</v>
      </c>
      <c r="K34" s="34">
        <f>'人的被害_ブロック塀'!S35+'人的被害_自販機'!K34+'人的被害_屋外落下物'!K34</f>
        <v>1</v>
      </c>
      <c r="L34" s="35">
        <f>'人的被害_ブロック塀'!T35+'人的被害_自販機'!L34+'人的被害_屋外落下物'!L34</f>
        <v>0</v>
      </c>
      <c r="N34" s="10" t="s">
        <v>292</v>
      </c>
      <c r="O34" s="11" t="s">
        <v>137</v>
      </c>
      <c r="P34" s="33">
        <f>'人的被害_ブロック塀'!AF35+'人的被害_自販機'!P34+'人的被害_屋外落下物'!P34</f>
        <v>0</v>
      </c>
      <c r="Q34" s="34">
        <f>'人的被害_ブロック塀'!AG35+'人的被害_自販機'!Q34+'人的被害_屋外落下物'!Q34</f>
        <v>3</v>
      </c>
      <c r="R34" s="35">
        <f>'人的被害_ブロック塀'!AH35+'人的被害_自販機'!R34+'人的被害_屋外落下物'!R34</f>
        <v>1</v>
      </c>
    </row>
    <row r="35" spans="1:18" ht="13.5">
      <c r="A35" s="1" t="s">
        <v>32</v>
      </c>
      <c r="B35" s="6" t="s">
        <v>33</v>
      </c>
      <c r="C35" s="7"/>
      <c r="D35" s="22">
        <f>'人的被害_ブロック塀'!D36+'人的被害_自販機'!D35+'人的被害_屋外落下物'!D35</f>
        <v>0</v>
      </c>
      <c r="E35" s="23">
        <f>'人的被害_ブロック塀'!E36+'人的被害_自販機'!E35+'人的被害_屋外落下物'!E35</f>
        <v>0</v>
      </c>
      <c r="F35" s="24">
        <f>'人的被害_ブロック塀'!F36+'人的被害_自販機'!F35+'人的被害_屋外落下物'!F35</f>
        <v>0</v>
      </c>
      <c r="H35" s="6" t="s">
        <v>33</v>
      </c>
      <c r="I35" s="7"/>
      <c r="J35" s="22">
        <f>'人的被害_ブロック塀'!R36+'人的被害_自販機'!J35+'人的被害_屋外落下物'!J35</f>
        <v>0</v>
      </c>
      <c r="K35" s="23">
        <f>'人的被害_ブロック塀'!S36+'人的被害_自販機'!K35+'人的被害_屋外落下物'!K35</f>
        <v>2</v>
      </c>
      <c r="L35" s="24">
        <f>'人的被害_ブロック塀'!T36+'人的被害_自販機'!L35+'人的被害_屋外落下物'!L35</f>
        <v>1</v>
      </c>
      <c r="N35" s="6" t="s">
        <v>33</v>
      </c>
      <c r="O35" s="7"/>
      <c r="P35" s="22">
        <f>'人的被害_ブロック塀'!AF36+'人的被害_自販機'!P35+'人的被害_屋外落下物'!P35</f>
        <v>0</v>
      </c>
      <c r="Q35" s="23">
        <f>'人的被害_ブロック塀'!AG36+'人的被害_自販機'!Q35+'人的被害_屋外落下物'!Q35</f>
        <v>9</v>
      </c>
      <c r="R35" s="24">
        <f>'人的被害_ブロック塀'!AH36+'人的被害_自販機'!R35+'人的被害_屋外落下物'!R35</f>
        <v>3</v>
      </c>
    </row>
    <row r="36" spans="1:18" ht="13.5">
      <c r="A36" s="1" t="s">
        <v>34</v>
      </c>
      <c r="B36" s="8" t="s">
        <v>35</v>
      </c>
      <c r="C36" s="9"/>
      <c r="D36" s="27">
        <f>'人的被害_ブロック塀'!D37+'人的被害_自販機'!D36+'人的被害_屋外落下物'!D36</f>
        <v>0</v>
      </c>
      <c r="E36" s="28">
        <f>'人的被害_ブロック塀'!E37+'人的被害_自販機'!E36+'人的被害_屋外落下物'!E36</f>
        <v>0</v>
      </c>
      <c r="F36" s="29">
        <f>'人的被害_ブロック塀'!F37+'人的被害_自販機'!F36+'人的被害_屋外落下物'!F36</f>
        <v>0</v>
      </c>
      <c r="H36" s="8" t="s">
        <v>35</v>
      </c>
      <c r="I36" s="9"/>
      <c r="J36" s="27">
        <f>'人的被害_ブロック塀'!R37+'人的被害_自販機'!J36+'人的被害_屋外落下物'!J36</f>
        <v>0</v>
      </c>
      <c r="K36" s="28">
        <f>'人的被害_ブロック塀'!S37+'人的被害_自販機'!K36+'人的被害_屋外落下物'!K36</f>
        <v>16</v>
      </c>
      <c r="L36" s="29">
        <f>'人的被害_ブロック塀'!T37+'人的被害_自販機'!L36+'人的被害_屋外落下物'!L36</f>
        <v>6</v>
      </c>
      <c r="N36" s="8" t="s">
        <v>35</v>
      </c>
      <c r="O36" s="9"/>
      <c r="P36" s="27">
        <f>'人的被害_ブロック塀'!AF37+'人的被害_自販機'!P36+'人的被害_屋外落下物'!P36</f>
        <v>1</v>
      </c>
      <c r="Q36" s="28">
        <f>'人的被害_ブロック塀'!AG37+'人的被害_自販機'!Q36+'人的被害_屋外落下物'!Q36</f>
        <v>52</v>
      </c>
      <c r="R36" s="29">
        <f>'人的被害_ブロック塀'!AH37+'人的被害_自販機'!R36+'人的被害_屋外落下物'!R36</f>
        <v>19</v>
      </c>
    </row>
    <row r="37" spans="1:18" ht="13.5">
      <c r="A37" s="1" t="s">
        <v>36</v>
      </c>
      <c r="B37" s="8" t="s">
        <v>37</v>
      </c>
      <c r="C37" s="9"/>
      <c r="D37" s="27">
        <f>'人的被害_ブロック塀'!D38+'人的被害_自販機'!D37+'人的被害_屋外落下物'!D37</f>
        <v>0</v>
      </c>
      <c r="E37" s="28">
        <f>'人的被害_ブロック塀'!E38+'人的被害_自販機'!E37+'人的被害_屋外落下物'!E37</f>
        <v>0</v>
      </c>
      <c r="F37" s="29">
        <f>'人的被害_ブロック塀'!F38+'人的被害_自販機'!F37+'人的被害_屋外落下物'!F37</f>
        <v>0</v>
      </c>
      <c r="H37" s="8" t="s">
        <v>37</v>
      </c>
      <c r="I37" s="9"/>
      <c r="J37" s="27">
        <f>'人的被害_ブロック塀'!R38+'人的被害_自販機'!J37+'人的被害_屋外落下物'!J37</f>
        <v>0</v>
      </c>
      <c r="K37" s="28">
        <f>'人的被害_ブロック塀'!S38+'人的被害_自販機'!K37+'人的被害_屋外落下物'!K37</f>
        <v>2</v>
      </c>
      <c r="L37" s="29">
        <f>'人的被害_ブロック塀'!T38+'人的被害_自販機'!L37+'人的被害_屋外落下物'!L37</f>
        <v>0</v>
      </c>
      <c r="N37" s="8" t="s">
        <v>37</v>
      </c>
      <c r="O37" s="9"/>
      <c r="P37" s="27">
        <f>'人的被害_ブロック塀'!AF38+'人的被害_自販機'!P37+'人的被害_屋外落下物'!P37</f>
        <v>0</v>
      </c>
      <c r="Q37" s="28">
        <f>'人的被害_ブロック塀'!AG38+'人的被害_自販機'!Q37+'人的被害_屋外落下物'!Q37</f>
        <v>7</v>
      </c>
      <c r="R37" s="29">
        <f>'人的被害_ブロック塀'!AH38+'人的被害_自販機'!R37+'人的被害_屋外落下物'!R37</f>
        <v>2</v>
      </c>
    </row>
    <row r="38" spans="1:18" ht="13.5">
      <c r="A38" s="1" t="s">
        <v>38</v>
      </c>
      <c r="B38" s="8" t="s">
        <v>39</v>
      </c>
      <c r="C38" s="9"/>
      <c r="D38" s="27">
        <f>'人的被害_ブロック塀'!D39+'人的被害_自販機'!D38+'人的被害_屋外落下物'!D38</f>
        <v>0</v>
      </c>
      <c r="E38" s="28">
        <f>'人的被害_ブロック塀'!E39+'人的被害_自販機'!E38+'人的被害_屋外落下物'!E38</f>
        <v>0</v>
      </c>
      <c r="F38" s="29">
        <f>'人的被害_ブロック塀'!F39+'人的被害_自販機'!F38+'人的被害_屋外落下物'!F38</f>
        <v>0</v>
      </c>
      <c r="H38" s="8" t="s">
        <v>39</v>
      </c>
      <c r="I38" s="9"/>
      <c r="J38" s="27">
        <f>'人的被害_ブロック塀'!R39+'人的被害_自販機'!J38+'人的被害_屋外落下物'!J38</f>
        <v>0</v>
      </c>
      <c r="K38" s="28">
        <f>'人的被害_ブロック塀'!S39+'人的被害_自販機'!K38+'人的被害_屋外落下物'!K38</f>
        <v>11</v>
      </c>
      <c r="L38" s="29">
        <f>'人的被害_ブロック塀'!T39+'人的被害_自販機'!L38+'人的被害_屋外落下物'!L38</f>
        <v>3</v>
      </c>
      <c r="N38" s="8" t="s">
        <v>39</v>
      </c>
      <c r="O38" s="9"/>
      <c r="P38" s="27">
        <f>'人的被害_ブロック塀'!AF39+'人的被害_自販機'!P38+'人的被害_屋外落下物'!P38</f>
        <v>1</v>
      </c>
      <c r="Q38" s="28">
        <f>'人的被害_ブロック塀'!AG39+'人的被害_自販機'!Q38+'人的被害_屋外落下物'!Q38</f>
        <v>39</v>
      </c>
      <c r="R38" s="29">
        <f>'人的被害_ブロック塀'!AH39+'人的被害_自販機'!R38+'人的被害_屋外落下物'!R38</f>
        <v>16</v>
      </c>
    </row>
    <row r="39" spans="1:18" ht="13.5">
      <c r="A39" s="1" t="s">
        <v>40</v>
      </c>
      <c r="B39" s="8" t="s">
        <v>41</v>
      </c>
      <c r="C39" s="9"/>
      <c r="D39" s="27">
        <f>'人的被害_ブロック塀'!D40+'人的被害_自販機'!D39+'人的被害_屋外落下物'!D39</f>
        <v>0</v>
      </c>
      <c r="E39" s="28">
        <f>'人的被害_ブロック塀'!E40+'人的被害_自販機'!E39+'人的被害_屋外落下物'!E39</f>
        <v>0</v>
      </c>
      <c r="F39" s="29">
        <f>'人的被害_ブロック塀'!F40+'人的被害_自販機'!F39+'人的被害_屋外落下物'!F39</f>
        <v>0</v>
      </c>
      <c r="H39" s="8" t="s">
        <v>41</v>
      </c>
      <c r="I39" s="9"/>
      <c r="J39" s="27">
        <f>'人的被害_ブロック塀'!R40+'人的被害_自販機'!J39+'人的被害_屋外落下物'!J39</f>
        <v>0</v>
      </c>
      <c r="K39" s="28">
        <f>'人的被害_ブロック塀'!S40+'人的被害_自販機'!K39+'人的被害_屋外落下物'!K39</f>
        <v>2</v>
      </c>
      <c r="L39" s="29">
        <f>'人的被害_ブロック塀'!T40+'人的被害_自販機'!L39+'人的被害_屋外落下物'!L39</f>
        <v>0</v>
      </c>
      <c r="N39" s="8" t="s">
        <v>41</v>
      </c>
      <c r="O39" s="9"/>
      <c r="P39" s="27">
        <f>'人的被害_ブロック塀'!AF40+'人的被害_自販機'!P39+'人的被害_屋外落下物'!P39</f>
        <v>0</v>
      </c>
      <c r="Q39" s="28">
        <f>'人的被害_ブロック塀'!AG40+'人的被害_自販機'!Q39+'人的被害_屋外落下物'!Q39</f>
        <v>7</v>
      </c>
      <c r="R39" s="29">
        <f>'人的被害_ブロック塀'!AH40+'人的被害_自販機'!R39+'人的被害_屋外落下物'!R39</f>
        <v>2</v>
      </c>
    </row>
    <row r="40" spans="1:18" ht="13.5">
      <c r="A40" s="1" t="s">
        <v>42</v>
      </c>
      <c r="B40" s="8" t="s">
        <v>43</v>
      </c>
      <c r="C40" s="9"/>
      <c r="D40" s="27">
        <f>'人的被害_ブロック塀'!D41+'人的被害_自販機'!D40+'人的被害_屋外落下物'!D40</f>
        <v>0</v>
      </c>
      <c r="E40" s="28">
        <f>'人的被害_ブロック塀'!E41+'人的被害_自販機'!E40+'人的被害_屋外落下物'!E40</f>
        <v>0</v>
      </c>
      <c r="F40" s="29">
        <f>'人的被害_ブロック塀'!F41+'人的被害_自販機'!F40+'人的被害_屋外落下物'!F40</f>
        <v>0</v>
      </c>
      <c r="H40" s="8" t="s">
        <v>43</v>
      </c>
      <c r="I40" s="9"/>
      <c r="J40" s="27">
        <f>'人的被害_ブロック塀'!R41+'人的被害_自販機'!J40+'人的被害_屋外落下物'!J40</f>
        <v>0</v>
      </c>
      <c r="K40" s="28">
        <f>'人的被害_ブロック塀'!S41+'人的被害_自販機'!K40+'人的被害_屋外落下物'!K40</f>
        <v>6</v>
      </c>
      <c r="L40" s="29">
        <f>'人的被害_ブロック塀'!T41+'人的被害_自販機'!L40+'人的被害_屋外落下物'!L40</f>
        <v>2</v>
      </c>
      <c r="N40" s="8" t="s">
        <v>43</v>
      </c>
      <c r="O40" s="9"/>
      <c r="P40" s="27">
        <f>'人的被害_ブロック塀'!AF41+'人的被害_自販機'!P40+'人的被害_屋外落下物'!P40</f>
        <v>0</v>
      </c>
      <c r="Q40" s="28">
        <f>'人的被害_ブロック塀'!AG41+'人的被害_自販機'!Q40+'人的被害_屋外落下物'!Q40</f>
        <v>21</v>
      </c>
      <c r="R40" s="29">
        <f>'人的被害_ブロック塀'!AH41+'人的被害_自販機'!R40+'人的被害_屋外落下物'!R40</f>
        <v>8</v>
      </c>
    </row>
    <row r="41" spans="1:18" ht="13.5">
      <c r="A41" s="1" t="s">
        <v>44</v>
      </c>
      <c r="B41" s="8" t="s">
        <v>45</v>
      </c>
      <c r="C41" s="9"/>
      <c r="D41" s="27">
        <f>'人的被害_ブロック塀'!D42+'人的被害_自販機'!D41+'人的被害_屋外落下物'!D41</f>
        <v>0</v>
      </c>
      <c r="E41" s="28">
        <f>'人的被害_ブロック塀'!E42+'人的被害_自販機'!E41+'人的被害_屋外落下物'!E41</f>
        <v>0</v>
      </c>
      <c r="F41" s="29">
        <f>'人的被害_ブロック塀'!F42+'人的被害_自販機'!F41+'人的被害_屋外落下物'!F41</f>
        <v>0</v>
      </c>
      <c r="H41" s="8" t="s">
        <v>45</v>
      </c>
      <c r="I41" s="9"/>
      <c r="J41" s="27">
        <f>'人的被害_ブロック塀'!R42+'人的被害_自販機'!J41+'人的被害_屋外落下物'!J41</f>
        <v>0</v>
      </c>
      <c r="K41" s="28">
        <f>'人的被害_ブロック塀'!S42+'人的被害_自販機'!K41+'人的被害_屋外落下物'!K41</f>
        <v>1</v>
      </c>
      <c r="L41" s="29">
        <f>'人的被害_ブロック塀'!T42+'人的被害_自販機'!L41+'人的被害_屋外落下物'!L41</f>
        <v>0</v>
      </c>
      <c r="N41" s="8" t="s">
        <v>45</v>
      </c>
      <c r="O41" s="9"/>
      <c r="P41" s="27">
        <f>'人的被害_ブロック塀'!AF42+'人的被害_自販機'!P41+'人的被害_屋外落下物'!P41</f>
        <v>0</v>
      </c>
      <c r="Q41" s="28">
        <f>'人的被害_ブロック塀'!AG42+'人的被害_自販機'!Q41+'人的被害_屋外落下物'!Q41</f>
        <v>3</v>
      </c>
      <c r="R41" s="29">
        <f>'人的被害_ブロック塀'!AH42+'人的被害_自販機'!R41+'人的被害_屋外落下物'!R41</f>
        <v>1</v>
      </c>
    </row>
    <row r="42" spans="1:18" ht="13.5">
      <c r="A42" s="1" t="s">
        <v>46</v>
      </c>
      <c r="B42" s="8" t="s">
        <v>47</v>
      </c>
      <c r="C42" s="9"/>
      <c r="D42" s="27">
        <f>'人的被害_ブロック塀'!D43+'人的被害_自販機'!D42+'人的被害_屋外落下物'!D42</f>
        <v>0</v>
      </c>
      <c r="E42" s="28">
        <f>'人的被害_ブロック塀'!E43+'人的被害_自販機'!E42+'人的被害_屋外落下物'!E42</f>
        <v>0</v>
      </c>
      <c r="F42" s="29">
        <f>'人的被害_ブロック塀'!F43+'人的被害_自販機'!F42+'人的被害_屋外落下物'!F42</f>
        <v>0</v>
      </c>
      <c r="H42" s="8" t="s">
        <v>47</v>
      </c>
      <c r="I42" s="9"/>
      <c r="J42" s="27">
        <f>'人的被害_ブロック塀'!R43+'人的被害_自販機'!J42+'人的被害_屋外落下物'!J42</f>
        <v>0</v>
      </c>
      <c r="K42" s="28">
        <f>'人的被害_ブロック塀'!S43+'人的被害_自販機'!K42+'人的被害_屋外落下物'!K42</f>
        <v>10</v>
      </c>
      <c r="L42" s="29">
        <f>'人的被害_ブロック塀'!T43+'人的被害_自販機'!L42+'人的被害_屋外落下物'!L42</f>
        <v>3</v>
      </c>
      <c r="N42" s="8" t="s">
        <v>47</v>
      </c>
      <c r="O42" s="9"/>
      <c r="P42" s="27">
        <f>'人的被害_ブロック塀'!AF43+'人的被害_自販機'!P42+'人的被害_屋外落下物'!P42</f>
        <v>1</v>
      </c>
      <c r="Q42" s="28">
        <f>'人的被害_ブロック塀'!AG43+'人的被害_自販機'!Q42+'人的被害_屋外落下物'!Q42</f>
        <v>38</v>
      </c>
      <c r="R42" s="29">
        <f>'人的被害_ブロック塀'!AH43+'人的被害_自販機'!R42+'人的被害_屋外落下物'!R42</f>
        <v>16</v>
      </c>
    </row>
    <row r="43" spans="1:18" ht="13.5">
      <c r="A43" s="1" t="s">
        <v>48</v>
      </c>
      <c r="B43" s="8" t="s">
        <v>49</v>
      </c>
      <c r="C43" s="9"/>
      <c r="D43" s="27">
        <f>'人的被害_ブロック塀'!D44+'人的被害_自販機'!D43+'人的被害_屋外落下物'!D43</f>
        <v>0</v>
      </c>
      <c r="E43" s="28">
        <f>'人的被害_ブロック塀'!E44+'人的被害_自販機'!E43+'人的被害_屋外落下物'!E43</f>
        <v>0</v>
      </c>
      <c r="F43" s="29">
        <f>'人的被害_ブロック塀'!F44+'人的被害_自販機'!F43+'人的被害_屋外落下物'!F43</f>
        <v>0</v>
      </c>
      <c r="H43" s="8" t="s">
        <v>49</v>
      </c>
      <c r="I43" s="9"/>
      <c r="J43" s="27">
        <f>'人的被害_ブロック塀'!R44+'人的被害_自販機'!J43+'人的被害_屋外落下物'!J43</f>
        <v>0</v>
      </c>
      <c r="K43" s="28">
        <f>'人的被害_ブロック塀'!S44+'人的被害_自販機'!K43+'人的被害_屋外落下物'!K43</f>
        <v>19</v>
      </c>
      <c r="L43" s="29">
        <f>'人的被害_ブロック塀'!T44+'人的被害_自販機'!L43+'人的被害_屋外落下物'!L43</f>
        <v>7</v>
      </c>
      <c r="N43" s="8" t="s">
        <v>49</v>
      </c>
      <c r="O43" s="9"/>
      <c r="P43" s="27">
        <f>'人的被害_ブロック塀'!AF44+'人的被害_自販機'!P43+'人的被害_屋外落下物'!P43</f>
        <v>2</v>
      </c>
      <c r="Q43" s="28">
        <f>'人的被害_ブロック塀'!AG44+'人的被害_自販機'!Q43+'人的被害_屋外落下物'!Q43</f>
        <v>62</v>
      </c>
      <c r="R43" s="29">
        <f>'人的被害_ブロック塀'!AH44+'人的被害_自販機'!R43+'人的被害_屋外落下物'!R43</f>
        <v>25</v>
      </c>
    </row>
    <row r="44" spans="1:18" ht="13.5">
      <c r="A44" s="1" t="s">
        <v>50</v>
      </c>
      <c r="B44" s="8" t="s">
        <v>51</v>
      </c>
      <c r="C44" s="9"/>
      <c r="D44" s="27">
        <f>'人的被害_ブロック塀'!D45+'人的被害_自販機'!D44+'人的被害_屋外落下物'!D44</f>
        <v>0</v>
      </c>
      <c r="E44" s="28">
        <f>'人的被害_ブロック塀'!E45+'人的被害_自販機'!E44+'人的被害_屋外落下物'!E44</f>
        <v>0</v>
      </c>
      <c r="F44" s="29">
        <f>'人的被害_ブロック塀'!F45+'人的被害_自販機'!F44+'人的被害_屋外落下物'!F44</f>
        <v>0</v>
      </c>
      <c r="H44" s="8" t="s">
        <v>51</v>
      </c>
      <c r="I44" s="9"/>
      <c r="J44" s="27">
        <f>'人的被害_ブロック塀'!R45+'人的被害_自販機'!J44+'人的被害_屋外落下物'!J44</f>
        <v>0</v>
      </c>
      <c r="K44" s="28">
        <f>'人的被害_ブロック塀'!S45+'人的被害_自販機'!K44+'人的被害_屋外落下物'!K44</f>
        <v>3</v>
      </c>
      <c r="L44" s="29">
        <f>'人的被害_ブロック塀'!T45+'人的被害_自販機'!L44+'人的被害_屋外落下物'!L44</f>
        <v>2</v>
      </c>
      <c r="N44" s="8" t="s">
        <v>51</v>
      </c>
      <c r="O44" s="9"/>
      <c r="P44" s="27">
        <f>'人的被害_ブロック塀'!AF45+'人的被害_自販機'!P44+'人的被害_屋外落下物'!P44</f>
        <v>0</v>
      </c>
      <c r="Q44" s="28">
        <f>'人的被害_ブロック塀'!AG45+'人的被害_自販機'!Q44+'人的被害_屋外落下物'!Q44</f>
        <v>15</v>
      </c>
      <c r="R44" s="29">
        <f>'人的被害_ブロック塀'!AH45+'人的被害_自販機'!R44+'人的被害_屋外落下物'!R44</f>
        <v>6</v>
      </c>
    </row>
    <row r="45" spans="1:18" ht="13.5">
      <c r="A45" s="1" t="s">
        <v>52</v>
      </c>
      <c r="B45" s="8" t="s">
        <v>53</v>
      </c>
      <c r="C45" s="9"/>
      <c r="D45" s="27">
        <f>'人的被害_ブロック塀'!D46+'人的被害_自販機'!D45+'人的被害_屋外落下物'!D45</f>
        <v>0</v>
      </c>
      <c r="E45" s="28">
        <f>'人的被害_ブロック塀'!E46+'人的被害_自販機'!E45+'人的被害_屋外落下物'!E45</f>
        <v>0</v>
      </c>
      <c r="F45" s="29">
        <f>'人的被害_ブロック塀'!F46+'人的被害_自販機'!F45+'人的被害_屋外落下物'!F45</f>
        <v>0</v>
      </c>
      <c r="H45" s="8" t="s">
        <v>53</v>
      </c>
      <c r="I45" s="9"/>
      <c r="J45" s="27">
        <f>'人的被害_ブロック塀'!R46+'人的被害_自販機'!J45+'人的被害_屋外落下物'!J45</f>
        <v>0</v>
      </c>
      <c r="K45" s="28">
        <f>'人的被害_ブロック塀'!S46+'人的被害_自販機'!K45+'人的被害_屋外落下物'!K45</f>
        <v>9</v>
      </c>
      <c r="L45" s="29">
        <f>'人的被害_ブロック塀'!T46+'人的被害_自販機'!L45+'人的被害_屋外落下物'!L45</f>
        <v>3</v>
      </c>
      <c r="N45" s="8" t="s">
        <v>53</v>
      </c>
      <c r="O45" s="9"/>
      <c r="P45" s="27">
        <f>'人的被害_ブロック塀'!AF46+'人的被害_自販機'!P45+'人的被害_屋外落下物'!P45</f>
        <v>0</v>
      </c>
      <c r="Q45" s="28">
        <f>'人的被害_ブロック塀'!AG46+'人的被害_自販機'!Q45+'人的被害_屋外落下物'!Q45</f>
        <v>33</v>
      </c>
      <c r="R45" s="29">
        <f>'人的被害_ブロック塀'!AH46+'人的被害_自販機'!R45+'人的被害_屋外落下物'!R45</f>
        <v>12</v>
      </c>
    </row>
    <row r="46" spans="1:18" ht="13.5">
      <c r="A46" s="1" t="s">
        <v>54</v>
      </c>
      <c r="B46" s="8" t="s">
        <v>55</v>
      </c>
      <c r="C46" s="9"/>
      <c r="D46" s="27">
        <f>'人的被害_ブロック塀'!D47+'人的被害_自販機'!D46+'人的被害_屋外落下物'!D46</f>
        <v>0</v>
      </c>
      <c r="E46" s="28">
        <f>'人的被害_ブロック塀'!E47+'人的被害_自販機'!E46+'人的被害_屋外落下物'!E46</f>
        <v>0</v>
      </c>
      <c r="F46" s="29">
        <f>'人的被害_ブロック塀'!F47+'人的被害_自販機'!F46+'人的被害_屋外落下物'!F46</f>
        <v>0</v>
      </c>
      <c r="H46" s="8" t="s">
        <v>55</v>
      </c>
      <c r="I46" s="9"/>
      <c r="J46" s="27">
        <f>'人的被害_ブロック塀'!R47+'人的被害_自販機'!J46+'人的被害_屋外落下物'!J46</f>
        <v>0</v>
      </c>
      <c r="K46" s="28">
        <f>'人的被害_ブロック塀'!S47+'人的被害_自販機'!K46+'人的被害_屋外落下物'!K46</f>
        <v>0</v>
      </c>
      <c r="L46" s="29">
        <f>'人的被害_ブロック塀'!T47+'人的被害_自販機'!L46+'人的被害_屋外落下物'!L46</f>
        <v>0</v>
      </c>
      <c r="N46" s="8" t="s">
        <v>55</v>
      </c>
      <c r="O46" s="9"/>
      <c r="P46" s="27">
        <f>'人的被害_ブロック塀'!AF47+'人的被害_自販機'!P46+'人的被害_屋外落下物'!P46</f>
        <v>0</v>
      </c>
      <c r="Q46" s="28">
        <f>'人的被害_ブロック塀'!AG47+'人的被害_自販機'!Q46+'人的被害_屋外落下物'!Q46</f>
        <v>2</v>
      </c>
      <c r="R46" s="29">
        <f>'人的被害_ブロック塀'!AH47+'人的被害_自販機'!R46+'人的被害_屋外落下物'!R46</f>
        <v>1</v>
      </c>
    </row>
    <row r="47" spans="1:18" ht="13.5">
      <c r="A47" s="1" t="s">
        <v>56</v>
      </c>
      <c r="B47" s="8" t="s">
        <v>57</v>
      </c>
      <c r="C47" s="9"/>
      <c r="D47" s="27">
        <f>'人的被害_ブロック塀'!D48+'人的被害_自販機'!D47+'人的被害_屋外落下物'!D47</f>
        <v>0</v>
      </c>
      <c r="E47" s="28">
        <f>'人的被害_ブロック塀'!E48+'人的被害_自販機'!E47+'人的被害_屋外落下物'!E47</f>
        <v>0</v>
      </c>
      <c r="F47" s="29">
        <f>'人的被害_ブロック塀'!F48+'人的被害_自販機'!F47+'人的被害_屋外落下物'!F47</f>
        <v>0</v>
      </c>
      <c r="H47" s="8" t="s">
        <v>57</v>
      </c>
      <c r="I47" s="9"/>
      <c r="J47" s="27">
        <f>'人的被害_ブロック塀'!R48+'人的被害_自販機'!J47+'人的被害_屋外落下物'!J47</f>
        <v>0</v>
      </c>
      <c r="K47" s="28">
        <f>'人的被害_ブロック塀'!S48+'人的被害_自販機'!K47+'人的被害_屋外落下物'!K47</f>
        <v>2</v>
      </c>
      <c r="L47" s="29">
        <f>'人的被害_ブロック塀'!T48+'人的被害_自販機'!L47+'人的被害_屋外落下物'!L47</f>
        <v>0</v>
      </c>
      <c r="N47" s="8" t="s">
        <v>57</v>
      </c>
      <c r="O47" s="9"/>
      <c r="P47" s="27">
        <f>'人的被害_ブロック塀'!AF48+'人的被害_自販機'!P47+'人的被害_屋外落下物'!P47</f>
        <v>0</v>
      </c>
      <c r="Q47" s="28">
        <f>'人的被害_ブロック塀'!AG48+'人的被害_自販機'!Q47+'人的被害_屋外落下物'!Q47</f>
        <v>8</v>
      </c>
      <c r="R47" s="29">
        <f>'人的被害_ブロック塀'!AH48+'人的被害_自販機'!R47+'人的被害_屋外落下物'!R47</f>
        <v>3</v>
      </c>
    </row>
    <row r="48" spans="1:18" ht="13.5">
      <c r="A48" s="1" t="s">
        <v>58</v>
      </c>
      <c r="B48" s="8" t="s">
        <v>59</v>
      </c>
      <c r="C48" s="9"/>
      <c r="D48" s="27">
        <f>'人的被害_ブロック塀'!D49+'人的被害_自販機'!D48+'人的被害_屋外落下物'!D48</f>
        <v>0</v>
      </c>
      <c r="E48" s="28">
        <f>'人的被害_ブロック塀'!E49+'人的被害_自販機'!E48+'人的被害_屋外落下物'!E48</f>
        <v>0</v>
      </c>
      <c r="F48" s="29">
        <f>'人的被害_ブロック塀'!F49+'人的被害_自販機'!F48+'人的被害_屋外落下物'!F48</f>
        <v>0</v>
      </c>
      <c r="H48" s="8" t="s">
        <v>59</v>
      </c>
      <c r="I48" s="9"/>
      <c r="J48" s="27">
        <f>'人的被害_ブロック塀'!R49+'人的被害_自販機'!J48+'人的被害_屋外落下物'!J48</f>
        <v>0</v>
      </c>
      <c r="K48" s="28">
        <f>'人的被害_ブロック塀'!S49+'人的被害_自販機'!K48+'人的被害_屋外落下物'!K48</f>
        <v>18</v>
      </c>
      <c r="L48" s="29">
        <f>'人的被害_ブロック塀'!T49+'人的被害_自販機'!L48+'人的被害_屋外落下物'!L48</f>
        <v>7</v>
      </c>
      <c r="N48" s="8" t="s">
        <v>59</v>
      </c>
      <c r="O48" s="9"/>
      <c r="P48" s="27">
        <f>'人的被害_ブロック塀'!AF49+'人的被害_自販機'!P48+'人的被害_屋外落下物'!P48</f>
        <v>2</v>
      </c>
      <c r="Q48" s="28">
        <f>'人的被害_ブロック塀'!AG49+'人的被害_自販機'!Q48+'人的被害_屋外落下物'!Q48</f>
        <v>60</v>
      </c>
      <c r="R48" s="29">
        <f>'人的被害_ブロック塀'!AH49+'人的被害_自販機'!R48+'人的被害_屋外落下物'!R48</f>
        <v>24</v>
      </c>
    </row>
    <row r="49" spans="1:18" ht="13.5">
      <c r="A49" s="1" t="s">
        <v>60</v>
      </c>
      <c r="B49" s="8" t="s">
        <v>61</v>
      </c>
      <c r="C49" s="9"/>
      <c r="D49" s="27">
        <f>'人的被害_ブロック塀'!D50+'人的被害_自販機'!D49+'人的被害_屋外落下物'!D49</f>
        <v>0</v>
      </c>
      <c r="E49" s="28">
        <f>'人的被害_ブロック塀'!E50+'人的被害_自販機'!E49+'人的被害_屋外落下物'!E49</f>
        <v>0</v>
      </c>
      <c r="F49" s="29">
        <f>'人的被害_ブロック塀'!F50+'人的被害_自販機'!F49+'人的被害_屋外落下物'!F49</f>
        <v>0</v>
      </c>
      <c r="H49" s="8" t="s">
        <v>61</v>
      </c>
      <c r="I49" s="9"/>
      <c r="J49" s="27">
        <f>'人的被害_ブロック塀'!R50+'人的被害_自販機'!J49+'人的被害_屋外落下物'!J49</f>
        <v>0</v>
      </c>
      <c r="K49" s="28">
        <f>'人的被害_ブロック塀'!S50+'人的被害_自販機'!K49+'人的被害_屋外落下物'!K49</f>
        <v>0</v>
      </c>
      <c r="L49" s="29">
        <f>'人的被害_ブロック塀'!T50+'人的被害_自販機'!L49+'人的被害_屋外落下物'!L49</f>
        <v>0</v>
      </c>
      <c r="N49" s="8" t="s">
        <v>61</v>
      </c>
      <c r="O49" s="9"/>
      <c r="P49" s="27">
        <f>'人的被害_ブロック塀'!AF50+'人的被害_自販機'!P49+'人的被害_屋外落下物'!P49</f>
        <v>0</v>
      </c>
      <c r="Q49" s="28">
        <f>'人的被害_ブロック塀'!AG50+'人的被害_自販機'!Q49+'人的被害_屋外落下物'!Q49</f>
        <v>2</v>
      </c>
      <c r="R49" s="29">
        <f>'人的被害_ブロック塀'!AH50+'人的被害_自販機'!R49+'人的被害_屋外落下物'!R49</f>
        <v>1</v>
      </c>
    </row>
    <row r="50" spans="1:18" ht="13.5">
      <c r="A50" s="1" t="s">
        <v>62</v>
      </c>
      <c r="B50" s="8" t="s">
        <v>63</v>
      </c>
      <c r="C50" s="9"/>
      <c r="D50" s="27">
        <f>'人的被害_ブロック塀'!D51+'人的被害_自販機'!D50+'人的被害_屋外落下物'!D50</f>
        <v>0</v>
      </c>
      <c r="E50" s="28">
        <f>'人的被害_ブロック塀'!E51+'人的被害_自販機'!E50+'人的被害_屋外落下物'!E50</f>
        <v>0</v>
      </c>
      <c r="F50" s="29">
        <f>'人的被害_ブロック塀'!F51+'人的被害_自販機'!F50+'人的被害_屋外落下物'!F50</f>
        <v>0</v>
      </c>
      <c r="H50" s="8" t="s">
        <v>63</v>
      </c>
      <c r="I50" s="9"/>
      <c r="J50" s="27">
        <f>'人的被害_ブロック塀'!R51+'人的被害_自販機'!J50+'人的被害_屋外落下物'!J50</f>
        <v>0</v>
      </c>
      <c r="K50" s="28">
        <f>'人的被害_ブロック塀'!S51+'人的被害_自販機'!K50+'人的被害_屋外落下物'!K50</f>
        <v>7</v>
      </c>
      <c r="L50" s="29">
        <f>'人的被害_ブロック塀'!T51+'人的被害_自販機'!L50+'人的被害_屋外落下物'!L50</f>
        <v>2</v>
      </c>
      <c r="N50" s="8" t="s">
        <v>63</v>
      </c>
      <c r="O50" s="9"/>
      <c r="P50" s="27">
        <f>'人的被害_ブロック塀'!AF51+'人的被害_自販機'!P50+'人的被害_屋外落下物'!P50</f>
        <v>0</v>
      </c>
      <c r="Q50" s="28">
        <f>'人的被害_ブロック塀'!AG51+'人的被害_自販機'!Q50+'人的被害_屋外落下物'!Q50</f>
        <v>24</v>
      </c>
      <c r="R50" s="29">
        <f>'人的被害_ブロック塀'!AH51+'人的被害_自販機'!R50+'人的被害_屋外落下物'!R50</f>
        <v>9</v>
      </c>
    </row>
    <row r="51" spans="1:18" ht="13.5">
      <c r="A51" s="1" t="s">
        <v>64</v>
      </c>
      <c r="B51" s="8" t="s">
        <v>65</v>
      </c>
      <c r="C51" s="9"/>
      <c r="D51" s="27">
        <f>'人的被害_ブロック塀'!D52+'人的被害_自販機'!D51+'人的被害_屋外落下物'!D51</f>
        <v>0</v>
      </c>
      <c r="E51" s="28">
        <f>'人的被害_ブロック塀'!E52+'人的被害_自販機'!E51+'人的被害_屋外落下物'!E51</f>
        <v>0</v>
      </c>
      <c r="F51" s="29">
        <f>'人的被害_ブロック塀'!F52+'人的被害_自販機'!F51+'人的被害_屋外落下物'!F51</f>
        <v>0</v>
      </c>
      <c r="H51" s="8" t="s">
        <v>65</v>
      </c>
      <c r="I51" s="9"/>
      <c r="J51" s="27">
        <f>'人的被害_ブロック塀'!R52+'人的被害_自販機'!J51+'人的被害_屋外落下物'!J51</f>
        <v>0</v>
      </c>
      <c r="K51" s="28">
        <f>'人的被害_ブロック塀'!S52+'人的被害_自販機'!K51+'人的被害_屋外落下物'!K51</f>
        <v>6</v>
      </c>
      <c r="L51" s="29">
        <f>'人的被害_ブロック塀'!T52+'人的被害_自販機'!L51+'人的被害_屋外落下物'!L51</f>
        <v>2</v>
      </c>
      <c r="N51" s="8" t="s">
        <v>65</v>
      </c>
      <c r="O51" s="9"/>
      <c r="P51" s="27">
        <f>'人的被害_ブロック塀'!AF52+'人的被害_自販機'!P51+'人的被害_屋外落下物'!P51</f>
        <v>0</v>
      </c>
      <c r="Q51" s="28">
        <f>'人的被害_ブロック塀'!AG52+'人的被害_自販機'!Q51+'人的被害_屋外落下物'!Q51</f>
        <v>22</v>
      </c>
      <c r="R51" s="29">
        <f>'人的被害_ブロック塀'!AH52+'人的被害_自販機'!R51+'人的被害_屋外落下物'!R51</f>
        <v>9</v>
      </c>
    </row>
    <row r="52" spans="1:18" ht="13.5">
      <c r="A52" s="1" t="s">
        <v>66</v>
      </c>
      <c r="B52" s="8" t="s">
        <v>67</v>
      </c>
      <c r="C52" s="9"/>
      <c r="D52" s="27">
        <f>'人的被害_ブロック塀'!D53+'人的被害_自販機'!D52+'人的被害_屋外落下物'!D52</f>
        <v>0</v>
      </c>
      <c r="E52" s="28">
        <f>'人的被害_ブロック塀'!E53+'人的被害_自販機'!E52+'人的被害_屋外落下物'!E52</f>
        <v>0</v>
      </c>
      <c r="F52" s="29">
        <f>'人的被害_ブロック塀'!F53+'人的被害_自販機'!F52+'人的被害_屋外落下物'!F52</f>
        <v>0</v>
      </c>
      <c r="H52" s="8" t="s">
        <v>67</v>
      </c>
      <c r="I52" s="9"/>
      <c r="J52" s="27">
        <f>'人的被害_ブロック塀'!R53+'人的被害_自販機'!J52+'人的被害_屋外落下物'!J52</f>
        <v>0</v>
      </c>
      <c r="K52" s="28">
        <f>'人的被害_ブロック塀'!S53+'人的被害_自販機'!K52+'人的被害_屋外落下物'!K52</f>
        <v>2</v>
      </c>
      <c r="L52" s="29">
        <f>'人的被害_ブロック塀'!T53+'人的被害_自販機'!L52+'人的被害_屋外落下物'!L52</f>
        <v>0</v>
      </c>
      <c r="N52" s="8" t="s">
        <v>67</v>
      </c>
      <c r="O52" s="9"/>
      <c r="P52" s="27">
        <f>'人的被害_ブロック塀'!AF53+'人的被害_自販機'!P52+'人的被害_屋外落下物'!P52</f>
        <v>0</v>
      </c>
      <c r="Q52" s="28">
        <f>'人的被害_ブロック塀'!AG53+'人的被害_自販機'!Q52+'人的被害_屋外落下物'!Q52</f>
        <v>6</v>
      </c>
      <c r="R52" s="29">
        <f>'人的被害_ブロック塀'!AH53+'人的被害_自販機'!R52+'人的被害_屋外落下物'!R52</f>
        <v>2</v>
      </c>
    </row>
    <row r="53" spans="1:18" ht="13.5">
      <c r="A53" s="1" t="s">
        <v>68</v>
      </c>
      <c r="B53" s="8" t="s">
        <v>69</v>
      </c>
      <c r="C53" s="9"/>
      <c r="D53" s="27">
        <f>'人的被害_ブロック塀'!D54+'人的被害_自販機'!D53+'人的被害_屋外落下物'!D53</f>
        <v>0</v>
      </c>
      <c r="E53" s="28">
        <f>'人的被害_ブロック塀'!E54+'人的被害_自販機'!E53+'人的被害_屋外落下物'!E53</f>
        <v>0</v>
      </c>
      <c r="F53" s="29">
        <f>'人的被害_ブロック塀'!F54+'人的被害_自販機'!F53+'人的被害_屋外落下物'!F53</f>
        <v>0</v>
      </c>
      <c r="H53" s="8" t="s">
        <v>69</v>
      </c>
      <c r="I53" s="9"/>
      <c r="J53" s="27">
        <f>'人的被害_ブロック塀'!R54+'人的被害_自販機'!J53+'人的被害_屋外落下物'!J53</f>
        <v>0</v>
      </c>
      <c r="K53" s="28">
        <f>'人的被害_ブロック塀'!S54+'人的被害_自販機'!K53+'人的被害_屋外落下物'!K53</f>
        <v>2</v>
      </c>
      <c r="L53" s="29">
        <f>'人的被害_ブロック塀'!T54+'人的被害_自販機'!L53+'人的被害_屋外落下物'!L53</f>
        <v>0</v>
      </c>
      <c r="N53" s="8" t="s">
        <v>69</v>
      </c>
      <c r="O53" s="9"/>
      <c r="P53" s="27">
        <f>'人的被害_ブロック塀'!AF54+'人的被害_自販機'!P53+'人的被害_屋外落下物'!P53</f>
        <v>0</v>
      </c>
      <c r="Q53" s="28">
        <f>'人的被害_ブロック塀'!AG54+'人的被害_自販機'!Q53+'人的被害_屋外落下物'!Q53</f>
        <v>6</v>
      </c>
      <c r="R53" s="29">
        <f>'人的被害_ブロック塀'!AH54+'人的被害_自販機'!R53+'人的被害_屋外落下物'!R53</f>
        <v>2</v>
      </c>
    </row>
    <row r="54" spans="1:18" ht="13.5">
      <c r="A54" s="1" t="s">
        <v>70</v>
      </c>
      <c r="B54" s="8" t="s">
        <v>71</v>
      </c>
      <c r="C54" s="9"/>
      <c r="D54" s="27">
        <f>'人的被害_ブロック塀'!D55+'人的被害_自販機'!D54+'人的被害_屋外落下物'!D54</f>
        <v>0</v>
      </c>
      <c r="E54" s="28">
        <f>'人的被害_ブロック塀'!E55+'人的被害_自販機'!E54+'人的被害_屋外落下物'!E54</f>
        <v>0</v>
      </c>
      <c r="F54" s="29">
        <f>'人的被害_ブロック塀'!F55+'人的被害_自販機'!F54+'人的被害_屋外落下物'!F54</f>
        <v>0</v>
      </c>
      <c r="H54" s="8" t="s">
        <v>71</v>
      </c>
      <c r="I54" s="9"/>
      <c r="J54" s="27">
        <f>'人的被害_ブロック塀'!R55+'人的被害_自販機'!J54+'人的被害_屋外落下物'!J54</f>
        <v>0</v>
      </c>
      <c r="K54" s="28">
        <f>'人的被害_ブロック塀'!S55+'人的被害_自販機'!K54+'人的被害_屋外落下物'!K54</f>
        <v>1</v>
      </c>
      <c r="L54" s="29">
        <f>'人的被害_ブロック塀'!T55+'人的被害_自販機'!L54+'人的被害_屋外落下物'!L54</f>
        <v>0</v>
      </c>
      <c r="N54" s="8" t="s">
        <v>71</v>
      </c>
      <c r="O54" s="9"/>
      <c r="P54" s="27">
        <f>'人的被害_ブロック塀'!AF55+'人的被害_自販機'!P54+'人的被害_屋外落下物'!P54</f>
        <v>0</v>
      </c>
      <c r="Q54" s="28">
        <f>'人的被害_ブロック塀'!AG55+'人的被害_自販機'!Q54+'人的被害_屋外落下物'!Q54</f>
        <v>6</v>
      </c>
      <c r="R54" s="29">
        <f>'人的被害_ブロック塀'!AH55+'人的被害_自販機'!R54+'人的被害_屋外落下物'!R54</f>
        <v>2</v>
      </c>
    </row>
    <row r="55" spans="1:18" ht="13.5">
      <c r="A55" s="1" t="s">
        <v>72</v>
      </c>
      <c r="B55" s="8" t="s">
        <v>73</v>
      </c>
      <c r="C55" s="9"/>
      <c r="D55" s="27">
        <f>'人的被害_ブロック塀'!D56+'人的被害_自販機'!D55+'人的被害_屋外落下物'!D55</f>
        <v>0</v>
      </c>
      <c r="E55" s="28">
        <f>'人的被害_ブロック塀'!E56+'人的被害_自販機'!E55+'人的被害_屋外落下物'!E55</f>
        <v>0</v>
      </c>
      <c r="F55" s="29">
        <f>'人的被害_ブロック塀'!F56+'人的被害_自販機'!F55+'人的被害_屋外落下物'!F55</f>
        <v>0</v>
      </c>
      <c r="H55" s="8" t="s">
        <v>73</v>
      </c>
      <c r="I55" s="9"/>
      <c r="J55" s="27">
        <f>'人的被害_ブロック塀'!R56+'人的被害_自販機'!J55+'人的被害_屋外落下物'!J55</f>
        <v>0</v>
      </c>
      <c r="K55" s="28">
        <f>'人的被害_ブロック塀'!S56+'人的被害_自販機'!K55+'人的被害_屋外落下物'!K55</f>
        <v>3</v>
      </c>
      <c r="L55" s="29">
        <f>'人的被害_ブロック塀'!T56+'人的被害_自販機'!L55+'人的被害_屋外落下物'!L55</f>
        <v>1</v>
      </c>
      <c r="N55" s="8" t="s">
        <v>73</v>
      </c>
      <c r="O55" s="9"/>
      <c r="P55" s="27">
        <f>'人的被害_ブロック塀'!AF56+'人的被害_自販機'!P55+'人的被害_屋外落下物'!P55</f>
        <v>0</v>
      </c>
      <c r="Q55" s="28">
        <f>'人的被害_ブロック塀'!AG56+'人的被害_自販機'!Q55+'人的被害_屋外落下物'!Q55</f>
        <v>12</v>
      </c>
      <c r="R55" s="29">
        <f>'人的被害_ブロック塀'!AH56+'人的被害_自販機'!R55+'人的被害_屋外落下物'!R55</f>
        <v>6</v>
      </c>
    </row>
    <row r="56" spans="1:18" ht="13.5">
      <c r="A56" s="1" t="s">
        <v>74</v>
      </c>
      <c r="B56" s="8" t="s">
        <v>75</v>
      </c>
      <c r="C56" s="9"/>
      <c r="D56" s="27">
        <f>'人的被害_ブロック塀'!D57+'人的被害_自販機'!D56+'人的被害_屋外落下物'!D56</f>
        <v>0</v>
      </c>
      <c r="E56" s="28">
        <f>'人的被害_ブロック塀'!E57+'人的被害_自販機'!E56+'人的被害_屋外落下物'!E56</f>
        <v>0</v>
      </c>
      <c r="F56" s="29">
        <f>'人的被害_ブロック塀'!F57+'人的被害_自販機'!F56+'人的被害_屋外落下物'!F56</f>
        <v>0</v>
      </c>
      <c r="H56" s="8" t="s">
        <v>75</v>
      </c>
      <c r="I56" s="9"/>
      <c r="J56" s="27">
        <f>'人的被害_ブロック塀'!R57+'人的被害_自販機'!J56+'人的被害_屋外落下物'!J56</f>
        <v>0</v>
      </c>
      <c r="K56" s="28">
        <f>'人的被害_ブロック塀'!S57+'人的被害_自販機'!K56+'人的被害_屋外落下物'!K56</f>
        <v>8</v>
      </c>
      <c r="L56" s="29">
        <f>'人的被害_ブロック塀'!T57+'人的被害_自販機'!L56+'人的被害_屋外落下物'!L56</f>
        <v>3</v>
      </c>
      <c r="N56" s="8" t="s">
        <v>75</v>
      </c>
      <c r="O56" s="9"/>
      <c r="P56" s="27">
        <f>'人的被害_ブロック塀'!AF57+'人的被害_自販機'!P56+'人的被害_屋外落下物'!P56</f>
        <v>0</v>
      </c>
      <c r="Q56" s="28">
        <f>'人的被害_ブロック塀'!AG57+'人的被害_自販機'!Q56+'人的被害_屋外落下物'!Q56</f>
        <v>28</v>
      </c>
      <c r="R56" s="29">
        <f>'人的被害_ブロック塀'!AH57+'人的被害_自販機'!R56+'人的被害_屋外落下物'!R56</f>
        <v>12</v>
      </c>
    </row>
    <row r="57" spans="1:18" ht="13.5">
      <c r="A57" s="1" t="s">
        <v>76</v>
      </c>
      <c r="B57" s="8" t="s">
        <v>77</v>
      </c>
      <c r="C57" s="9"/>
      <c r="D57" s="27">
        <f>'人的被害_ブロック塀'!D58+'人的被害_自販機'!D57+'人的被害_屋外落下物'!D57</f>
        <v>0</v>
      </c>
      <c r="E57" s="28">
        <f>'人的被害_ブロック塀'!E58+'人的被害_自販機'!E57+'人的被害_屋外落下物'!E57</f>
        <v>0</v>
      </c>
      <c r="F57" s="29">
        <f>'人的被害_ブロック塀'!F58+'人的被害_自販機'!F57+'人的被害_屋外落下物'!F57</f>
        <v>0</v>
      </c>
      <c r="H57" s="8" t="s">
        <v>77</v>
      </c>
      <c r="I57" s="9"/>
      <c r="J57" s="27">
        <f>'人的被害_ブロック塀'!R58+'人的被害_自販機'!J57+'人的被害_屋外落下物'!J57</f>
        <v>0</v>
      </c>
      <c r="K57" s="28">
        <f>'人的被害_ブロック塀'!S58+'人的被害_自販機'!K57+'人的被害_屋外落下物'!K57</f>
        <v>3</v>
      </c>
      <c r="L57" s="29">
        <f>'人的被害_ブロック塀'!T58+'人的被害_自販機'!L57+'人的被害_屋外落下物'!L57</f>
        <v>1</v>
      </c>
      <c r="N57" s="8" t="s">
        <v>77</v>
      </c>
      <c r="O57" s="9"/>
      <c r="P57" s="27">
        <f>'人的被害_ブロック塀'!AF58+'人的被害_自販機'!P57+'人的被害_屋外落下物'!P57</f>
        <v>0</v>
      </c>
      <c r="Q57" s="28">
        <f>'人的被害_ブロック塀'!AG58+'人的被害_自販機'!Q57+'人的被害_屋外落下物'!Q57</f>
        <v>11</v>
      </c>
      <c r="R57" s="29">
        <f>'人的被害_ブロック塀'!AH58+'人的被害_自販機'!R57+'人的被害_屋外落下物'!R57</f>
        <v>5</v>
      </c>
    </row>
    <row r="58" spans="1:18" ht="13.5">
      <c r="A58" s="1" t="s">
        <v>78</v>
      </c>
      <c r="B58" s="8" t="s">
        <v>79</v>
      </c>
      <c r="C58" s="9"/>
      <c r="D58" s="27">
        <f>'人的被害_ブロック塀'!D59+'人的被害_自販機'!D58+'人的被害_屋外落下物'!D58</f>
        <v>0</v>
      </c>
      <c r="E58" s="28">
        <f>'人的被害_ブロック塀'!E59+'人的被害_自販機'!E58+'人的被害_屋外落下物'!E58</f>
        <v>0</v>
      </c>
      <c r="F58" s="29">
        <f>'人的被害_ブロック塀'!F59+'人的被害_自販機'!F58+'人的被害_屋外落下物'!F58</f>
        <v>0</v>
      </c>
      <c r="H58" s="8" t="s">
        <v>79</v>
      </c>
      <c r="I58" s="9"/>
      <c r="J58" s="27">
        <f>'人的被害_ブロック塀'!R59+'人的被害_自販機'!J58+'人的被害_屋外落下物'!J58</f>
        <v>0</v>
      </c>
      <c r="K58" s="28">
        <f>'人的被害_ブロック塀'!S59+'人的被害_自販機'!K58+'人的被害_屋外落下物'!K58</f>
        <v>2</v>
      </c>
      <c r="L58" s="29">
        <f>'人的被害_ブロック塀'!T59+'人的被害_自販機'!L58+'人的被害_屋外落下物'!L58</f>
        <v>0</v>
      </c>
      <c r="N58" s="8" t="s">
        <v>79</v>
      </c>
      <c r="O58" s="9"/>
      <c r="P58" s="27">
        <f>'人的被害_ブロック塀'!AF59+'人的被害_自販機'!P58+'人的被害_屋外落下物'!P58</f>
        <v>0</v>
      </c>
      <c r="Q58" s="28">
        <f>'人的被害_ブロック塀'!AG59+'人的被害_自販機'!Q58+'人的被害_屋外落下物'!Q58</f>
        <v>6</v>
      </c>
      <c r="R58" s="29">
        <f>'人的被害_ブロック塀'!AH59+'人的被害_自販機'!R58+'人的被害_屋外落下物'!R58</f>
        <v>2</v>
      </c>
    </row>
    <row r="59" spans="1:18" ht="13.5">
      <c r="A59" s="1" t="s">
        <v>80</v>
      </c>
      <c r="B59" s="8" t="s">
        <v>81</v>
      </c>
      <c r="C59" s="9"/>
      <c r="D59" s="27">
        <f>'人的被害_ブロック塀'!D60+'人的被害_自販機'!D59+'人的被害_屋外落下物'!D59</f>
        <v>0</v>
      </c>
      <c r="E59" s="28">
        <f>'人的被害_ブロック塀'!E60+'人的被害_自販機'!E59+'人的被害_屋外落下物'!E59</f>
        <v>0</v>
      </c>
      <c r="F59" s="29">
        <f>'人的被害_ブロック塀'!F60+'人的被害_自販機'!F59+'人的被害_屋外落下物'!F59</f>
        <v>0</v>
      </c>
      <c r="H59" s="8" t="s">
        <v>81</v>
      </c>
      <c r="I59" s="9"/>
      <c r="J59" s="27">
        <f>'人的被害_ブロック塀'!R60+'人的被害_自販機'!J59+'人的被害_屋外落下物'!J59</f>
        <v>0</v>
      </c>
      <c r="K59" s="28">
        <f>'人的被害_ブロック塀'!S60+'人的被害_自販機'!K59+'人的被害_屋外落下物'!K59</f>
        <v>3</v>
      </c>
      <c r="L59" s="29">
        <f>'人的被害_ブロック塀'!T60+'人的被害_自販機'!L59+'人的被害_屋外落下物'!L59</f>
        <v>1</v>
      </c>
      <c r="N59" s="8" t="s">
        <v>81</v>
      </c>
      <c r="O59" s="9"/>
      <c r="P59" s="27">
        <f>'人的被害_ブロック塀'!AF60+'人的被害_自販機'!P59+'人的被害_屋外落下物'!P59</f>
        <v>0</v>
      </c>
      <c r="Q59" s="28">
        <f>'人的被害_ブロック塀'!AG60+'人的被害_自販機'!Q59+'人的被害_屋外落下物'!Q59</f>
        <v>9</v>
      </c>
      <c r="R59" s="29">
        <f>'人的被害_ブロック塀'!AH60+'人的被害_自販機'!R59+'人的被害_屋外落下物'!R59</f>
        <v>3</v>
      </c>
    </row>
    <row r="60" spans="1:18" ht="13.5">
      <c r="A60" s="1" t="s">
        <v>82</v>
      </c>
      <c r="B60" s="8" t="s">
        <v>83</v>
      </c>
      <c r="C60" s="9"/>
      <c r="D60" s="27">
        <f>'人的被害_ブロック塀'!D61+'人的被害_自販機'!D60+'人的被害_屋外落下物'!D60</f>
        <v>0</v>
      </c>
      <c r="E60" s="28">
        <f>'人的被害_ブロック塀'!E61+'人的被害_自販機'!E60+'人的被害_屋外落下物'!E60</f>
        <v>0</v>
      </c>
      <c r="F60" s="29">
        <f>'人的被害_ブロック塀'!F61+'人的被害_自販機'!F60+'人的被害_屋外落下物'!F60</f>
        <v>0</v>
      </c>
      <c r="H60" s="8" t="s">
        <v>83</v>
      </c>
      <c r="I60" s="9"/>
      <c r="J60" s="27">
        <f>'人的被害_ブロック塀'!R61+'人的被害_自販機'!J60+'人的被害_屋外落下物'!J60</f>
        <v>0</v>
      </c>
      <c r="K60" s="28">
        <f>'人的被害_ブロック塀'!S61+'人的被害_自販機'!K60+'人的被害_屋外落下物'!K60</f>
        <v>25</v>
      </c>
      <c r="L60" s="29">
        <f>'人的被害_ブロック塀'!T61+'人的被害_自販機'!L60+'人的被害_屋外落下物'!L60</f>
        <v>9</v>
      </c>
      <c r="N60" s="8" t="s">
        <v>83</v>
      </c>
      <c r="O60" s="9"/>
      <c r="P60" s="27">
        <f>'人的被害_ブロック塀'!AF61+'人的被害_自販機'!P60+'人的被害_屋外落下物'!P60</f>
        <v>2</v>
      </c>
      <c r="Q60" s="28">
        <f>'人的被害_ブロック塀'!AG61+'人的被害_自販機'!Q60+'人的被害_屋外落下物'!Q60</f>
        <v>87</v>
      </c>
      <c r="R60" s="29">
        <f>'人的被害_ブロック塀'!AH61+'人的被害_自販機'!R60+'人的被害_屋外落下物'!R60</f>
        <v>34</v>
      </c>
    </row>
    <row r="61" spans="1:18" ht="13.5">
      <c r="A61" s="1" t="s">
        <v>84</v>
      </c>
      <c r="B61" s="8" t="s">
        <v>85</v>
      </c>
      <c r="C61" s="9"/>
      <c r="D61" s="27">
        <f>'人的被害_ブロック塀'!D62+'人的被害_自販機'!D61+'人的被害_屋外落下物'!D61</f>
        <v>0</v>
      </c>
      <c r="E61" s="28">
        <f>'人的被害_ブロック塀'!E62+'人的被害_自販機'!E61+'人的被害_屋外落下物'!E61</f>
        <v>0</v>
      </c>
      <c r="F61" s="29">
        <f>'人的被害_ブロック塀'!F62+'人的被害_自販機'!F61+'人的被害_屋外落下物'!F61</f>
        <v>0</v>
      </c>
      <c r="H61" s="8" t="s">
        <v>85</v>
      </c>
      <c r="I61" s="9"/>
      <c r="J61" s="27">
        <f>'人的被害_ブロック塀'!R62+'人的被害_自販機'!J61+'人的被害_屋外落下物'!J61</f>
        <v>0</v>
      </c>
      <c r="K61" s="28">
        <f>'人的被害_ブロック塀'!S62+'人的被害_自販機'!K61+'人的被害_屋外落下物'!K61</f>
        <v>0</v>
      </c>
      <c r="L61" s="29">
        <f>'人的被害_ブロック塀'!T62+'人的被害_自販機'!L61+'人的被害_屋外落下物'!L61</f>
        <v>0</v>
      </c>
      <c r="N61" s="8" t="s">
        <v>85</v>
      </c>
      <c r="O61" s="9"/>
      <c r="P61" s="27">
        <f>'人的被害_ブロック塀'!AF62+'人的被害_自販機'!P61+'人的被害_屋外落下物'!P61</f>
        <v>0</v>
      </c>
      <c r="Q61" s="28">
        <f>'人的被害_ブロック塀'!AG62+'人的被害_自販機'!Q61+'人的被害_屋外落下物'!Q61</f>
        <v>2</v>
      </c>
      <c r="R61" s="29">
        <f>'人的被害_ブロック塀'!AH62+'人的被害_自販機'!R61+'人的被害_屋外落下物'!R61</f>
        <v>1</v>
      </c>
    </row>
    <row r="62" spans="1:18" ht="13.5">
      <c r="A62" s="1" t="s">
        <v>86</v>
      </c>
      <c r="B62" s="8" t="s">
        <v>87</v>
      </c>
      <c r="C62" s="9"/>
      <c r="D62" s="27">
        <f>'人的被害_ブロック塀'!D63+'人的被害_自販機'!D62+'人的被害_屋外落下物'!D62</f>
        <v>0</v>
      </c>
      <c r="E62" s="28">
        <f>'人的被害_ブロック塀'!E63+'人的被害_自販機'!E62+'人的被害_屋外落下物'!E62</f>
        <v>0</v>
      </c>
      <c r="F62" s="29">
        <f>'人的被害_ブロック塀'!F63+'人的被害_自販機'!F62+'人的被害_屋外落下物'!F62</f>
        <v>0</v>
      </c>
      <c r="H62" s="8" t="s">
        <v>87</v>
      </c>
      <c r="I62" s="9"/>
      <c r="J62" s="27">
        <f>'人的被害_ブロック塀'!R63+'人的被害_自販機'!J62+'人的被害_屋外落下物'!J62</f>
        <v>0</v>
      </c>
      <c r="K62" s="28">
        <f>'人的被害_ブロック塀'!S63+'人的被害_自販機'!K62+'人的被害_屋外落下物'!K62</f>
        <v>1</v>
      </c>
      <c r="L62" s="29">
        <f>'人的被害_ブロック塀'!T63+'人的被害_自販機'!L62+'人的被害_屋外落下物'!L62</f>
        <v>0</v>
      </c>
      <c r="N62" s="8" t="s">
        <v>87</v>
      </c>
      <c r="O62" s="9"/>
      <c r="P62" s="27">
        <f>'人的被害_ブロック塀'!AF63+'人的被害_自販機'!P62+'人的被害_屋外落下物'!P62</f>
        <v>0</v>
      </c>
      <c r="Q62" s="28">
        <f>'人的被害_ブロック塀'!AG63+'人的被害_自販機'!Q62+'人的被害_屋外落下物'!Q62</f>
        <v>3</v>
      </c>
      <c r="R62" s="29">
        <f>'人的被害_ブロック塀'!AH63+'人的被害_自販機'!R62+'人的被害_屋外落下物'!R62</f>
        <v>2</v>
      </c>
    </row>
    <row r="63" spans="1:18" ht="13.5">
      <c r="A63" s="1" t="s">
        <v>88</v>
      </c>
      <c r="B63" s="8" t="s">
        <v>89</v>
      </c>
      <c r="C63" s="9"/>
      <c r="D63" s="27">
        <f>'人的被害_ブロック塀'!D64+'人的被害_自販機'!D63+'人的被害_屋外落下物'!D63</f>
        <v>0</v>
      </c>
      <c r="E63" s="28">
        <f>'人的被害_ブロック塀'!E64+'人的被害_自販機'!E63+'人的被害_屋外落下物'!E63</f>
        <v>0</v>
      </c>
      <c r="F63" s="29">
        <f>'人的被害_ブロック塀'!F64+'人的被害_自販機'!F63+'人的被害_屋外落下物'!F63</f>
        <v>0</v>
      </c>
      <c r="H63" s="8" t="s">
        <v>89</v>
      </c>
      <c r="I63" s="9"/>
      <c r="J63" s="27">
        <f>'人的被害_ブロック塀'!R64+'人的被害_自販機'!J63+'人的被害_屋外落下物'!J63</f>
        <v>0</v>
      </c>
      <c r="K63" s="28">
        <f>'人的被害_ブロック塀'!S64+'人的被害_自販機'!K63+'人的被害_屋外落下物'!K63</f>
        <v>2</v>
      </c>
      <c r="L63" s="29">
        <f>'人的被害_ブロック塀'!T64+'人的被害_自販機'!L63+'人的被害_屋外落下物'!L63</f>
        <v>0</v>
      </c>
      <c r="N63" s="8" t="s">
        <v>89</v>
      </c>
      <c r="O63" s="9"/>
      <c r="P63" s="27">
        <f>'人的被害_ブロック塀'!AF64+'人的被害_自販機'!P63+'人的被害_屋外落下物'!P63</f>
        <v>0</v>
      </c>
      <c r="Q63" s="28">
        <f>'人的被害_ブロック塀'!AG64+'人的被害_自販機'!Q63+'人的被害_屋外落下物'!Q63</f>
        <v>6</v>
      </c>
      <c r="R63" s="29">
        <f>'人的被害_ブロック塀'!AH64+'人的被害_自販機'!R63+'人的被害_屋外落下物'!R63</f>
        <v>2</v>
      </c>
    </row>
    <row r="64" spans="1:18" ht="13.5">
      <c r="A64" s="1" t="s">
        <v>90</v>
      </c>
      <c r="B64" s="8" t="s">
        <v>91</v>
      </c>
      <c r="C64" s="9"/>
      <c r="D64" s="27">
        <f>'人的被害_ブロック塀'!D65+'人的被害_自販機'!D64+'人的被害_屋外落下物'!D64</f>
        <v>0</v>
      </c>
      <c r="E64" s="28">
        <f>'人的被害_ブロック塀'!E65+'人的被害_自販機'!E64+'人的被害_屋外落下物'!E64</f>
        <v>0</v>
      </c>
      <c r="F64" s="29">
        <f>'人的被害_ブロック塀'!F65+'人的被害_自販機'!F64+'人的被害_屋外落下物'!F64</f>
        <v>0</v>
      </c>
      <c r="H64" s="8" t="s">
        <v>91</v>
      </c>
      <c r="I64" s="9"/>
      <c r="J64" s="27">
        <f>'人的被害_ブロック塀'!R65+'人的被害_自販機'!J64+'人的被害_屋外落下物'!J64</f>
        <v>0</v>
      </c>
      <c r="K64" s="28">
        <f>'人的被害_ブロック塀'!S65+'人的被害_自販機'!K64+'人的被害_屋外落下物'!K64</f>
        <v>2</v>
      </c>
      <c r="L64" s="29">
        <f>'人的被害_ブロック塀'!T65+'人的被害_自販機'!L64+'人的被害_屋外落下物'!L64</f>
        <v>0</v>
      </c>
      <c r="N64" s="8" t="s">
        <v>91</v>
      </c>
      <c r="O64" s="9"/>
      <c r="P64" s="27">
        <f>'人的被害_ブロック塀'!AF65+'人的被害_自販機'!P64+'人的被害_屋外落下物'!P64</f>
        <v>0</v>
      </c>
      <c r="Q64" s="28">
        <f>'人的被害_ブロック塀'!AG65+'人的被害_自販機'!Q64+'人的被害_屋外落下物'!Q64</f>
        <v>6</v>
      </c>
      <c r="R64" s="29">
        <f>'人的被害_ブロック塀'!AH65+'人的被害_自販機'!R64+'人的被害_屋外落下物'!R64</f>
        <v>2</v>
      </c>
    </row>
    <row r="65" spans="1:18" ht="13.5">
      <c r="A65" s="1" t="s">
        <v>92</v>
      </c>
      <c r="B65" s="8" t="s">
        <v>93</v>
      </c>
      <c r="C65" s="9"/>
      <c r="D65" s="27">
        <f>'人的被害_ブロック塀'!D66+'人的被害_自販機'!D65+'人的被害_屋外落下物'!D65</f>
        <v>0</v>
      </c>
      <c r="E65" s="28">
        <f>'人的被害_ブロック塀'!E66+'人的被害_自販機'!E65+'人的被害_屋外落下物'!E65</f>
        <v>0</v>
      </c>
      <c r="F65" s="29">
        <f>'人的被害_ブロック塀'!F66+'人的被害_自販機'!F65+'人的被害_屋外落下物'!F65</f>
        <v>0</v>
      </c>
      <c r="H65" s="8" t="s">
        <v>93</v>
      </c>
      <c r="I65" s="9"/>
      <c r="J65" s="27">
        <f>'人的被害_ブロック塀'!R66+'人的被害_自販機'!J65+'人的被害_屋外落下物'!J65</f>
        <v>0</v>
      </c>
      <c r="K65" s="28">
        <f>'人的被害_ブロック塀'!S66+'人的被害_自販機'!K65+'人的被害_屋外落下物'!K65</f>
        <v>1</v>
      </c>
      <c r="L65" s="29">
        <f>'人的被害_ブロック塀'!T66+'人的被害_自販機'!L65+'人的被害_屋外落下物'!L65</f>
        <v>0</v>
      </c>
      <c r="N65" s="8" t="s">
        <v>93</v>
      </c>
      <c r="O65" s="9"/>
      <c r="P65" s="27">
        <f>'人的被害_ブロック塀'!AF66+'人的被害_自販機'!P65+'人的被害_屋外落下物'!P65</f>
        <v>0</v>
      </c>
      <c r="Q65" s="28">
        <f>'人的被害_ブロック塀'!AG66+'人的被害_自販機'!Q65+'人的被害_屋外落下物'!Q65</f>
        <v>3</v>
      </c>
      <c r="R65" s="29">
        <f>'人的被害_ブロック塀'!AH66+'人的被害_自販機'!R65+'人的被害_屋外落下物'!R65</f>
        <v>1</v>
      </c>
    </row>
    <row r="66" spans="1:18" ht="13.5">
      <c r="A66" s="1" t="s">
        <v>94</v>
      </c>
      <c r="B66" s="8" t="s">
        <v>95</v>
      </c>
      <c r="C66" s="9" t="s">
        <v>138</v>
      </c>
      <c r="D66" s="27">
        <f>'人的被害_ブロック塀'!D67+'人的被害_自販機'!D66+'人的被害_屋外落下物'!D66</f>
        <v>0</v>
      </c>
      <c r="E66" s="28">
        <f>'人的被害_ブロック塀'!E67+'人的被害_自販機'!E66+'人的被害_屋外落下物'!E66</f>
        <v>0</v>
      </c>
      <c r="F66" s="29">
        <f>'人的被害_ブロック塀'!F67+'人的被害_自販機'!F66+'人的被害_屋外落下物'!F66</f>
        <v>0</v>
      </c>
      <c r="H66" s="8" t="s">
        <v>95</v>
      </c>
      <c r="I66" s="9" t="s">
        <v>138</v>
      </c>
      <c r="J66" s="27">
        <f>'人的被害_ブロック塀'!R67+'人的被害_自販機'!J66+'人的被害_屋外落下物'!J66</f>
        <v>0</v>
      </c>
      <c r="K66" s="28">
        <f>'人的被害_ブロック塀'!S67+'人的被害_自販機'!K66+'人的被害_屋外落下物'!K66</f>
        <v>0</v>
      </c>
      <c r="L66" s="29">
        <f>'人的被害_ブロック塀'!T67+'人的被害_自販機'!L66+'人的被害_屋外落下物'!L66</f>
        <v>0</v>
      </c>
      <c r="N66" s="8" t="s">
        <v>95</v>
      </c>
      <c r="O66" s="9" t="s">
        <v>138</v>
      </c>
      <c r="P66" s="27">
        <f>'人的被害_ブロック塀'!AF67+'人的被害_自販機'!P66+'人的被害_屋外落下物'!P66</f>
        <v>0</v>
      </c>
      <c r="Q66" s="28">
        <f>'人的被害_ブロック塀'!AG67+'人的被害_自販機'!Q66+'人的被害_屋外落下物'!Q66</f>
        <v>0</v>
      </c>
      <c r="R66" s="29">
        <f>'人的被害_ブロック塀'!AH67+'人的被害_自販機'!R66+'人的被害_屋外落下物'!R66</f>
        <v>0</v>
      </c>
    </row>
    <row r="67" spans="1:18" ht="13.5">
      <c r="A67" s="1" t="s">
        <v>96</v>
      </c>
      <c r="B67" s="8" t="s">
        <v>97</v>
      </c>
      <c r="C67" s="9" t="s">
        <v>139</v>
      </c>
      <c r="D67" s="27">
        <f>'人的被害_ブロック塀'!D68+'人的被害_自販機'!D67+'人的被害_屋外落下物'!D67</f>
        <v>0</v>
      </c>
      <c r="E67" s="28">
        <f>'人的被害_ブロック塀'!E68+'人的被害_自販機'!E67+'人的被害_屋外落下物'!E67</f>
        <v>0</v>
      </c>
      <c r="F67" s="29">
        <f>'人的被害_ブロック塀'!F68+'人的被害_自販機'!F67+'人的被害_屋外落下物'!F67</f>
        <v>0</v>
      </c>
      <c r="H67" s="8" t="s">
        <v>97</v>
      </c>
      <c r="I67" s="9" t="s">
        <v>139</v>
      </c>
      <c r="J67" s="27">
        <f>'人的被害_ブロック塀'!R68+'人的被害_自販機'!J67+'人的被害_屋外落下物'!J67</f>
        <v>0</v>
      </c>
      <c r="K67" s="28">
        <f>'人的被害_ブロック塀'!S68+'人的被害_自販機'!K67+'人的被害_屋外落下物'!K67</f>
        <v>0</v>
      </c>
      <c r="L67" s="29">
        <f>'人的被害_ブロック塀'!T68+'人的被害_自販機'!L67+'人的被害_屋外落下物'!L67</f>
        <v>0</v>
      </c>
      <c r="N67" s="8" t="s">
        <v>97</v>
      </c>
      <c r="O67" s="9" t="s">
        <v>139</v>
      </c>
      <c r="P67" s="27">
        <f>'人的被害_ブロック塀'!AF68+'人的被害_自販機'!P67+'人的被害_屋外落下物'!P67</f>
        <v>0</v>
      </c>
      <c r="Q67" s="28">
        <f>'人的被害_ブロック塀'!AG68+'人的被害_自販機'!Q67+'人的被害_屋外落下物'!Q67</f>
        <v>0</v>
      </c>
      <c r="R67" s="29">
        <f>'人的被害_ブロック塀'!AH68+'人的被害_自販機'!R67+'人的被害_屋外落下物'!R67</f>
        <v>0</v>
      </c>
    </row>
    <row r="68" spans="1:18" ht="13.5">
      <c r="A68" s="1" t="s">
        <v>98</v>
      </c>
      <c r="B68" s="8" t="s">
        <v>97</v>
      </c>
      <c r="C68" s="9" t="s">
        <v>140</v>
      </c>
      <c r="D68" s="27">
        <f>'人的被害_ブロック塀'!D69+'人的被害_自販機'!D68+'人的被害_屋外落下物'!D68</f>
        <v>0</v>
      </c>
      <c r="E68" s="28">
        <f>'人的被害_ブロック塀'!E69+'人的被害_自販機'!E68+'人的被害_屋外落下物'!E68</f>
        <v>0</v>
      </c>
      <c r="F68" s="29">
        <f>'人的被害_ブロック塀'!F69+'人的被害_自販機'!F68+'人的被害_屋外落下物'!F68</f>
        <v>0</v>
      </c>
      <c r="H68" s="8" t="s">
        <v>97</v>
      </c>
      <c r="I68" s="9" t="s">
        <v>140</v>
      </c>
      <c r="J68" s="27">
        <f>'人的被害_ブロック塀'!R69+'人的被害_自販機'!J68+'人的被害_屋外落下物'!J68</f>
        <v>0</v>
      </c>
      <c r="K68" s="28">
        <f>'人的被害_ブロック塀'!S69+'人的被害_自販機'!K68+'人的被害_屋外落下物'!K68</f>
        <v>0</v>
      </c>
      <c r="L68" s="29">
        <f>'人的被害_ブロック塀'!T69+'人的被害_自販機'!L68+'人的被害_屋外落下物'!L68</f>
        <v>0</v>
      </c>
      <c r="N68" s="8" t="s">
        <v>97</v>
      </c>
      <c r="O68" s="9" t="s">
        <v>140</v>
      </c>
      <c r="P68" s="27">
        <f>'人的被害_ブロック塀'!AF69+'人的被害_自販機'!P68+'人的被害_屋外落下物'!P68</f>
        <v>0</v>
      </c>
      <c r="Q68" s="28">
        <f>'人的被害_ブロック塀'!AG69+'人的被害_自販機'!Q68+'人的被害_屋外落下物'!Q68</f>
        <v>0</v>
      </c>
      <c r="R68" s="29">
        <f>'人的被害_ブロック塀'!AH69+'人的被害_自販機'!R68+'人的被害_屋外落下物'!R68</f>
        <v>0</v>
      </c>
    </row>
    <row r="69" spans="1:18" ht="13.5">
      <c r="A69" s="1" t="s">
        <v>99</v>
      </c>
      <c r="B69" s="8" t="s">
        <v>100</v>
      </c>
      <c r="C69" s="9" t="s">
        <v>141</v>
      </c>
      <c r="D69" s="27">
        <f>'人的被害_ブロック塀'!D70+'人的被害_自販機'!D69+'人的被害_屋外落下物'!D69</f>
        <v>0</v>
      </c>
      <c r="E69" s="28">
        <f>'人的被害_ブロック塀'!E70+'人的被害_自販機'!E69+'人的被害_屋外落下物'!E69</f>
        <v>0</v>
      </c>
      <c r="F69" s="29">
        <f>'人的被害_ブロック塀'!F70+'人的被害_自販機'!F69+'人的被害_屋外落下物'!F69</f>
        <v>0</v>
      </c>
      <c r="H69" s="8" t="s">
        <v>100</v>
      </c>
      <c r="I69" s="9" t="s">
        <v>141</v>
      </c>
      <c r="J69" s="27">
        <f>'人的被害_ブロック塀'!R70+'人的被害_自販機'!J69+'人的被害_屋外落下物'!J69</f>
        <v>0</v>
      </c>
      <c r="K69" s="28">
        <f>'人的被害_ブロック塀'!S70+'人的被害_自販機'!K69+'人的被害_屋外落下物'!K69</f>
        <v>0</v>
      </c>
      <c r="L69" s="29">
        <f>'人的被害_ブロック塀'!T70+'人的被害_自販機'!L69+'人的被害_屋外落下物'!L69</f>
        <v>0</v>
      </c>
      <c r="N69" s="8" t="s">
        <v>100</v>
      </c>
      <c r="O69" s="9" t="s">
        <v>141</v>
      </c>
      <c r="P69" s="27">
        <f>'人的被害_ブロック塀'!AF70+'人的被害_自販機'!P69+'人的被害_屋外落下物'!P69</f>
        <v>0</v>
      </c>
      <c r="Q69" s="28">
        <f>'人的被害_ブロック塀'!AG70+'人的被害_自販機'!Q69+'人的被害_屋外落下物'!Q69</f>
        <v>2</v>
      </c>
      <c r="R69" s="29">
        <f>'人的被害_ブロック塀'!AH70+'人的被害_自販機'!R69+'人的被害_屋外落下物'!R69</f>
        <v>0</v>
      </c>
    </row>
    <row r="70" spans="1:18" ht="13.5">
      <c r="A70" s="1" t="s">
        <v>101</v>
      </c>
      <c r="B70" s="8" t="s">
        <v>102</v>
      </c>
      <c r="C70" s="9" t="s">
        <v>142</v>
      </c>
      <c r="D70" s="27">
        <f>'人的被害_ブロック塀'!D71+'人的被害_自販機'!D70+'人的被害_屋外落下物'!D70</f>
        <v>0</v>
      </c>
      <c r="E70" s="28">
        <f>'人的被害_ブロック塀'!E71+'人的被害_自販機'!E70+'人的被害_屋外落下物'!E70</f>
        <v>0</v>
      </c>
      <c r="F70" s="29">
        <f>'人的被害_ブロック塀'!F71+'人的被害_自販機'!F70+'人的被害_屋外落下物'!F70</f>
        <v>0</v>
      </c>
      <c r="H70" s="8" t="s">
        <v>102</v>
      </c>
      <c r="I70" s="9" t="s">
        <v>142</v>
      </c>
      <c r="J70" s="27">
        <f>'人的被害_ブロック塀'!R71+'人的被害_自販機'!J70+'人的被害_屋外落下物'!J70</f>
        <v>0</v>
      </c>
      <c r="K70" s="28">
        <f>'人的被害_ブロック塀'!S71+'人的被害_自販機'!K70+'人的被害_屋外落下物'!K70</f>
        <v>0</v>
      </c>
      <c r="L70" s="29">
        <f>'人的被害_ブロック塀'!T71+'人的被害_自販機'!L70+'人的被害_屋外落下物'!L70</f>
        <v>0</v>
      </c>
      <c r="N70" s="8" t="s">
        <v>102</v>
      </c>
      <c r="O70" s="9" t="s">
        <v>142</v>
      </c>
      <c r="P70" s="27">
        <f>'人的被害_ブロック塀'!AF71+'人的被害_自販機'!P70+'人的被害_屋外落下物'!P70</f>
        <v>0</v>
      </c>
      <c r="Q70" s="28">
        <f>'人的被害_ブロック塀'!AG71+'人的被害_自販機'!Q70+'人的被害_屋外落下物'!Q70</f>
        <v>3</v>
      </c>
      <c r="R70" s="29">
        <f>'人的被害_ブロック塀'!AH71+'人的被害_自販機'!R70+'人的被害_屋外落下物'!R70</f>
        <v>1</v>
      </c>
    </row>
    <row r="71" spans="1:18" ht="13.5">
      <c r="A71" s="1" t="s">
        <v>103</v>
      </c>
      <c r="B71" s="8" t="s">
        <v>102</v>
      </c>
      <c r="C71" s="9" t="s">
        <v>143</v>
      </c>
      <c r="D71" s="27">
        <f>'人的被害_ブロック塀'!D72+'人的被害_自販機'!D71+'人的被害_屋外落下物'!D71</f>
        <v>0</v>
      </c>
      <c r="E71" s="28">
        <f>'人的被害_ブロック塀'!E72+'人的被害_自販機'!E71+'人的被害_屋外落下物'!E71</f>
        <v>0</v>
      </c>
      <c r="F71" s="29">
        <f>'人的被害_ブロック塀'!F72+'人的被害_自販機'!F71+'人的被害_屋外落下物'!F71</f>
        <v>0</v>
      </c>
      <c r="H71" s="8" t="s">
        <v>102</v>
      </c>
      <c r="I71" s="9" t="s">
        <v>143</v>
      </c>
      <c r="J71" s="27">
        <f>'人的被害_ブロック塀'!R72+'人的被害_自販機'!J71+'人的被害_屋外落下物'!J71</f>
        <v>0</v>
      </c>
      <c r="K71" s="28">
        <f>'人的被害_ブロック塀'!S72+'人的被害_自販機'!K71+'人的被害_屋外落下物'!K71</f>
        <v>0</v>
      </c>
      <c r="L71" s="29">
        <f>'人的被害_ブロック塀'!T72+'人的被害_自販機'!L71+'人的被害_屋外落下物'!L71</f>
        <v>0</v>
      </c>
      <c r="N71" s="8" t="s">
        <v>102</v>
      </c>
      <c r="O71" s="9" t="s">
        <v>143</v>
      </c>
      <c r="P71" s="27">
        <f>'人的被害_ブロック塀'!AF72+'人的被害_自販機'!P71+'人的被害_屋外落下物'!P71</f>
        <v>0</v>
      </c>
      <c r="Q71" s="28">
        <f>'人的被害_ブロック塀'!AG72+'人的被害_自販機'!Q71+'人的被害_屋外落下物'!Q71</f>
        <v>0</v>
      </c>
      <c r="R71" s="29">
        <f>'人的被害_ブロック塀'!AH72+'人的被害_自販機'!R71+'人的被害_屋外落下物'!R71</f>
        <v>0</v>
      </c>
    </row>
    <row r="72" spans="1:18" ht="13.5">
      <c r="A72" s="1" t="s">
        <v>104</v>
      </c>
      <c r="B72" s="8" t="s">
        <v>102</v>
      </c>
      <c r="C72" s="9" t="s">
        <v>144</v>
      </c>
      <c r="D72" s="27">
        <f>'人的被害_ブロック塀'!D73+'人的被害_自販機'!D72+'人的被害_屋外落下物'!D72</f>
        <v>0</v>
      </c>
      <c r="E72" s="28">
        <f>'人的被害_ブロック塀'!E73+'人的被害_自販機'!E72+'人的被害_屋外落下物'!E72</f>
        <v>0</v>
      </c>
      <c r="F72" s="29">
        <f>'人的被害_ブロック塀'!F73+'人的被害_自販機'!F72+'人的被害_屋外落下物'!F72</f>
        <v>0</v>
      </c>
      <c r="H72" s="8" t="s">
        <v>102</v>
      </c>
      <c r="I72" s="9" t="s">
        <v>144</v>
      </c>
      <c r="J72" s="27">
        <f>'人的被害_ブロック塀'!R73+'人的被害_自販機'!J72+'人的被害_屋外落下物'!J72</f>
        <v>0</v>
      </c>
      <c r="K72" s="28">
        <f>'人的被害_ブロック塀'!S73+'人的被害_自販機'!K72+'人的被害_屋外落下物'!K72</f>
        <v>0</v>
      </c>
      <c r="L72" s="29">
        <f>'人的被害_ブロック塀'!T73+'人的被害_自販機'!L72+'人的被害_屋外落下物'!L72</f>
        <v>0</v>
      </c>
      <c r="N72" s="8" t="s">
        <v>102</v>
      </c>
      <c r="O72" s="9" t="s">
        <v>144</v>
      </c>
      <c r="P72" s="27">
        <f>'人的被害_ブロック塀'!AF73+'人的被害_自販機'!P72+'人的被害_屋外落下物'!P72</f>
        <v>0</v>
      </c>
      <c r="Q72" s="28">
        <f>'人的被害_ブロック塀'!AG73+'人的被害_自販機'!Q72+'人的被害_屋外落下物'!Q72</f>
        <v>0</v>
      </c>
      <c r="R72" s="29">
        <f>'人的被害_ブロック塀'!AH73+'人的被害_自販機'!R72+'人的被害_屋外落下物'!R72</f>
        <v>0</v>
      </c>
    </row>
    <row r="73" spans="1:18" ht="13.5">
      <c r="A73" s="1" t="s">
        <v>105</v>
      </c>
      <c r="B73" s="8" t="s">
        <v>106</v>
      </c>
      <c r="C73" s="9" t="s">
        <v>145</v>
      </c>
      <c r="D73" s="27">
        <f>'人的被害_ブロック塀'!D74+'人的被害_自販機'!D73+'人的被害_屋外落下物'!D73</f>
        <v>0</v>
      </c>
      <c r="E73" s="28">
        <f>'人的被害_ブロック塀'!E74+'人的被害_自販機'!E73+'人的被害_屋外落下物'!E73</f>
        <v>0</v>
      </c>
      <c r="F73" s="29">
        <f>'人的被害_ブロック塀'!F74+'人的被害_自販機'!F73+'人的被害_屋外落下物'!F73</f>
        <v>0</v>
      </c>
      <c r="H73" s="264" t="s">
        <v>106</v>
      </c>
      <c r="I73" s="9" t="s">
        <v>145</v>
      </c>
      <c r="J73" s="27">
        <f>'人的被害_ブロック塀'!R74+'人的被害_自販機'!J73+'人的被害_屋外落下物'!J73</f>
        <v>0</v>
      </c>
      <c r="K73" s="28">
        <f>'人的被害_ブロック塀'!S74+'人的被害_自販機'!K73+'人的被害_屋外落下物'!K73</f>
        <v>0</v>
      </c>
      <c r="L73" s="29">
        <f>'人的被害_ブロック塀'!T74+'人的被害_自販機'!L73+'人的被害_屋外落下物'!L73</f>
        <v>0</v>
      </c>
      <c r="N73" s="264" t="s">
        <v>106</v>
      </c>
      <c r="O73" s="9" t="s">
        <v>145</v>
      </c>
      <c r="P73" s="27">
        <f>'人的被害_ブロック塀'!AF74+'人的被害_自販機'!P73+'人的被害_屋外落下物'!P73</f>
        <v>0</v>
      </c>
      <c r="Q73" s="28">
        <f>'人的被害_ブロック塀'!AG74+'人的被害_自販機'!Q73+'人的被害_屋外落下物'!Q73</f>
        <v>0</v>
      </c>
      <c r="R73" s="29">
        <f>'人的被害_ブロック塀'!AH74+'人的被害_自販機'!R73+'人的被害_屋外落下物'!R73</f>
        <v>0</v>
      </c>
    </row>
    <row r="74" spans="1:18" ht="13.5">
      <c r="A74" s="1" t="s">
        <v>107</v>
      </c>
      <c r="B74" s="8" t="s">
        <v>106</v>
      </c>
      <c r="C74" s="9" t="s">
        <v>146</v>
      </c>
      <c r="D74" s="27">
        <f>'人的被害_ブロック塀'!D75+'人的被害_自販機'!D74+'人的被害_屋外落下物'!D74</f>
        <v>0</v>
      </c>
      <c r="E74" s="28">
        <f>'人的被害_ブロック塀'!E75+'人的被害_自販機'!E74+'人的被害_屋外落下物'!E74</f>
        <v>0</v>
      </c>
      <c r="F74" s="29">
        <f>'人的被害_ブロック塀'!F75+'人的被害_自販機'!F74+'人的被害_屋外落下物'!F74</f>
        <v>0</v>
      </c>
      <c r="H74" s="264" t="s">
        <v>106</v>
      </c>
      <c r="I74" s="9" t="s">
        <v>146</v>
      </c>
      <c r="J74" s="27">
        <f>'人的被害_ブロック塀'!R75+'人的被害_自販機'!J74+'人的被害_屋外落下物'!J74</f>
        <v>0</v>
      </c>
      <c r="K74" s="28">
        <f>'人的被害_ブロック塀'!S75+'人的被害_自販機'!K74+'人的被害_屋外落下物'!K74</f>
        <v>0</v>
      </c>
      <c r="L74" s="29">
        <f>'人的被害_ブロック塀'!T75+'人的被害_自販機'!L74+'人的被害_屋外落下物'!L74</f>
        <v>0</v>
      </c>
      <c r="N74" s="264" t="s">
        <v>106</v>
      </c>
      <c r="O74" s="9" t="s">
        <v>146</v>
      </c>
      <c r="P74" s="27">
        <f>'人的被害_ブロック塀'!AF75+'人的被害_自販機'!P74+'人的被害_屋外落下物'!P74</f>
        <v>0</v>
      </c>
      <c r="Q74" s="28">
        <f>'人的被害_ブロック塀'!AG75+'人的被害_自販機'!Q74+'人的被害_屋外落下物'!Q74</f>
        <v>0</v>
      </c>
      <c r="R74" s="29">
        <f>'人的被害_ブロック塀'!AH75+'人的被害_自販機'!R74+'人的被害_屋外落下物'!R74</f>
        <v>0</v>
      </c>
    </row>
    <row r="75" spans="1:18" ht="14.25" thickBot="1">
      <c r="A75" s="1" t="s">
        <v>108</v>
      </c>
      <c r="B75" s="10" t="s">
        <v>106</v>
      </c>
      <c r="C75" s="51" t="s">
        <v>147</v>
      </c>
      <c r="D75" s="33">
        <f>'人的被害_ブロック塀'!D76+'人的被害_自販機'!D75+'人的被害_屋外落下物'!D75</f>
        <v>0</v>
      </c>
      <c r="E75" s="34">
        <f>'人的被害_ブロック塀'!E76+'人的被害_自販機'!E75+'人的被害_屋外落下物'!E75</f>
        <v>0</v>
      </c>
      <c r="F75" s="35">
        <f>'人的被害_ブロック塀'!F76+'人的被害_自販機'!F75+'人的被害_屋外落下物'!F75</f>
        <v>0</v>
      </c>
      <c r="H75" s="265" t="s">
        <v>106</v>
      </c>
      <c r="I75" s="51" t="s">
        <v>147</v>
      </c>
      <c r="J75" s="33">
        <f>'人的被害_ブロック塀'!R76+'人的被害_自販機'!J75+'人的被害_屋外落下物'!J75</f>
        <v>0</v>
      </c>
      <c r="K75" s="34">
        <f>'人的被害_ブロック塀'!S76+'人的被害_自販機'!K75+'人的被害_屋外落下物'!K75</f>
        <v>0</v>
      </c>
      <c r="L75" s="35">
        <f>'人的被害_ブロック塀'!T76+'人的被害_自販機'!L75+'人的被害_屋外落下物'!L75</f>
        <v>0</v>
      </c>
      <c r="N75" s="265" t="s">
        <v>106</v>
      </c>
      <c r="O75" s="51" t="s">
        <v>147</v>
      </c>
      <c r="P75" s="33">
        <f>'人的被害_ブロック塀'!AF76+'人的被害_自販機'!P75+'人的被害_屋外落下物'!P75</f>
        <v>0</v>
      </c>
      <c r="Q75" s="34">
        <f>'人的被害_ブロック塀'!AG76+'人的被害_自販機'!Q75+'人的被害_屋外落下物'!Q75</f>
        <v>0</v>
      </c>
      <c r="R75" s="35">
        <f>'人的被害_ブロック塀'!AH76+'人的被害_自販機'!R75+'人的被害_屋外落下物'!R75</f>
        <v>0</v>
      </c>
    </row>
    <row r="76" ht="6" customHeight="1" thickBot="1"/>
    <row r="77" spans="2:18" ht="14.25" thickBot="1">
      <c r="B77" s="471" t="s">
        <v>157</v>
      </c>
      <c r="C77" s="472"/>
      <c r="D77" s="43">
        <f>SUM(D81:D83)</f>
        <v>0</v>
      </c>
      <c r="E77" s="43">
        <f>SUM(E81:E83)</f>
        <v>0</v>
      </c>
      <c r="F77" s="44">
        <f>SUM(F81:F83)</f>
        <v>0</v>
      </c>
      <c r="H77" s="423" t="s">
        <v>157</v>
      </c>
      <c r="I77" s="461"/>
      <c r="J77" s="221">
        <f>SUM(J81:J83)</f>
        <v>0</v>
      </c>
      <c r="K77" s="218">
        <f>SUM(K81:K83)</f>
        <v>321</v>
      </c>
      <c r="L77" s="222">
        <f>SUM(L81:L83)</f>
        <v>105</v>
      </c>
      <c r="N77" s="423" t="s">
        <v>157</v>
      </c>
      <c r="O77" s="461"/>
      <c r="P77" s="221">
        <f>SUM(P81:P83)</f>
        <v>11</v>
      </c>
      <c r="Q77" s="218">
        <f>SUM(Q81:Q83)</f>
        <v>1155</v>
      </c>
      <c r="R77" s="222">
        <f>SUM(R81:R83)</f>
        <v>444</v>
      </c>
    </row>
    <row r="78" ht="14.25" thickBot="1"/>
    <row r="79" spans="2:18" ht="13.5">
      <c r="B79" s="502"/>
      <c r="C79" s="503"/>
      <c r="D79" s="437" t="s">
        <v>148</v>
      </c>
      <c r="E79" s="456" t="s">
        <v>149</v>
      </c>
      <c r="F79" s="454" t="s">
        <v>150</v>
      </c>
      <c r="H79" s="429" t="s">
        <v>412</v>
      </c>
      <c r="I79" s="430"/>
      <c r="J79" s="457" t="s">
        <v>148</v>
      </c>
      <c r="K79" s="456" t="s">
        <v>149</v>
      </c>
      <c r="L79" s="454" t="s">
        <v>150</v>
      </c>
      <c r="N79" s="429" t="s">
        <v>412</v>
      </c>
      <c r="O79" s="430"/>
      <c r="P79" s="457" t="s">
        <v>148</v>
      </c>
      <c r="Q79" s="456" t="s">
        <v>149</v>
      </c>
      <c r="R79" s="454" t="s">
        <v>150</v>
      </c>
    </row>
    <row r="80" spans="2:18" ht="14.25" thickBot="1">
      <c r="B80" s="504"/>
      <c r="C80" s="505"/>
      <c r="D80" s="464"/>
      <c r="E80" s="453"/>
      <c r="F80" s="435"/>
      <c r="H80" s="423"/>
      <c r="I80" s="424"/>
      <c r="J80" s="501"/>
      <c r="K80" s="463"/>
      <c r="L80" s="455"/>
      <c r="N80" s="423"/>
      <c r="O80" s="424"/>
      <c r="P80" s="501"/>
      <c r="Q80" s="463"/>
      <c r="R80" s="455"/>
    </row>
    <row r="81" spans="2:18" ht="13.5">
      <c r="B81" s="495" t="s">
        <v>154</v>
      </c>
      <c r="C81" s="441"/>
      <c r="D81" s="13">
        <f>SUM(D4:D27)</f>
        <v>0</v>
      </c>
      <c r="E81" s="13">
        <f>SUM(E4:E27)</f>
        <v>0</v>
      </c>
      <c r="F81" s="54">
        <f>SUM(F4:F27)</f>
        <v>0</v>
      </c>
      <c r="H81" s="429" t="s">
        <v>154</v>
      </c>
      <c r="I81" s="460"/>
      <c r="J81" s="172">
        <f>SUM(J4:J27)</f>
        <v>0</v>
      </c>
      <c r="K81" s="13">
        <f>SUM(K4:K27)</f>
        <v>123</v>
      </c>
      <c r="L81" s="54">
        <f>SUM(L4:L27)</f>
        <v>42</v>
      </c>
      <c r="N81" s="429" t="s">
        <v>154</v>
      </c>
      <c r="O81" s="460"/>
      <c r="P81" s="172">
        <f>SUM(P4:P27)</f>
        <v>2</v>
      </c>
      <c r="Q81" s="13">
        <f>SUM(Q4:Q27)</f>
        <v>450</v>
      </c>
      <c r="R81" s="54">
        <f>SUM(R4:R27)</f>
        <v>171</v>
      </c>
    </row>
    <row r="82" spans="2:18" ht="14.25" thickBot="1">
      <c r="B82" s="496" t="s">
        <v>155</v>
      </c>
      <c r="C82" s="497"/>
      <c r="D82" s="3">
        <f>SUM(D28:D34)</f>
        <v>0</v>
      </c>
      <c r="E82" s="3">
        <f>SUM(E28:E34)</f>
        <v>0</v>
      </c>
      <c r="F82" s="14">
        <f>SUM(F28:F34)</f>
        <v>0</v>
      </c>
      <c r="H82" s="423" t="s">
        <v>155</v>
      </c>
      <c r="I82" s="461"/>
      <c r="J82" s="221">
        <f>SUM(J28:J34)</f>
        <v>0</v>
      </c>
      <c r="K82" s="218">
        <f>SUM(K28:K34)</f>
        <v>29</v>
      </c>
      <c r="L82" s="222">
        <f>SUM(L28:L34)</f>
        <v>10</v>
      </c>
      <c r="N82" s="423" t="s">
        <v>155</v>
      </c>
      <c r="O82" s="461"/>
      <c r="P82" s="221">
        <f>SUM(P28:P34)</f>
        <v>0</v>
      </c>
      <c r="Q82" s="218">
        <f>SUM(Q28:Q34)</f>
        <v>105</v>
      </c>
      <c r="R82" s="222">
        <f>SUM(R28:R34)</f>
        <v>39</v>
      </c>
    </row>
    <row r="83" spans="2:18" ht="13.5" hidden="1">
      <c r="B83" s="496" t="s">
        <v>192</v>
      </c>
      <c r="C83" s="497"/>
      <c r="D83" s="40">
        <f>SUM(D35:D75)</f>
        <v>0</v>
      </c>
      <c r="E83" s="40">
        <f>SUM(E35:E75)</f>
        <v>0</v>
      </c>
      <c r="F83" s="41">
        <f>SUM(F35:F75)</f>
        <v>0</v>
      </c>
      <c r="H83" s="425" t="s">
        <v>156</v>
      </c>
      <c r="I83" s="458"/>
      <c r="J83" s="344">
        <f>SUM(J35:J75)</f>
        <v>0</v>
      </c>
      <c r="K83" s="345">
        <f>SUM(K35:K75)</f>
        <v>169</v>
      </c>
      <c r="L83" s="358">
        <f>SUM(L35:L75)</f>
        <v>53</v>
      </c>
      <c r="N83" s="425" t="s">
        <v>156</v>
      </c>
      <c r="O83" s="458"/>
      <c r="P83" s="344">
        <f>SUM(P35:P75)</f>
        <v>9</v>
      </c>
      <c r="Q83" s="345">
        <f>SUM(Q35:Q75)</f>
        <v>600</v>
      </c>
      <c r="R83" s="358">
        <f>SUM(R35:R75)</f>
        <v>234</v>
      </c>
    </row>
    <row r="84" ht="6.75" customHeight="1"/>
    <row r="85" spans="2:14" ht="13.5">
      <c r="B85" s="17"/>
      <c r="H85" s="1" t="s">
        <v>384</v>
      </c>
      <c r="N85" s="1" t="s">
        <v>384</v>
      </c>
    </row>
    <row r="87" spans="2:14" ht="13.5">
      <c r="B87" s="4"/>
      <c r="H87" s="4"/>
      <c r="N87" s="4"/>
    </row>
  </sheetData>
  <sheetProtection/>
  <mergeCells count="36">
    <mergeCell ref="N83:O83"/>
    <mergeCell ref="N77:O77"/>
    <mergeCell ref="B2:C3"/>
    <mergeCell ref="B79:C80"/>
    <mergeCell ref="B81:C81"/>
    <mergeCell ref="B82:C82"/>
    <mergeCell ref="B83:C83"/>
    <mergeCell ref="B77:C77"/>
    <mergeCell ref="N2:O3"/>
    <mergeCell ref="N79:O80"/>
    <mergeCell ref="L2:L3"/>
    <mergeCell ref="K79:K80"/>
    <mergeCell ref="L79:L80"/>
    <mergeCell ref="N81:O81"/>
    <mergeCell ref="N82:O82"/>
    <mergeCell ref="D79:D80"/>
    <mergeCell ref="E79:E80"/>
    <mergeCell ref="F79:F80"/>
    <mergeCell ref="J79:J80"/>
    <mergeCell ref="H81:I81"/>
    <mergeCell ref="H82:I82"/>
    <mergeCell ref="H83:I83"/>
    <mergeCell ref="D2:D3"/>
    <mergeCell ref="E2:E3"/>
    <mergeCell ref="F2:F3"/>
    <mergeCell ref="H2:I3"/>
    <mergeCell ref="Q79:Q80"/>
    <mergeCell ref="R79:R80"/>
    <mergeCell ref="P2:P3"/>
    <mergeCell ref="Q2:Q3"/>
    <mergeCell ref="R2:R3"/>
    <mergeCell ref="H77:I77"/>
    <mergeCell ref="H79:I80"/>
    <mergeCell ref="P79:P80"/>
    <mergeCell ref="J2:J3"/>
    <mergeCell ref="K2:K3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&amp;C&amp;14&amp;P+30 </oddFooter>
  </headerFooter>
  <colBreaks count="3" manualBreakCount="3">
    <brk id="1" max="82" man="1"/>
    <brk id="7" max="82" man="1"/>
    <brk id="13" max="84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6"/>
  </sheetPr>
  <dimension ref="A1:AQ89"/>
  <sheetViews>
    <sheetView view="pageBreakPreview" zoomScale="70" zoomScaleSheetLayoutView="70" zoomScalePageLayoutView="0" workbookViewId="0" topLeftCell="A1">
      <selection activeCell="U18" sqref="U18"/>
    </sheetView>
  </sheetViews>
  <sheetFormatPr defaultColWidth="9.140625" defaultRowHeight="15"/>
  <cols>
    <col min="2" max="2" width="7.140625" style="0" hidden="1" customWidth="1"/>
    <col min="3" max="3" width="7.57421875" style="0" hidden="1" customWidth="1"/>
    <col min="4" max="15" width="10.57421875" style="0" hidden="1" customWidth="1"/>
    <col min="16" max="16" width="7.140625" style="0" customWidth="1"/>
    <col min="17" max="17" width="7.57421875" style="0" customWidth="1"/>
    <col min="18" max="29" width="9.140625" style="0" customWidth="1"/>
    <col min="30" max="30" width="7.140625" style="0" customWidth="1"/>
    <col min="31" max="31" width="7.57421875" style="0" customWidth="1"/>
    <col min="32" max="43" width="9.140625" style="0" customWidth="1"/>
  </cols>
  <sheetData>
    <row r="1" spans="2:30" s="293" customFormat="1" ht="14.25" thickBot="1">
      <c r="B1" s="293" t="s">
        <v>234</v>
      </c>
      <c r="P1" s="293" t="s">
        <v>235</v>
      </c>
      <c r="AD1" s="293" t="s">
        <v>236</v>
      </c>
    </row>
    <row r="2" spans="2:43" ht="13.5">
      <c r="B2" s="467"/>
      <c r="C2" s="468"/>
      <c r="D2" s="477" t="s">
        <v>207</v>
      </c>
      <c r="E2" s="431"/>
      <c r="F2" s="478"/>
      <c r="G2" s="477" t="s">
        <v>210</v>
      </c>
      <c r="H2" s="431"/>
      <c r="I2" s="478"/>
      <c r="J2" s="477" t="s">
        <v>211</v>
      </c>
      <c r="K2" s="431"/>
      <c r="L2" s="478"/>
      <c r="M2" s="477" t="s">
        <v>212</v>
      </c>
      <c r="N2" s="431"/>
      <c r="O2" s="478"/>
      <c r="P2" s="429" t="s">
        <v>409</v>
      </c>
      <c r="Q2" s="430"/>
      <c r="R2" s="431" t="s">
        <v>207</v>
      </c>
      <c r="S2" s="431"/>
      <c r="T2" s="478"/>
      <c r="U2" s="460" t="s">
        <v>210</v>
      </c>
      <c r="V2" s="431"/>
      <c r="W2" s="478"/>
      <c r="X2" s="460" t="s">
        <v>211</v>
      </c>
      <c r="Y2" s="431"/>
      <c r="Z2" s="478"/>
      <c r="AA2" s="460" t="s">
        <v>212</v>
      </c>
      <c r="AB2" s="431"/>
      <c r="AC2" s="478"/>
      <c r="AD2" s="429" t="s">
        <v>409</v>
      </c>
      <c r="AE2" s="430"/>
      <c r="AF2" s="431" t="s">
        <v>207</v>
      </c>
      <c r="AG2" s="431"/>
      <c r="AH2" s="478"/>
      <c r="AI2" s="460" t="s">
        <v>210</v>
      </c>
      <c r="AJ2" s="431"/>
      <c r="AK2" s="478"/>
      <c r="AL2" s="460" t="s">
        <v>211</v>
      </c>
      <c r="AM2" s="431"/>
      <c r="AN2" s="478"/>
      <c r="AO2" s="460" t="s">
        <v>212</v>
      </c>
      <c r="AP2" s="431"/>
      <c r="AQ2" s="478"/>
    </row>
    <row r="3" spans="2:43" ht="13.5">
      <c r="B3" s="506"/>
      <c r="C3" s="507"/>
      <c r="D3" s="513" t="s">
        <v>148</v>
      </c>
      <c r="E3" s="512" t="s">
        <v>149</v>
      </c>
      <c r="F3" s="511" t="s">
        <v>150</v>
      </c>
      <c r="G3" s="513" t="s">
        <v>213</v>
      </c>
      <c r="H3" s="512" t="s">
        <v>214</v>
      </c>
      <c r="I3" s="511" t="s">
        <v>215</v>
      </c>
      <c r="J3" s="513" t="s">
        <v>213</v>
      </c>
      <c r="K3" s="512" t="s">
        <v>214</v>
      </c>
      <c r="L3" s="511" t="s">
        <v>215</v>
      </c>
      <c r="M3" s="513" t="s">
        <v>213</v>
      </c>
      <c r="N3" s="512" t="s">
        <v>214</v>
      </c>
      <c r="O3" s="511" t="s">
        <v>215</v>
      </c>
      <c r="P3" s="493"/>
      <c r="Q3" s="494"/>
      <c r="R3" s="522" t="s">
        <v>148</v>
      </c>
      <c r="S3" s="516" t="s">
        <v>149</v>
      </c>
      <c r="T3" s="518" t="s">
        <v>150</v>
      </c>
      <c r="U3" s="516" t="s">
        <v>213</v>
      </c>
      <c r="V3" s="516" t="s">
        <v>214</v>
      </c>
      <c r="W3" s="518" t="s">
        <v>215</v>
      </c>
      <c r="X3" s="516" t="s">
        <v>213</v>
      </c>
      <c r="Y3" s="516" t="s">
        <v>214</v>
      </c>
      <c r="Z3" s="518" t="s">
        <v>215</v>
      </c>
      <c r="AA3" s="516" t="s">
        <v>213</v>
      </c>
      <c r="AB3" s="516" t="s">
        <v>214</v>
      </c>
      <c r="AC3" s="518" t="s">
        <v>215</v>
      </c>
      <c r="AD3" s="493"/>
      <c r="AE3" s="494"/>
      <c r="AF3" s="522" t="s">
        <v>148</v>
      </c>
      <c r="AG3" s="516" t="s">
        <v>149</v>
      </c>
      <c r="AH3" s="518" t="s">
        <v>150</v>
      </c>
      <c r="AI3" s="516" t="s">
        <v>213</v>
      </c>
      <c r="AJ3" s="516" t="s">
        <v>214</v>
      </c>
      <c r="AK3" s="518" t="s">
        <v>215</v>
      </c>
      <c r="AL3" s="516" t="s">
        <v>213</v>
      </c>
      <c r="AM3" s="516" t="s">
        <v>214</v>
      </c>
      <c r="AN3" s="518" t="s">
        <v>215</v>
      </c>
      <c r="AO3" s="516" t="s">
        <v>213</v>
      </c>
      <c r="AP3" s="516" t="s">
        <v>214</v>
      </c>
      <c r="AQ3" s="518" t="s">
        <v>215</v>
      </c>
    </row>
    <row r="4" spans="2:43" ht="14.25" thickBot="1">
      <c r="B4" s="469"/>
      <c r="C4" s="470"/>
      <c r="D4" s="434"/>
      <c r="E4" s="453"/>
      <c r="F4" s="435"/>
      <c r="G4" s="434"/>
      <c r="H4" s="453"/>
      <c r="I4" s="435"/>
      <c r="J4" s="434"/>
      <c r="K4" s="453"/>
      <c r="L4" s="435"/>
      <c r="M4" s="434"/>
      <c r="N4" s="453"/>
      <c r="O4" s="435"/>
      <c r="P4" s="423"/>
      <c r="Q4" s="424"/>
      <c r="R4" s="523"/>
      <c r="S4" s="517"/>
      <c r="T4" s="519"/>
      <c r="U4" s="517"/>
      <c r="V4" s="517"/>
      <c r="W4" s="519"/>
      <c r="X4" s="517"/>
      <c r="Y4" s="517"/>
      <c r="Z4" s="519"/>
      <c r="AA4" s="517"/>
      <c r="AB4" s="517"/>
      <c r="AC4" s="519"/>
      <c r="AD4" s="423"/>
      <c r="AE4" s="424"/>
      <c r="AF4" s="523"/>
      <c r="AG4" s="517"/>
      <c r="AH4" s="519"/>
      <c r="AI4" s="517"/>
      <c r="AJ4" s="517"/>
      <c r="AK4" s="519"/>
      <c r="AL4" s="517"/>
      <c r="AM4" s="517"/>
      <c r="AN4" s="519"/>
      <c r="AO4" s="517"/>
      <c r="AP4" s="517"/>
      <c r="AQ4" s="519"/>
    </row>
    <row r="5" spans="1:43" ht="13.5">
      <c r="A5" s="1" t="s">
        <v>0</v>
      </c>
      <c r="B5" s="15" t="s">
        <v>1</v>
      </c>
      <c r="C5" s="16" t="s">
        <v>163</v>
      </c>
      <c r="D5" s="22">
        <f>SUM(G5:I5)</f>
        <v>0</v>
      </c>
      <c r="E5" s="23">
        <f>SUM(J5:L5)</f>
        <v>0</v>
      </c>
      <c r="F5" s="24">
        <f>SUM(M5:O5)</f>
        <v>0</v>
      </c>
      <c r="G5" s="22">
        <v>0</v>
      </c>
      <c r="H5" s="23">
        <v>0</v>
      </c>
      <c r="I5" s="24">
        <v>0</v>
      </c>
      <c r="J5" s="22">
        <v>0</v>
      </c>
      <c r="K5" s="23">
        <v>0</v>
      </c>
      <c r="L5" s="24">
        <v>0</v>
      </c>
      <c r="M5" s="22">
        <v>0</v>
      </c>
      <c r="N5" s="23">
        <v>0</v>
      </c>
      <c r="O5" s="24">
        <v>0</v>
      </c>
      <c r="P5" s="15" t="s">
        <v>1</v>
      </c>
      <c r="Q5" s="16" t="s">
        <v>196</v>
      </c>
      <c r="R5" s="22">
        <f>SUM(U5:W5)</f>
        <v>0</v>
      </c>
      <c r="S5" s="62">
        <f>SUM(X5:Z5)</f>
        <v>2</v>
      </c>
      <c r="T5" s="24">
        <f>SUM(AA5:AC5)</f>
        <v>0</v>
      </c>
      <c r="U5" s="22">
        <v>0</v>
      </c>
      <c r="V5" s="23">
        <v>0</v>
      </c>
      <c r="W5" s="24">
        <v>0</v>
      </c>
      <c r="X5" s="22">
        <v>1</v>
      </c>
      <c r="Y5" s="23">
        <v>1</v>
      </c>
      <c r="Z5" s="24">
        <v>0</v>
      </c>
      <c r="AA5" s="22">
        <v>0</v>
      </c>
      <c r="AB5" s="23">
        <v>0</v>
      </c>
      <c r="AC5" s="24">
        <v>0</v>
      </c>
      <c r="AD5" s="15" t="s">
        <v>1</v>
      </c>
      <c r="AE5" s="16" t="s">
        <v>163</v>
      </c>
      <c r="AF5" s="22">
        <f>SUM(AI5:AK5)</f>
        <v>0</v>
      </c>
      <c r="AG5" s="23">
        <f>SUM(AL5:AN5)</f>
        <v>7</v>
      </c>
      <c r="AH5" s="24">
        <f>SUM(AO5:AQ5)</f>
        <v>2</v>
      </c>
      <c r="AI5" s="22">
        <v>0</v>
      </c>
      <c r="AJ5" s="23">
        <v>0</v>
      </c>
      <c r="AK5" s="24">
        <v>0</v>
      </c>
      <c r="AL5" s="22">
        <v>4</v>
      </c>
      <c r="AM5" s="23">
        <v>2</v>
      </c>
      <c r="AN5" s="24">
        <v>1</v>
      </c>
      <c r="AO5" s="22">
        <v>1</v>
      </c>
      <c r="AP5" s="23">
        <v>1</v>
      </c>
      <c r="AQ5" s="24">
        <v>0</v>
      </c>
    </row>
    <row r="6" spans="1:43" ht="13.5">
      <c r="A6" s="1" t="s">
        <v>2</v>
      </c>
      <c r="B6" s="8" t="s">
        <v>1</v>
      </c>
      <c r="C6" s="9" t="s">
        <v>109</v>
      </c>
      <c r="D6" s="27">
        <f aca="true" t="shared" si="0" ref="D6:D69">SUM(G6:I6)</f>
        <v>0</v>
      </c>
      <c r="E6" s="28">
        <f aca="true" t="shared" si="1" ref="E6:E69">SUM(J6:L6)</f>
        <v>0</v>
      </c>
      <c r="F6" s="29">
        <f aca="true" t="shared" si="2" ref="F6:F69">SUM(M6:O6)</f>
        <v>0</v>
      </c>
      <c r="G6" s="27">
        <v>0</v>
      </c>
      <c r="H6" s="28">
        <v>0</v>
      </c>
      <c r="I6" s="29">
        <v>0</v>
      </c>
      <c r="J6" s="27">
        <v>0</v>
      </c>
      <c r="K6" s="28">
        <v>0</v>
      </c>
      <c r="L6" s="29">
        <v>0</v>
      </c>
      <c r="M6" s="27">
        <v>0</v>
      </c>
      <c r="N6" s="28">
        <v>0</v>
      </c>
      <c r="O6" s="29">
        <v>0</v>
      </c>
      <c r="P6" s="8" t="s">
        <v>1</v>
      </c>
      <c r="Q6" s="9" t="s">
        <v>109</v>
      </c>
      <c r="R6" s="27">
        <f aca="true" t="shared" si="3" ref="R6:R69">SUM(U6:W6)</f>
        <v>0</v>
      </c>
      <c r="S6" s="28">
        <f aca="true" t="shared" si="4" ref="S6:S69">SUM(X6:Z6)</f>
        <v>6</v>
      </c>
      <c r="T6" s="29">
        <f aca="true" t="shared" si="5" ref="T6:T69">SUM(AA6:AC6)</f>
        <v>2</v>
      </c>
      <c r="U6" s="27">
        <v>0</v>
      </c>
      <c r="V6" s="28">
        <v>0</v>
      </c>
      <c r="W6" s="29">
        <v>0</v>
      </c>
      <c r="X6" s="27">
        <v>3</v>
      </c>
      <c r="Y6" s="28">
        <v>2</v>
      </c>
      <c r="Z6" s="29">
        <v>1</v>
      </c>
      <c r="AA6" s="27">
        <v>1</v>
      </c>
      <c r="AB6" s="28">
        <v>1</v>
      </c>
      <c r="AC6" s="29">
        <v>0</v>
      </c>
      <c r="AD6" s="8" t="s">
        <v>1</v>
      </c>
      <c r="AE6" s="9" t="s">
        <v>109</v>
      </c>
      <c r="AF6" s="27">
        <f aca="true" t="shared" si="6" ref="AF6:AF69">SUM(AI6:AK6)</f>
        <v>0</v>
      </c>
      <c r="AG6" s="28">
        <f aca="true" t="shared" si="7" ref="AG6:AG69">SUM(AL6:AN6)</f>
        <v>20</v>
      </c>
      <c r="AH6" s="29">
        <f aca="true" t="shared" si="8" ref="AH6:AH69">SUM(AO6:AQ6)</f>
        <v>8</v>
      </c>
      <c r="AI6" s="27">
        <v>0</v>
      </c>
      <c r="AJ6" s="28">
        <v>0</v>
      </c>
      <c r="AK6" s="29">
        <v>0</v>
      </c>
      <c r="AL6" s="27">
        <v>11</v>
      </c>
      <c r="AM6" s="28">
        <v>7</v>
      </c>
      <c r="AN6" s="29">
        <v>2</v>
      </c>
      <c r="AO6" s="27">
        <v>4</v>
      </c>
      <c r="AP6" s="28">
        <v>3</v>
      </c>
      <c r="AQ6" s="29">
        <v>1</v>
      </c>
    </row>
    <row r="7" spans="1:43" ht="13.5">
      <c r="A7" s="1" t="s">
        <v>3</v>
      </c>
      <c r="B7" s="8" t="s">
        <v>1</v>
      </c>
      <c r="C7" s="9" t="s">
        <v>110</v>
      </c>
      <c r="D7" s="27">
        <f t="shared" si="0"/>
        <v>0</v>
      </c>
      <c r="E7" s="28">
        <f t="shared" si="1"/>
        <v>0</v>
      </c>
      <c r="F7" s="29">
        <f t="shared" si="2"/>
        <v>0</v>
      </c>
      <c r="G7" s="27">
        <v>0</v>
      </c>
      <c r="H7" s="28">
        <v>0</v>
      </c>
      <c r="I7" s="29">
        <v>0</v>
      </c>
      <c r="J7" s="27">
        <v>0</v>
      </c>
      <c r="K7" s="28">
        <v>0</v>
      </c>
      <c r="L7" s="29">
        <v>0</v>
      </c>
      <c r="M7" s="27">
        <v>0</v>
      </c>
      <c r="N7" s="28">
        <v>0</v>
      </c>
      <c r="O7" s="29">
        <v>0</v>
      </c>
      <c r="P7" s="8" t="s">
        <v>1</v>
      </c>
      <c r="Q7" s="9" t="s">
        <v>110</v>
      </c>
      <c r="R7" s="27">
        <f t="shared" si="3"/>
        <v>0</v>
      </c>
      <c r="S7" s="28">
        <f t="shared" si="4"/>
        <v>3</v>
      </c>
      <c r="T7" s="29">
        <f t="shared" si="5"/>
        <v>1</v>
      </c>
      <c r="U7" s="27">
        <v>0</v>
      </c>
      <c r="V7" s="28">
        <v>0</v>
      </c>
      <c r="W7" s="29">
        <v>0</v>
      </c>
      <c r="X7" s="27">
        <v>2</v>
      </c>
      <c r="Y7" s="28">
        <v>1</v>
      </c>
      <c r="Z7" s="29">
        <v>0</v>
      </c>
      <c r="AA7" s="27">
        <v>1</v>
      </c>
      <c r="AB7" s="28">
        <v>0</v>
      </c>
      <c r="AC7" s="29">
        <v>0</v>
      </c>
      <c r="AD7" s="8" t="s">
        <v>1</v>
      </c>
      <c r="AE7" s="9" t="s">
        <v>110</v>
      </c>
      <c r="AF7" s="27">
        <f t="shared" si="6"/>
        <v>0</v>
      </c>
      <c r="AG7" s="28">
        <f t="shared" si="7"/>
        <v>12</v>
      </c>
      <c r="AH7" s="29">
        <f t="shared" si="8"/>
        <v>6</v>
      </c>
      <c r="AI7" s="27">
        <v>0</v>
      </c>
      <c r="AJ7" s="28">
        <v>0</v>
      </c>
      <c r="AK7" s="29">
        <v>0</v>
      </c>
      <c r="AL7" s="27">
        <v>7</v>
      </c>
      <c r="AM7" s="28">
        <v>4</v>
      </c>
      <c r="AN7" s="29">
        <v>1</v>
      </c>
      <c r="AO7" s="27">
        <v>3</v>
      </c>
      <c r="AP7" s="28">
        <v>2</v>
      </c>
      <c r="AQ7" s="29">
        <v>1</v>
      </c>
    </row>
    <row r="8" spans="1:43" ht="13.5">
      <c r="A8" s="1" t="s">
        <v>4</v>
      </c>
      <c r="B8" s="8" t="s">
        <v>1</v>
      </c>
      <c r="C8" s="9" t="s">
        <v>111</v>
      </c>
      <c r="D8" s="27">
        <f t="shared" si="0"/>
        <v>0</v>
      </c>
      <c r="E8" s="28">
        <f t="shared" si="1"/>
        <v>0</v>
      </c>
      <c r="F8" s="29">
        <f t="shared" si="2"/>
        <v>0</v>
      </c>
      <c r="G8" s="27">
        <v>0</v>
      </c>
      <c r="H8" s="28">
        <v>0</v>
      </c>
      <c r="I8" s="29">
        <v>0</v>
      </c>
      <c r="J8" s="27">
        <v>0</v>
      </c>
      <c r="K8" s="28">
        <v>0</v>
      </c>
      <c r="L8" s="29">
        <v>0</v>
      </c>
      <c r="M8" s="27">
        <v>0</v>
      </c>
      <c r="N8" s="28">
        <v>0</v>
      </c>
      <c r="O8" s="29">
        <v>0</v>
      </c>
      <c r="P8" s="8" t="s">
        <v>1</v>
      </c>
      <c r="Q8" s="9" t="s">
        <v>111</v>
      </c>
      <c r="R8" s="27">
        <f t="shared" si="3"/>
        <v>0</v>
      </c>
      <c r="S8" s="28">
        <f t="shared" si="4"/>
        <v>0</v>
      </c>
      <c r="T8" s="29">
        <f t="shared" si="5"/>
        <v>0</v>
      </c>
      <c r="U8" s="27">
        <v>0</v>
      </c>
      <c r="V8" s="28">
        <v>0</v>
      </c>
      <c r="W8" s="29">
        <v>0</v>
      </c>
      <c r="X8" s="27">
        <v>0</v>
      </c>
      <c r="Y8" s="28">
        <v>0</v>
      </c>
      <c r="Z8" s="29">
        <v>0</v>
      </c>
      <c r="AA8" s="27">
        <v>0</v>
      </c>
      <c r="AB8" s="28">
        <v>0</v>
      </c>
      <c r="AC8" s="29">
        <v>0</v>
      </c>
      <c r="AD8" s="8" t="s">
        <v>1</v>
      </c>
      <c r="AE8" s="9" t="s">
        <v>111</v>
      </c>
      <c r="AF8" s="27">
        <f t="shared" si="6"/>
        <v>0</v>
      </c>
      <c r="AG8" s="28">
        <f t="shared" si="7"/>
        <v>3</v>
      </c>
      <c r="AH8" s="29">
        <f t="shared" si="8"/>
        <v>1</v>
      </c>
      <c r="AI8" s="27">
        <v>0</v>
      </c>
      <c r="AJ8" s="28">
        <v>0</v>
      </c>
      <c r="AK8" s="29">
        <v>0</v>
      </c>
      <c r="AL8" s="27">
        <v>2</v>
      </c>
      <c r="AM8" s="28">
        <v>1</v>
      </c>
      <c r="AN8" s="29">
        <v>0</v>
      </c>
      <c r="AO8" s="27">
        <v>1</v>
      </c>
      <c r="AP8" s="28">
        <v>0</v>
      </c>
      <c r="AQ8" s="29">
        <v>0</v>
      </c>
    </row>
    <row r="9" spans="1:43" ht="13.5">
      <c r="A9" s="1" t="s">
        <v>5</v>
      </c>
      <c r="B9" s="8" t="s">
        <v>1</v>
      </c>
      <c r="C9" s="9" t="s">
        <v>112</v>
      </c>
      <c r="D9" s="27">
        <f t="shared" si="0"/>
        <v>0</v>
      </c>
      <c r="E9" s="28">
        <f t="shared" si="1"/>
        <v>0</v>
      </c>
      <c r="F9" s="29">
        <f t="shared" si="2"/>
        <v>0</v>
      </c>
      <c r="G9" s="27">
        <v>0</v>
      </c>
      <c r="H9" s="28">
        <v>0</v>
      </c>
      <c r="I9" s="29">
        <v>0</v>
      </c>
      <c r="J9" s="27">
        <v>0</v>
      </c>
      <c r="K9" s="28">
        <v>0</v>
      </c>
      <c r="L9" s="29">
        <v>0</v>
      </c>
      <c r="M9" s="27">
        <v>0</v>
      </c>
      <c r="N9" s="28">
        <v>0</v>
      </c>
      <c r="O9" s="29">
        <v>0</v>
      </c>
      <c r="P9" s="8" t="s">
        <v>1</v>
      </c>
      <c r="Q9" s="9" t="s">
        <v>112</v>
      </c>
      <c r="R9" s="27">
        <f t="shared" si="3"/>
        <v>0</v>
      </c>
      <c r="S9" s="28">
        <f t="shared" si="4"/>
        <v>0</v>
      </c>
      <c r="T9" s="29">
        <f t="shared" si="5"/>
        <v>0</v>
      </c>
      <c r="U9" s="27">
        <v>0</v>
      </c>
      <c r="V9" s="28">
        <v>0</v>
      </c>
      <c r="W9" s="29">
        <v>0</v>
      </c>
      <c r="X9" s="27">
        <v>0</v>
      </c>
      <c r="Y9" s="28">
        <v>0</v>
      </c>
      <c r="Z9" s="29">
        <v>0</v>
      </c>
      <c r="AA9" s="27">
        <v>0</v>
      </c>
      <c r="AB9" s="28">
        <v>0</v>
      </c>
      <c r="AC9" s="29">
        <v>0</v>
      </c>
      <c r="AD9" s="8" t="s">
        <v>1</v>
      </c>
      <c r="AE9" s="9" t="s">
        <v>112</v>
      </c>
      <c r="AF9" s="27">
        <f t="shared" si="6"/>
        <v>0</v>
      </c>
      <c r="AG9" s="28">
        <f t="shared" si="7"/>
        <v>3</v>
      </c>
      <c r="AH9" s="29">
        <f t="shared" si="8"/>
        <v>1</v>
      </c>
      <c r="AI9" s="27">
        <v>0</v>
      </c>
      <c r="AJ9" s="28">
        <v>0</v>
      </c>
      <c r="AK9" s="29">
        <v>0</v>
      </c>
      <c r="AL9" s="27">
        <v>2</v>
      </c>
      <c r="AM9" s="28">
        <v>1</v>
      </c>
      <c r="AN9" s="29">
        <v>0</v>
      </c>
      <c r="AO9" s="27">
        <v>1</v>
      </c>
      <c r="AP9" s="28">
        <v>0</v>
      </c>
      <c r="AQ9" s="29">
        <v>0</v>
      </c>
    </row>
    <row r="10" spans="1:43" ht="13.5">
      <c r="A10" s="1" t="s">
        <v>6</v>
      </c>
      <c r="B10" s="8" t="s">
        <v>1</v>
      </c>
      <c r="C10" s="9" t="s">
        <v>113</v>
      </c>
      <c r="D10" s="27">
        <f t="shared" si="0"/>
        <v>0</v>
      </c>
      <c r="E10" s="28">
        <f t="shared" si="1"/>
        <v>0</v>
      </c>
      <c r="F10" s="29">
        <f t="shared" si="2"/>
        <v>0</v>
      </c>
      <c r="G10" s="27">
        <v>0</v>
      </c>
      <c r="H10" s="28">
        <v>0</v>
      </c>
      <c r="I10" s="29">
        <v>0</v>
      </c>
      <c r="J10" s="27">
        <v>0</v>
      </c>
      <c r="K10" s="28">
        <v>0</v>
      </c>
      <c r="L10" s="29">
        <v>0</v>
      </c>
      <c r="M10" s="27">
        <v>0</v>
      </c>
      <c r="N10" s="28">
        <v>0</v>
      </c>
      <c r="O10" s="29">
        <v>0</v>
      </c>
      <c r="P10" s="8" t="s">
        <v>1</v>
      </c>
      <c r="Q10" s="9" t="s">
        <v>113</v>
      </c>
      <c r="R10" s="27">
        <f t="shared" si="3"/>
        <v>0</v>
      </c>
      <c r="S10" s="28">
        <f t="shared" si="4"/>
        <v>1</v>
      </c>
      <c r="T10" s="29">
        <f t="shared" si="5"/>
        <v>0</v>
      </c>
      <c r="U10" s="27">
        <v>0</v>
      </c>
      <c r="V10" s="28">
        <v>0</v>
      </c>
      <c r="W10" s="29">
        <v>0</v>
      </c>
      <c r="X10" s="27">
        <v>1</v>
      </c>
      <c r="Y10" s="28">
        <v>0</v>
      </c>
      <c r="Z10" s="29">
        <v>0</v>
      </c>
      <c r="AA10" s="27">
        <v>0</v>
      </c>
      <c r="AB10" s="28">
        <v>0</v>
      </c>
      <c r="AC10" s="29">
        <v>0</v>
      </c>
      <c r="AD10" s="8" t="s">
        <v>1</v>
      </c>
      <c r="AE10" s="9" t="s">
        <v>113</v>
      </c>
      <c r="AF10" s="27">
        <f t="shared" si="6"/>
        <v>0</v>
      </c>
      <c r="AG10" s="28">
        <f t="shared" si="7"/>
        <v>6</v>
      </c>
      <c r="AH10" s="29">
        <f t="shared" si="8"/>
        <v>2</v>
      </c>
      <c r="AI10" s="27">
        <v>0</v>
      </c>
      <c r="AJ10" s="28">
        <v>0</v>
      </c>
      <c r="AK10" s="29">
        <v>0</v>
      </c>
      <c r="AL10" s="27">
        <v>3</v>
      </c>
      <c r="AM10" s="28">
        <v>2</v>
      </c>
      <c r="AN10" s="29">
        <v>1</v>
      </c>
      <c r="AO10" s="27">
        <v>1</v>
      </c>
      <c r="AP10" s="28">
        <v>1</v>
      </c>
      <c r="AQ10" s="29">
        <v>0</v>
      </c>
    </row>
    <row r="11" spans="1:43" ht="13.5">
      <c r="A11" s="1" t="s">
        <v>7</v>
      </c>
      <c r="B11" s="8" t="s">
        <v>1</v>
      </c>
      <c r="C11" s="9" t="s">
        <v>114</v>
      </c>
      <c r="D11" s="27">
        <f t="shared" si="0"/>
        <v>0</v>
      </c>
      <c r="E11" s="28">
        <f t="shared" si="1"/>
        <v>0</v>
      </c>
      <c r="F11" s="29">
        <f t="shared" si="2"/>
        <v>0</v>
      </c>
      <c r="G11" s="27">
        <v>0</v>
      </c>
      <c r="H11" s="28">
        <v>0</v>
      </c>
      <c r="I11" s="29">
        <v>0</v>
      </c>
      <c r="J11" s="27">
        <v>0</v>
      </c>
      <c r="K11" s="28">
        <v>0</v>
      </c>
      <c r="L11" s="29">
        <v>0</v>
      </c>
      <c r="M11" s="27">
        <v>0</v>
      </c>
      <c r="N11" s="28">
        <v>0</v>
      </c>
      <c r="O11" s="29">
        <v>0</v>
      </c>
      <c r="P11" s="8" t="s">
        <v>1</v>
      </c>
      <c r="Q11" s="9" t="s">
        <v>114</v>
      </c>
      <c r="R11" s="27">
        <f t="shared" si="3"/>
        <v>0</v>
      </c>
      <c r="S11" s="28">
        <f t="shared" si="4"/>
        <v>2</v>
      </c>
      <c r="T11" s="29">
        <f t="shared" si="5"/>
        <v>1</v>
      </c>
      <c r="U11" s="27">
        <v>0</v>
      </c>
      <c r="V11" s="28">
        <v>0</v>
      </c>
      <c r="W11" s="29">
        <v>0</v>
      </c>
      <c r="X11" s="27">
        <v>1</v>
      </c>
      <c r="Y11" s="28">
        <v>1</v>
      </c>
      <c r="Z11" s="29">
        <v>0</v>
      </c>
      <c r="AA11" s="27">
        <v>1</v>
      </c>
      <c r="AB11" s="28">
        <v>0</v>
      </c>
      <c r="AC11" s="29">
        <v>0</v>
      </c>
      <c r="AD11" s="8" t="s">
        <v>1</v>
      </c>
      <c r="AE11" s="9" t="s">
        <v>114</v>
      </c>
      <c r="AF11" s="27">
        <f t="shared" si="6"/>
        <v>0</v>
      </c>
      <c r="AG11" s="28">
        <f t="shared" si="7"/>
        <v>8</v>
      </c>
      <c r="AH11" s="29">
        <f t="shared" si="8"/>
        <v>3</v>
      </c>
      <c r="AI11" s="27">
        <v>0</v>
      </c>
      <c r="AJ11" s="28">
        <v>0</v>
      </c>
      <c r="AK11" s="29">
        <v>0</v>
      </c>
      <c r="AL11" s="27">
        <v>4</v>
      </c>
      <c r="AM11" s="28">
        <v>3</v>
      </c>
      <c r="AN11" s="29">
        <v>1</v>
      </c>
      <c r="AO11" s="27">
        <v>2</v>
      </c>
      <c r="AP11" s="28">
        <v>1</v>
      </c>
      <c r="AQ11" s="29">
        <v>0</v>
      </c>
    </row>
    <row r="12" spans="1:43" ht="13.5">
      <c r="A12" s="1" t="s">
        <v>8</v>
      </c>
      <c r="B12" s="8" t="s">
        <v>1</v>
      </c>
      <c r="C12" s="9" t="s">
        <v>115</v>
      </c>
      <c r="D12" s="27">
        <f t="shared" si="0"/>
        <v>0</v>
      </c>
      <c r="E12" s="28">
        <f t="shared" si="1"/>
        <v>0</v>
      </c>
      <c r="F12" s="29">
        <f t="shared" si="2"/>
        <v>0</v>
      </c>
      <c r="G12" s="27">
        <v>0</v>
      </c>
      <c r="H12" s="28">
        <v>0</v>
      </c>
      <c r="I12" s="29">
        <v>0</v>
      </c>
      <c r="J12" s="27">
        <v>0</v>
      </c>
      <c r="K12" s="28">
        <v>0</v>
      </c>
      <c r="L12" s="29">
        <v>0</v>
      </c>
      <c r="M12" s="27">
        <v>0</v>
      </c>
      <c r="N12" s="28">
        <v>0</v>
      </c>
      <c r="O12" s="29">
        <v>0</v>
      </c>
      <c r="P12" s="8" t="s">
        <v>1</v>
      </c>
      <c r="Q12" s="9" t="s">
        <v>115</v>
      </c>
      <c r="R12" s="27">
        <f t="shared" si="3"/>
        <v>0</v>
      </c>
      <c r="S12" s="28">
        <f t="shared" si="4"/>
        <v>2</v>
      </c>
      <c r="T12" s="29">
        <f t="shared" si="5"/>
        <v>0</v>
      </c>
      <c r="U12" s="27">
        <v>0</v>
      </c>
      <c r="V12" s="28">
        <v>0</v>
      </c>
      <c r="W12" s="29">
        <v>0</v>
      </c>
      <c r="X12" s="27">
        <v>1</v>
      </c>
      <c r="Y12" s="28">
        <v>1</v>
      </c>
      <c r="Z12" s="29">
        <v>0</v>
      </c>
      <c r="AA12" s="27">
        <v>0</v>
      </c>
      <c r="AB12" s="28">
        <v>0</v>
      </c>
      <c r="AC12" s="29">
        <v>0</v>
      </c>
      <c r="AD12" s="8" t="s">
        <v>1</v>
      </c>
      <c r="AE12" s="9" t="s">
        <v>115</v>
      </c>
      <c r="AF12" s="27">
        <f t="shared" si="6"/>
        <v>0</v>
      </c>
      <c r="AG12" s="28">
        <f t="shared" si="7"/>
        <v>6</v>
      </c>
      <c r="AH12" s="29">
        <f t="shared" si="8"/>
        <v>2</v>
      </c>
      <c r="AI12" s="27">
        <v>0</v>
      </c>
      <c r="AJ12" s="28">
        <v>0</v>
      </c>
      <c r="AK12" s="29">
        <v>0</v>
      </c>
      <c r="AL12" s="27">
        <v>3</v>
      </c>
      <c r="AM12" s="28">
        <v>2</v>
      </c>
      <c r="AN12" s="29">
        <v>1</v>
      </c>
      <c r="AO12" s="27">
        <v>1</v>
      </c>
      <c r="AP12" s="28">
        <v>1</v>
      </c>
      <c r="AQ12" s="29">
        <v>0</v>
      </c>
    </row>
    <row r="13" spans="1:43" ht="13.5">
      <c r="A13" s="1" t="s">
        <v>9</v>
      </c>
      <c r="B13" s="8" t="s">
        <v>1</v>
      </c>
      <c r="C13" s="9" t="s">
        <v>116</v>
      </c>
      <c r="D13" s="27">
        <f t="shared" si="0"/>
        <v>0</v>
      </c>
      <c r="E13" s="28">
        <f t="shared" si="1"/>
        <v>0</v>
      </c>
      <c r="F13" s="29">
        <f t="shared" si="2"/>
        <v>0</v>
      </c>
      <c r="G13" s="27">
        <v>0</v>
      </c>
      <c r="H13" s="28">
        <v>0</v>
      </c>
      <c r="I13" s="29">
        <v>0</v>
      </c>
      <c r="J13" s="27">
        <v>0</v>
      </c>
      <c r="K13" s="28">
        <v>0</v>
      </c>
      <c r="L13" s="29">
        <v>0</v>
      </c>
      <c r="M13" s="27">
        <v>0</v>
      </c>
      <c r="N13" s="28">
        <v>0</v>
      </c>
      <c r="O13" s="29">
        <v>0</v>
      </c>
      <c r="P13" s="8" t="s">
        <v>1</v>
      </c>
      <c r="Q13" s="9" t="s">
        <v>116</v>
      </c>
      <c r="R13" s="27">
        <f t="shared" si="3"/>
        <v>0</v>
      </c>
      <c r="S13" s="28">
        <f t="shared" si="4"/>
        <v>2</v>
      </c>
      <c r="T13" s="29">
        <f t="shared" si="5"/>
        <v>0</v>
      </c>
      <c r="U13" s="27">
        <v>0</v>
      </c>
      <c r="V13" s="28">
        <v>0</v>
      </c>
      <c r="W13" s="29">
        <v>0</v>
      </c>
      <c r="X13" s="27">
        <v>1</v>
      </c>
      <c r="Y13" s="28">
        <v>1</v>
      </c>
      <c r="Z13" s="29">
        <v>0</v>
      </c>
      <c r="AA13" s="27">
        <v>0</v>
      </c>
      <c r="AB13" s="28">
        <v>0</v>
      </c>
      <c r="AC13" s="29">
        <v>0</v>
      </c>
      <c r="AD13" s="8" t="s">
        <v>1</v>
      </c>
      <c r="AE13" s="9" t="s">
        <v>116</v>
      </c>
      <c r="AF13" s="27">
        <f t="shared" si="6"/>
        <v>0</v>
      </c>
      <c r="AG13" s="28">
        <f t="shared" si="7"/>
        <v>6</v>
      </c>
      <c r="AH13" s="29">
        <f t="shared" si="8"/>
        <v>2</v>
      </c>
      <c r="AI13" s="27">
        <v>0</v>
      </c>
      <c r="AJ13" s="28">
        <v>0</v>
      </c>
      <c r="AK13" s="29">
        <v>0</v>
      </c>
      <c r="AL13" s="27">
        <v>3</v>
      </c>
      <c r="AM13" s="28">
        <v>2</v>
      </c>
      <c r="AN13" s="29">
        <v>1</v>
      </c>
      <c r="AO13" s="27">
        <v>1</v>
      </c>
      <c r="AP13" s="28">
        <v>1</v>
      </c>
      <c r="AQ13" s="29">
        <v>0</v>
      </c>
    </row>
    <row r="14" spans="1:43" ht="13.5">
      <c r="A14" s="1" t="s">
        <v>10</v>
      </c>
      <c r="B14" s="8" t="s">
        <v>1</v>
      </c>
      <c r="C14" s="9" t="s">
        <v>117</v>
      </c>
      <c r="D14" s="27">
        <f t="shared" si="0"/>
        <v>0</v>
      </c>
      <c r="E14" s="28">
        <f t="shared" si="1"/>
        <v>0</v>
      </c>
      <c r="F14" s="29">
        <f t="shared" si="2"/>
        <v>0</v>
      </c>
      <c r="G14" s="27">
        <v>0</v>
      </c>
      <c r="H14" s="28">
        <v>0</v>
      </c>
      <c r="I14" s="29">
        <v>0</v>
      </c>
      <c r="J14" s="27">
        <v>0</v>
      </c>
      <c r="K14" s="28">
        <v>0</v>
      </c>
      <c r="L14" s="29">
        <v>0</v>
      </c>
      <c r="M14" s="27">
        <v>0</v>
      </c>
      <c r="N14" s="28">
        <v>0</v>
      </c>
      <c r="O14" s="29">
        <v>0</v>
      </c>
      <c r="P14" s="8" t="s">
        <v>1</v>
      </c>
      <c r="Q14" s="9" t="s">
        <v>117</v>
      </c>
      <c r="R14" s="27">
        <f t="shared" si="3"/>
        <v>0</v>
      </c>
      <c r="S14" s="28">
        <f t="shared" si="4"/>
        <v>0</v>
      </c>
      <c r="T14" s="29">
        <f t="shared" si="5"/>
        <v>0</v>
      </c>
      <c r="U14" s="27">
        <v>0</v>
      </c>
      <c r="V14" s="28">
        <v>0</v>
      </c>
      <c r="W14" s="29">
        <v>0</v>
      </c>
      <c r="X14" s="27">
        <v>0</v>
      </c>
      <c r="Y14" s="28">
        <v>0</v>
      </c>
      <c r="Z14" s="29">
        <v>0</v>
      </c>
      <c r="AA14" s="27">
        <v>0</v>
      </c>
      <c r="AB14" s="28">
        <v>0</v>
      </c>
      <c r="AC14" s="29">
        <v>0</v>
      </c>
      <c r="AD14" s="8" t="s">
        <v>1</v>
      </c>
      <c r="AE14" s="9" t="s">
        <v>117</v>
      </c>
      <c r="AF14" s="27">
        <f t="shared" si="6"/>
        <v>0</v>
      </c>
      <c r="AG14" s="28">
        <f t="shared" si="7"/>
        <v>2</v>
      </c>
      <c r="AH14" s="29">
        <f t="shared" si="8"/>
        <v>1</v>
      </c>
      <c r="AI14" s="27">
        <v>0</v>
      </c>
      <c r="AJ14" s="28">
        <v>0</v>
      </c>
      <c r="AK14" s="29">
        <v>0</v>
      </c>
      <c r="AL14" s="27">
        <v>1</v>
      </c>
      <c r="AM14" s="28">
        <v>1</v>
      </c>
      <c r="AN14" s="29">
        <v>0</v>
      </c>
      <c r="AO14" s="27">
        <v>1</v>
      </c>
      <c r="AP14" s="28">
        <v>0</v>
      </c>
      <c r="AQ14" s="29">
        <v>0</v>
      </c>
    </row>
    <row r="15" spans="1:43" ht="13.5">
      <c r="A15" s="1" t="s">
        <v>11</v>
      </c>
      <c r="B15" s="8" t="s">
        <v>1</v>
      </c>
      <c r="C15" s="9" t="s">
        <v>118</v>
      </c>
      <c r="D15" s="27">
        <f t="shared" si="0"/>
        <v>0</v>
      </c>
      <c r="E15" s="28">
        <f t="shared" si="1"/>
        <v>0</v>
      </c>
      <c r="F15" s="29">
        <f t="shared" si="2"/>
        <v>0</v>
      </c>
      <c r="G15" s="27">
        <v>0</v>
      </c>
      <c r="H15" s="28">
        <v>0</v>
      </c>
      <c r="I15" s="29">
        <v>0</v>
      </c>
      <c r="J15" s="27">
        <v>0</v>
      </c>
      <c r="K15" s="28">
        <v>0</v>
      </c>
      <c r="L15" s="29">
        <v>0</v>
      </c>
      <c r="M15" s="27">
        <v>0</v>
      </c>
      <c r="N15" s="28">
        <v>0</v>
      </c>
      <c r="O15" s="29">
        <v>0</v>
      </c>
      <c r="P15" s="8" t="s">
        <v>1</v>
      </c>
      <c r="Q15" s="9" t="s">
        <v>118</v>
      </c>
      <c r="R15" s="27">
        <f t="shared" si="3"/>
        <v>0</v>
      </c>
      <c r="S15" s="28">
        <f t="shared" si="4"/>
        <v>2</v>
      </c>
      <c r="T15" s="29">
        <f t="shared" si="5"/>
        <v>0</v>
      </c>
      <c r="U15" s="27">
        <v>0</v>
      </c>
      <c r="V15" s="28">
        <v>0</v>
      </c>
      <c r="W15" s="29">
        <v>0</v>
      </c>
      <c r="X15" s="27">
        <v>1</v>
      </c>
      <c r="Y15" s="28">
        <v>1</v>
      </c>
      <c r="Z15" s="29">
        <v>0</v>
      </c>
      <c r="AA15" s="27">
        <v>0</v>
      </c>
      <c r="AB15" s="28">
        <v>0</v>
      </c>
      <c r="AC15" s="29">
        <v>0</v>
      </c>
      <c r="AD15" s="8" t="s">
        <v>1</v>
      </c>
      <c r="AE15" s="9" t="s">
        <v>118</v>
      </c>
      <c r="AF15" s="27">
        <f t="shared" si="6"/>
        <v>0</v>
      </c>
      <c r="AG15" s="28">
        <f t="shared" si="7"/>
        <v>8</v>
      </c>
      <c r="AH15" s="29">
        <f t="shared" si="8"/>
        <v>3</v>
      </c>
      <c r="AI15" s="27">
        <v>0</v>
      </c>
      <c r="AJ15" s="28">
        <v>0</v>
      </c>
      <c r="AK15" s="29">
        <v>0</v>
      </c>
      <c r="AL15" s="27">
        <v>4</v>
      </c>
      <c r="AM15" s="28">
        <v>3</v>
      </c>
      <c r="AN15" s="29">
        <v>1</v>
      </c>
      <c r="AO15" s="27">
        <v>2</v>
      </c>
      <c r="AP15" s="28">
        <v>1</v>
      </c>
      <c r="AQ15" s="29">
        <v>0</v>
      </c>
    </row>
    <row r="16" spans="1:43" ht="13.5">
      <c r="A16" s="1" t="s">
        <v>12</v>
      </c>
      <c r="B16" s="8" t="s">
        <v>1</v>
      </c>
      <c r="C16" s="9" t="s">
        <v>119</v>
      </c>
      <c r="D16" s="27">
        <f t="shared" si="0"/>
        <v>0</v>
      </c>
      <c r="E16" s="28">
        <f t="shared" si="1"/>
        <v>0</v>
      </c>
      <c r="F16" s="29">
        <f t="shared" si="2"/>
        <v>0</v>
      </c>
      <c r="G16" s="27">
        <v>0</v>
      </c>
      <c r="H16" s="28">
        <v>0</v>
      </c>
      <c r="I16" s="29">
        <v>0</v>
      </c>
      <c r="J16" s="27">
        <v>0</v>
      </c>
      <c r="K16" s="28">
        <v>0</v>
      </c>
      <c r="L16" s="29">
        <v>0</v>
      </c>
      <c r="M16" s="27">
        <v>0</v>
      </c>
      <c r="N16" s="28">
        <v>0</v>
      </c>
      <c r="O16" s="29">
        <v>0</v>
      </c>
      <c r="P16" s="8" t="s">
        <v>1</v>
      </c>
      <c r="Q16" s="9" t="s">
        <v>119</v>
      </c>
      <c r="R16" s="27">
        <f t="shared" si="3"/>
        <v>0</v>
      </c>
      <c r="S16" s="28">
        <f t="shared" si="4"/>
        <v>6</v>
      </c>
      <c r="T16" s="29">
        <f t="shared" si="5"/>
        <v>2</v>
      </c>
      <c r="U16" s="27">
        <v>0</v>
      </c>
      <c r="V16" s="28">
        <v>0</v>
      </c>
      <c r="W16" s="29">
        <v>0</v>
      </c>
      <c r="X16" s="27">
        <v>3</v>
      </c>
      <c r="Y16" s="28">
        <v>2</v>
      </c>
      <c r="Z16" s="29">
        <v>1</v>
      </c>
      <c r="AA16" s="27">
        <v>1</v>
      </c>
      <c r="AB16" s="28">
        <v>1</v>
      </c>
      <c r="AC16" s="29">
        <v>0</v>
      </c>
      <c r="AD16" s="8" t="s">
        <v>1</v>
      </c>
      <c r="AE16" s="9" t="s">
        <v>119</v>
      </c>
      <c r="AF16" s="27">
        <f t="shared" si="6"/>
        <v>0</v>
      </c>
      <c r="AG16" s="28">
        <f t="shared" si="7"/>
        <v>22</v>
      </c>
      <c r="AH16" s="29">
        <f t="shared" si="8"/>
        <v>9</v>
      </c>
      <c r="AI16" s="27">
        <v>0</v>
      </c>
      <c r="AJ16" s="28">
        <v>0</v>
      </c>
      <c r="AK16" s="29">
        <v>0</v>
      </c>
      <c r="AL16" s="27">
        <v>12</v>
      </c>
      <c r="AM16" s="28">
        <v>7</v>
      </c>
      <c r="AN16" s="29">
        <v>3</v>
      </c>
      <c r="AO16" s="27">
        <v>5</v>
      </c>
      <c r="AP16" s="28">
        <v>3</v>
      </c>
      <c r="AQ16" s="29">
        <v>1</v>
      </c>
    </row>
    <row r="17" spans="1:43" ht="13.5">
      <c r="A17" s="1" t="s">
        <v>13</v>
      </c>
      <c r="B17" s="8" t="s">
        <v>1</v>
      </c>
      <c r="C17" s="9" t="s">
        <v>120</v>
      </c>
      <c r="D17" s="27">
        <f t="shared" si="0"/>
        <v>0</v>
      </c>
      <c r="E17" s="28">
        <f t="shared" si="1"/>
        <v>0</v>
      </c>
      <c r="F17" s="29">
        <f t="shared" si="2"/>
        <v>0</v>
      </c>
      <c r="G17" s="27">
        <v>0</v>
      </c>
      <c r="H17" s="28">
        <v>0</v>
      </c>
      <c r="I17" s="29">
        <v>0</v>
      </c>
      <c r="J17" s="27">
        <v>0</v>
      </c>
      <c r="K17" s="28">
        <v>0</v>
      </c>
      <c r="L17" s="29">
        <v>0</v>
      </c>
      <c r="M17" s="27">
        <v>0</v>
      </c>
      <c r="N17" s="28">
        <v>0</v>
      </c>
      <c r="O17" s="29">
        <v>0</v>
      </c>
      <c r="P17" s="8" t="s">
        <v>1</v>
      </c>
      <c r="Q17" s="9" t="s">
        <v>120</v>
      </c>
      <c r="R17" s="27">
        <f t="shared" si="3"/>
        <v>0</v>
      </c>
      <c r="S17" s="28">
        <f t="shared" si="4"/>
        <v>7</v>
      </c>
      <c r="T17" s="29">
        <f t="shared" si="5"/>
        <v>3</v>
      </c>
      <c r="U17" s="27">
        <v>0</v>
      </c>
      <c r="V17" s="28">
        <v>0</v>
      </c>
      <c r="W17" s="29">
        <v>0</v>
      </c>
      <c r="X17" s="27">
        <v>4</v>
      </c>
      <c r="Y17" s="28">
        <v>2</v>
      </c>
      <c r="Z17" s="29">
        <v>1</v>
      </c>
      <c r="AA17" s="27">
        <v>2</v>
      </c>
      <c r="AB17" s="28">
        <v>1</v>
      </c>
      <c r="AC17" s="29">
        <v>0</v>
      </c>
      <c r="AD17" s="8" t="s">
        <v>1</v>
      </c>
      <c r="AE17" s="9" t="s">
        <v>120</v>
      </c>
      <c r="AF17" s="27">
        <f t="shared" si="6"/>
        <v>0</v>
      </c>
      <c r="AG17" s="28">
        <f t="shared" si="7"/>
        <v>25</v>
      </c>
      <c r="AH17" s="29">
        <f t="shared" si="8"/>
        <v>9</v>
      </c>
      <c r="AI17" s="27">
        <v>0</v>
      </c>
      <c r="AJ17" s="28">
        <v>0</v>
      </c>
      <c r="AK17" s="29">
        <v>0</v>
      </c>
      <c r="AL17" s="27">
        <v>14</v>
      </c>
      <c r="AM17" s="28">
        <v>8</v>
      </c>
      <c r="AN17" s="29">
        <v>3</v>
      </c>
      <c r="AO17" s="27">
        <v>5</v>
      </c>
      <c r="AP17" s="28">
        <v>3</v>
      </c>
      <c r="AQ17" s="29">
        <v>1</v>
      </c>
    </row>
    <row r="18" spans="1:43" ht="13.5">
      <c r="A18" s="1" t="s">
        <v>14</v>
      </c>
      <c r="B18" s="8" t="s">
        <v>1</v>
      </c>
      <c r="C18" s="9" t="s">
        <v>121</v>
      </c>
      <c r="D18" s="27">
        <f t="shared" si="0"/>
        <v>0</v>
      </c>
      <c r="E18" s="28">
        <f t="shared" si="1"/>
        <v>0</v>
      </c>
      <c r="F18" s="29">
        <f t="shared" si="2"/>
        <v>0</v>
      </c>
      <c r="G18" s="27">
        <v>0</v>
      </c>
      <c r="H18" s="28">
        <v>0</v>
      </c>
      <c r="I18" s="29">
        <v>0</v>
      </c>
      <c r="J18" s="27">
        <v>0</v>
      </c>
      <c r="K18" s="28">
        <v>0</v>
      </c>
      <c r="L18" s="29">
        <v>0</v>
      </c>
      <c r="M18" s="27">
        <v>0</v>
      </c>
      <c r="N18" s="28">
        <v>0</v>
      </c>
      <c r="O18" s="29">
        <v>0</v>
      </c>
      <c r="P18" s="8" t="s">
        <v>1</v>
      </c>
      <c r="Q18" s="9" t="s">
        <v>121</v>
      </c>
      <c r="R18" s="27">
        <f t="shared" si="3"/>
        <v>0</v>
      </c>
      <c r="S18" s="28">
        <f t="shared" si="4"/>
        <v>8</v>
      </c>
      <c r="T18" s="29">
        <f t="shared" si="5"/>
        <v>3</v>
      </c>
      <c r="U18" s="27">
        <v>0</v>
      </c>
      <c r="V18" s="28">
        <v>0</v>
      </c>
      <c r="W18" s="29">
        <v>0</v>
      </c>
      <c r="X18" s="27">
        <v>4</v>
      </c>
      <c r="Y18" s="28">
        <v>3</v>
      </c>
      <c r="Z18" s="29">
        <v>1</v>
      </c>
      <c r="AA18" s="27">
        <v>2</v>
      </c>
      <c r="AB18" s="28">
        <v>1</v>
      </c>
      <c r="AC18" s="29">
        <v>0</v>
      </c>
      <c r="AD18" s="8" t="s">
        <v>1</v>
      </c>
      <c r="AE18" s="9" t="s">
        <v>121</v>
      </c>
      <c r="AF18" s="27">
        <f t="shared" si="6"/>
        <v>0</v>
      </c>
      <c r="AG18" s="28">
        <f t="shared" si="7"/>
        <v>26</v>
      </c>
      <c r="AH18" s="29">
        <f t="shared" si="8"/>
        <v>10</v>
      </c>
      <c r="AI18" s="27">
        <v>0</v>
      </c>
      <c r="AJ18" s="28">
        <v>0</v>
      </c>
      <c r="AK18" s="29">
        <v>0</v>
      </c>
      <c r="AL18" s="27">
        <v>14</v>
      </c>
      <c r="AM18" s="28">
        <v>9</v>
      </c>
      <c r="AN18" s="29">
        <v>3</v>
      </c>
      <c r="AO18" s="27">
        <v>6</v>
      </c>
      <c r="AP18" s="28">
        <v>3</v>
      </c>
      <c r="AQ18" s="29">
        <v>1</v>
      </c>
    </row>
    <row r="19" spans="1:43" ht="13.5">
      <c r="A19" s="1" t="s">
        <v>15</v>
      </c>
      <c r="B19" s="8" t="s">
        <v>1</v>
      </c>
      <c r="C19" s="9" t="s">
        <v>122</v>
      </c>
      <c r="D19" s="27">
        <f t="shared" si="0"/>
        <v>0</v>
      </c>
      <c r="E19" s="28">
        <f t="shared" si="1"/>
        <v>0</v>
      </c>
      <c r="F19" s="29">
        <f t="shared" si="2"/>
        <v>0</v>
      </c>
      <c r="G19" s="27">
        <v>0</v>
      </c>
      <c r="H19" s="28">
        <v>0</v>
      </c>
      <c r="I19" s="29">
        <v>0</v>
      </c>
      <c r="J19" s="27">
        <v>0</v>
      </c>
      <c r="K19" s="28">
        <v>0</v>
      </c>
      <c r="L19" s="29">
        <v>0</v>
      </c>
      <c r="M19" s="27">
        <v>0</v>
      </c>
      <c r="N19" s="28">
        <v>0</v>
      </c>
      <c r="O19" s="29">
        <v>0</v>
      </c>
      <c r="P19" s="8" t="s">
        <v>1</v>
      </c>
      <c r="Q19" s="9" t="s">
        <v>122</v>
      </c>
      <c r="R19" s="27">
        <f t="shared" si="3"/>
        <v>0</v>
      </c>
      <c r="S19" s="28">
        <f t="shared" si="4"/>
        <v>11</v>
      </c>
      <c r="T19" s="29">
        <f t="shared" si="5"/>
        <v>6</v>
      </c>
      <c r="U19" s="27">
        <v>0</v>
      </c>
      <c r="V19" s="28">
        <v>0</v>
      </c>
      <c r="W19" s="29">
        <v>0</v>
      </c>
      <c r="X19" s="27">
        <v>6</v>
      </c>
      <c r="Y19" s="28">
        <v>4</v>
      </c>
      <c r="Z19" s="29">
        <v>1</v>
      </c>
      <c r="AA19" s="27">
        <v>3</v>
      </c>
      <c r="AB19" s="28">
        <v>2</v>
      </c>
      <c r="AC19" s="29">
        <v>1</v>
      </c>
      <c r="AD19" s="8" t="s">
        <v>1</v>
      </c>
      <c r="AE19" s="9" t="s">
        <v>122</v>
      </c>
      <c r="AF19" s="27">
        <f t="shared" si="6"/>
        <v>1</v>
      </c>
      <c r="AG19" s="28">
        <f t="shared" si="7"/>
        <v>42</v>
      </c>
      <c r="AH19" s="29">
        <f t="shared" si="8"/>
        <v>16</v>
      </c>
      <c r="AI19" s="27">
        <v>1</v>
      </c>
      <c r="AJ19" s="28">
        <v>0</v>
      </c>
      <c r="AK19" s="29">
        <v>0</v>
      </c>
      <c r="AL19" s="27">
        <v>23</v>
      </c>
      <c r="AM19" s="28">
        <v>14</v>
      </c>
      <c r="AN19" s="29">
        <v>5</v>
      </c>
      <c r="AO19" s="27">
        <v>9</v>
      </c>
      <c r="AP19" s="28">
        <v>5</v>
      </c>
      <c r="AQ19" s="29">
        <v>2</v>
      </c>
    </row>
    <row r="20" spans="1:43" ht="13.5">
      <c r="A20" s="1" t="s">
        <v>16</v>
      </c>
      <c r="B20" s="8" t="s">
        <v>1</v>
      </c>
      <c r="C20" s="9" t="s">
        <v>123</v>
      </c>
      <c r="D20" s="27">
        <f t="shared" si="0"/>
        <v>0</v>
      </c>
      <c r="E20" s="28">
        <f t="shared" si="1"/>
        <v>0</v>
      </c>
      <c r="F20" s="29">
        <f t="shared" si="2"/>
        <v>0</v>
      </c>
      <c r="G20" s="27">
        <v>0</v>
      </c>
      <c r="H20" s="28">
        <v>0</v>
      </c>
      <c r="I20" s="29">
        <v>0</v>
      </c>
      <c r="J20" s="27">
        <v>0</v>
      </c>
      <c r="K20" s="28">
        <v>0</v>
      </c>
      <c r="L20" s="29">
        <v>0</v>
      </c>
      <c r="M20" s="27">
        <v>0</v>
      </c>
      <c r="N20" s="28">
        <v>0</v>
      </c>
      <c r="O20" s="29">
        <v>0</v>
      </c>
      <c r="P20" s="8" t="s">
        <v>1</v>
      </c>
      <c r="Q20" s="9" t="s">
        <v>123</v>
      </c>
      <c r="R20" s="27">
        <f t="shared" si="3"/>
        <v>0</v>
      </c>
      <c r="S20" s="28">
        <f t="shared" si="4"/>
        <v>8</v>
      </c>
      <c r="T20" s="29">
        <f t="shared" si="5"/>
        <v>3</v>
      </c>
      <c r="U20" s="27">
        <v>0</v>
      </c>
      <c r="V20" s="28">
        <v>0</v>
      </c>
      <c r="W20" s="29">
        <v>0</v>
      </c>
      <c r="X20" s="27">
        <v>4</v>
      </c>
      <c r="Y20" s="28">
        <v>3</v>
      </c>
      <c r="Z20" s="29">
        <v>1</v>
      </c>
      <c r="AA20" s="27">
        <v>2</v>
      </c>
      <c r="AB20" s="28">
        <v>1</v>
      </c>
      <c r="AC20" s="29">
        <v>0</v>
      </c>
      <c r="AD20" s="8" t="s">
        <v>1</v>
      </c>
      <c r="AE20" s="9" t="s">
        <v>123</v>
      </c>
      <c r="AF20" s="27">
        <f t="shared" si="6"/>
        <v>0</v>
      </c>
      <c r="AG20" s="28">
        <f t="shared" si="7"/>
        <v>26</v>
      </c>
      <c r="AH20" s="29">
        <f t="shared" si="8"/>
        <v>10</v>
      </c>
      <c r="AI20" s="27">
        <v>0</v>
      </c>
      <c r="AJ20" s="28">
        <v>0</v>
      </c>
      <c r="AK20" s="29">
        <v>0</v>
      </c>
      <c r="AL20" s="27">
        <v>14</v>
      </c>
      <c r="AM20" s="28">
        <v>9</v>
      </c>
      <c r="AN20" s="29">
        <v>3</v>
      </c>
      <c r="AO20" s="27">
        <v>6</v>
      </c>
      <c r="AP20" s="28">
        <v>3</v>
      </c>
      <c r="AQ20" s="29">
        <v>1</v>
      </c>
    </row>
    <row r="21" spans="1:43" ht="13.5">
      <c r="A21" s="1" t="s">
        <v>17</v>
      </c>
      <c r="B21" s="8" t="s">
        <v>1</v>
      </c>
      <c r="C21" s="9" t="s">
        <v>124</v>
      </c>
      <c r="D21" s="27">
        <f t="shared" si="0"/>
        <v>0</v>
      </c>
      <c r="E21" s="28">
        <f t="shared" si="1"/>
        <v>0</v>
      </c>
      <c r="F21" s="29">
        <f t="shared" si="2"/>
        <v>0</v>
      </c>
      <c r="G21" s="27">
        <v>0</v>
      </c>
      <c r="H21" s="28">
        <v>0</v>
      </c>
      <c r="I21" s="29">
        <v>0</v>
      </c>
      <c r="J21" s="27">
        <v>0</v>
      </c>
      <c r="K21" s="28">
        <v>0</v>
      </c>
      <c r="L21" s="29">
        <v>0</v>
      </c>
      <c r="M21" s="27">
        <v>0</v>
      </c>
      <c r="N21" s="28">
        <v>0</v>
      </c>
      <c r="O21" s="29">
        <v>0</v>
      </c>
      <c r="P21" s="8" t="s">
        <v>1</v>
      </c>
      <c r="Q21" s="9" t="s">
        <v>124</v>
      </c>
      <c r="R21" s="27">
        <f t="shared" si="3"/>
        <v>0</v>
      </c>
      <c r="S21" s="28">
        <f t="shared" si="4"/>
        <v>11</v>
      </c>
      <c r="T21" s="29">
        <f t="shared" si="5"/>
        <v>6</v>
      </c>
      <c r="U21" s="27">
        <v>0</v>
      </c>
      <c r="V21" s="28">
        <v>0</v>
      </c>
      <c r="W21" s="29">
        <v>0</v>
      </c>
      <c r="X21" s="27">
        <v>6</v>
      </c>
      <c r="Y21" s="28">
        <v>4</v>
      </c>
      <c r="Z21" s="29">
        <v>1</v>
      </c>
      <c r="AA21" s="27">
        <v>3</v>
      </c>
      <c r="AB21" s="28">
        <v>2</v>
      </c>
      <c r="AC21" s="29">
        <v>1</v>
      </c>
      <c r="AD21" s="8" t="s">
        <v>1</v>
      </c>
      <c r="AE21" s="9" t="s">
        <v>124</v>
      </c>
      <c r="AF21" s="27">
        <f t="shared" si="6"/>
        <v>1</v>
      </c>
      <c r="AG21" s="28">
        <f t="shared" si="7"/>
        <v>42</v>
      </c>
      <c r="AH21" s="29">
        <f t="shared" si="8"/>
        <v>16</v>
      </c>
      <c r="AI21" s="27">
        <v>1</v>
      </c>
      <c r="AJ21" s="28">
        <v>0</v>
      </c>
      <c r="AK21" s="29">
        <v>0</v>
      </c>
      <c r="AL21" s="27">
        <v>23</v>
      </c>
      <c r="AM21" s="28">
        <v>14</v>
      </c>
      <c r="AN21" s="29">
        <v>5</v>
      </c>
      <c r="AO21" s="27">
        <v>9</v>
      </c>
      <c r="AP21" s="28">
        <v>5</v>
      </c>
      <c r="AQ21" s="29">
        <v>2</v>
      </c>
    </row>
    <row r="22" spans="1:43" ht="13.5">
      <c r="A22" s="1" t="s">
        <v>18</v>
      </c>
      <c r="B22" s="8" t="s">
        <v>1</v>
      </c>
      <c r="C22" s="9" t="s">
        <v>125</v>
      </c>
      <c r="D22" s="27">
        <f t="shared" si="0"/>
        <v>0</v>
      </c>
      <c r="E22" s="28">
        <f t="shared" si="1"/>
        <v>0</v>
      </c>
      <c r="F22" s="29">
        <f t="shared" si="2"/>
        <v>0</v>
      </c>
      <c r="G22" s="27">
        <v>0</v>
      </c>
      <c r="H22" s="28">
        <v>0</v>
      </c>
      <c r="I22" s="29">
        <v>0</v>
      </c>
      <c r="J22" s="27">
        <v>0</v>
      </c>
      <c r="K22" s="28">
        <v>0</v>
      </c>
      <c r="L22" s="29">
        <v>0</v>
      </c>
      <c r="M22" s="27">
        <v>0</v>
      </c>
      <c r="N22" s="28">
        <v>0</v>
      </c>
      <c r="O22" s="29">
        <v>0</v>
      </c>
      <c r="P22" s="8" t="s">
        <v>1</v>
      </c>
      <c r="Q22" s="9" t="s">
        <v>125</v>
      </c>
      <c r="R22" s="27">
        <f t="shared" si="3"/>
        <v>0</v>
      </c>
      <c r="S22" s="28">
        <f t="shared" si="4"/>
        <v>6</v>
      </c>
      <c r="T22" s="29">
        <f t="shared" si="5"/>
        <v>2</v>
      </c>
      <c r="U22" s="27">
        <v>0</v>
      </c>
      <c r="V22" s="28">
        <v>0</v>
      </c>
      <c r="W22" s="29">
        <v>0</v>
      </c>
      <c r="X22" s="27">
        <v>3</v>
      </c>
      <c r="Y22" s="28">
        <v>2</v>
      </c>
      <c r="Z22" s="29">
        <v>1</v>
      </c>
      <c r="AA22" s="27">
        <v>1</v>
      </c>
      <c r="AB22" s="28">
        <v>1</v>
      </c>
      <c r="AC22" s="29">
        <v>0</v>
      </c>
      <c r="AD22" s="8" t="s">
        <v>1</v>
      </c>
      <c r="AE22" s="9" t="s">
        <v>125</v>
      </c>
      <c r="AF22" s="27">
        <f t="shared" si="6"/>
        <v>0</v>
      </c>
      <c r="AG22" s="28">
        <f t="shared" si="7"/>
        <v>17</v>
      </c>
      <c r="AH22" s="29">
        <f t="shared" si="8"/>
        <v>7</v>
      </c>
      <c r="AI22" s="27">
        <v>0</v>
      </c>
      <c r="AJ22" s="28">
        <v>0</v>
      </c>
      <c r="AK22" s="29">
        <v>0</v>
      </c>
      <c r="AL22" s="27">
        <v>9</v>
      </c>
      <c r="AM22" s="28">
        <v>6</v>
      </c>
      <c r="AN22" s="29">
        <v>2</v>
      </c>
      <c r="AO22" s="27">
        <v>4</v>
      </c>
      <c r="AP22" s="28">
        <v>2</v>
      </c>
      <c r="AQ22" s="29">
        <v>1</v>
      </c>
    </row>
    <row r="23" spans="1:43" ht="13.5">
      <c r="A23" s="1" t="s">
        <v>19</v>
      </c>
      <c r="B23" s="8" t="s">
        <v>1</v>
      </c>
      <c r="C23" s="9" t="s">
        <v>126</v>
      </c>
      <c r="D23" s="27">
        <f t="shared" si="0"/>
        <v>0</v>
      </c>
      <c r="E23" s="28">
        <f t="shared" si="1"/>
        <v>0</v>
      </c>
      <c r="F23" s="29">
        <f t="shared" si="2"/>
        <v>0</v>
      </c>
      <c r="G23" s="27">
        <v>0</v>
      </c>
      <c r="H23" s="28">
        <v>0</v>
      </c>
      <c r="I23" s="29">
        <v>0</v>
      </c>
      <c r="J23" s="27">
        <v>0</v>
      </c>
      <c r="K23" s="28">
        <v>0</v>
      </c>
      <c r="L23" s="29">
        <v>0</v>
      </c>
      <c r="M23" s="27">
        <v>0</v>
      </c>
      <c r="N23" s="28">
        <v>0</v>
      </c>
      <c r="O23" s="29">
        <v>0</v>
      </c>
      <c r="P23" s="8" t="s">
        <v>1</v>
      </c>
      <c r="Q23" s="9" t="s">
        <v>126</v>
      </c>
      <c r="R23" s="27">
        <f t="shared" si="3"/>
        <v>0</v>
      </c>
      <c r="S23" s="28">
        <f t="shared" si="4"/>
        <v>6</v>
      </c>
      <c r="T23" s="29">
        <f t="shared" si="5"/>
        <v>2</v>
      </c>
      <c r="U23" s="27">
        <v>0</v>
      </c>
      <c r="V23" s="28">
        <v>0</v>
      </c>
      <c r="W23" s="29">
        <v>0</v>
      </c>
      <c r="X23" s="27">
        <v>3</v>
      </c>
      <c r="Y23" s="28">
        <v>2</v>
      </c>
      <c r="Z23" s="29">
        <v>1</v>
      </c>
      <c r="AA23" s="27">
        <v>1</v>
      </c>
      <c r="AB23" s="28">
        <v>1</v>
      </c>
      <c r="AC23" s="29">
        <v>0</v>
      </c>
      <c r="AD23" s="8" t="s">
        <v>1</v>
      </c>
      <c r="AE23" s="9" t="s">
        <v>126</v>
      </c>
      <c r="AF23" s="27">
        <f t="shared" si="6"/>
        <v>0</v>
      </c>
      <c r="AG23" s="28">
        <f t="shared" si="7"/>
        <v>23</v>
      </c>
      <c r="AH23" s="29">
        <f t="shared" si="8"/>
        <v>9</v>
      </c>
      <c r="AI23" s="27">
        <v>0</v>
      </c>
      <c r="AJ23" s="28">
        <v>0</v>
      </c>
      <c r="AK23" s="29">
        <v>0</v>
      </c>
      <c r="AL23" s="27">
        <v>12</v>
      </c>
      <c r="AM23" s="28">
        <v>8</v>
      </c>
      <c r="AN23" s="29">
        <v>3</v>
      </c>
      <c r="AO23" s="27">
        <v>5</v>
      </c>
      <c r="AP23" s="28">
        <v>3</v>
      </c>
      <c r="AQ23" s="29">
        <v>1</v>
      </c>
    </row>
    <row r="24" spans="1:43" ht="13.5">
      <c r="A24" s="1" t="s">
        <v>20</v>
      </c>
      <c r="B24" s="8" t="s">
        <v>1</v>
      </c>
      <c r="C24" s="9" t="s">
        <v>127</v>
      </c>
      <c r="D24" s="27">
        <f t="shared" si="0"/>
        <v>0</v>
      </c>
      <c r="E24" s="28">
        <f t="shared" si="1"/>
        <v>0</v>
      </c>
      <c r="F24" s="29">
        <f t="shared" si="2"/>
        <v>0</v>
      </c>
      <c r="G24" s="27">
        <v>0</v>
      </c>
      <c r="H24" s="28">
        <v>0</v>
      </c>
      <c r="I24" s="29">
        <v>0</v>
      </c>
      <c r="J24" s="27">
        <v>0</v>
      </c>
      <c r="K24" s="28">
        <v>0</v>
      </c>
      <c r="L24" s="29">
        <v>0</v>
      </c>
      <c r="M24" s="27">
        <v>0</v>
      </c>
      <c r="N24" s="28">
        <v>0</v>
      </c>
      <c r="O24" s="29">
        <v>0</v>
      </c>
      <c r="P24" s="8" t="s">
        <v>1</v>
      </c>
      <c r="Q24" s="9" t="s">
        <v>127</v>
      </c>
      <c r="R24" s="27">
        <f t="shared" si="3"/>
        <v>0</v>
      </c>
      <c r="S24" s="28">
        <f t="shared" si="4"/>
        <v>2</v>
      </c>
      <c r="T24" s="29">
        <f t="shared" si="5"/>
        <v>0</v>
      </c>
      <c r="U24" s="27">
        <v>0</v>
      </c>
      <c r="V24" s="28">
        <v>0</v>
      </c>
      <c r="W24" s="29">
        <v>0</v>
      </c>
      <c r="X24" s="27">
        <v>1</v>
      </c>
      <c r="Y24" s="28">
        <v>1</v>
      </c>
      <c r="Z24" s="29">
        <v>0</v>
      </c>
      <c r="AA24" s="27">
        <v>0</v>
      </c>
      <c r="AB24" s="28">
        <v>0</v>
      </c>
      <c r="AC24" s="29">
        <v>0</v>
      </c>
      <c r="AD24" s="8" t="s">
        <v>1</v>
      </c>
      <c r="AE24" s="9" t="s">
        <v>127</v>
      </c>
      <c r="AF24" s="27">
        <f t="shared" si="6"/>
        <v>0</v>
      </c>
      <c r="AG24" s="28">
        <f t="shared" si="7"/>
        <v>6</v>
      </c>
      <c r="AH24" s="29">
        <f t="shared" si="8"/>
        <v>2</v>
      </c>
      <c r="AI24" s="27">
        <v>0</v>
      </c>
      <c r="AJ24" s="28">
        <v>0</v>
      </c>
      <c r="AK24" s="29">
        <v>0</v>
      </c>
      <c r="AL24" s="27">
        <v>3</v>
      </c>
      <c r="AM24" s="28">
        <v>2</v>
      </c>
      <c r="AN24" s="29">
        <v>1</v>
      </c>
      <c r="AO24" s="27">
        <v>1</v>
      </c>
      <c r="AP24" s="28">
        <v>1</v>
      </c>
      <c r="AQ24" s="29">
        <v>0</v>
      </c>
    </row>
    <row r="25" spans="1:43" ht="13.5">
      <c r="A25" s="1" t="s">
        <v>21</v>
      </c>
      <c r="B25" s="8" t="s">
        <v>1</v>
      </c>
      <c r="C25" s="9" t="s">
        <v>128</v>
      </c>
      <c r="D25" s="27">
        <f t="shared" si="0"/>
        <v>0</v>
      </c>
      <c r="E25" s="28">
        <f t="shared" si="1"/>
        <v>0</v>
      </c>
      <c r="F25" s="29">
        <f t="shared" si="2"/>
        <v>0</v>
      </c>
      <c r="G25" s="27">
        <v>0</v>
      </c>
      <c r="H25" s="28">
        <v>0</v>
      </c>
      <c r="I25" s="29">
        <v>0</v>
      </c>
      <c r="J25" s="27">
        <v>0</v>
      </c>
      <c r="K25" s="28">
        <v>0</v>
      </c>
      <c r="L25" s="29">
        <v>0</v>
      </c>
      <c r="M25" s="27">
        <v>0</v>
      </c>
      <c r="N25" s="28">
        <v>0</v>
      </c>
      <c r="O25" s="29">
        <v>0</v>
      </c>
      <c r="P25" s="8" t="s">
        <v>1</v>
      </c>
      <c r="Q25" s="9" t="s">
        <v>128</v>
      </c>
      <c r="R25" s="27">
        <f t="shared" si="3"/>
        <v>0</v>
      </c>
      <c r="S25" s="28">
        <f t="shared" si="4"/>
        <v>7</v>
      </c>
      <c r="T25" s="29">
        <f t="shared" si="5"/>
        <v>3</v>
      </c>
      <c r="U25" s="27">
        <v>0</v>
      </c>
      <c r="V25" s="28">
        <v>0</v>
      </c>
      <c r="W25" s="29">
        <v>0</v>
      </c>
      <c r="X25" s="27">
        <v>4</v>
      </c>
      <c r="Y25" s="28">
        <v>2</v>
      </c>
      <c r="Z25" s="29">
        <v>1</v>
      </c>
      <c r="AA25" s="27">
        <v>2</v>
      </c>
      <c r="AB25" s="28">
        <v>1</v>
      </c>
      <c r="AC25" s="29">
        <v>0</v>
      </c>
      <c r="AD25" s="8" t="s">
        <v>1</v>
      </c>
      <c r="AE25" s="9" t="s">
        <v>128</v>
      </c>
      <c r="AF25" s="27">
        <f t="shared" si="6"/>
        <v>0</v>
      </c>
      <c r="AG25" s="28">
        <f t="shared" si="7"/>
        <v>25</v>
      </c>
      <c r="AH25" s="29">
        <f t="shared" si="8"/>
        <v>9</v>
      </c>
      <c r="AI25" s="27">
        <v>0</v>
      </c>
      <c r="AJ25" s="28">
        <v>0</v>
      </c>
      <c r="AK25" s="29">
        <v>0</v>
      </c>
      <c r="AL25" s="27">
        <v>14</v>
      </c>
      <c r="AM25" s="28">
        <v>8</v>
      </c>
      <c r="AN25" s="29">
        <v>3</v>
      </c>
      <c r="AO25" s="27">
        <v>5</v>
      </c>
      <c r="AP25" s="28">
        <v>3</v>
      </c>
      <c r="AQ25" s="29">
        <v>1</v>
      </c>
    </row>
    <row r="26" spans="1:43" ht="13.5">
      <c r="A26" s="1" t="s">
        <v>22</v>
      </c>
      <c r="B26" s="8" t="s">
        <v>1</v>
      </c>
      <c r="C26" s="9" t="s">
        <v>129</v>
      </c>
      <c r="D26" s="27">
        <f t="shared" si="0"/>
        <v>0</v>
      </c>
      <c r="E26" s="28">
        <f t="shared" si="1"/>
        <v>0</v>
      </c>
      <c r="F26" s="29">
        <f t="shared" si="2"/>
        <v>0</v>
      </c>
      <c r="G26" s="27">
        <v>0</v>
      </c>
      <c r="H26" s="28">
        <v>0</v>
      </c>
      <c r="I26" s="29">
        <v>0</v>
      </c>
      <c r="J26" s="27">
        <v>0</v>
      </c>
      <c r="K26" s="28">
        <v>0</v>
      </c>
      <c r="L26" s="29">
        <v>0</v>
      </c>
      <c r="M26" s="27">
        <v>0</v>
      </c>
      <c r="N26" s="28">
        <v>0</v>
      </c>
      <c r="O26" s="29">
        <v>0</v>
      </c>
      <c r="P26" s="8" t="s">
        <v>1</v>
      </c>
      <c r="Q26" s="9" t="s">
        <v>129</v>
      </c>
      <c r="R26" s="27">
        <f t="shared" si="3"/>
        <v>0</v>
      </c>
      <c r="S26" s="28">
        <f t="shared" si="4"/>
        <v>7</v>
      </c>
      <c r="T26" s="29">
        <f t="shared" si="5"/>
        <v>3</v>
      </c>
      <c r="U26" s="27">
        <v>0</v>
      </c>
      <c r="V26" s="28">
        <v>0</v>
      </c>
      <c r="W26" s="29">
        <v>0</v>
      </c>
      <c r="X26" s="27">
        <v>4</v>
      </c>
      <c r="Y26" s="28">
        <v>2</v>
      </c>
      <c r="Z26" s="29">
        <v>1</v>
      </c>
      <c r="AA26" s="27">
        <v>2</v>
      </c>
      <c r="AB26" s="28">
        <v>1</v>
      </c>
      <c r="AC26" s="29">
        <v>0</v>
      </c>
      <c r="AD26" s="8" t="s">
        <v>1</v>
      </c>
      <c r="AE26" s="9" t="s">
        <v>129</v>
      </c>
      <c r="AF26" s="27">
        <f t="shared" si="6"/>
        <v>0</v>
      </c>
      <c r="AG26" s="28">
        <f t="shared" si="7"/>
        <v>26</v>
      </c>
      <c r="AH26" s="29">
        <f t="shared" si="8"/>
        <v>9</v>
      </c>
      <c r="AI26" s="27">
        <v>0</v>
      </c>
      <c r="AJ26" s="28">
        <v>0</v>
      </c>
      <c r="AK26" s="29">
        <v>0</v>
      </c>
      <c r="AL26" s="27">
        <v>14</v>
      </c>
      <c r="AM26" s="28">
        <v>9</v>
      </c>
      <c r="AN26" s="29">
        <v>3</v>
      </c>
      <c r="AO26" s="27">
        <v>5</v>
      </c>
      <c r="AP26" s="28">
        <v>3</v>
      </c>
      <c r="AQ26" s="29">
        <v>1</v>
      </c>
    </row>
    <row r="27" spans="1:43" ht="13.5">
      <c r="A27" s="1" t="s">
        <v>23</v>
      </c>
      <c r="B27" s="8" t="s">
        <v>1</v>
      </c>
      <c r="C27" s="9" t="s">
        <v>130</v>
      </c>
      <c r="D27" s="27">
        <f t="shared" si="0"/>
        <v>0</v>
      </c>
      <c r="E27" s="28">
        <f t="shared" si="1"/>
        <v>0</v>
      </c>
      <c r="F27" s="29">
        <f t="shared" si="2"/>
        <v>0</v>
      </c>
      <c r="G27" s="27">
        <v>0</v>
      </c>
      <c r="H27" s="28">
        <v>0</v>
      </c>
      <c r="I27" s="29">
        <v>0</v>
      </c>
      <c r="J27" s="27">
        <v>0</v>
      </c>
      <c r="K27" s="28">
        <v>0</v>
      </c>
      <c r="L27" s="29">
        <v>0</v>
      </c>
      <c r="M27" s="27">
        <v>0</v>
      </c>
      <c r="N27" s="28">
        <v>0</v>
      </c>
      <c r="O27" s="29">
        <v>0</v>
      </c>
      <c r="P27" s="8" t="s">
        <v>1</v>
      </c>
      <c r="Q27" s="9" t="s">
        <v>130</v>
      </c>
      <c r="R27" s="27">
        <f t="shared" si="3"/>
        <v>0</v>
      </c>
      <c r="S27" s="28">
        <f t="shared" si="4"/>
        <v>6</v>
      </c>
      <c r="T27" s="29">
        <f t="shared" si="5"/>
        <v>2</v>
      </c>
      <c r="U27" s="27">
        <v>0</v>
      </c>
      <c r="V27" s="28">
        <v>0</v>
      </c>
      <c r="W27" s="29">
        <v>0</v>
      </c>
      <c r="X27" s="27">
        <v>3</v>
      </c>
      <c r="Y27" s="28">
        <v>2</v>
      </c>
      <c r="Z27" s="29">
        <v>1</v>
      </c>
      <c r="AA27" s="27">
        <v>1</v>
      </c>
      <c r="AB27" s="28">
        <v>1</v>
      </c>
      <c r="AC27" s="29">
        <v>0</v>
      </c>
      <c r="AD27" s="8" t="s">
        <v>1</v>
      </c>
      <c r="AE27" s="9" t="s">
        <v>130</v>
      </c>
      <c r="AF27" s="27">
        <f t="shared" si="6"/>
        <v>0</v>
      </c>
      <c r="AG27" s="28">
        <f t="shared" si="7"/>
        <v>21</v>
      </c>
      <c r="AH27" s="29">
        <f t="shared" si="8"/>
        <v>9</v>
      </c>
      <c r="AI27" s="27">
        <v>0</v>
      </c>
      <c r="AJ27" s="28">
        <v>0</v>
      </c>
      <c r="AK27" s="29">
        <v>0</v>
      </c>
      <c r="AL27" s="27">
        <v>12</v>
      </c>
      <c r="AM27" s="28">
        <v>7</v>
      </c>
      <c r="AN27" s="29">
        <v>2</v>
      </c>
      <c r="AO27" s="27">
        <v>5</v>
      </c>
      <c r="AP27" s="28">
        <v>3</v>
      </c>
      <c r="AQ27" s="29">
        <v>1</v>
      </c>
    </row>
    <row r="28" spans="1:43" ht="14.25" thickBot="1">
      <c r="A28" s="1" t="s">
        <v>24</v>
      </c>
      <c r="B28" s="10" t="s">
        <v>1</v>
      </c>
      <c r="C28" s="11" t="s">
        <v>131</v>
      </c>
      <c r="D28" s="33">
        <f t="shared" si="0"/>
        <v>0</v>
      </c>
      <c r="E28" s="34">
        <f t="shared" si="1"/>
        <v>0</v>
      </c>
      <c r="F28" s="35">
        <f t="shared" si="2"/>
        <v>0</v>
      </c>
      <c r="G28" s="33">
        <v>0</v>
      </c>
      <c r="H28" s="34">
        <v>0</v>
      </c>
      <c r="I28" s="35">
        <v>0</v>
      </c>
      <c r="J28" s="33">
        <v>0</v>
      </c>
      <c r="K28" s="34">
        <v>0</v>
      </c>
      <c r="L28" s="35">
        <v>0</v>
      </c>
      <c r="M28" s="33">
        <v>0</v>
      </c>
      <c r="N28" s="34">
        <v>0</v>
      </c>
      <c r="O28" s="35">
        <v>0</v>
      </c>
      <c r="P28" s="10" t="s">
        <v>1</v>
      </c>
      <c r="Q28" s="11" t="s">
        <v>131</v>
      </c>
      <c r="R28" s="33">
        <f t="shared" si="3"/>
        <v>0</v>
      </c>
      <c r="S28" s="34">
        <f t="shared" si="4"/>
        <v>7</v>
      </c>
      <c r="T28" s="35">
        <f t="shared" si="5"/>
        <v>3</v>
      </c>
      <c r="U28" s="33">
        <v>0</v>
      </c>
      <c r="V28" s="34">
        <v>0</v>
      </c>
      <c r="W28" s="35">
        <v>0</v>
      </c>
      <c r="X28" s="33">
        <v>4</v>
      </c>
      <c r="Y28" s="34">
        <v>2</v>
      </c>
      <c r="Z28" s="35">
        <v>1</v>
      </c>
      <c r="AA28" s="33">
        <v>2</v>
      </c>
      <c r="AB28" s="34">
        <v>1</v>
      </c>
      <c r="AC28" s="35">
        <v>0</v>
      </c>
      <c r="AD28" s="10" t="s">
        <v>1</v>
      </c>
      <c r="AE28" s="11" t="s">
        <v>131</v>
      </c>
      <c r="AF28" s="33">
        <f t="shared" si="6"/>
        <v>0</v>
      </c>
      <c r="AG28" s="34">
        <f t="shared" si="7"/>
        <v>25</v>
      </c>
      <c r="AH28" s="35">
        <f t="shared" si="8"/>
        <v>9</v>
      </c>
      <c r="AI28" s="33">
        <v>0</v>
      </c>
      <c r="AJ28" s="34">
        <v>0</v>
      </c>
      <c r="AK28" s="35">
        <v>0</v>
      </c>
      <c r="AL28" s="33">
        <v>14</v>
      </c>
      <c r="AM28" s="34">
        <v>8</v>
      </c>
      <c r="AN28" s="35">
        <v>3</v>
      </c>
      <c r="AO28" s="33">
        <v>5</v>
      </c>
      <c r="AP28" s="34">
        <v>3</v>
      </c>
      <c r="AQ28" s="35">
        <v>1</v>
      </c>
    </row>
    <row r="29" spans="1:43" ht="13.5">
      <c r="A29" s="1" t="s">
        <v>25</v>
      </c>
      <c r="B29" s="6" t="s">
        <v>164</v>
      </c>
      <c r="C29" s="7" t="s">
        <v>132</v>
      </c>
      <c r="D29" s="22">
        <f t="shared" si="0"/>
        <v>0</v>
      </c>
      <c r="E29" s="23">
        <f t="shared" si="1"/>
        <v>0</v>
      </c>
      <c r="F29" s="24">
        <f t="shared" si="2"/>
        <v>0</v>
      </c>
      <c r="G29" s="22">
        <v>0</v>
      </c>
      <c r="H29" s="23">
        <v>0</v>
      </c>
      <c r="I29" s="24">
        <v>0</v>
      </c>
      <c r="J29" s="22">
        <v>0</v>
      </c>
      <c r="K29" s="23">
        <v>0</v>
      </c>
      <c r="L29" s="24">
        <v>0</v>
      </c>
      <c r="M29" s="22">
        <v>0</v>
      </c>
      <c r="N29" s="23">
        <v>0</v>
      </c>
      <c r="O29" s="24">
        <v>0</v>
      </c>
      <c r="P29" s="6" t="s">
        <v>197</v>
      </c>
      <c r="Q29" s="7" t="s">
        <v>132</v>
      </c>
      <c r="R29" s="22">
        <f t="shared" si="3"/>
        <v>0</v>
      </c>
      <c r="S29" s="23">
        <f t="shared" si="4"/>
        <v>5</v>
      </c>
      <c r="T29" s="24">
        <f t="shared" si="5"/>
        <v>2</v>
      </c>
      <c r="U29" s="22">
        <v>0</v>
      </c>
      <c r="V29" s="23">
        <v>0</v>
      </c>
      <c r="W29" s="24">
        <v>0</v>
      </c>
      <c r="X29" s="22">
        <v>2</v>
      </c>
      <c r="Y29" s="23">
        <v>2</v>
      </c>
      <c r="Z29" s="24">
        <v>1</v>
      </c>
      <c r="AA29" s="22">
        <v>1</v>
      </c>
      <c r="AB29" s="23">
        <v>1</v>
      </c>
      <c r="AC29" s="24">
        <v>0</v>
      </c>
      <c r="AD29" s="6" t="s">
        <v>164</v>
      </c>
      <c r="AE29" s="7" t="s">
        <v>132</v>
      </c>
      <c r="AF29" s="22">
        <f t="shared" si="6"/>
        <v>0</v>
      </c>
      <c r="AG29" s="23">
        <f t="shared" si="7"/>
        <v>16</v>
      </c>
      <c r="AH29" s="24">
        <f t="shared" si="8"/>
        <v>6</v>
      </c>
      <c r="AI29" s="22">
        <v>0</v>
      </c>
      <c r="AJ29" s="23">
        <v>0</v>
      </c>
      <c r="AK29" s="24">
        <v>0</v>
      </c>
      <c r="AL29" s="22">
        <v>9</v>
      </c>
      <c r="AM29" s="23">
        <v>5</v>
      </c>
      <c r="AN29" s="24">
        <v>2</v>
      </c>
      <c r="AO29" s="22">
        <v>3</v>
      </c>
      <c r="AP29" s="23">
        <v>2</v>
      </c>
      <c r="AQ29" s="24">
        <v>1</v>
      </c>
    </row>
    <row r="30" spans="1:43" ht="13.5">
      <c r="A30" s="1" t="s">
        <v>26</v>
      </c>
      <c r="B30" s="8" t="s">
        <v>164</v>
      </c>
      <c r="C30" s="9" t="s">
        <v>133</v>
      </c>
      <c r="D30" s="27">
        <f t="shared" si="0"/>
        <v>0</v>
      </c>
      <c r="E30" s="28">
        <f t="shared" si="1"/>
        <v>0</v>
      </c>
      <c r="F30" s="29">
        <f t="shared" si="2"/>
        <v>0</v>
      </c>
      <c r="G30" s="27">
        <v>0</v>
      </c>
      <c r="H30" s="28">
        <v>0</v>
      </c>
      <c r="I30" s="29">
        <v>0</v>
      </c>
      <c r="J30" s="27">
        <v>0</v>
      </c>
      <c r="K30" s="28">
        <v>0</v>
      </c>
      <c r="L30" s="29">
        <v>0</v>
      </c>
      <c r="M30" s="27">
        <v>0</v>
      </c>
      <c r="N30" s="28">
        <v>0</v>
      </c>
      <c r="O30" s="29">
        <v>0</v>
      </c>
      <c r="P30" s="8" t="s">
        <v>197</v>
      </c>
      <c r="Q30" s="9" t="s">
        <v>133</v>
      </c>
      <c r="R30" s="27">
        <f t="shared" si="3"/>
        <v>0</v>
      </c>
      <c r="S30" s="28">
        <f t="shared" si="4"/>
        <v>6</v>
      </c>
      <c r="T30" s="29">
        <f t="shared" si="5"/>
        <v>2</v>
      </c>
      <c r="U30" s="27">
        <v>0</v>
      </c>
      <c r="V30" s="28">
        <v>0</v>
      </c>
      <c r="W30" s="29">
        <v>0</v>
      </c>
      <c r="X30" s="27">
        <v>3</v>
      </c>
      <c r="Y30" s="28">
        <v>2</v>
      </c>
      <c r="Z30" s="29">
        <v>1</v>
      </c>
      <c r="AA30" s="27">
        <v>1</v>
      </c>
      <c r="AB30" s="28">
        <v>1</v>
      </c>
      <c r="AC30" s="29">
        <v>0</v>
      </c>
      <c r="AD30" s="8" t="s">
        <v>164</v>
      </c>
      <c r="AE30" s="9" t="s">
        <v>133</v>
      </c>
      <c r="AF30" s="27">
        <f t="shared" si="6"/>
        <v>0</v>
      </c>
      <c r="AG30" s="28">
        <f t="shared" si="7"/>
        <v>18</v>
      </c>
      <c r="AH30" s="29">
        <f t="shared" si="8"/>
        <v>7</v>
      </c>
      <c r="AI30" s="27">
        <v>0</v>
      </c>
      <c r="AJ30" s="28">
        <v>0</v>
      </c>
      <c r="AK30" s="29">
        <v>0</v>
      </c>
      <c r="AL30" s="27">
        <v>10</v>
      </c>
      <c r="AM30" s="28">
        <v>6</v>
      </c>
      <c r="AN30" s="29">
        <v>2</v>
      </c>
      <c r="AO30" s="27">
        <v>4</v>
      </c>
      <c r="AP30" s="28">
        <v>2</v>
      </c>
      <c r="AQ30" s="29">
        <v>1</v>
      </c>
    </row>
    <row r="31" spans="1:43" ht="13.5">
      <c r="A31" s="1" t="s">
        <v>27</v>
      </c>
      <c r="B31" s="8" t="s">
        <v>164</v>
      </c>
      <c r="C31" s="9" t="s">
        <v>134</v>
      </c>
      <c r="D31" s="27">
        <f t="shared" si="0"/>
        <v>0</v>
      </c>
      <c r="E31" s="28">
        <f t="shared" si="1"/>
        <v>0</v>
      </c>
      <c r="F31" s="29">
        <f t="shared" si="2"/>
        <v>0</v>
      </c>
      <c r="G31" s="27">
        <v>0</v>
      </c>
      <c r="H31" s="28">
        <v>0</v>
      </c>
      <c r="I31" s="29">
        <v>0</v>
      </c>
      <c r="J31" s="27">
        <v>0</v>
      </c>
      <c r="K31" s="28">
        <v>0</v>
      </c>
      <c r="L31" s="29">
        <v>0</v>
      </c>
      <c r="M31" s="27">
        <v>0</v>
      </c>
      <c r="N31" s="28">
        <v>0</v>
      </c>
      <c r="O31" s="29">
        <v>0</v>
      </c>
      <c r="P31" s="8" t="s">
        <v>197</v>
      </c>
      <c r="Q31" s="9" t="s">
        <v>134</v>
      </c>
      <c r="R31" s="27">
        <f t="shared" si="3"/>
        <v>0</v>
      </c>
      <c r="S31" s="28">
        <f t="shared" si="4"/>
        <v>6</v>
      </c>
      <c r="T31" s="29">
        <f t="shared" si="5"/>
        <v>2</v>
      </c>
      <c r="U31" s="27">
        <v>0</v>
      </c>
      <c r="V31" s="28">
        <v>0</v>
      </c>
      <c r="W31" s="29">
        <v>0</v>
      </c>
      <c r="X31" s="27">
        <v>3</v>
      </c>
      <c r="Y31" s="28">
        <v>2</v>
      </c>
      <c r="Z31" s="29">
        <v>1</v>
      </c>
      <c r="AA31" s="27">
        <v>1</v>
      </c>
      <c r="AB31" s="28">
        <v>1</v>
      </c>
      <c r="AC31" s="29">
        <v>0</v>
      </c>
      <c r="AD31" s="8" t="s">
        <v>164</v>
      </c>
      <c r="AE31" s="9" t="s">
        <v>134</v>
      </c>
      <c r="AF31" s="27">
        <f t="shared" si="6"/>
        <v>0</v>
      </c>
      <c r="AG31" s="28">
        <f t="shared" si="7"/>
        <v>20</v>
      </c>
      <c r="AH31" s="29">
        <f t="shared" si="8"/>
        <v>8</v>
      </c>
      <c r="AI31" s="27">
        <v>0</v>
      </c>
      <c r="AJ31" s="28">
        <v>0</v>
      </c>
      <c r="AK31" s="29">
        <v>0</v>
      </c>
      <c r="AL31" s="27">
        <v>11</v>
      </c>
      <c r="AM31" s="28">
        <v>7</v>
      </c>
      <c r="AN31" s="29">
        <v>2</v>
      </c>
      <c r="AO31" s="27">
        <v>4</v>
      </c>
      <c r="AP31" s="28">
        <v>3</v>
      </c>
      <c r="AQ31" s="29">
        <v>1</v>
      </c>
    </row>
    <row r="32" spans="1:43" ht="13.5">
      <c r="A32" s="1" t="s">
        <v>28</v>
      </c>
      <c r="B32" s="8" t="s">
        <v>164</v>
      </c>
      <c r="C32" s="9" t="s">
        <v>113</v>
      </c>
      <c r="D32" s="27">
        <f t="shared" si="0"/>
        <v>0</v>
      </c>
      <c r="E32" s="28">
        <f t="shared" si="1"/>
        <v>0</v>
      </c>
      <c r="F32" s="29">
        <f t="shared" si="2"/>
        <v>0</v>
      </c>
      <c r="G32" s="27">
        <v>0</v>
      </c>
      <c r="H32" s="28">
        <v>0</v>
      </c>
      <c r="I32" s="29">
        <v>0</v>
      </c>
      <c r="J32" s="27">
        <v>0</v>
      </c>
      <c r="K32" s="28">
        <v>0</v>
      </c>
      <c r="L32" s="29">
        <v>0</v>
      </c>
      <c r="M32" s="27">
        <v>0</v>
      </c>
      <c r="N32" s="28">
        <v>0</v>
      </c>
      <c r="O32" s="29">
        <v>0</v>
      </c>
      <c r="P32" s="8" t="s">
        <v>197</v>
      </c>
      <c r="Q32" s="9" t="s">
        <v>113</v>
      </c>
      <c r="R32" s="27">
        <f t="shared" si="3"/>
        <v>0</v>
      </c>
      <c r="S32" s="28">
        <f t="shared" si="4"/>
        <v>3</v>
      </c>
      <c r="T32" s="29">
        <f t="shared" si="5"/>
        <v>2</v>
      </c>
      <c r="U32" s="27">
        <v>0</v>
      </c>
      <c r="V32" s="28">
        <v>0</v>
      </c>
      <c r="W32" s="29">
        <v>0</v>
      </c>
      <c r="X32" s="27">
        <v>2</v>
      </c>
      <c r="Y32" s="28">
        <v>1</v>
      </c>
      <c r="Z32" s="29">
        <v>0</v>
      </c>
      <c r="AA32" s="27">
        <v>1</v>
      </c>
      <c r="AB32" s="28">
        <v>1</v>
      </c>
      <c r="AC32" s="29">
        <v>0</v>
      </c>
      <c r="AD32" s="8" t="s">
        <v>164</v>
      </c>
      <c r="AE32" s="9" t="s">
        <v>113</v>
      </c>
      <c r="AF32" s="27">
        <f t="shared" si="6"/>
        <v>0</v>
      </c>
      <c r="AG32" s="28">
        <f t="shared" si="7"/>
        <v>15</v>
      </c>
      <c r="AH32" s="29">
        <f t="shared" si="8"/>
        <v>6</v>
      </c>
      <c r="AI32" s="27">
        <v>0</v>
      </c>
      <c r="AJ32" s="28">
        <v>0</v>
      </c>
      <c r="AK32" s="29">
        <v>0</v>
      </c>
      <c r="AL32" s="27">
        <v>8</v>
      </c>
      <c r="AM32" s="28">
        <v>5</v>
      </c>
      <c r="AN32" s="29">
        <v>2</v>
      </c>
      <c r="AO32" s="27">
        <v>3</v>
      </c>
      <c r="AP32" s="28">
        <v>2</v>
      </c>
      <c r="AQ32" s="29">
        <v>1</v>
      </c>
    </row>
    <row r="33" spans="1:43" ht="13.5">
      <c r="A33" s="1" t="s">
        <v>29</v>
      </c>
      <c r="B33" s="8" t="s">
        <v>164</v>
      </c>
      <c r="C33" s="9" t="s">
        <v>135</v>
      </c>
      <c r="D33" s="27">
        <f t="shared" si="0"/>
        <v>0</v>
      </c>
      <c r="E33" s="28">
        <f t="shared" si="1"/>
        <v>0</v>
      </c>
      <c r="F33" s="29">
        <f t="shared" si="2"/>
        <v>0</v>
      </c>
      <c r="G33" s="27">
        <v>0</v>
      </c>
      <c r="H33" s="28">
        <v>0</v>
      </c>
      <c r="I33" s="29">
        <v>0</v>
      </c>
      <c r="J33" s="27">
        <v>0</v>
      </c>
      <c r="K33" s="28">
        <v>0</v>
      </c>
      <c r="L33" s="29">
        <v>0</v>
      </c>
      <c r="M33" s="27">
        <v>0</v>
      </c>
      <c r="N33" s="28">
        <v>0</v>
      </c>
      <c r="O33" s="29">
        <v>0</v>
      </c>
      <c r="P33" s="8" t="s">
        <v>197</v>
      </c>
      <c r="Q33" s="9" t="s">
        <v>135</v>
      </c>
      <c r="R33" s="27">
        <f t="shared" si="3"/>
        <v>0</v>
      </c>
      <c r="S33" s="28">
        <f t="shared" si="4"/>
        <v>2</v>
      </c>
      <c r="T33" s="29">
        <f t="shared" si="5"/>
        <v>0</v>
      </c>
      <c r="U33" s="27">
        <v>0</v>
      </c>
      <c r="V33" s="28">
        <v>0</v>
      </c>
      <c r="W33" s="29">
        <v>0</v>
      </c>
      <c r="X33" s="27">
        <v>1</v>
      </c>
      <c r="Y33" s="28">
        <v>1</v>
      </c>
      <c r="Z33" s="29">
        <v>0</v>
      </c>
      <c r="AA33" s="27">
        <v>0</v>
      </c>
      <c r="AB33" s="28">
        <v>0</v>
      </c>
      <c r="AC33" s="29">
        <v>0</v>
      </c>
      <c r="AD33" s="8" t="s">
        <v>164</v>
      </c>
      <c r="AE33" s="9" t="s">
        <v>135</v>
      </c>
      <c r="AF33" s="27">
        <f t="shared" si="6"/>
        <v>0</v>
      </c>
      <c r="AG33" s="28">
        <f t="shared" si="7"/>
        <v>7</v>
      </c>
      <c r="AH33" s="29">
        <f t="shared" si="8"/>
        <v>2</v>
      </c>
      <c r="AI33" s="27">
        <v>0</v>
      </c>
      <c r="AJ33" s="28">
        <v>0</v>
      </c>
      <c r="AK33" s="29">
        <v>0</v>
      </c>
      <c r="AL33" s="27">
        <v>4</v>
      </c>
      <c r="AM33" s="28">
        <v>2</v>
      </c>
      <c r="AN33" s="29">
        <v>1</v>
      </c>
      <c r="AO33" s="27">
        <v>1</v>
      </c>
      <c r="AP33" s="28">
        <v>1</v>
      </c>
      <c r="AQ33" s="29">
        <v>0</v>
      </c>
    </row>
    <row r="34" spans="1:43" ht="13.5">
      <c r="A34" s="1" t="s">
        <v>30</v>
      </c>
      <c r="B34" s="8" t="s">
        <v>164</v>
      </c>
      <c r="C34" s="9" t="s">
        <v>136</v>
      </c>
      <c r="D34" s="27">
        <f t="shared" si="0"/>
        <v>0</v>
      </c>
      <c r="E34" s="28">
        <f t="shared" si="1"/>
        <v>0</v>
      </c>
      <c r="F34" s="29">
        <f t="shared" si="2"/>
        <v>0</v>
      </c>
      <c r="G34" s="27">
        <v>0</v>
      </c>
      <c r="H34" s="28">
        <v>0</v>
      </c>
      <c r="I34" s="29">
        <v>0</v>
      </c>
      <c r="J34" s="27">
        <v>0</v>
      </c>
      <c r="K34" s="28">
        <v>0</v>
      </c>
      <c r="L34" s="29">
        <v>0</v>
      </c>
      <c r="M34" s="27">
        <v>0</v>
      </c>
      <c r="N34" s="28">
        <v>0</v>
      </c>
      <c r="O34" s="29">
        <v>0</v>
      </c>
      <c r="P34" s="8" t="s">
        <v>197</v>
      </c>
      <c r="Q34" s="9" t="s">
        <v>136</v>
      </c>
      <c r="R34" s="27">
        <f t="shared" si="3"/>
        <v>0</v>
      </c>
      <c r="S34" s="28">
        <f t="shared" si="4"/>
        <v>6</v>
      </c>
      <c r="T34" s="29">
        <f t="shared" si="5"/>
        <v>2</v>
      </c>
      <c r="U34" s="27">
        <v>0</v>
      </c>
      <c r="V34" s="28">
        <v>0</v>
      </c>
      <c r="W34" s="29">
        <v>0</v>
      </c>
      <c r="X34" s="27">
        <v>3</v>
      </c>
      <c r="Y34" s="28">
        <v>2</v>
      </c>
      <c r="Z34" s="29">
        <v>1</v>
      </c>
      <c r="AA34" s="27">
        <v>1</v>
      </c>
      <c r="AB34" s="28">
        <v>1</v>
      </c>
      <c r="AC34" s="29">
        <v>0</v>
      </c>
      <c r="AD34" s="8" t="s">
        <v>164</v>
      </c>
      <c r="AE34" s="9" t="s">
        <v>136</v>
      </c>
      <c r="AF34" s="27">
        <f t="shared" si="6"/>
        <v>0</v>
      </c>
      <c r="AG34" s="28">
        <f t="shared" si="7"/>
        <v>20</v>
      </c>
      <c r="AH34" s="29">
        <f t="shared" si="8"/>
        <v>8</v>
      </c>
      <c r="AI34" s="27">
        <v>0</v>
      </c>
      <c r="AJ34" s="28">
        <v>0</v>
      </c>
      <c r="AK34" s="29">
        <v>0</v>
      </c>
      <c r="AL34" s="27">
        <v>11</v>
      </c>
      <c r="AM34" s="28">
        <v>7</v>
      </c>
      <c r="AN34" s="29">
        <v>2</v>
      </c>
      <c r="AO34" s="27">
        <v>4</v>
      </c>
      <c r="AP34" s="28">
        <v>3</v>
      </c>
      <c r="AQ34" s="29">
        <v>1</v>
      </c>
    </row>
    <row r="35" spans="1:43" ht="14.25" thickBot="1">
      <c r="A35" s="1" t="s">
        <v>31</v>
      </c>
      <c r="B35" s="10" t="s">
        <v>164</v>
      </c>
      <c r="C35" s="11" t="s">
        <v>137</v>
      </c>
      <c r="D35" s="33">
        <f t="shared" si="0"/>
        <v>0</v>
      </c>
      <c r="E35" s="34">
        <f t="shared" si="1"/>
        <v>0</v>
      </c>
      <c r="F35" s="35">
        <f t="shared" si="2"/>
        <v>0</v>
      </c>
      <c r="G35" s="33">
        <v>0</v>
      </c>
      <c r="H35" s="34">
        <v>0</v>
      </c>
      <c r="I35" s="35">
        <v>0</v>
      </c>
      <c r="J35" s="33">
        <v>0</v>
      </c>
      <c r="K35" s="34">
        <v>0</v>
      </c>
      <c r="L35" s="35">
        <v>0</v>
      </c>
      <c r="M35" s="33">
        <v>0</v>
      </c>
      <c r="N35" s="34">
        <v>0</v>
      </c>
      <c r="O35" s="35">
        <v>0</v>
      </c>
      <c r="P35" s="10" t="s">
        <v>197</v>
      </c>
      <c r="Q35" s="11" t="s">
        <v>137</v>
      </c>
      <c r="R35" s="33">
        <f t="shared" si="3"/>
        <v>0</v>
      </c>
      <c r="S35" s="34">
        <f t="shared" si="4"/>
        <v>1</v>
      </c>
      <c r="T35" s="35">
        <f t="shared" si="5"/>
        <v>0</v>
      </c>
      <c r="U35" s="33">
        <v>0</v>
      </c>
      <c r="V35" s="34">
        <v>0</v>
      </c>
      <c r="W35" s="35">
        <v>0</v>
      </c>
      <c r="X35" s="33">
        <v>1</v>
      </c>
      <c r="Y35" s="34">
        <v>0</v>
      </c>
      <c r="Z35" s="35">
        <v>0</v>
      </c>
      <c r="AA35" s="33">
        <v>0</v>
      </c>
      <c r="AB35" s="34">
        <v>0</v>
      </c>
      <c r="AC35" s="35">
        <v>0</v>
      </c>
      <c r="AD35" s="10" t="s">
        <v>164</v>
      </c>
      <c r="AE35" s="11" t="s">
        <v>137</v>
      </c>
      <c r="AF35" s="33">
        <f t="shared" si="6"/>
        <v>0</v>
      </c>
      <c r="AG35" s="34">
        <f t="shared" si="7"/>
        <v>3</v>
      </c>
      <c r="AH35" s="35">
        <f t="shared" si="8"/>
        <v>1</v>
      </c>
      <c r="AI35" s="33">
        <v>0</v>
      </c>
      <c r="AJ35" s="34">
        <v>0</v>
      </c>
      <c r="AK35" s="35">
        <v>0</v>
      </c>
      <c r="AL35" s="33">
        <v>2</v>
      </c>
      <c r="AM35" s="34">
        <v>1</v>
      </c>
      <c r="AN35" s="35">
        <v>0</v>
      </c>
      <c r="AO35" s="33">
        <v>1</v>
      </c>
      <c r="AP35" s="34">
        <v>0</v>
      </c>
      <c r="AQ35" s="35">
        <v>0</v>
      </c>
    </row>
    <row r="36" spans="1:43" ht="13.5">
      <c r="A36" s="1" t="s">
        <v>32</v>
      </c>
      <c r="B36" s="6" t="s">
        <v>33</v>
      </c>
      <c r="C36" s="7"/>
      <c r="D36" s="22">
        <f t="shared" si="0"/>
        <v>0</v>
      </c>
      <c r="E36" s="23">
        <f t="shared" si="1"/>
        <v>0</v>
      </c>
      <c r="F36" s="24">
        <f t="shared" si="2"/>
        <v>0</v>
      </c>
      <c r="G36" s="22">
        <v>0</v>
      </c>
      <c r="H36" s="23">
        <v>0</v>
      </c>
      <c r="I36" s="24">
        <v>0</v>
      </c>
      <c r="J36" s="22">
        <v>0</v>
      </c>
      <c r="K36" s="23">
        <v>0</v>
      </c>
      <c r="L36" s="24">
        <v>0</v>
      </c>
      <c r="M36" s="22">
        <v>0</v>
      </c>
      <c r="N36" s="23">
        <v>0</v>
      </c>
      <c r="O36" s="24">
        <v>0</v>
      </c>
      <c r="P36" s="6" t="s">
        <v>33</v>
      </c>
      <c r="Q36" s="7"/>
      <c r="R36" s="22">
        <f t="shared" si="3"/>
        <v>0</v>
      </c>
      <c r="S36" s="23">
        <f t="shared" si="4"/>
        <v>2</v>
      </c>
      <c r="T36" s="24">
        <f t="shared" si="5"/>
        <v>1</v>
      </c>
      <c r="U36" s="22">
        <v>0</v>
      </c>
      <c r="V36" s="23">
        <v>0</v>
      </c>
      <c r="W36" s="24">
        <v>0</v>
      </c>
      <c r="X36" s="22">
        <v>1</v>
      </c>
      <c r="Y36" s="23">
        <v>1</v>
      </c>
      <c r="Z36" s="24">
        <v>0</v>
      </c>
      <c r="AA36" s="22">
        <v>1</v>
      </c>
      <c r="AB36" s="23">
        <v>0</v>
      </c>
      <c r="AC36" s="24">
        <v>0</v>
      </c>
      <c r="AD36" s="6" t="s">
        <v>33</v>
      </c>
      <c r="AE36" s="7"/>
      <c r="AF36" s="22">
        <f t="shared" si="6"/>
        <v>0</v>
      </c>
      <c r="AG36" s="23">
        <f t="shared" si="7"/>
        <v>9</v>
      </c>
      <c r="AH36" s="24">
        <f t="shared" si="8"/>
        <v>3</v>
      </c>
      <c r="AI36" s="22">
        <v>0</v>
      </c>
      <c r="AJ36" s="23">
        <v>0</v>
      </c>
      <c r="AK36" s="24">
        <v>0</v>
      </c>
      <c r="AL36" s="22">
        <v>5</v>
      </c>
      <c r="AM36" s="23">
        <v>3</v>
      </c>
      <c r="AN36" s="24">
        <v>1</v>
      </c>
      <c r="AO36" s="22">
        <v>2</v>
      </c>
      <c r="AP36" s="23">
        <v>1</v>
      </c>
      <c r="AQ36" s="24">
        <v>0</v>
      </c>
    </row>
    <row r="37" spans="1:43" ht="13.5">
      <c r="A37" s="1" t="s">
        <v>34</v>
      </c>
      <c r="B37" s="8" t="s">
        <v>35</v>
      </c>
      <c r="C37" s="9"/>
      <c r="D37" s="27">
        <f t="shared" si="0"/>
        <v>0</v>
      </c>
      <c r="E37" s="28">
        <f t="shared" si="1"/>
        <v>0</v>
      </c>
      <c r="F37" s="29">
        <f t="shared" si="2"/>
        <v>0</v>
      </c>
      <c r="G37" s="27">
        <v>0</v>
      </c>
      <c r="H37" s="28">
        <v>0</v>
      </c>
      <c r="I37" s="29">
        <v>0</v>
      </c>
      <c r="J37" s="27">
        <v>0</v>
      </c>
      <c r="K37" s="28">
        <v>0</v>
      </c>
      <c r="L37" s="29">
        <v>0</v>
      </c>
      <c r="M37" s="27">
        <v>0</v>
      </c>
      <c r="N37" s="28">
        <v>0</v>
      </c>
      <c r="O37" s="29">
        <v>0</v>
      </c>
      <c r="P37" s="8" t="s">
        <v>35</v>
      </c>
      <c r="Q37" s="9"/>
      <c r="R37" s="27">
        <f t="shared" si="3"/>
        <v>0</v>
      </c>
      <c r="S37" s="28">
        <f t="shared" si="4"/>
        <v>15</v>
      </c>
      <c r="T37" s="29">
        <f t="shared" si="5"/>
        <v>6</v>
      </c>
      <c r="U37" s="27">
        <v>0</v>
      </c>
      <c r="V37" s="28">
        <v>0</v>
      </c>
      <c r="W37" s="29">
        <v>0</v>
      </c>
      <c r="X37" s="27">
        <v>8</v>
      </c>
      <c r="Y37" s="28">
        <v>5</v>
      </c>
      <c r="Z37" s="29">
        <v>2</v>
      </c>
      <c r="AA37" s="27">
        <v>3</v>
      </c>
      <c r="AB37" s="28">
        <v>2</v>
      </c>
      <c r="AC37" s="29">
        <v>1</v>
      </c>
      <c r="AD37" s="8" t="s">
        <v>35</v>
      </c>
      <c r="AE37" s="9"/>
      <c r="AF37" s="27">
        <f t="shared" si="6"/>
        <v>1</v>
      </c>
      <c r="AG37" s="28">
        <f t="shared" si="7"/>
        <v>48</v>
      </c>
      <c r="AH37" s="29">
        <f t="shared" si="8"/>
        <v>18</v>
      </c>
      <c r="AI37" s="27">
        <v>1</v>
      </c>
      <c r="AJ37" s="28">
        <v>0</v>
      </c>
      <c r="AK37" s="29">
        <v>0</v>
      </c>
      <c r="AL37" s="27">
        <v>26</v>
      </c>
      <c r="AM37" s="28">
        <v>16</v>
      </c>
      <c r="AN37" s="29">
        <v>6</v>
      </c>
      <c r="AO37" s="27">
        <v>10</v>
      </c>
      <c r="AP37" s="28">
        <v>6</v>
      </c>
      <c r="AQ37" s="29">
        <v>2</v>
      </c>
    </row>
    <row r="38" spans="1:43" ht="13.5">
      <c r="A38" s="1" t="s">
        <v>36</v>
      </c>
      <c r="B38" s="8" t="s">
        <v>37</v>
      </c>
      <c r="C38" s="9"/>
      <c r="D38" s="27">
        <f t="shared" si="0"/>
        <v>0</v>
      </c>
      <c r="E38" s="28">
        <f t="shared" si="1"/>
        <v>0</v>
      </c>
      <c r="F38" s="29">
        <f t="shared" si="2"/>
        <v>0</v>
      </c>
      <c r="G38" s="27">
        <v>0</v>
      </c>
      <c r="H38" s="28">
        <v>0</v>
      </c>
      <c r="I38" s="29">
        <v>0</v>
      </c>
      <c r="J38" s="27">
        <v>0</v>
      </c>
      <c r="K38" s="28">
        <v>0</v>
      </c>
      <c r="L38" s="29">
        <v>0</v>
      </c>
      <c r="M38" s="27">
        <v>0</v>
      </c>
      <c r="N38" s="28">
        <v>0</v>
      </c>
      <c r="O38" s="29">
        <v>0</v>
      </c>
      <c r="P38" s="8" t="s">
        <v>37</v>
      </c>
      <c r="Q38" s="9"/>
      <c r="R38" s="27">
        <f t="shared" si="3"/>
        <v>0</v>
      </c>
      <c r="S38" s="28">
        <f t="shared" si="4"/>
        <v>2</v>
      </c>
      <c r="T38" s="29">
        <f t="shared" si="5"/>
        <v>0</v>
      </c>
      <c r="U38" s="27">
        <v>0</v>
      </c>
      <c r="V38" s="28">
        <v>0</v>
      </c>
      <c r="W38" s="29">
        <v>0</v>
      </c>
      <c r="X38" s="27">
        <v>1</v>
      </c>
      <c r="Y38" s="28">
        <v>1</v>
      </c>
      <c r="Z38" s="29">
        <v>0</v>
      </c>
      <c r="AA38" s="27">
        <v>0</v>
      </c>
      <c r="AB38" s="28">
        <v>0</v>
      </c>
      <c r="AC38" s="29">
        <v>0</v>
      </c>
      <c r="AD38" s="8" t="s">
        <v>37</v>
      </c>
      <c r="AE38" s="9"/>
      <c r="AF38" s="27">
        <f t="shared" si="6"/>
        <v>0</v>
      </c>
      <c r="AG38" s="28">
        <f t="shared" si="7"/>
        <v>7</v>
      </c>
      <c r="AH38" s="29">
        <f t="shared" si="8"/>
        <v>2</v>
      </c>
      <c r="AI38" s="27">
        <v>0</v>
      </c>
      <c r="AJ38" s="28">
        <v>0</v>
      </c>
      <c r="AK38" s="29">
        <v>0</v>
      </c>
      <c r="AL38" s="27">
        <v>4</v>
      </c>
      <c r="AM38" s="28">
        <v>2</v>
      </c>
      <c r="AN38" s="29">
        <v>1</v>
      </c>
      <c r="AO38" s="27">
        <v>1</v>
      </c>
      <c r="AP38" s="28">
        <v>1</v>
      </c>
      <c r="AQ38" s="29">
        <v>0</v>
      </c>
    </row>
    <row r="39" spans="1:43" ht="13.5">
      <c r="A39" s="1" t="s">
        <v>38</v>
      </c>
      <c r="B39" s="8" t="s">
        <v>39</v>
      </c>
      <c r="C39" s="9"/>
      <c r="D39" s="27">
        <f t="shared" si="0"/>
        <v>0</v>
      </c>
      <c r="E39" s="28">
        <f t="shared" si="1"/>
        <v>0</v>
      </c>
      <c r="F39" s="29">
        <f t="shared" si="2"/>
        <v>0</v>
      </c>
      <c r="G39" s="27">
        <v>0</v>
      </c>
      <c r="H39" s="28">
        <v>0</v>
      </c>
      <c r="I39" s="29">
        <v>0</v>
      </c>
      <c r="J39" s="27">
        <v>0</v>
      </c>
      <c r="K39" s="28">
        <v>0</v>
      </c>
      <c r="L39" s="29">
        <v>0</v>
      </c>
      <c r="M39" s="27">
        <v>0</v>
      </c>
      <c r="N39" s="28">
        <v>0</v>
      </c>
      <c r="O39" s="29">
        <v>0</v>
      </c>
      <c r="P39" s="8" t="s">
        <v>39</v>
      </c>
      <c r="Q39" s="9"/>
      <c r="R39" s="27">
        <f t="shared" si="3"/>
        <v>0</v>
      </c>
      <c r="S39" s="28">
        <f t="shared" si="4"/>
        <v>10</v>
      </c>
      <c r="T39" s="29">
        <f t="shared" si="5"/>
        <v>3</v>
      </c>
      <c r="U39" s="27">
        <v>0</v>
      </c>
      <c r="V39" s="28">
        <v>0</v>
      </c>
      <c r="W39" s="29">
        <v>0</v>
      </c>
      <c r="X39" s="27">
        <v>6</v>
      </c>
      <c r="Y39" s="28">
        <v>3</v>
      </c>
      <c r="Z39" s="29">
        <v>1</v>
      </c>
      <c r="AA39" s="27">
        <v>2</v>
      </c>
      <c r="AB39" s="28">
        <v>1</v>
      </c>
      <c r="AC39" s="29">
        <v>0</v>
      </c>
      <c r="AD39" s="8" t="s">
        <v>39</v>
      </c>
      <c r="AE39" s="9"/>
      <c r="AF39" s="27">
        <f t="shared" si="6"/>
        <v>1</v>
      </c>
      <c r="AG39" s="28">
        <f t="shared" si="7"/>
        <v>36</v>
      </c>
      <c r="AH39" s="29">
        <f t="shared" si="8"/>
        <v>15</v>
      </c>
      <c r="AI39" s="27">
        <v>1</v>
      </c>
      <c r="AJ39" s="28">
        <v>0</v>
      </c>
      <c r="AK39" s="29">
        <v>0</v>
      </c>
      <c r="AL39" s="27">
        <v>20</v>
      </c>
      <c r="AM39" s="28">
        <v>12</v>
      </c>
      <c r="AN39" s="29">
        <v>4</v>
      </c>
      <c r="AO39" s="27">
        <v>8</v>
      </c>
      <c r="AP39" s="28">
        <v>5</v>
      </c>
      <c r="AQ39" s="29">
        <v>2</v>
      </c>
    </row>
    <row r="40" spans="1:43" ht="13.5">
      <c r="A40" s="1" t="s">
        <v>40</v>
      </c>
      <c r="B40" s="8" t="s">
        <v>41</v>
      </c>
      <c r="C40" s="9"/>
      <c r="D40" s="27">
        <f t="shared" si="0"/>
        <v>0</v>
      </c>
      <c r="E40" s="28">
        <f t="shared" si="1"/>
        <v>0</v>
      </c>
      <c r="F40" s="29">
        <f t="shared" si="2"/>
        <v>0</v>
      </c>
      <c r="G40" s="27">
        <v>0</v>
      </c>
      <c r="H40" s="28">
        <v>0</v>
      </c>
      <c r="I40" s="29">
        <v>0</v>
      </c>
      <c r="J40" s="27">
        <v>0</v>
      </c>
      <c r="K40" s="28">
        <v>0</v>
      </c>
      <c r="L40" s="29">
        <v>0</v>
      </c>
      <c r="M40" s="27">
        <v>0</v>
      </c>
      <c r="N40" s="28">
        <v>0</v>
      </c>
      <c r="O40" s="29">
        <v>0</v>
      </c>
      <c r="P40" s="8" t="s">
        <v>41</v>
      </c>
      <c r="Q40" s="9"/>
      <c r="R40" s="27">
        <f t="shared" si="3"/>
        <v>0</v>
      </c>
      <c r="S40" s="28">
        <f t="shared" si="4"/>
        <v>2</v>
      </c>
      <c r="T40" s="29">
        <f t="shared" si="5"/>
        <v>0</v>
      </c>
      <c r="U40" s="27">
        <v>0</v>
      </c>
      <c r="V40" s="28">
        <v>0</v>
      </c>
      <c r="W40" s="29">
        <v>0</v>
      </c>
      <c r="X40" s="27">
        <v>1</v>
      </c>
      <c r="Y40" s="28">
        <v>1</v>
      </c>
      <c r="Z40" s="29">
        <v>0</v>
      </c>
      <c r="AA40" s="27">
        <v>0</v>
      </c>
      <c r="AB40" s="28">
        <v>0</v>
      </c>
      <c r="AC40" s="29">
        <v>0</v>
      </c>
      <c r="AD40" s="8" t="s">
        <v>41</v>
      </c>
      <c r="AE40" s="9"/>
      <c r="AF40" s="27">
        <f t="shared" si="6"/>
        <v>0</v>
      </c>
      <c r="AG40" s="28">
        <f t="shared" si="7"/>
        <v>7</v>
      </c>
      <c r="AH40" s="29">
        <f t="shared" si="8"/>
        <v>2</v>
      </c>
      <c r="AI40" s="27">
        <v>0</v>
      </c>
      <c r="AJ40" s="28">
        <v>0</v>
      </c>
      <c r="AK40" s="29">
        <v>0</v>
      </c>
      <c r="AL40" s="27">
        <v>4</v>
      </c>
      <c r="AM40" s="28">
        <v>2</v>
      </c>
      <c r="AN40" s="29">
        <v>1</v>
      </c>
      <c r="AO40" s="27">
        <v>1</v>
      </c>
      <c r="AP40" s="28">
        <v>1</v>
      </c>
      <c r="AQ40" s="29">
        <v>0</v>
      </c>
    </row>
    <row r="41" spans="1:43" ht="13.5">
      <c r="A41" s="1" t="s">
        <v>42</v>
      </c>
      <c r="B41" s="8" t="s">
        <v>43</v>
      </c>
      <c r="C41" s="9"/>
      <c r="D41" s="27">
        <f t="shared" si="0"/>
        <v>0</v>
      </c>
      <c r="E41" s="28">
        <f t="shared" si="1"/>
        <v>0</v>
      </c>
      <c r="F41" s="29">
        <f t="shared" si="2"/>
        <v>0</v>
      </c>
      <c r="G41" s="27">
        <v>0</v>
      </c>
      <c r="H41" s="28">
        <v>0</v>
      </c>
      <c r="I41" s="29">
        <v>0</v>
      </c>
      <c r="J41" s="27">
        <v>0</v>
      </c>
      <c r="K41" s="28">
        <v>0</v>
      </c>
      <c r="L41" s="29">
        <v>0</v>
      </c>
      <c r="M41" s="27">
        <v>0</v>
      </c>
      <c r="N41" s="28">
        <v>0</v>
      </c>
      <c r="O41" s="29">
        <v>0</v>
      </c>
      <c r="P41" s="8" t="s">
        <v>43</v>
      </c>
      <c r="Q41" s="9"/>
      <c r="R41" s="27">
        <f t="shared" si="3"/>
        <v>0</v>
      </c>
      <c r="S41" s="28">
        <f t="shared" si="4"/>
        <v>6</v>
      </c>
      <c r="T41" s="29">
        <f t="shared" si="5"/>
        <v>2</v>
      </c>
      <c r="U41" s="27">
        <v>0</v>
      </c>
      <c r="V41" s="28">
        <v>0</v>
      </c>
      <c r="W41" s="29">
        <v>0</v>
      </c>
      <c r="X41" s="27">
        <v>3</v>
      </c>
      <c r="Y41" s="28">
        <v>2</v>
      </c>
      <c r="Z41" s="29">
        <v>1</v>
      </c>
      <c r="AA41" s="27">
        <v>1</v>
      </c>
      <c r="AB41" s="28">
        <v>1</v>
      </c>
      <c r="AC41" s="29">
        <v>0</v>
      </c>
      <c r="AD41" s="8" t="s">
        <v>43</v>
      </c>
      <c r="AE41" s="9"/>
      <c r="AF41" s="27">
        <f t="shared" si="6"/>
        <v>0</v>
      </c>
      <c r="AG41" s="28">
        <f t="shared" si="7"/>
        <v>20</v>
      </c>
      <c r="AH41" s="29">
        <f t="shared" si="8"/>
        <v>8</v>
      </c>
      <c r="AI41" s="27">
        <v>0</v>
      </c>
      <c r="AJ41" s="28">
        <v>0</v>
      </c>
      <c r="AK41" s="29">
        <v>0</v>
      </c>
      <c r="AL41" s="27">
        <v>11</v>
      </c>
      <c r="AM41" s="28">
        <v>7</v>
      </c>
      <c r="AN41" s="29">
        <v>2</v>
      </c>
      <c r="AO41" s="27">
        <v>4</v>
      </c>
      <c r="AP41" s="28">
        <v>3</v>
      </c>
      <c r="AQ41" s="29">
        <v>1</v>
      </c>
    </row>
    <row r="42" spans="1:43" ht="13.5">
      <c r="A42" s="1" t="s">
        <v>44</v>
      </c>
      <c r="B42" s="8" t="s">
        <v>45</v>
      </c>
      <c r="C42" s="9"/>
      <c r="D42" s="27">
        <f t="shared" si="0"/>
        <v>0</v>
      </c>
      <c r="E42" s="28">
        <f t="shared" si="1"/>
        <v>0</v>
      </c>
      <c r="F42" s="29">
        <f t="shared" si="2"/>
        <v>0</v>
      </c>
      <c r="G42" s="27">
        <v>0</v>
      </c>
      <c r="H42" s="28">
        <v>0</v>
      </c>
      <c r="I42" s="29">
        <v>0</v>
      </c>
      <c r="J42" s="27">
        <v>0</v>
      </c>
      <c r="K42" s="28">
        <v>0</v>
      </c>
      <c r="L42" s="29">
        <v>0</v>
      </c>
      <c r="M42" s="27">
        <v>0</v>
      </c>
      <c r="N42" s="28">
        <v>0</v>
      </c>
      <c r="O42" s="29">
        <v>0</v>
      </c>
      <c r="P42" s="8" t="s">
        <v>45</v>
      </c>
      <c r="Q42" s="9"/>
      <c r="R42" s="27">
        <f t="shared" si="3"/>
        <v>0</v>
      </c>
      <c r="S42" s="28">
        <f t="shared" si="4"/>
        <v>1</v>
      </c>
      <c r="T42" s="29">
        <f t="shared" si="5"/>
        <v>0</v>
      </c>
      <c r="U42" s="27">
        <v>0</v>
      </c>
      <c r="V42" s="28">
        <v>0</v>
      </c>
      <c r="W42" s="29">
        <v>0</v>
      </c>
      <c r="X42" s="27">
        <v>1</v>
      </c>
      <c r="Y42" s="28">
        <v>0</v>
      </c>
      <c r="Z42" s="29">
        <v>0</v>
      </c>
      <c r="AA42" s="27">
        <v>0</v>
      </c>
      <c r="AB42" s="28">
        <v>0</v>
      </c>
      <c r="AC42" s="29">
        <v>0</v>
      </c>
      <c r="AD42" s="8" t="s">
        <v>45</v>
      </c>
      <c r="AE42" s="9"/>
      <c r="AF42" s="27">
        <f t="shared" si="6"/>
        <v>0</v>
      </c>
      <c r="AG42" s="28">
        <f t="shared" si="7"/>
        <v>3</v>
      </c>
      <c r="AH42" s="29">
        <f t="shared" si="8"/>
        <v>1</v>
      </c>
      <c r="AI42" s="27">
        <v>0</v>
      </c>
      <c r="AJ42" s="28">
        <v>0</v>
      </c>
      <c r="AK42" s="29">
        <v>0</v>
      </c>
      <c r="AL42" s="27">
        <v>2</v>
      </c>
      <c r="AM42" s="28">
        <v>1</v>
      </c>
      <c r="AN42" s="29">
        <v>0</v>
      </c>
      <c r="AO42" s="27">
        <v>1</v>
      </c>
      <c r="AP42" s="28">
        <v>0</v>
      </c>
      <c r="AQ42" s="29">
        <v>0</v>
      </c>
    </row>
    <row r="43" spans="1:43" ht="13.5">
      <c r="A43" s="1" t="s">
        <v>46</v>
      </c>
      <c r="B43" s="8" t="s">
        <v>47</v>
      </c>
      <c r="C43" s="9"/>
      <c r="D43" s="27">
        <f t="shared" si="0"/>
        <v>0</v>
      </c>
      <c r="E43" s="28">
        <f t="shared" si="1"/>
        <v>0</v>
      </c>
      <c r="F43" s="29">
        <f t="shared" si="2"/>
        <v>0</v>
      </c>
      <c r="G43" s="27">
        <v>0</v>
      </c>
      <c r="H43" s="28">
        <v>0</v>
      </c>
      <c r="I43" s="29">
        <v>0</v>
      </c>
      <c r="J43" s="27">
        <v>0</v>
      </c>
      <c r="K43" s="28">
        <v>0</v>
      </c>
      <c r="L43" s="29">
        <v>0</v>
      </c>
      <c r="M43" s="27">
        <v>0</v>
      </c>
      <c r="N43" s="28">
        <v>0</v>
      </c>
      <c r="O43" s="29">
        <v>0</v>
      </c>
      <c r="P43" s="8" t="s">
        <v>47</v>
      </c>
      <c r="Q43" s="9"/>
      <c r="R43" s="27">
        <f t="shared" si="3"/>
        <v>0</v>
      </c>
      <c r="S43" s="28">
        <f t="shared" si="4"/>
        <v>10</v>
      </c>
      <c r="T43" s="29">
        <f t="shared" si="5"/>
        <v>3</v>
      </c>
      <c r="U43" s="27">
        <v>0</v>
      </c>
      <c r="V43" s="28">
        <v>0</v>
      </c>
      <c r="W43" s="29">
        <v>0</v>
      </c>
      <c r="X43" s="27">
        <v>6</v>
      </c>
      <c r="Y43" s="28">
        <v>3</v>
      </c>
      <c r="Z43" s="29">
        <v>1</v>
      </c>
      <c r="AA43" s="27">
        <v>2</v>
      </c>
      <c r="AB43" s="28">
        <v>1</v>
      </c>
      <c r="AC43" s="29">
        <v>0</v>
      </c>
      <c r="AD43" s="8" t="s">
        <v>47</v>
      </c>
      <c r="AE43" s="9"/>
      <c r="AF43" s="27">
        <f t="shared" si="6"/>
        <v>1</v>
      </c>
      <c r="AG43" s="28">
        <f t="shared" si="7"/>
        <v>36</v>
      </c>
      <c r="AH43" s="29">
        <f t="shared" si="8"/>
        <v>15</v>
      </c>
      <c r="AI43" s="27">
        <v>1</v>
      </c>
      <c r="AJ43" s="28">
        <v>0</v>
      </c>
      <c r="AK43" s="29">
        <v>0</v>
      </c>
      <c r="AL43" s="27">
        <v>20</v>
      </c>
      <c r="AM43" s="28">
        <v>12</v>
      </c>
      <c r="AN43" s="29">
        <v>4</v>
      </c>
      <c r="AO43" s="27">
        <v>8</v>
      </c>
      <c r="AP43" s="28">
        <v>5</v>
      </c>
      <c r="AQ43" s="29">
        <v>2</v>
      </c>
    </row>
    <row r="44" spans="1:43" ht="13.5">
      <c r="A44" s="1" t="s">
        <v>48</v>
      </c>
      <c r="B44" s="8" t="s">
        <v>49</v>
      </c>
      <c r="C44" s="9"/>
      <c r="D44" s="27">
        <f t="shared" si="0"/>
        <v>0</v>
      </c>
      <c r="E44" s="28">
        <f t="shared" si="1"/>
        <v>0</v>
      </c>
      <c r="F44" s="29">
        <f t="shared" si="2"/>
        <v>0</v>
      </c>
      <c r="G44" s="27">
        <v>0</v>
      </c>
      <c r="H44" s="28">
        <v>0</v>
      </c>
      <c r="I44" s="29">
        <v>0</v>
      </c>
      <c r="J44" s="27">
        <v>0</v>
      </c>
      <c r="K44" s="28">
        <v>0</v>
      </c>
      <c r="L44" s="29">
        <v>0</v>
      </c>
      <c r="M44" s="27">
        <v>0</v>
      </c>
      <c r="N44" s="28">
        <v>0</v>
      </c>
      <c r="O44" s="29">
        <v>0</v>
      </c>
      <c r="P44" s="8" t="s">
        <v>49</v>
      </c>
      <c r="Q44" s="9"/>
      <c r="R44" s="27">
        <f t="shared" si="3"/>
        <v>0</v>
      </c>
      <c r="S44" s="28">
        <f t="shared" si="4"/>
        <v>18</v>
      </c>
      <c r="T44" s="29">
        <f t="shared" si="5"/>
        <v>7</v>
      </c>
      <c r="U44" s="27">
        <v>0</v>
      </c>
      <c r="V44" s="28">
        <v>0</v>
      </c>
      <c r="W44" s="29">
        <v>0</v>
      </c>
      <c r="X44" s="27">
        <v>10</v>
      </c>
      <c r="Y44" s="28">
        <v>6</v>
      </c>
      <c r="Z44" s="29">
        <v>2</v>
      </c>
      <c r="AA44" s="27">
        <v>4</v>
      </c>
      <c r="AB44" s="28">
        <v>2</v>
      </c>
      <c r="AC44" s="29">
        <v>1</v>
      </c>
      <c r="AD44" s="8" t="s">
        <v>49</v>
      </c>
      <c r="AE44" s="9"/>
      <c r="AF44" s="27">
        <f t="shared" si="6"/>
        <v>2</v>
      </c>
      <c r="AG44" s="28">
        <f t="shared" si="7"/>
        <v>60</v>
      </c>
      <c r="AH44" s="29">
        <f t="shared" si="8"/>
        <v>24</v>
      </c>
      <c r="AI44" s="27">
        <v>1</v>
      </c>
      <c r="AJ44" s="28">
        <v>1</v>
      </c>
      <c r="AK44" s="29">
        <v>0</v>
      </c>
      <c r="AL44" s="27">
        <v>33</v>
      </c>
      <c r="AM44" s="28">
        <v>20</v>
      </c>
      <c r="AN44" s="29">
        <v>7</v>
      </c>
      <c r="AO44" s="27">
        <v>13</v>
      </c>
      <c r="AP44" s="28">
        <v>8</v>
      </c>
      <c r="AQ44" s="29">
        <v>3</v>
      </c>
    </row>
    <row r="45" spans="1:43" ht="13.5">
      <c r="A45" s="1" t="s">
        <v>50</v>
      </c>
      <c r="B45" s="8" t="s">
        <v>51</v>
      </c>
      <c r="C45" s="9"/>
      <c r="D45" s="27">
        <f t="shared" si="0"/>
        <v>0</v>
      </c>
      <c r="E45" s="28">
        <f t="shared" si="1"/>
        <v>0</v>
      </c>
      <c r="F45" s="29">
        <f t="shared" si="2"/>
        <v>0</v>
      </c>
      <c r="G45" s="27">
        <v>0</v>
      </c>
      <c r="H45" s="28">
        <v>0</v>
      </c>
      <c r="I45" s="29">
        <v>0</v>
      </c>
      <c r="J45" s="27">
        <v>0</v>
      </c>
      <c r="K45" s="28">
        <v>0</v>
      </c>
      <c r="L45" s="29">
        <v>0</v>
      </c>
      <c r="M45" s="27">
        <v>0</v>
      </c>
      <c r="N45" s="28">
        <v>0</v>
      </c>
      <c r="O45" s="29">
        <v>0</v>
      </c>
      <c r="P45" s="8" t="s">
        <v>51</v>
      </c>
      <c r="Q45" s="9"/>
      <c r="R45" s="27">
        <f t="shared" si="3"/>
        <v>0</v>
      </c>
      <c r="S45" s="28">
        <f t="shared" si="4"/>
        <v>3</v>
      </c>
      <c r="T45" s="29">
        <f t="shared" si="5"/>
        <v>2</v>
      </c>
      <c r="U45" s="27">
        <v>0</v>
      </c>
      <c r="V45" s="28">
        <v>0</v>
      </c>
      <c r="W45" s="29">
        <v>0</v>
      </c>
      <c r="X45" s="27">
        <v>2</v>
      </c>
      <c r="Y45" s="28">
        <v>1</v>
      </c>
      <c r="Z45" s="29">
        <v>0</v>
      </c>
      <c r="AA45" s="27">
        <v>1</v>
      </c>
      <c r="AB45" s="28">
        <v>1</v>
      </c>
      <c r="AC45" s="29">
        <v>0</v>
      </c>
      <c r="AD45" s="8" t="s">
        <v>51</v>
      </c>
      <c r="AE45" s="9"/>
      <c r="AF45" s="27">
        <f t="shared" si="6"/>
        <v>0</v>
      </c>
      <c r="AG45" s="28">
        <f t="shared" si="7"/>
        <v>14</v>
      </c>
      <c r="AH45" s="29">
        <f t="shared" si="8"/>
        <v>6</v>
      </c>
      <c r="AI45" s="27">
        <v>0</v>
      </c>
      <c r="AJ45" s="28">
        <v>0</v>
      </c>
      <c r="AK45" s="29">
        <v>0</v>
      </c>
      <c r="AL45" s="27">
        <v>7</v>
      </c>
      <c r="AM45" s="28">
        <v>5</v>
      </c>
      <c r="AN45" s="29">
        <v>2</v>
      </c>
      <c r="AO45" s="27">
        <v>3</v>
      </c>
      <c r="AP45" s="28">
        <v>2</v>
      </c>
      <c r="AQ45" s="29">
        <v>1</v>
      </c>
    </row>
    <row r="46" spans="1:43" ht="13.5">
      <c r="A46" s="1" t="s">
        <v>52</v>
      </c>
      <c r="B46" s="8" t="s">
        <v>53</v>
      </c>
      <c r="C46" s="9"/>
      <c r="D46" s="27">
        <f t="shared" si="0"/>
        <v>0</v>
      </c>
      <c r="E46" s="28">
        <f t="shared" si="1"/>
        <v>0</v>
      </c>
      <c r="F46" s="29">
        <f t="shared" si="2"/>
        <v>0</v>
      </c>
      <c r="G46" s="27">
        <v>0</v>
      </c>
      <c r="H46" s="28">
        <v>0</v>
      </c>
      <c r="I46" s="29">
        <v>0</v>
      </c>
      <c r="J46" s="27">
        <v>0</v>
      </c>
      <c r="K46" s="28">
        <v>0</v>
      </c>
      <c r="L46" s="29">
        <v>0</v>
      </c>
      <c r="M46" s="27">
        <v>0</v>
      </c>
      <c r="N46" s="28">
        <v>0</v>
      </c>
      <c r="O46" s="29">
        <v>0</v>
      </c>
      <c r="P46" s="8" t="s">
        <v>53</v>
      </c>
      <c r="Q46" s="9"/>
      <c r="R46" s="27">
        <f t="shared" si="3"/>
        <v>0</v>
      </c>
      <c r="S46" s="28">
        <f t="shared" si="4"/>
        <v>9</v>
      </c>
      <c r="T46" s="29">
        <f t="shared" si="5"/>
        <v>3</v>
      </c>
      <c r="U46" s="27">
        <v>0</v>
      </c>
      <c r="V46" s="28">
        <v>0</v>
      </c>
      <c r="W46" s="29">
        <v>0</v>
      </c>
      <c r="X46" s="27">
        <v>5</v>
      </c>
      <c r="Y46" s="28">
        <v>3</v>
      </c>
      <c r="Z46" s="29">
        <v>1</v>
      </c>
      <c r="AA46" s="27">
        <v>2</v>
      </c>
      <c r="AB46" s="28">
        <v>1</v>
      </c>
      <c r="AC46" s="29">
        <v>0</v>
      </c>
      <c r="AD46" s="8" t="s">
        <v>53</v>
      </c>
      <c r="AE46" s="9"/>
      <c r="AF46" s="27">
        <f t="shared" si="6"/>
        <v>0</v>
      </c>
      <c r="AG46" s="28">
        <f t="shared" si="7"/>
        <v>31</v>
      </c>
      <c r="AH46" s="29">
        <f t="shared" si="8"/>
        <v>11</v>
      </c>
      <c r="AI46" s="27">
        <v>0</v>
      </c>
      <c r="AJ46" s="28">
        <v>0</v>
      </c>
      <c r="AK46" s="29">
        <v>0</v>
      </c>
      <c r="AL46" s="27">
        <v>17</v>
      </c>
      <c r="AM46" s="28">
        <v>10</v>
      </c>
      <c r="AN46" s="29">
        <v>4</v>
      </c>
      <c r="AO46" s="27">
        <v>6</v>
      </c>
      <c r="AP46" s="28">
        <v>4</v>
      </c>
      <c r="AQ46" s="29">
        <v>1</v>
      </c>
    </row>
    <row r="47" spans="1:43" ht="13.5">
      <c r="A47" s="1" t="s">
        <v>54</v>
      </c>
      <c r="B47" s="8" t="s">
        <v>55</v>
      </c>
      <c r="C47" s="9"/>
      <c r="D47" s="27">
        <f t="shared" si="0"/>
        <v>0</v>
      </c>
      <c r="E47" s="28">
        <f t="shared" si="1"/>
        <v>0</v>
      </c>
      <c r="F47" s="29">
        <f t="shared" si="2"/>
        <v>0</v>
      </c>
      <c r="G47" s="27">
        <v>0</v>
      </c>
      <c r="H47" s="28">
        <v>0</v>
      </c>
      <c r="I47" s="29">
        <v>0</v>
      </c>
      <c r="J47" s="27">
        <v>0</v>
      </c>
      <c r="K47" s="28">
        <v>0</v>
      </c>
      <c r="L47" s="29">
        <v>0</v>
      </c>
      <c r="M47" s="27">
        <v>0</v>
      </c>
      <c r="N47" s="28">
        <v>0</v>
      </c>
      <c r="O47" s="29">
        <v>0</v>
      </c>
      <c r="P47" s="8" t="s">
        <v>55</v>
      </c>
      <c r="Q47" s="9"/>
      <c r="R47" s="27">
        <f t="shared" si="3"/>
        <v>0</v>
      </c>
      <c r="S47" s="28">
        <f t="shared" si="4"/>
        <v>0</v>
      </c>
      <c r="T47" s="29">
        <f t="shared" si="5"/>
        <v>0</v>
      </c>
      <c r="U47" s="27">
        <v>0</v>
      </c>
      <c r="V47" s="28">
        <v>0</v>
      </c>
      <c r="W47" s="29">
        <v>0</v>
      </c>
      <c r="X47" s="27">
        <v>0</v>
      </c>
      <c r="Y47" s="28">
        <v>0</v>
      </c>
      <c r="Z47" s="29">
        <v>0</v>
      </c>
      <c r="AA47" s="27">
        <v>0</v>
      </c>
      <c r="AB47" s="28">
        <v>0</v>
      </c>
      <c r="AC47" s="29">
        <v>0</v>
      </c>
      <c r="AD47" s="8" t="s">
        <v>55</v>
      </c>
      <c r="AE47" s="9"/>
      <c r="AF47" s="27">
        <f t="shared" si="6"/>
        <v>0</v>
      </c>
      <c r="AG47" s="28">
        <f t="shared" si="7"/>
        <v>2</v>
      </c>
      <c r="AH47" s="29">
        <f t="shared" si="8"/>
        <v>1</v>
      </c>
      <c r="AI47" s="27">
        <v>0</v>
      </c>
      <c r="AJ47" s="28">
        <v>0</v>
      </c>
      <c r="AK47" s="29">
        <v>0</v>
      </c>
      <c r="AL47" s="27">
        <v>1</v>
      </c>
      <c r="AM47" s="28">
        <v>1</v>
      </c>
      <c r="AN47" s="29">
        <v>0</v>
      </c>
      <c r="AO47" s="27">
        <v>1</v>
      </c>
      <c r="AP47" s="28">
        <v>0</v>
      </c>
      <c r="AQ47" s="29">
        <v>0</v>
      </c>
    </row>
    <row r="48" spans="1:43" ht="13.5">
      <c r="A48" s="1" t="s">
        <v>56</v>
      </c>
      <c r="B48" s="8" t="s">
        <v>57</v>
      </c>
      <c r="C48" s="9"/>
      <c r="D48" s="27">
        <f t="shared" si="0"/>
        <v>0</v>
      </c>
      <c r="E48" s="28">
        <f t="shared" si="1"/>
        <v>0</v>
      </c>
      <c r="F48" s="29">
        <f t="shared" si="2"/>
        <v>0</v>
      </c>
      <c r="G48" s="27">
        <v>0</v>
      </c>
      <c r="H48" s="28">
        <v>0</v>
      </c>
      <c r="I48" s="29">
        <v>0</v>
      </c>
      <c r="J48" s="27">
        <v>0</v>
      </c>
      <c r="K48" s="28">
        <v>0</v>
      </c>
      <c r="L48" s="29">
        <v>0</v>
      </c>
      <c r="M48" s="27">
        <v>0</v>
      </c>
      <c r="N48" s="28">
        <v>0</v>
      </c>
      <c r="O48" s="29">
        <v>0</v>
      </c>
      <c r="P48" s="8" t="s">
        <v>57</v>
      </c>
      <c r="Q48" s="9"/>
      <c r="R48" s="27">
        <f t="shared" si="3"/>
        <v>0</v>
      </c>
      <c r="S48" s="28">
        <f t="shared" si="4"/>
        <v>2</v>
      </c>
      <c r="T48" s="29">
        <f t="shared" si="5"/>
        <v>0</v>
      </c>
      <c r="U48" s="27">
        <v>0</v>
      </c>
      <c r="V48" s="28">
        <v>0</v>
      </c>
      <c r="W48" s="29">
        <v>0</v>
      </c>
      <c r="X48" s="27">
        <v>1</v>
      </c>
      <c r="Y48" s="28">
        <v>1</v>
      </c>
      <c r="Z48" s="29">
        <v>0</v>
      </c>
      <c r="AA48" s="27">
        <v>0</v>
      </c>
      <c r="AB48" s="28">
        <v>0</v>
      </c>
      <c r="AC48" s="29">
        <v>0</v>
      </c>
      <c r="AD48" s="8" t="s">
        <v>57</v>
      </c>
      <c r="AE48" s="9"/>
      <c r="AF48" s="27">
        <f t="shared" si="6"/>
        <v>0</v>
      </c>
      <c r="AG48" s="28">
        <f t="shared" si="7"/>
        <v>8</v>
      </c>
      <c r="AH48" s="29">
        <f t="shared" si="8"/>
        <v>3</v>
      </c>
      <c r="AI48" s="27">
        <v>0</v>
      </c>
      <c r="AJ48" s="28">
        <v>0</v>
      </c>
      <c r="AK48" s="29">
        <v>0</v>
      </c>
      <c r="AL48" s="27">
        <v>4</v>
      </c>
      <c r="AM48" s="28">
        <v>3</v>
      </c>
      <c r="AN48" s="29">
        <v>1</v>
      </c>
      <c r="AO48" s="27">
        <v>2</v>
      </c>
      <c r="AP48" s="28">
        <v>1</v>
      </c>
      <c r="AQ48" s="29">
        <v>0</v>
      </c>
    </row>
    <row r="49" spans="1:43" ht="13.5">
      <c r="A49" s="1" t="s">
        <v>58</v>
      </c>
      <c r="B49" s="8" t="s">
        <v>59</v>
      </c>
      <c r="C49" s="9"/>
      <c r="D49" s="27">
        <f t="shared" si="0"/>
        <v>0</v>
      </c>
      <c r="E49" s="28">
        <f t="shared" si="1"/>
        <v>0</v>
      </c>
      <c r="F49" s="29">
        <f t="shared" si="2"/>
        <v>0</v>
      </c>
      <c r="G49" s="27">
        <v>0</v>
      </c>
      <c r="H49" s="28">
        <v>0</v>
      </c>
      <c r="I49" s="29">
        <v>0</v>
      </c>
      <c r="J49" s="27">
        <v>0</v>
      </c>
      <c r="K49" s="28">
        <v>0</v>
      </c>
      <c r="L49" s="29">
        <v>0</v>
      </c>
      <c r="M49" s="27">
        <v>0</v>
      </c>
      <c r="N49" s="28">
        <v>0</v>
      </c>
      <c r="O49" s="29">
        <v>0</v>
      </c>
      <c r="P49" s="8" t="s">
        <v>59</v>
      </c>
      <c r="Q49" s="9"/>
      <c r="R49" s="27">
        <f t="shared" si="3"/>
        <v>0</v>
      </c>
      <c r="S49" s="28">
        <f t="shared" si="4"/>
        <v>17</v>
      </c>
      <c r="T49" s="29">
        <f t="shared" si="5"/>
        <v>7</v>
      </c>
      <c r="U49" s="27">
        <v>0</v>
      </c>
      <c r="V49" s="28">
        <v>0</v>
      </c>
      <c r="W49" s="29">
        <v>0</v>
      </c>
      <c r="X49" s="27">
        <v>9</v>
      </c>
      <c r="Y49" s="28">
        <v>6</v>
      </c>
      <c r="Z49" s="29">
        <v>2</v>
      </c>
      <c r="AA49" s="27">
        <v>4</v>
      </c>
      <c r="AB49" s="28">
        <v>2</v>
      </c>
      <c r="AC49" s="29">
        <v>1</v>
      </c>
      <c r="AD49" s="8" t="s">
        <v>59</v>
      </c>
      <c r="AE49" s="9"/>
      <c r="AF49" s="27">
        <f t="shared" si="6"/>
        <v>2</v>
      </c>
      <c r="AG49" s="28">
        <f t="shared" si="7"/>
        <v>58</v>
      </c>
      <c r="AH49" s="29">
        <f t="shared" si="8"/>
        <v>23</v>
      </c>
      <c r="AI49" s="27">
        <v>1</v>
      </c>
      <c r="AJ49" s="28">
        <v>1</v>
      </c>
      <c r="AK49" s="29">
        <v>0</v>
      </c>
      <c r="AL49" s="27">
        <v>32</v>
      </c>
      <c r="AM49" s="28">
        <v>19</v>
      </c>
      <c r="AN49" s="29">
        <v>7</v>
      </c>
      <c r="AO49" s="27">
        <v>12</v>
      </c>
      <c r="AP49" s="28">
        <v>8</v>
      </c>
      <c r="AQ49" s="29">
        <v>3</v>
      </c>
    </row>
    <row r="50" spans="1:43" ht="13.5">
      <c r="A50" s="1" t="s">
        <v>60</v>
      </c>
      <c r="B50" s="8" t="s">
        <v>61</v>
      </c>
      <c r="C50" s="9"/>
      <c r="D50" s="27">
        <f t="shared" si="0"/>
        <v>0</v>
      </c>
      <c r="E50" s="28">
        <f t="shared" si="1"/>
        <v>0</v>
      </c>
      <c r="F50" s="29">
        <f t="shared" si="2"/>
        <v>0</v>
      </c>
      <c r="G50" s="27">
        <v>0</v>
      </c>
      <c r="H50" s="28">
        <v>0</v>
      </c>
      <c r="I50" s="29">
        <v>0</v>
      </c>
      <c r="J50" s="27">
        <v>0</v>
      </c>
      <c r="K50" s="28">
        <v>0</v>
      </c>
      <c r="L50" s="29">
        <v>0</v>
      </c>
      <c r="M50" s="27">
        <v>0</v>
      </c>
      <c r="N50" s="28">
        <v>0</v>
      </c>
      <c r="O50" s="29">
        <v>0</v>
      </c>
      <c r="P50" s="8" t="s">
        <v>61</v>
      </c>
      <c r="Q50" s="9"/>
      <c r="R50" s="27">
        <f t="shared" si="3"/>
        <v>0</v>
      </c>
      <c r="S50" s="28">
        <f t="shared" si="4"/>
        <v>0</v>
      </c>
      <c r="T50" s="29">
        <f t="shared" si="5"/>
        <v>0</v>
      </c>
      <c r="U50" s="27">
        <v>0</v>
      </c>
      <c r="V50" s="28">
        <v>0</v>
      </c>
      <c r="W50" s="29">
        <v>0</v>
      </c>
      <c r="X50" s="27">
        <v>0</v>
      </c>
      <c r="Y50" s="28">
        <v>0</v>
      </c>
      <c r="Z50" s="29">
        <v>0</v>
      </c>
      <c r="AA50" s="27">
        <v>0</v>
      </c>
      <c r="AB50" s="28">
        <v>0</v>
      </c>
      <c r="AC50" s="29">
        <v>0</v>
      </c>
      <c r="AD50" s="8" t="s">
        <v>61</v>
      </c>
      <c r="AE50" s="9"/>
      <c r="AF50" s="27">
        <f t="shared" si="6"/>
        <v>0</v>
      </c>
      <c r="AG50" s="28">
        <f t="shared" si="7"/>
        <v>2</v>
      </c>
      <c r="AH50" s="29">
        <f t="shared" si="8"/>
        <v>1</v>
      </c>
      <c r="AI50" s="27">
        <v>0</v>
      </c>
      <c r="AJ50" s="28">
        <v>0</v>
      </c>
      <c r="AK50" s="29">
        <v>0</v>
      </c>
      <c r="AL50" s="27">
        <v>1</v>
      </c>
      <c r="AM50" s="28">
        <v>1</v>
      </c>
      <c r="AN50" s="29">
        <v>0</v>
      </c>
      <c r="AO50" s="27">
        <v>1</v>
      </c>
      <c r="AP50" s="28">
        <v>0</v>
      </c>
      <c r="AQ50" s="29">
        <v>0</v>
      </c>
    </row>
    <row r="51" spans="1:43" ht="13.5">
      <c r="A51" s="1" t="s">
        <v>62</v>
      </c>
      <c r="B51" s="8" t="s">
        <v>63</v>
      </c>
      <c r="C51" s="9"/>
      <c r="D51" s="27">
        <f t="shared" si="0"/>
        <v>0</v>
      </c>
      <c r="E51" s="28">
        <f t="shared" si="1"/>
        <v>0</v>
      </c>
      <c r="F51" s="29">
        <f t="shared" si="2"/>
        <v>0</v>
      </c>
      <c r="G51" s="27">
        <v>0</v>
      </c>
      <c r="H51" s="28">
        <v>0</v>
      </c>
      <c r="I51" s="29">
        <v>0</v>
      </c>
      <c r="J51" s="27">
        <v>0</v>
      </c>
      <c r="K51" s="28">
        <v>0</v>
      </c>
      <c r="L51" s="29">
        <v>0</v>
      </c>
      <c r="M51" s="27">
        <v>0</v>
      </c>
      <c r="N51" s="28">
        <v>0</v>
      </c>
      <c r="O51" s="29">
        <v>0</v>
      </c>
      <c r="P51" s="8" t="s">
        <v>63</v>
      </c>
      <c r="Q51" s="9"/>
      <c r="R51" s="27">
        <f t="shared" si="3"/>
        <v>0</v>
      </c>
      <c r="S51" s="28">
        <f t="shared" si="4"/>
        <v>7</v>
      </c>
      <c r="T51" s="29">
        <f t="shared" si="5"/>
        <v>2</v>
      </c>
      <c r="U51" s="27">
        <v>0</v>
      </c>
      <c r="V51" s="28">
        <v>0</v>
      </c>
      <c r="W51" s="29">
        <v>0</v>
      </c>
      <c r="X51" s="27">
        <v>4</v>
      </c>
      <c r="Y51" s="28">
        <v>2</v>
      </c>
      <c r="Z51" s="29">
        <v>1</v>
      </c>
      <c r="AA51" s="27">
        <v>1</v>
      </c>
      <c r="AB51" s="28">
        <v>1</v>
      </c>
      <c r="AC51" s="29">
        <v>0</v>
      </c>
      <c r="AD51" s="8" t="s">
        <v>63</v>
      </c>
      <c r="AE51" s="9"/>
      <c r="AF51" s="27">
        <f t="shared" si="6"/>
        <v>0</v>
      </c>
      <c r="AG51" s="28">
        <f t="shared" si="7"/>
        <v>23</v>
      </c>
      <c r="AH51" s="29">
        <f t="shared" si="8"/>
        <v>9</v>
      </c>
      <c r="AI51" s="27">
        <v>0</v>
      </c>
      <c r="AJ51" s="28">
        <v>0</v>
      </c>
      <c r="AK51" s="29">
        <v>0</v>
      </c>
      <c r="AL51" s="27">
        <v>12</v>
      </c>
      <c r="AM51" s="28">
        <v>8</v>
      </c>
      <c r="AN51" s="29">
        <v>3</v>
      </c>
      <c r="AO51" s="27">
        <v>5</v>
      </c>
      <c r="AP51" s="28">
        <v>3</v>
      </c>
      <c r="AQ51" s="29">
        <v>1</v>
      </c>
    </row>
    <row r="52" spans="1:43" ht="13.5">
      <c r="A52" s="1" t="s">
        <v>64</v>
      </c>
      <c r="B52" s="8" t="s">
        <v>65</v>
      </c>
      <c r="C52" s="9"/>
      <c r="D52" s="27">
        <f t="shared" si="0"/>
        <v>0</v>
      </c>
      <c r="E52" s="28">
        <f t="shared" si="1"/>
        <v>0</v>
      </c>
      <c r="F52" s="29">
        <f t="shared" si="2"/>
        <v>0</v>
      </c>
      <c r="G52" s="27">
        <v>0</v>
      </c>
      <c r="H52" s="28">
        <v>0</v>
      </c>
      <c r="I52" s="29">
        <v>0</v>
      </c>
      <c r="J52" s="27">
        <v>0</v>
      </c>
      <c r="K52" s="28">
        <v>0</v>
      </c>
      <c r="L52" s="29">
        <v>0</v>
      </c>
      <c r="M52" s="27">
        <v>0</v>
      </c>
      <c r="N52" s="28">
        <v>0</v>
      </c>
      <c r="O52" s="29">
        <v>0</v>
      </c>
      <c r="P52" s="8" t="s">
        <v>65</v>
      </c>
      <c r="Q52" s="9"/>
      <c r="R52" s="27">
        <f t="shared" si="3"/>
        <v>0</v>
      </c>
      <c r="S52" s="28">
        <f t="shared" si="4"/>
        <v>6</v>
      </c>
      <c r="T52" s="29">
        <f t="shared" si="5"/>
        <v>2</v>
      </c>
      <c r="U52" s="27">
        <v>0</v>
      </c>
      <c r="V52" s="28">
        <v>0</v>
      </c>
      <c r="W52" s="29">
        <v>0</v>
      </c>
      <c r="X52" s="27">
        <v>3</v>
      </c>
      <c r="Y52" s="28">
        <v>2</v>
      </c>
      <c r="Z52" s="29">
        <v>1</v>
      </c>
      <c r="AA52" s="27">
        <v>1</v>
      </c>
      <c r="AB52" s="28">
        <v>1</v>
      </c>
      <c r="AC52" s="29">
        <v>0</v>
      </c>
      <c r="AD52" s="8" t="s">
        <v>65</v>
      </c>
      <c r="AE52" s="9"/>
      <c r="AF52" s="27">
        <f t="shared" si="6"/>
        <v>0</v>
      </c>
      <c r="AG52" s="28">
        <f t="shared" si="7"/>
        <v>21</v>
      </c>
      <c r="AH52" s="29">
        <f t="shared" si="8"/>
        <v>9</v>
      </c>
      <c r="AI52" s="27">
        <v>0</v>
      </c>
      <c r="AJ52" s="28">
        <v>0</v>
      </c>
      <c r="AK52" s="29">
        <v>0</v>
      </c>
      <c r="AL52" s="27">
        <v>12</v>
      </c>
      <c r="AM52" s="28">
        <v>7</v>
      </c>
      <c r="AN52" s="29">
        <v>2</v>
      </c>
      <c r="AO52" s="27">
        <v>5</v>
      </c>
      <c r="AP52" s="28">
        <v>3</v>
      </c>
      <c r="AQ52" s="29">
        <v>1</v>
      </c>
    </row>
    <row r="53" spans="1:43" ht="13.5">
      <c r="A53" s="1" t="s">
        <v>66</v>
      </c>
      <c r="B53" s="8" t="s">
        <v>67</v>
      </c>
      <c r="C53" s="9"/>
      <c r="D53" s="27">
        <f t="shared" si="0"/>
        <v>0</v>
      </c>
      <c r="E53" s="28">
        <f t="shared" si="1"/>
        <v>0</v>
      </c>
      <c r="F53" s="29">
        <f t="shared" si="2"/>
        <v>0</v>
      </c>
      <c r="G53" s="27">
        <v>0</v>
      </c>
      <c r="H53" s="28">
        <v>0</v>
      </c>
      <c r="I53" s="29">
        <v>0</v>
      </c>
      <c r="J53" s="27">
        <v>0</v>
      </c>
      <c r="K53" s="28">
        <v>0</v>
      </c>
      <c r="L53" s="29">
        <v>0</v>
      </c>
      <c r="M53" s="27">
        <v>0</v>
      </c>
      <c r="N53" s="28">
        <v>0</v>
      </c>
      <c r="O53" s="29">
        <v>0</v>
      </c>
      <c r="P53" s="8" t="s">
        <v>67</v>
      </c>
      <c r="Q53" s="9"/>
      <c r="R53" s="27">
        <f t="shared" si="3"/>
        <v>0</v>
      </c>
      <c r="S53" s="28">
        <f t="shared" si="4"/>
        <v>2</v>
      </c>
      <c r="T53" s="29">
        <f t="shared" si="5"/>
        <v>0</v>
      </c>
      <c r="U53" s="27">
        <v>0</v>
      </c>
      <c r="V53" s="28">
        <v>0</v>
      </c>
      <c r="W53" s="29">
        <v>0</v>
      </c>
      <c r="X53" s="27">
        <v>1</v>
      </c>
      <c r="Y53" s="28">
        <v>1</v>
      </c>
      <c r="Z53" s="29">
        <v>0</v>
      </c>
      <c r="AA53" s="27">
        <v>0</v>
      </c>
      <c r="AB53" s="28">
        <v>0</v>
      </c>
      <c r="AC53" s="29">
        <v>0</v>
      </c>
      <c r="AD53" s="8" t="s">
        <v>67</v>
      </c>
      <c r="AE53" s="9"/>
      <c r="AF53" s="27">
        <f t="shared" si="6"/>
        <v>0</v>
      </c>
      <c r="AG53" s="28">
        <f t="shared" si="7"/>
        <v>6</v>
      </c>
      <c r="AH53" s="29">
        <f t="shared" si="8"/>
        <v>2</v>
      </c>
      <c r="AI53" s="27">
        <v>0</v>
      </c>
      <c r="AJ53" s="28">
        <v>0</v>
      </c>
      <c r="AK53" s="29">
        <v>0</v>
      </c>
      <c r="AL53" s="27">
        <v>3</v>
      </c>
      <c r="AM53" s="28">
        <v>2</v>
      </c>
      <c r="AN53" s="29">
        <v>1</v>
      </c>
      <c r="AO53" s="27">
        <v>1</v>
      </c>
      <c r="AP53" s="28">
        <v>1</v>
      </c>
      <c r="AQ53" s="29">
        <v>0</v>
      </c>
    </row>
    <row r="54" spans="1:43" ht="13.5">
      <c r="A54" s="1" t="s">
        <v>68</v>
      </c>
      <c r="B54" s="8" t="s">
        <v>69</v>
      </c>
      <c r="C54" s="9"/>
      <c r="D54" s="27">
        <f t="shared" si="0"/>
        <v>0</v>
      </c>
      <c r="E54" s="28">
        <f t="shared" si="1"/>
        <v>0</v>
      </c>
      <c r="F54" s="29">
        <f t="shared" si="2"/>
        <v>0</v>
      </c>
      <c r="G54" s="27">
        <v>0</v>
      </c>
      <c r="H54" s="28">
        <v>0</v>
      </c>
      <c r="I54" s="29">
        <v>0</v>
      </c>
      <c r="J54" s="27">
        <v>0</v>
      </c>
      <c r="K54" s="28">
        <v>0</v>
      </c>
      <c r="L54" s="29">
        <v>0</v>
      </c>
      <c r="M54" s="27">
        <v>0</v>
      </c>
      <c r="N54" s="28">
        <v>0</v>
      </c>
      <c r="O54" s="29">
        <v>0</v>
      </c>
      <c r="P54" s="8" t="s">
        <v>69</v>
      </c>
      <c r="Q54" s="9"/>
      <c r="R54" s="27">
        <f t="shared" si="3"/>
        <v>0</v>
      </c>
      <c r="S54" s="28">
        <f t="shared" si="4"/>
        <v>2</v>
      </c>
      <c r="T54" s="29">
        <f t="shared" si="5"/>
        <v>0</v>
      </c>
      <c r="U54" s="27">
        <v>0</v>
      </c>
      <c r="V54" s="28">
        <v>0</v>
      </c>
      <c r="W54" s="29">
        <v>0</v>
      </c>
      <c r="X54" s="27">
        <v>1</v>
      </c>
      <c r="Y54" s="28">
        <v>1</v>
      </c>
      <c r="Z54" s="29">
        <v>0</v>
      </c>
      <c r="AA54" s="27">
        <v>0</v>
      </c>
      <c r="AB54" s="28">
        <v>0</v>
      </c>
      <c r="AC54" s="29">
        <v>0</v>
      </c>
      <c r="AD54" s="8" t="s">
        <v>69</v>
      </c>
      <c r="AE54" s="9"/>
      <c r="AF54" s="27">
        <f t="shared" si="6"/>
        <v>0</v>
      </c>
      <c r="AG54" s="28">
        <f t="shared" si="7"/>
        <v>6</v>
      </c>
      <c r="AH54" s="29">
        <f t="shared" si="8"/>
        <v>2</v>
      </c>
      <c r="AI54" s="27">
        <v>0</v>
      </c>
      <c r="AJ54" s="28">
        <v>0</v>
      </c>
      <c r="AK54" s="29">
        <v>0</v>
      </c>
      <c r="AL54" s="27">
        <v>3</v>
      </c>
      <c r="AM54" s="28">
        <v>2</v>
      </c>
      <c r="AN54" s="29">
        <v>1</v>
      </c>
      <c r="AO54" s="27">
        <v>1</v>
      </c>
      <c r="AP54" s="28">
        <v>1</v>
      </c>
      <c r="AQ54" s="29">
        <v>0</v>
      </c>
    </row>
    <row r="55" spans="1:43" ht="13.5">
      <c r="A55" s="1" t="s">
        <v>70</v>
      </c>
      <c r="B55" s="8" t="s">
        <v>71</v>
      </c>
      <c r="C55" s="9"/>
      <c r="D55" s="27">
        <f t="shared" si="0"/>
        <v>0</v>
      </c>
      <c r="E55" s="28">
        <f t="shared" si="1"/>
        <v>0</v>
      </c>
      <c r="F55" s="29">
        <f t="shared" si="2"/>
        <v>0</v>
      </c>
      <c r="G55" s="27">
        <v>0</v>
      </c>
      <c r="H55" s="28">
        <v>0</v>
      </c>
      <c r="I55" s="29">
        <v>0</v>
      </c>
      <c r="J55" s="27">
        <v>0</v>
      </c>
      <c r="K55" s="28">
        <v>0</v>
      </c>
      <c r="L55" s="29">
        <v>0</v>
      </c>
      <c r="M55" s="27">
        <v>0</v>
      </c>
      <c r="N55" s="28">
        <v>0</v>
      </c>
      <c r="O55" s="29">
        <v>0</v>
      </c>
      <c r="P55" s="8" t="s">
        <v>71</v>
      </c>
      <c r="Q55" s="9"/>
      <c r="R55" s="27">
        <f t="shared" si="3"/>
        <v>0</v>
      </c>
      <c r="S55" s="28">
        <f t="shared" si="4"/>
        <v>1</v>
      </c>
      <c r="T55" s="29">
        <f t="shared" si="5"/>
        <v>0</v>
      </c>
      <c r="U55" s="27">
        <v>0</v>
      </c>
      <c r="V55" s="28">
        <v>0</v>
      </c>
      <c r="W55" s="29">
        <v>0</v>
      </c>
      <c r="X55" s="27">
        <v>1</v>
      </c>
      <c r="Y55" s="28">
        <v>0</v>
      </c>
      <c r="Z55" s="29">
        <v>0</v>
      </c>
      <c r="AA55" s="27">
        <v>0</v>
      </c>
      <c r="AB55" s="28">
        <v>0</v>
      </c>
      <c r="AC55" s="29">
        <v>0</v>
      </c>
      <c r="AD55" s="8" t="s">
        <v>71</v>
      </c>
      <c r="AE55" s="9"/>
      <c r="AF55" s="27">
        <f t="shared" si="6"/>
        <v>0</v>
      </c>
      <c r="AG55" s="28">
        <f t="shared" si="7"/>
        <v>6</v>
      </c>
      <c r="AH55" s="29">
        <f t="shared" si="8"/>
        <v>2</v>
      </c>
      <c r="AI55" s="27">
        <v>0</v>
      </c>
      <c r="AJ55" s="28">
        <v>0</v>
      </c>
      <c r="AK55" s="29">
        <v>0</v>
      </c>
      <c r="AL55" s="27">
        <v>3</v>
      </c>
      <c r="AM55" s="28">
        <v>2</v>
      </c>
      <c r="AN55" s="29">
        <v>1</v>
      </c>
      <c r="AO55" s="27">
        <v>1</v>
      </c>
      <c r="AP55" s="28">
        <v>1</v>
      </c>
      <c r="AQ55" s="29">
        <v>0</v>
      </c>
    </row>
    <row r="56" spans="1:43" ht="13.5">
      <c r="A56" s="1" t="s">
        <v>72</v>
      </c>
      <c r="B56" s="8" t="s">
        <v>73</v>
      </c>
      <c r="C56" s="9"/>
      <c r="D56" s="27">
        <f t="shared" si="0"/>
        <v>0</v>
      </c>
      <c r="E56" s="28">
        <f t="shared" si="1"/>
        <v>0</v>
      </c>
      <c r="F56" s="29">
        <f t="shared" si="2"/>
        <v>0</v>
      </c>
      <c r="G56" s="27">
        <v>0</v>
      </c>
      <c r="H56" s="28">
        <v>0</v>
      </c>
      <c r="I56" s="29">
        <v>0</v>
      </c>
      <c r="J56" s="27">
        <v>0</v>
      </c>
      <c r="K56" s="28">
        <v>0</v>
      </c>
      <c r="L56" s="29">
        <v>0</v>
      </c>
      <c r="M56" s="27">
        <v>0</v>
      </c>
      <c r="N56" s="28">
        <v>0</v>
      </c>
      <c r="O56" s="29">
        <v>0</v>
      </c>
      <c r="P56" s="8" t="s">
        <v>73</v>
      </c>
      <c r="Q56" s="9"/>
      <c r="R56" s="27">
        <f t="shared" si="3"/>
        <v>0</v>
      </c>
      <c r="S56" s="28">
        <f t="shared" si="4"/>
        <v>3</v>
      </c>
      <c r="T56" s="29">
        <f t="shared" si="5"/>
        <v>1</v>
      </c>
      <c r="U56" s="27">
        <v>0</v>
      </c>
      <c r="V56" s="28">
        <v>0</v>
      </c>
      <c r="W56" s="29">
        <v>0</v>
      </c>
      <c r="X56" s="27">
        <v>2</v>
      </c>
      <c r="Y56" s="28">
        <v>1</v>
      </c>
      <c r="Z56" s="29">
        <v>0</v>
      </c>
      <c r="AA56" s="27">
        <v>1</v>
      </c>
      <c r="AB56" s="28">
        <v>0</v>
      </c>
      <c r="AC56" s="29">
        <v>0</v>
      </c>
      <c r="AD56" s="8" t="s">
        <v>73</v>
      </c>
      <c r="AE56" s="9"/>
      <c r="AF56" s="27">
        <f t="shared" si="6"/>
        <v>0</v>
      </c>
      <c r="AG56" s="28">
        <f t="shared" si="7"/>
        <v>12</v>
      </c>
      <c r="AH56" s="29">
        <f t="shared" si="8"/>
        <v>6</v>
      </c>
      <c r="AI56" s="27">
        <v>0</v>
      </c>
      <c r="AJ56" s="28">
        <v>0</v>
      </c>
      <c r="AK56" s="29">
        <v>0</v>
      </c>
      <c r="AL56" s="27">
        <v>7</v>
      </c>
      <c r="AM56" s="28">
        <v>4</v>
      </c>
      <c r="AN56" s="29">
        <v>1</v>
      </c>
      <c r="AO56" s="27">
        <v>3</v>
      </c>
      <c r="AP56" s="28">
        <v>2</v>
      </c>
      <c r="AQ56" s="29">
        <v>1</v>
      </c>
    </row>
    <row r="57" spans="1:43" ht="13.5">
      <c r="A57" s="1" t="s">
        <v>74</v>
      </c>
      <c r="B57" s="8" t="s">
        <v>75</v>
      </c>
      <c r="C57" s="9"/>
      <c r="D57" s="27">
        <f t="shared" si="0"/>
        <v>0</v>
      </c>
      <c r="E57" s="28">
        <f t="shared" si="1"/>
        <v>0</v>
      </c>
      <c r="F57" s="29">
        <f t="shared" si="2"/>
        <v>0</v>
      </c>
      <c r="G57" s="27">
        <v>0</v>
      </c>
      <c r="H57" s="28">
        <v>0</v>
      </c>
      <c r="I57" s="29">
        <v>0</v>
      </c>
      <c r="J57" s="27">
        <v>0</v>
      </c>
      <c r="K57" s="28">
        <v>0</v>
      </c>
      <c r="L57" s="29">
        <v>0</v>
      </c>
      <c r="M57" s="27">
        <v>0</v>
      </c>
      <c r="N57" s="28">
        <v>0</v>
      </c>
      <c r="O57" s="29">
        <v>0</v>
      </c>
      <c r="P57" s="8" t="s">
        <v>75</v>
      </c>
      <c r="Q57" s="9"/>
      <c r="R57" s="27">
        <f t="shared" si="3"/>
        <v>0</v>
      </c>
      <c r="S57" s="28">
        <f t="shared" si="4"/>
        <v>8</v>
      </c>
      <c r="T57" s="29">
        <f t="shared" si="5"/>
        <v>3</v>
      </c>
      <c r="U57" s="27">
        <v>0</v>
      </c>
      <c r="V57" s="28">
        <v>0</v>
      </c>
      <c r="W57" s="29">
        <v>0</v>
      </c>
      <c r="X57" s="27">
        <v>4</v>
      </c>
      <c r="Y57" s="28">
        <v>3</v>
      </c>
      <c r="Z57" s="29">
        <v>1</v>
      </c>
      <c r="AA57" s="27">
        <v>2</v>
      </c>
      <c r="AB57" s="28">
        <v>1</v>
      </c>
      <c r="AC57" s="29">
        <v>0</v>
      </c>
      <c r="AD57" s="8" t="s">
        <v>75</v>
      </c>
      <c r="AE57" s="9"/>
      <c r="AF57" s="27">
        <f t="shared" si="6"/>
        <v>0</v>
      </c>
      <c r="AG57" s="28">
        <f t="shared" si="7"/>
        <v>27</v>
      </c>
      <c r="AH57" s="29">
        <f t="shared" si="8"/>
        <v>11</v>
      </c>
      <c r="AI57" s="27">
        <v>0</v>
      </c>
      <c r="AJ57" s="28">
        <v>0</v>
      </c>
      <c r="AK57" s="29">
        <v>0</v>
      </c>
      <c r="AL57" s="27">
        <v>15</v>
      </c>
      <c r="AM57" s="28">
        <v>9</v>
      </c>
      <c r="AN57" s="29">
        <v>3</v>
      </c>
      <c r="AO57" s="27">
        <v>6</v>
      </c>
      <c r="AP57" s="28">
        <v>4</v>
      </c>
      <c r="AQ57" s="29">
        <v>1</v>
      </c>
    </row>
    <row r="58" spans="1:43" ht="13.5">
      <c r="A58" s="1" t="s">
        <v>76</v>
      </c>
      <c r="B58" s="8" t="s">
        <v>77</v>
      </c>
      <c r="C58" s="9"/>
      <c r="D58" s="27">
        <f t="shared" si="0"/>
        <v>0</v>
      </c>
      <c r="E58" s="28">
        <f t="shared" si="1"/>
        <v>0</v>
      </c>
      <c r="F58" s="29">
        <f t="shared" si="2"/>
        <v>0</v>
      </c>
      <c r="G58" s="27">
        <v>0</v>
      </c>
      <c r="H58" s="28">
        <v>0</v>
      </c>
      <c r="I58" s="29">
        <v>0</v>
      </c>
      <c r="J58" s="27">
        <v>0</v>
      </c>
      <c r="K58" s="28">
        <v>0</v>
      </c>
      <c r="L58" s="29">
        <v>0</v>
      </c>
      <c r="M58" s="27">
        <v>0</v>
      </c>
      <c r="N58" s="28">
        <v>0</v>
      </c>
      <c r="O58" s="29">
        <v>0</v>
      </c>
      <c r="P58" s="8" t="s">
        <v>77</v>
      </c>
      <c r="Q58" s="9"/>
      <c r="R58" s="27">
        <f t="shared" si="3"/>
        <v>0</v>
      </c>
      <c r="S58" s="28">
        <f t="shared" si="4"/>
        <v>3</v>
      </c>
      <c r="T58" s="29">
        <f t="shared" si="5"/>
        <v>1</v>
      </c>
      <c r="U58" s="27">
        <v>0</v>
      </c>
      <c r="V58" s="28">
        <v>0</v>
      </c>
      <c r="W58" s="29">
        <v>0</v>
      </c>
      <c r="X58" s="27">
        <v>2</v>
      </c>
      <c r="Y58" s="28">
        <v>1</v>
      </c>
      <c r="Z58" s="29">
        <v>0</v>
      </c>
      <c r="AA58" s="27">
        <v>1</v>
      </c>
      <c r="AB58" s="28">
        <v>0</v>
      </c>
      <c r="AC58" s="29">
        <v>0</v>
      </c>
      <c r="AD58" s="8" t="s">
        <v>77</v>
      </c>
      <c r="AE58" s="9"/>
      <c r="AF58" s="27">
        <f t="shared" si="6"/>
        <v>0</v>
      </c>
      <c r="AG58" s="28">
        <f t="shared" si="7"/>
        <v>11</v>
      </c>
      <c r="AH58" s="29">
        <f t="shared" si="8"/>
        <v>5</v>
      </c>
      <c r="AI58" s="27">
        <v>0</v>
      </c>
      <c r="AJ58" s="28">
        <v>0</v>
      </c>
      <c r="AK58" s="29">
        <v>0</v>
      </c>
      <c r="AL58" s="27">
        <v>6</v>
      </c>
      <c r="AM58" s="28">
        <v>4</v>
      </c>
      <c r="AN58" s="29">
        <v>1</v>
      </c>
      <c r="AO58" s="27">
        <v>2</v>
      </c>
      <c r="AP58" s="28">
        <v>2</v>
      </c>
      <c r="AQ58" s="29">
        <v>1</v>
      </c>
    </row>
    <row r="59" spans="1:43" ht="13.5">
      <c r="A59" s="1" t="s">
        <v>78</v>
      </c>
      <c r="B59" s="8" t="s">
        <v>79</v>
      </c>
      <c r="C59" s="9"/>
      <c r="D59" s="27">
        <f t="shared" si="0"/>
        <v>0</v>
      </c>
      <c r="E59" s="28">
        <f t="shared" si="1"/>
        <v>0</v>
      </c>
      <c r="F59" s="29">
        <f t="shared" si="2"/>
        <v>0</v>
      </c>
      <c r="G59" s="27">
        <v>0</v>
      </c>
      <c r="H59" s="28">
        <v>0</v>
      </c>
      <c r="I59" s="29">
        <v>0</v>
      </c>
      <c r="J59" s="27">
        <v>0</v>
      </c>
      <c r="K59" s="28">
        <v>0</v>
      </c>
      <c r="L59" s="29">
        <v>0</v>
      </c>
      <c r="M59" s="27">
        <v>0</v>
      </c>
      <c r="N59" s="28">
        <v>0</v>
      </c>
      <c r="O59" s="29">
        <v>0</v>
      </c>
      <c r="P59" s="8" t="s">
        <v>79</v>
      </c>
      <c r="Q59" s="9"/>
      <c r="R59" s="27">
        <f t="shared" si="3"/>
        <v>0</v>
      </c>
      <c r="S59" s="28">
        <f t="shared" si="4"/>
        <v>2</v>
      </c>
      <c r="T59" s="29">
        <f t="shared" si="5"/>
        <v>0</v>
      </c>
      <c r="U59" s="27">
        <v>0</v>
      </c>
      <c r="V59" s="28">
        <v>0</v>
      </c>
      <c r="W59" s="29">
        <v>0</v>
      </c>
      <c r="X59" s="27">
        <v>1</v>
      </c>
      <c r="Y59" s="28">
        <v>1</v>
      </c>
      <c r="Z59" s="29">
        <v>0</v>
      </c>
      <c r="AA59" s="27">
        <v>0</v>
      </c>
      <c r="AB59" s="28">
        <v>0</v>
      </c>
      <c r="AC59" s="29">
        <v>0</v>
      </c>
      <c r="AD59" s="8" t="s">
        <v>79</v>
      </c>
      <c r="AE59" s="9"/>
      <c r="AF59" s="27">
        <f t="shared" si="6"/>
        <v>0</v>
      </c>
      <c r="AG59" s="28">
        <f t="shared" si="7"/>
        <v>6</v>
      </c>
      <c r="AH59" s="29">
        <f t="shared" si="8"/>
        <v>2</v>
      </c>
      <c r="AI59" s="27">
        <v>0</v>
      </c>
      <c r="AJ59" s="28">
        <v>0</v>
      </c>
      <c r="AK59" s="29">
        <v>0</v>
      </c>
      <c r="AL59" s="27">
        <v>3</v>
      </c>
      <c r="AM59" s="28">
        <v>2</v>
      </c>
      <c r="AN59" s="29">
        <v>1</v>
      </c>
      <c r="AO59" s="27">
        <v>1</v>
      </c>
      <c r="AP59" s="28">
        <v>1</v>
      </c>
      <c r="AQ59" s="29">
        <v>0</v>
      </c>
    </row>
    <row r="60" spans="1:43" ht="13.5">
      <c r="A60" s="1" t="s">
        <v>80</v>
      </c>
      <c r="B60" s="8" t="s">
        <v>81</v>
      </c>
      <c r="C60" s="9"/>
      <c r="D60" s="27">
        <f t="shared" si="0"/>
        <v>0</v>
      </c>
      <c r="E60" s="28">
        <f t="shared" si="1"/>
        <v>0</v>
      </c>
      <c r="F60" s="29">
        <f t="shared" si="2"/>
        <v>0</v>
      </c>
      <c r="G60" s="27">
        <v>0</v>
      </c>
      <c r="H60" s="28">
        <v>0</v>
      </c>
      <c r="I60" s="29">
        <v>0</v>
      </c>
      <c r="J60" s="27">
        <v>0</v>
      </c>
      <c r="K60" s="28">
        <v>0</v>
      </c>
      <c r="L60" s="29">
        <v>0</v>
      </c>
      <c r="M60" s="27">
        <v>0</v>
      </c>
      <c r="N60" s="28">
        <v>0</v>
      </c>
      <c r="O60" s="29">
        <v>0</v>
      </c>
      <c r="P60" s="8" t="s">
        <v>81</v>
      </c>
      <c r="Q60" s="9"/>
      <c r="R60" s="27">
        <f t="shared" si="3"/>
        <v>0</v>
      </c>
      <c r="S60" s="28">
        <f t="shared" si="4"/>
        <v>3</v>
      </c>
      <c r="T60" s="29">
        <f t="shared" si="5"/>
        <v>1</v>
      </c>
      <c r="U60" s="27">
        <v>0</v>
      </c>
      <c r="V60" s="28">
        <v>0</v>
      </c>
      <c r="W60" s="29">
        <v>0</v>
      </c>
      <c r="X60" s="27">
        <v>2</v>
      </c>
      <c r="Y60" s="28">
        <v>1</v>
      </c>
      <c r="Z60" s="29">
        <v>0</v>
      </c>
      <c r="AA60" s="27">
        <v>1</v>
      </c>
      <c r="AB60" s="28">
        <v>0</v>
      </c>
      <c r="AC60" s="29">
        <v>0</v>
      </c>
      <c r="AD60" s="8" t="s">
        <v>81</v>
      </c>
      <c r="AE60" s="9"/>
      <c r="AF60" s="27">
        <f t="shared" si="6"/>
        <v>0</v>
      </c>
      <c r="AG60" s="28">
        <f t="shared" si="7"/>
        <v>9</v>
      </c>
      <c r="AH60" s="29">
        <f t="shared" si="8"/>
        <v>3</v>
      </c>
      <c r="AI60" s="27">
        <v>0</v>
      </c>
      <c r="AJ60" s="28">
        <v>0</v>
      </c>
      <c r="AK60" s="29">
        <v>0</v>
      </c>
      <c r="AL60" s="27">
        <v>5</v>
      </c>
      <c r="AM60" s="28">
        <v>3</v>
      </c>
      <c r="AN60" s="29">
        <v>1</v>
      </c>
      <c r="AO60" s="27">
        <v>2</v>
      </c>
      <c r="AP60" s="28">
        <v>1</v>
      </c>
      <c r="AQ60" s="29">
        <v>0</v>
      </c>
    </row>
    <row r="61" spans="1:43" ht="13.5">
      <c r="A61" s="1" t="s">
        <v>82</v>
      </c>
      <c r="B61" s="8" t="s">
        <v>83</v>
      </c>
      <c r="C61" s="9"/>
      <c r="D61" s="27">
        <f t="shared" si="0"/>
        <v>0</v>
      </c>
      <c r="E61" s="28">
        <f t="shared" si="1"/>
        <v>0</v>
      </c>
      <c r="F61" s="29">
        <f t="shared" si="2"/>
        <v>0</v>
      </c>
      <c r="G61" s="27">
        <v>0</v>
      </c>
      <c r="H61" s="28">
        <v>0</v>
      </c>
      <c r="I61" s="29">
        <v>0</v>
      </c>
      <c r="J61" s="27">
        <v>0</v>
      </c>
      <c r="K61" s="28">
        <v>0</v>
      </c>
      <c r="L61" s="29">
        <v>0</v>
      </c>
      <c r="M61" s="27">
        <v>0</v>
      </c>
      <c r="N61" s="28">
        <v>0</v>
      </c>
      <c r="O61" s="29">
        <v>0</v>
      </c>
      <c r="P61" s="8" t="s">
        <v>83</v>
      </c>
      <c r="Q61" s="9"/>
      <c r="R61" s="27">
        <f t="shared" si="3"/>
        <v>0</v>
      </c>
      <c r="S61" s="28">
        <f t="shared" si="4"/>
        <v>24</v>
      </c>
      <c r="T61" s="29">
        <f t="shared" si="5"/>
        <v>9</v>
      </c>
      <c r="U61" s="27">
        <v>0</v>
      </c>
      <c r="V61" s="28">
        <v>0</v>
      </c>
      <c r="W61" s="29">
        <v>0</v>
      </c>
      <c r="X61" s="27">
        <v>13</v>
      </c>
      <c r="Y61" s="28">
        <v>8</v>
      </c>
      <c r="Z61" s="29">
        <v>3</v>
      </c>
      <c r="AA61" s="27">
        <v>5</v>
      </c>
      <c r="AB61" s="28">
        <v>3</v>
      </c>
      <c r="AC61" s="29">
        <v>1</v>
      </c>
      <c r="AD61" s="8" t="s">
        <v>83</v>
      </c>
      <c r="AE61" s="9"/>
      <c r="AF61" s="27">
        <f t="shared" si="6"/>
        <v>2</v>
      </c>
      <c r="AG61" s="28">
        <f t="shared" si="7"/>
        <v>82</v>
      </c>
      <c r="AH61" s="29">
        <f t="shared" si="8"/>
        <v>32</v>
      </c>
      <c r="AI61" s="27">
        <v>1</v>
      </c>
      <c r="AJ61" s="28">
        <v>1</v>
      </c>
      <c r="AK61" s="29">
        <v>0</v>
      </c>
      <c r="AL61" s="27">
        <v>45</v>
      </c>
      <c r="AM61" s="28">
        <v>27</v>
      </c>
      <c r="AN61" s="29">
        <v>10</v>
      </c>
      <c r="AO61" s="27">
        <v>17</v>
      </c>
      <c r="AP61" s="28">
        <v>11</v>
      </c>
      <c r="AQ61" s="29">
        <v>4</v>
      </c>
    </row>
    <row r="62" spans="1:43" ht="13.5">
      <c r="A62" s="1" t="s">
        <v>84</v>
      </c>
      <c r="B62" s="8" t="s">
        <v>85</v>
      </c>
      <c r="C62" s="9"/>
      <c r="D62" s="27">
        <f t="shared" si="0"/>
        <v>0</v>
      </c>
      <c r="E62" s="28">
        <f t="shared" si="1"/>
        <v>0</v>
      </c>
      <c r="F62" s="29">
        <f t="shared" si="2"/>
        <v>0</v>
      </c>
      <c r="G62" s="27">
        <v>0</v>
      </c>
      <c r="H62" s="28">
        <v>0</v>
      </c>
      <c r="I62" s="29">
        <v>0</v>
      </c>
      <c r="J62" s="27">
        <v>0</v>
      </c>
      <c r="K62" s="28">
        <v>0</v>
      </c>
      <c r="L62" s="29">
        <v>0</v>
      </c>
      <c r="M62" s="27">
        <v>0</v>
      </c>
      <c r="N62" s="28">
        <v>0</v>
      </c>
      <c r="O62" s="29">
        <v>0</v>
      </c>
      <c r="P62" s="8" t="s">
        <v>85</v>
      </c>
      <c r="Q62" s="9"/>
      <c r="R62" s="27">
        <f t="shared" si="3"/>
        <v>0</v>
      </c>
      <c r="S62" s="28">
        <f t="shared" si="4"/>
        <v>0</v>
      </c>
      <c r="T62" s="29">
        <f t="shared" si="5"/>
        <v>0</v>
      </c>
      <c r="U62" s="27">
        <v>0</v>
      </c>
      <c r="V62" s="28">
        <v>0</v>
      </c>
      <c r="W62" s="29">
        <v>0</v>
      </c>
      <c r="X62" s="27">
        <v>0</v>
      </c>
      <c r="Y62" s="28">
        <v>0</v>
      </c>
      <c r="Z62" s="29">
        <v>0</v>
      </c>
      <c r="AA62" s="27">
        <v>0</v>
      </c>
      <c r="AB62" s="28">
        <v>0</v>
      </c>
      <c r="AC62" s="29">
        <v>0</v>
      </c>
      <c r="AD62" s="8" t="s">
        <v>85</v>
      </c>
      <c r="AE62" s="9"/>
      <c r="AF62" s="27">
        <f t="shared" si="6"/>
        <v>0</v>
      </c>
      <c r="AG62" s="28">
        <f t="shared" si="7"/>
        <v>2</v>
      </c>
      <c r="AH62" s="29">
        <f t="shared" si="8"/>
        <v>1</v>
      </c>
      <c r="AI62" s="27">
        <v>0</v>
      </c>
      <c r="AJ62" s="28">
        <v>0</v>
      </c>
      <c r="AK62" s="29">
        <v>0</v>
      </c>
      <c r="AL62" s="27">
        <v>1</v>
      </c>
      <c r="AM62" s="28">
        <v>1</v>
      </c>
      <c r="AN62" s="29">
        <v>0</v>
      </c>
      <c r="AO62" s="27">
        <v>1</v>
      </c>
      <c r="AP62" s="28">
        <v>0</v>
      </c>
      <c r="AQ62" s="29">
        <v>0</v>
      </c>
    </row>
    <row r="63" spans="1:43" ht="13.5">
      <c r="A63" s="1" t="s">
        <v>86</v>
      </c>
      <c r="B63" s="8" t="s">
        <v>87</v>
      </c>
      <c r="C63" s="9"/>
      <c r="D63" s="27">
        <f t="shared" si="0"/>
        <v>0</v>
      </c>
      <c r="E63" s="28">
        <f t="shared" si="1"/>
        <v>0</v>
      </c>
      <c r="F63" s="29">
        <f t="shared" si="2"/>
        <v>0</v>
      </c>
      <c r="G63" s="27">
        <v>0</v>
      </c>
      <c r="H63" s="28">
        <v>0</v>
      </c>
      <c r="I63" s="29">
        <v>0</v>
      </c>
      <c r="J63" s="27">
        <v>0</v>
      </c>
      <c r="K63" s="28">
        <v>0</v>
      </c>
      <c r="L63" s="29">
        <v>0</v>
      </c>
      <c r="M63" s="27">
        <v>0</v>
      </c>
      <c r="N63" s="28">
        <v>0</v>
      </c>
      <c r="O63" s="29">
        <v>0</v>
      </c>
      <c r="P63" s="8" t="s">
        <v>87</v>
      </c>
      <c r="Q63" s="9"/>
      <c r="R63" s="27">
        <f t="shared" si="3"/>
        <v>0</v>
      </c>
      <c r="S63" s="28">
        <f t="shared" si="4"/>
        <v>1</v>
      </c>
      <c r="T63" s="29">
        <f t="shared" si="5"/>
        <v>0</v>
      </c>
      <c r="U63" s="27">
        <v>0</v>
      </c>
      <c r="V63" s="28">
        <v>0</v>
      </c>
      <c r="W63" s="29">
        <v>0</v>
      </c>
      <c r="X63" s="27">
        <v>1</v>
      </c>
      <c r="Y63" s="28">
        <v>0</v>
      </c>
      <c r="Z63" s="29">
        <v>0</v>
      </c>
      <c r="AA63" s="27">
        <v>0</v>
      </c>
      <c r="AB63" s="28">
        <v>0</v>
      </c>
      <c r="AC63" s="29">
        <v>0</v>
      </c>
      <c r="AD63" s="8" t="s">
        <v>87</v>
      </c>
      <c r="AE63" s="9"/>
      <c r="AF63" s="27">
        <f t="shared" si="6"/>
        <v>0</v>
      </c>
      <c r="AG63" s="28">
        <f t="shared" si="7"/>
        <v>3</v>
      </c>
      <c r="AH63" s="29">
        <f t="shared" si="8"/>
        <v>2</v>
      </c>
      <c r="AI63" s="27">
        <v>0</v>
      </c>
      <c r="AJ63" s="28">
        <v>0</v>
      </c>
      <c r="AK63" s="29">
        <v>0</v>
      </c>
      <c r="AL63" s="27">
        <v>2</v>
      </c>
      <c r="AM63" s="28">
        <v>1</v>
      </c>
      <c r="AN63" s="29">
        <v>0</v>
      </c>
      <c r="AO63" s="27">
        <v>1</v>
      </c>
      <c r="AP63" s="28">
        <v>1</v>
      </c>
      <c r="AQ63" s="29">
        <v>0</v>
      </c>
    </row>
    <row r="64" spans="1:43" ht="13.5">
      <c r="A64" s="1" t="s">
        <v>88</v>
      </c>
      <c r="B64" s="8" t="s">
        <v>89</v>
      </c>
      <c r="C64" s="9"/>
      <c r="D64" s="27">
        <f t="shared" si="0"/>
        <v>0</v>
      </c>
      <c r="E64" s="28">
        <f t="shared" si="1"/>
        <v>0</v>
      </c>
      <c r="F64" s="29">
        <f t="shared" si="2"/>
        <v>0</v>
      </c>
      <c r="G64" s="27">
        <v>0</v>
      </c>
      <c r="H64" s="28">
        <v>0</v>
      </c>
      <c r="I64" s="29">
        <v>0</v>
      </c>
      <c r="J64" s="27">
        <v>0</v>
      </c>
      <c r="K64" s="28">
        <v>0</v>
      </c>
      <c r="L64" s="29">
        <v>0</v>
      </c>
      <c r="M64" s="27">
        <v>0</v>
      </c>
      <c r="N64" s="28">
        <v>0</v>
      </c>
      <c r="O64" s="29">
        <v>0</v>
      </c>
      <c r="P64" s="8" t="s">
        <v>89</v>
      </c>
      <c r="Q64" s="9"/>
      <c r="R64" s="27">
        <f t="shared" si="3"/>
        <v>0</v>
      </c>
      <c r="S64" s="28">
        <f t="shared" si="4"/>
        <v>2</v>
      </c>
      <c r="T64" s="29">
        <f t="shared" si="5"/>
        <v>0</v>
      </c>
      <c r="U64" s="27">
        <v>0</v>
      </c>
      <c r="V64" s="28">
        <v>0</v>
      </c>
      <c r="W64" s="29">
        <v>0</v>
      </c>
      <c r="X64" s="27">
        <v>1</v>
      </c>
      <c r="Y64" s="28">
        <v>1</v>
      </c>
      <c r="Z64" s="29">
        <v>0</v>
      </c>
      <c r="AA64" s="27">
        <v>0</v>
      </c>
      <c r="AB64" s="28">
        <v>0</v>
      </c>
      <c r="AC64" s="29">
        <v>0</v>
      </c>
      <c r="AD64" s="8" t="s">
        <v>89</v>
      </c>
      <c r="AE64" s="9"/>
      <c r="AF64" s="27">
        <f t="shared" si="6"/>
        <v>0</v>
      </c>
      <c r="AG64" s="28">
        <f t="shared" si="7"/>
        <v>6</v>
      </c>
      <c r="AH64" s="29">
        <f t="shared" si="8"/>
        <v>2</v>
      </c>
      <c r="AI64" s="27">
        <v>0</v>
      </c>
      <c r="AJ64" s="28">
        <v>0</v>
      </c>
      <c r="AK64" s="29">
        <v>0</v>
      </c>
      <c r="AL64" s="27">
        <v>3</v>
      </c>
      <c r="AM64" s="28">
        <v>2</v>
      </c>
      <c r="AN64" s="29">
        <v>1</v>
      </c>
      <c r="AO64" s="27">
        <v>1</v>
      </c>
      <c r="AP64" s="28">
        <v>1</v>
      </c>
      <c r="AQ64" s="29">
        <v>0</v>
      </c>
    </row>
    <row r="65" spans="1:43" ht="13.5">
      <c r="A65" s="1" t="s">
        <v>90</v>
      </c>
      <c r="B65" s="8" t="s">
        <v>91</v>
      </c>
      <c r="C65" s="9"/>
      <c r="D65" s="27">
        <f t="shared" si="0"/>
        <v>0</v>
      </c>
      <c r="E65" s="28">
        <f t="shared" si="1"/>
        <v>0</v>
      </c>
      <c r="F65" s="29">
        <f t="shared" si="2"/>
        <v>0</v>
      </c>
      <c r="G65" s="27">
        <v>0</v>
      </c>
      <c r="H65" s="28">
        <v>0</v>
      </c>
      <c r="I65" s="29">
        <v>0</v>
      </c>
      <c r="J65" s="27">
        <v>0</v>
      </c>
      <c r="K65" s="28">
        <v>0</v>
      </c>
      <c r="L65" s="29">
        <v>0</v>
      </c>
      <c r="M65" s="27">
        <v>0</v>
      </c>
      <c r="N65" s="28">
        <v>0</v>
      </c>
      <c r="O65" s="29">
        <v>0</v>
      </c>
      <c r="P65" s="8" t="s">
        <v>91</v>
      </c>
      <c r="Q65" s="9"/>
      <c r="R65" s="27">
        <f t="shared" si="3"/>
        <v>0</v>
      </c>
      <c r="S65" s="28">
        <f t="shared" si="4"/>
        <v>2</v>
      </c>
      <c r="T65" s="29">
        <f t="shared" si="5"/>
        <v>0</v>
      </c>
      <c r="U65" s="27">
        <v>0</v>
      </c>
      <c r="V65" s="28">
        <v>0</v>
      </c>
      <c r="W65" s="29">
        <v>0</v>
      </c>
      <c r="X65" s="27">
        <v>1</v>
      </c>
      <c r="Y65" s="28">
        <v>1</v>
      </c>
      <c r="Z65" s="29">
        <v>0</v>
      </c>
      <c r="AA65" s="27">
        <v>0</v>
      </c>
      <c r="AB65" s="28">
        <v>0</v>
      </c>
      <c r="AC65" s="29">
        <v>0</v>
      </c>
      <c r="AD65" s="8" t="s">
        <v>91</v>
      </c>
      <c r="AE65" s="9"/>
      <c r="AF65" s="27">
        <f t="shared" si="6"/>
        <v>0</v>
      </c>
      <c r="AG65" s="28">
        <f t="shared" si="7"/>
        <v>6</v>
      </c>
      <c r="AH65" s="29">
        <f t="shared" si="8"/>
        <v>2</v>
      </c>
      <c r="AI65" s="27">
        <v>0</v>
      </c>
      <c r="AJ65" s="28">
        <v>0</v>
      </c>
      <c r="AK65" s="29">
        <v>0</v>
      </c>
      <c r="AL65" s="27">
        <v>3</v>
      </c>
      <c r="AM65" s="28">
        <v>2</v>
      </c>
      <c r="AN65" s="29">
        <v>1</v>
      </c>
      <c r="AO65" s="27">
        <v>1</v>
      </c>
      <c r="AP65" s="28">
        <v>1</v>
      </c>
      <c r="AQ65" s="29">
        <v>0</v>
      </c>
    </row>
    <row r="66" spans="1:43" ht="13.5">
      <c r="A66" s="1" t="s">
        <v>92</v>
      </c>
      <c r="B66" s="8" t="s">
        <v>93</v>
      </c>
      <c r="C66" s="9"/>
      <c r="D66" s="27">
        <f t="shared" si="0"/>
        <v>0</v>
      </c>
      <c r="E66" s="28">
        <f t="shared" si="1"/>
        <v>0</v>
      </c>
      <c r="F66" s="29">
        <f t="shared" si="2"/>
        <v>0</v>
      </c>
      <c r="G66" s="27">
        <v>0</v>
      </c>
      <c r="H66" s="28">
        <v>0</v>
      </c>
      <c r="I66" s="29">
        <v>0</v>
      </c>
      <c r="J66" s="27">
        <v>0</v>
      </c>
      <c r="K66" s="28">
        <v>0</v>
      </c>
      <c r="L66" s="29">
        <v>0</v>
      </c>
      <c r="M66" s="27">
        <v>0</v>
      </c>
      <c r="N66" s="28">
        <v>0</v>
      </c>
      <c r="O66" s="29">
        <v>0</v>
      </c>
      <c r="P66" s="8" t="s">
        <v>93</v>
      </c>
      <c r="Q66" s="9"/>
      <c r="R66" s="27">
        <f t="shared" si="3"/>
        <v>0</v>
      </c>
      <c r="S66" s="28">
        <f t="shared" si="4"/>
        <v>1</v>
      </c>
      <c r="T66" s="29">
        <f t="shared" si="5"/>
        <v>0</v>
      </c>
      <c r="U66" s="27">
        <v>0</v>
      </c>
      <c r="V66" s="28">
        <v>0</v>
      </c>
      <c r="W66" s="29">
        <v>0</v>
      </c>
      <c r="X66" s="27">
        <v>1</v>
      </c>
      <c r="Y66" s="28">
        <v>0</v>
      </c>
      <c r="Z66" s="29">
        <v>0</v>
      </c>
      <c r="AA66" s="27">
        <v>0</v>
      </c>
      <c r="AB66" s="28">
        <v>0</v>
      </c>
      <c r="AC66" s="29">
        <v>0</v>
      </c>
      <c r="AD66" s="8" t="s">
        <v>93</v>
      </c>
      <c r="AE66" s="9"/>
      <c r="AF66" s="27">
        <f t="shared" si="6"/>
        <v>0</v>
      </c>
      <c r="AG66" s="28">
        <f t="shared" si="7"/>
        <v>3</v>
      </c>
      <c r="AH66" s="29">
        <f t="shared" si="8"/>
        <v>1</v>
      </c>
      <c r="AI66" s="27">
        <v>0</v>
      </c>
      <c r="AJ66" s="28">
        <v>0</v>
      </c>
      <c r="AK66" s="29">
        <v>0</v>
      </c>
      <c r="AL66" s="27">
        <v>2</v>
      </c>
      <c r="AM66" s="28">
        <v>1</v>
      </c>
      <c r="AN66" s="29">
        <v>0</v>
      </c>
      <c r="AO66" s="27">
        <v>1</v>
      </c>
      <c r="AP66" s="28">
        <v>0</v>
      </c>
      <c r="AQ66" s="29">
        <v>0</v>
      </c>
    </row>
    <row r="67" spans="1:43" ht="13.5">
      <c r="A67" s="1" t="s">
        <v>94</v>
      </c>
      <c r="B67" s="8" t="s">
        <v>95</v>
      </c>
      <c r="C67" s="9" t="s">
        <v>138</v>
      </c>
      <c r="D67" s="27">
        <f t="shared" si="0"/>
        <v>0</v>
      </c>
      <c r="E67" s="28">
        <f t="shared" si="1"/>
        <v>0</v>
      </c>
      <c r="F67" s="29">
        <f t="shared" si="2"/>
        <v>0</v>
      </c>
      <c r="G67" s="27">
        <v>0</v>
      </c>
      <c r="H67" s="28">
        <v>0</v>
      </c>
      <c r="I67" s="29">
        <v>0</v>
      </c>
      <c r="J67" s="27">
        <v>0</v>
      </c>
      <c r="K67" s="28">
        <v>0</v>
      </c>
      <c r="L67" s="29">
        <v>0</v>
      </c>
      <c r="M67" s="27">
        <v>0</v>
      </c>
      <c r="N67" s="28">
        <v>0</v>
      </c>
      <c r="O67" s="29">
        <v>0</v>
      </c>
      <c r="P67" s="8" t="s">
        <v>95</v>
      </c>
      <c r="Q67" s="9" t="s">
        <v>138</v>
      </c>
      <c r="R67" s="27">
        <f t="shared" si="3"/>
        <v>0</v>
      </c>
      <c r="S67" s="28">
        <f t="shared" si="4"/>
        <v>0</v>
      </c>
      <c r="T67" s="29">
        <f t="shared" si="5"/>
        <v>0</v>
      </c>
      <c r="U67" s="27">
        <v>0</v>
      </c>
      <c r="V67" s="28">
        <v>0</v>
      </c>
      <c r="W67" s="29">
        <v>0</v>
      </c>
      <c r="X67" s="27">
        <v>0</v>
      </c>
      <c r="Y67" s="28">
        <v>0</v>
      </c>
      <c r="Z67" s="29">
        <v>0</v>
      </c>
      <c r="AA67" s="27">
        <v>0</v>
      </c>
      <c r="AB67" s="28">
        <v>0</v>
      </c>
      <c r="AC67" s="29">
        <v>0</v>
      </c>
      <c r="AD67" s="8" t="s">
        <v>95</v>
      </c>
      <c r="AE67" s="9" t="s">
        <v>138</v>
      </c>
      <c r="AF67" s="27">
        <f t="shared" si="6"/>
        <v>0</v>
      </c>
      <c r="AG67" s="28">
        <f t="shared" si="7"/>
        <v>0</v>
      </c>
      <c r="AH67" s="29">
        <f t="shared" si="8"/>
        <v>0</v>
      </c>
      <c r="AI67" s="27">
        <v>0</v>
      </c>
      <c r="AJ67" s="28">
        <v>0</v>
      </c>
      <c r="AK67" s="29">
        <v>0</v>
      </c>
      <c r="AL67" s="27">
        <v>0</v>
      </c>
      <c r="AM67" s="28">
        <v>0</v>
      </c>
      <c r="AN67" s="29">
        <v>0</v>
      </c>
      <c r="AO67" s="27">
        <v>0</v>
      </c>
      <c r="AP67" s="28">
        <v>0</v>
      </c>
      <c r="AQ67" s="29">
        <v>0</v>
      </c>
    </row>
    <row r="68" spans="1:43" ht="13.5">
      <c r="A68" s="1" t="s">
        <v>96</v>
      </c>
      <c r="B68" s="8" t="s">
        <v>97</v>
      </c>
      <c r="C68" s="9" t="s">
        <v>139</v>
      </c>
      <c r="D68" s="27">
        <f t="shared" si="0"/>
        <v>0</v>
      </c>
      <c r="E68" s="28">
        <f t="shared" si="1"/>
        <v>0</v>
      </c>
      <c r="F68" s="29">
        <f t="shared" si="2"/>
        <v>0</v>
      </c>
      <c r="G68" s="27">
        <v>0</v>
      </c>
      <c r="H68" s="28">
        <v>0</v>
      </c>
      <c r="I68" s="29">
        <v>0</v>
      </c>
      <c r="J68" s="27">
        <v>0</v>
      </c>
      <c r="K68" s="28">
        <v>0</v>
      </c>
      <c r="L68" s="29">
        <v>0</v>
      </c>
      <c r="M68" s="27">
        <v>0</v>
      </c>
      <c r="N68" s="28">
        <v>0</v>
      </c>
      <c r="O68" s="29">
        <v>0</v>
      </c>
      <c r="P68" s="8" t="s">
        <v>97</v>
      </c>
      <c r="Q68" s="9" t="s">
        <v>139</v>
      </c>
      <c r="R68" s="27">
        <f t="shared" si="3"/>
        <v>0</v>
      </c>
      <c r="S68" s="28">
        <f t="shared" si="4"/>
        <v>0</v>
      </c>
      <c r="T68" s="29">
        <f t="shared" si="5"/>
        <v>0</v>
      </c>
      <c r="U68" s="27">
        <v>0</v>
      </c>
      <c r="V68" s="28">
        <v>0</v>
      </c>
      <c r="W68" s="29">
        <v>0</v>
      </c>
      <c r="X68" s="27">
        <v>0</v>
      </c>
      <c r="Y68" s="28">
        <v>0</v>
      </c>
      <c r="Z68" s="29">
        <v>0</v>
      </c>
      <c r="AA68" s="27">
        <v>0</v>
      </c>
      <c r="AB68" s="28">
        <v>0</v>
      </c>
      <c r="AC68" s="29">
        <v>0</v>
      </c>
      <c r="AD68" s="8" t="s">
        <v>97</v>
      </c>
      <c r="AE68" s="9" t="s">
        <v>139</v>
      </c>
      <c r="AF68" s="27">
        <f t="shared" si="6"/>
        <v>0</v>
      </c>
      <c r="AG68" s="28">
        <f t="shared" si="7"/>
        <v>0</v>
      </c>
      <c r="AH68" s="29">
        <f t="shared" si="8"/>
        <v>0</v>
      </c>
      <c r="AI68" s="27">
        <v>0</v>
      </c>
      <c r="AJ68" s="28">
        <v>0</v>
      </c>
      <c r="AK68" s="29">
        <v>0</v>
      </c>
      <c r="AL68" s="27">
        <v>0</v>
      </c>
      <c r="AM68" s="28">
        <v>0</v>
      </c>
      <c r="AN68" s="29">
        <v>0</v>
      </c>
      <c r="AO68" s="27">
        <v>0</v>
      </c>
      <c r="AP68" s="28">
        <v>0</v>
      </c>
      <c r="AQ68" s="29">
        <v>0</v>
      </c>
    </row>
    <row r="69" spans="1:43" ht="13.5">
      <c r="A69" s="1" t="s">
        <v>98</v>
      </c>
      <c r="B69" s="8" t="s">
        <v>97</v>
      </c>
      <c r="C69" s="9" t="s">
        <v>140</v>
      </c>
      <c r="D69" s="27">
        <f t="shared" si="0"/>
        <v>0</v>
      </c>
      <c r="E69" s="28">
        <f t="shared" si="1"/>
        <v>0</v>
      </c>
      <c r="F69" s="29">
        <f t="shared" si="2"/>
        <v>0</v>
      </c>
      <c r="G69" s="27">
        <v>0</v>
      </c>
      <c r="H69" s="28">
        <v>0</v>
      </c>
      <c r="I69" s="29">
        <v>0</v>
      </c>
      <c r="J69" s="27">
        <v>0</v>
      </c>
      <c r="K69" s="28">
        <v>0</v>
      </c>
      <c r="L69" s="29">
        <v>0</v>
      </c>
      <c r="M69" s="27">
        <v>0</v>
      </c>
      <c r="N69" s="28">
        <v>0</v>
      </c>
      <c r="O69" s="29">
        <v>0</v>
      </c>
      <c r="P69" s="8" t="s">
        <v>97</v>
      </c>
      <c r="Q69" s="9" t="s">
        <v>140</v>
      </c>
      <c r="R69" s="27">
        <f t="shared" si="3"/>
        <v>0</v>
      </c>
      <c r="S69" s="28">
        <f t="shared" si="4"/>
        <v>0</v>
      </c>
      <c r="T69" s="29">
        <f t="shared" si="5"/>
        <v>0</v>
      </c>
      <c r="U69" s="27">
        <v>0</v>
      </c>
      <c r="V69" s="28">
        <v>0</v>
      </c>
      <c r="W69" s="29">
        <v>0</v>
      </c>
      <c r="X69" s="27">
        <v>0</v>
      </c>
      <c r="Y69" s="28">
        <v>0</v>
      </c>
      <c r="Z69" s="29">
        <v>0</v>
      </c>
      <c r="AA69" s="27">
        <v>0</v>
      </c>
      <c r="AB69" s="28">
        <v>0</v>
      </c>
      <c r="AC69" s="29">
        <v>0</v>
      </c>
      <c r="AD69" s="8" t="s">
        <v>97</v>
      </c>
      <c r="AE69" s="9" t="s">
        <v>140</v>
      </c>
      <c r="AF69" s="27">
        <f t="shared" si="6"/>
        <v>0</v>
      </c>
      <c r="AG69" s="28">
        <f t="shared" si="7"/>
        <v>0</v>
      </c>
      <c r="AH69" s="29">
        <f t="shared" si="8"/>
        <v>0</v>
      </c>
      <c r="AI69" s="27">
        <v>0</v>
      </c>
      <c r="AJ69" s="28">
        <v>0</v>
      </c>
      <c r="AK69" s="29">
        <v>0</v>
      </c>
      <c r="AL69" s="27">
        <v>0</v>
      </c>
      <c r="AM69" s="28">
        <v>0</v>
      </c>
      <c r="AN69" s="29">
        <v>0</v>
      </c>
      <c r="AO69" s="27">
        <v>0</v>
      </c>
      <c r="AP69" s="28">
        <v>0</v>
      </c>
      <c r="AQ69" s="29">
        <v>0</v>
      </c>
    </row>
    <row r="70" spans="1:43" ht="13.5">
      <c r="A70" s="1" t="s">
        <v>99</v>
      </c>
      <c r="B70" s="8" t="s">
        <v>100</v>
      </c>
      <c r="C70" s="9" t="s">
        <v>141</v>
      </c>
      <c r="D70" s="27">
        <f aca="true" t="shared" si="9" ref="D70:D76">SUM(G70:I70)</f>
        <v>0</v>
      </c>
      <c r="E70" s="28">
        <f aca="true" t="shared" si="10" ref="E70:E76">SUM(J70:L70)</f>
        <v>0</v>
      </c>
      <c r="F70" s="29">
        <f aca="true" t="shared" si="11" ref="F70:F76">SUM(M70:O70)</f>
        <v>0</v>
      </c>
      <c r="G70" s="27">
        <v>0</v>
      </c>
      <c r="H70" s="28">
        <v>0</v>
      </c>
      <c r="I70" s="29">
        <v>0</v>
      </c>
      <c r="J70" s="27">
        <v>0</v>
      </c>
      <c r="K70" s="28">
        <v>0</v>
      </c>
      <c r="L70" s="29">
        <v>0</v>
      </c>
      <c r="M70" s="27">
        <v>0</v>
      </c>
      <c r="N70" s="28">
        <v>0</v>
      </c>
      <c r="O70" s="29">
        <v>0</v>
      </c>
      <c r="P70" s="8" t="s">
        <v>100</v>
      </c>
      <c r="Q70" s="9" t="s">
        <v>141</v>
      </c>
      <c r="R70" s="27">
        <f aca="true" t="shared" si="12" ref="R70:R76">SUM(U70:W70)</f>
        <v>0</v>
      </c>
      <c r="S70" s="28">
        <f aca="true" t="shared" si="13" ref="S70:S76">SUM(X70:Z70)</f>
        <v>0</v>
      </c>
      <c r="T70" s="29">
        <f aca="true" t="shared" si="14" ref="T70:T76">SUM(AA70:AC70)</f>
        <v>0</v>
      </c>
      <c r="U70" s="27">
        <v>0</v>
      </c>
      <c r="V70" s="28">
        <v>0</v>
      </c>
      <c r="W70" s="29">
        <v>0</v>
      </c>
      <c r="X70" s="27">
        <v>0</v>
      </c>
      <c r="Y70" s="28">
        <v>0</v>
      </c>
      <c r="Z70" s="29">
        <v>0</v>
      </c>
      <c r="AA70" s="27">
        <v>0</v>
      </c>
      <c r="AB70" s="28">
        <v>0</v>
      </c>
      <c r="AC70" s="29">
        <v>0</v>
      </c>
      <c r="AD70" s="8" t="s">
        <v>100</v>
      </c>
      <c r="AE70" s="9" t="s">
        <v>141</v>
      </c>
      <c r="AF70" s="27">
        <f aca="true" t="shared" si="15" ref="AF70:AF76">SUM(AI70:AK70)</f>
        <v>0</v>
      </c>
      <c r="AG70" s="28">
        <f aca="true" t="shared" si="16" ref="AG70:AG76">SUM(AL70:AN70)</f>
        <v>2</v>
      </c>
      <c r="AH70" s="29">
        <f aca="true" t="shared" si="17" ref="AH70:AH76">SUM(AO70:AQ70)</f>
        <v>0</v>
      </c>
      <c r="AI70" s="27">
        <v>0</v>
      </c>
      <c r="AJ70" s="28">
        <v>0</v>
      </c>
      <c r="AK70" s="29">
        <v>0</v>
      </c>
      <c r="AL70" s="27">
        <v>1</v>
      </c>
      <c r="AM70" s="28">
        <v>1</v>
      </c>
      <c r="AN70" s="29">
        <v>0</v>
      </c>
      <c r="AO70" s="27">
        <v>0</v>
      </c>
      <c r="AP70" s="28">
        <v>0</v>
      </c>
      <c r="AQ70" s="29">
        <v>0</v>
      </c>
    </row>
    <row r="71" spans="1:43" ht="13.5">
      <c r="A71" s="1" t="s">
        <v>101</v>
      </c>
      <c r="B71" s="8" t="s">
        <v>102</v>
      </c>
      <c r="C71" s="9" t="s">
        <v>142</v>
      </c>
      <c r="D71" s="27">
        <f t="shared" si="9"/>
        <v>0</v>
      </c>
      <c r="E71" s="28">
        <f t="shared" si="10"/>
        <v>0</v>
      </c>
      <c r="F71" s="29">
        <f t="shared" si="11"/>
        <v>0</v>
      </c>
      <c r="G71" s="27">
        <v>0</v>
      </c>
      <c r="H71" s="28">
        <v>0</v>
      </c>
      <c r="I71" s="29">
        <v>0</v>
      </c>
      <c r="J71" s="27">
        <v>0</v>
      </c>
      <c r="K71" s="28">
        <v>0</v>
      </c>
      <c r="L71" s="29">
        <v>0</v>
      </c>
      <c r="M71" s="27">
        <v>0</v>
      </c>
      <c r="N71" s="28">
        <v>0</v>
      </c>
      <c r="O71" s="29">
        <v>0</v>
      </c>
      <c r="P71" s="8" t="s">
        <v>102</v>
      </c>
      <c r="Q71" s="9" t="s">
        <v>142</v>
      </c>
      <c r="R71" s="27">
        <f t="shared" si="12"/>
        <v>0</v>
      </c>
      <c r="S71" s="28">
        <f t="shared" si="13"/>
        <v>0</v>
      </c>
      <c r="T71" s="29">
        <f t="shared" si="14"/>
        <v>0</v>
      </c>
      <c r="U71" s="27">
        <v>0</v>
      </c>
      <c r="V71" s="28">
        <v>0</v>
      </c>
      <c r="W71" s="29">
        <v>0</v>
      </c>
      <c r="X71" s="27">
        <v>0</v>
      </c>
      <c r="Y71" s="28">
        <v>0</v>
      </c>
      <c r="Z71" s="29">
        <v>0</v>
      </c>
      <c r="AA71" s="27">
        <v>0</v>
      </c>
      <c r="AB71" s="28">
        <v>0</v>
      </c>
      <c r="AC71" s="29">
        <v>0</v>
      </c>
      <c r="AD71" s="8" t="s">
        <v>102</v>
      </c>
      <c r="AE71" s="9" t="s">
        <v>142</v>
      </c>
      <c r="AF71" s="27">
        <f t="shared" si="15"/>
        <v>0</v>
      </c>
      <c r="AG71" s="28">
        <f t="shared" si="16"/>
        <v>3</v>
      </c>
      <c r="AH71" s="29">
        <f t="shared" si="17"/>
        <v>1</v>
      </c>
      <c r="AI71" s="27">
        <v>0</v>
      </c>
      <c r="AJ71" s="28">
        <v>0</v>
      </c>
      <c r="AK71" s="29">
        <v>0</v>
      </c>
      <c r="AL71" s="27">
        <v>2</v>
      </c>
      <c r="AM71" s="28">
        <v>1</v>
      </c>
      <c r="AN71" s="29">
        <v>0</v>
      </c>
      <c r="AO71" s="27">
        <v>1</v>
      </c>
      <c r="AP71" s="28">
        <v>0</v>
      </c>
      <c r="AQ71" s="29">
        <v>0</v>
      </c>
    </row>
    <row r="72" spans="1:43" ht="13.5">
      <c r="A72" s="1" t="s">
        <v>103</v>
      </c>
      <c r="B72" s="8" t="s">
        <v>102</v>
      </c>
      <c r="C72" s="9" t="s">
        <v>143</v>
      </c>
      <c r="D72" s="27">
        <f t="shared" si="9"/>
        <v>0</v>
      </c>
      <c r="E72" s="28">
        <f t="shared" si="10"/>
        <v>0</v>
      </c>
      <c r="F72" s="29">
        <f t="shared" si="11"/>
        <v>0</v>
      </c>
      <c r="G72" s="27">
        <v>0</v>
      </c>
      <c r="H72" s="28">
        <v>0</v>
      </c>
      <c r="I72" s="29">
        <v>0</v>
      </c>
      <c r="J72" s="27">
        <v>0</v>
      </c>
      <c r="K72" s="28">
        <v>0</v>
      </c>
      <c r="L72" s="29">
        <v>0</v>
      </c>
      <c r="M72" s="27">
        <v>0</v>
      </c>
      <c r="N72" s="28">
        <v>0</v>
      </c>
      <c r="O72" s="29">
        <v>0</v>
      </c>
      <c r="P72" s="8" t="s">
        <v>102</v>
      </c>
      <c r="Q72" s="9" t="s">
        <v>143</v>
      </c>
      <c r="R72" s="27">
        <f t="shared" si="12"/>
        <v>0</v>
      </c>
      <c r="S72" s="28">
        <f t="shared" si="13"/>
        <v>0</v>
      </c>
      <c r="T72" s="29">
        <f t="shared" si="14"/>
        <v>0</v>
      </c>
      <c r="U72" s="27">
        <v>0</v>
      </c>
      <c r="V72" s="28">
        <v>0</v>
      </c>
      <c r="W72" s="29">
        <v>0</v>
      </c>
      <c r="X72" s="27">
        <v>0</v>
      </c>
      <c r="Y72" s="28">
        <v>0</v>
      </c>
      <c r="Z72" s="29">
        <v>0</v>
      </c>
      <c r="AA72" s="27">
        <v>0</v>
      </c>
      <c r="AB72" s="28">
        <v>0</v>
      </c>
      <c r="AC72" s="29">
        <v>0</v>
      </c>
      <c r="AD72" s="8" t="s">
        <v>102</v>
      </c>
      <c r="AE72" s="9" t="s">
        <v>143</v>
      </c>
      <c r="AF72" s="27">
        <f t="shared" si="15"/>
        <v>0</v>
      </c>
      <c r="AG72" s="28">
        <f t="shared" si="16"/>
        <v>0</v>
      </c>
      <c r="AH72" s="29">
        <f t="shared" si="17"/>
        <v>0</v>
      </c>
      <c r="AI72" s="27">
        <v>0</v>
      </c>
      <c r="AJ72" s="28">
        <v>0</v>
      </c>
      <c r="AK72" s="29">
        <v>0</v>
      </c>
      <c r="AL72" s="27">
        <v>0</v>
      </c>
      <c r="AM72" s="28">
        <v>0</v>
      </c>
      <c r="AN72" s="29">
        <v>0</v>
      </c>
      <c r="AO72" s="27">
        <v>0</v>
      </c>
      <c r="AP72" s="28">
        <v>0</v>
      </c>
      <c r="AQ72" s="29">
        <v>0</v>
      </c>
    </row>
    <row r="73" spans="1:43" ht="13.5">
      <c r="A73" s="1" t="s">
        <v>104</v>
      </c>
      <c r="B73" s="8" t="s">
        <v>102</v>
      </c>
      <c r="C73" s="9" t="s">
        <v>144</v>
      </c>
      <c r="D73" s="27">
        <f t="shared" si="9"/>
        <v>0</v>
      </c>
      <c r="E73" s="28">
        <f t="shared" si="10"/>
        <v>0</v>
      </c>
      <c r="F73" s="29">
        <f t="shared" si="11"/>
        <v>0</v>
      </c>
      <c r="G73" s="27">
        <v>0</v>
      </c>
      <c r="H73" s="28">
        <v>0</v>
      </c>
      <c r="I73" s="29">
        <v>0</v>
      </c>
      <c r="J73" s="27">
        <v>0</v>
      </c>
      <c r="K73" s="28">
        <v>0</v>
      </c>
      <c r="L73" s="29">
        <v>0</v>
      </c>
      <c r="M73" s="27">
        <v>0</v>
      </c>
      <c r="N73" s="28">
        <v>0</v>
      </c>
      <c r="O73" s="29">
        <v>0</v>
      </c>
      <c r="P73" s="8" t="s">
        <v>102</v>
      </c>
      <c r="Q73" s="9" t="s">
        <v>144</v>
      </c>
      <c r="R73" s="27">
        <f t="shared" si="12"/>
        <v>0</v>
      </c>
      <c r="S73" s="28">
        <f t="shared" si="13"/>
        <v>0</v>
      </c>
      <c r="T73" s="29">
        <f t="shared" si="14"/>
        <v>0</v>
      </c>
      <c r="U73" s="27">
        <v>0</v>
      </c>
      <c r="V73" s="28">
        <v>0</v>
      </c>
      <c r="W73" s="29">
        <v>0</v>
      </c>
      <c r="X73" s="27">
        <v>0</v>
      </c>
      <c r="Y73" s="28">
        <v>0</v>
      </c>
      <c r="Z73" s="29">
        <v>0</v>
      </c>
      <c r="AA73" s="27">
        <v>0</v>
      </c>
      <c r="AB73" s="28">
        <v>0</v>
      </c>
      <c r="AC73" s="29">
        <v>0</v>
      </c>
      <c r="AD73" s="8" t="s">
        <v>102</v>
      </c>
      <c r="AE73" s="9" t="s">
        <v>144</v>
      </c>
      <c r="AF73" s="27">
        <f t="shared" si="15"/>
        <v>0</v>
      </c>
      <c r="AG73" s="28">
        <f t="shared" si="16"/>
        <v>0</v>
      </c>
      <c r="AH73" s="29">
        <f t="shared" si="17"/>
        <v>0</v>
      </c>
      <c r="AI73" s="27">
        <v>0</v>
      </c>
      <c r="AJ73" s="28">
        <v>0</v>
      </c>
      <c r="AK73" s="29">
        <v>0</v>
      </c>
      <c r="AL73" s="27">
        <v>0</v>
      </c>
      <c r="AM73" s="28">
        <v>0</v>
      </c>
      <c r="AN73" s="29">
        <v>0</v>
      </c>
      <c r="AO73" s="27">
        <v>0</v>
      </c>
      <c r="AP73" s="28">
        <v>0</v>
      </c>
      <c r="AQ73" s="29">
        <v>0</v>
      </c>
    </row>
    <row r="74" spans="1:43" ht="13.5">
      <c r="A74" s="1" t="s">
        <v>105</v>
      </c>
      <c r="B74" s="8" t="s">
        <v>106</v>
      </c>
      <c r="C74" s="9" t="s">
        <v>145</v>
      </c>
      <c r="D74" s="27">
        <f t="shared" si="9"/>
        <v>0</v>
      </c>
      <c r="E74" s="28">
        <f t="shared" si="10"/>
        <v>0</v>
      </c>
      <c r="F74" s="29">
        <f t="shared" si="11"/>
        <v>0</v>
      </c>
      <c r="G74" s="27">
        <v>0</v>
      </c>
      <c r="H74" s="28">
        <v>0</v>
      </c>
      <c r="I74" s="29">
        <v>0</v>
      </c>
      <c r="J74" s="27">
        <v>0</v>
      </c>
      <c r="K74" s="28">
        <v>0</v>
      </c>
      <c r="L74" s="29">
        <v>0</v>
      </c>
      <c r="M74" s="27">
        <v>0</v>
      </c>
      <c r="N74" s="28">
        <v>0</v>
      </c>
      <c r="O74" s="29">
        <v>0</v>
      </c>
      <c r="P74" s="264" t="s">
        <v>106</v>
      </c>
      <c r="Q74" s="9" t="s">
        <v>145</v>
      </c>
      <c r="R74" s="27">
        <f t="shared" si="12"/>
        <v>0</v>
      </c>
      <c r="S74" s="28">
        <f t="shared" si="13"/>
        <v>0</v>
      </c>
      <c r="T74" s="29">
        <f t="shared" si="14"/>
        <v>0</v>
      </c>
      <c r="U74" s="27">
        <v>0</v>
      </c>
      <c r="V74" s="28">
        <v>0</v>
      </c>
      <c r="W74" s="29">
        <v>0</v>
      </c>
      <c r="X74" s="27">
        <v>0</v>
      </c>
      <c r="Y74" s="28">
        <v>0</v>
      </c>
      <c r="Z74" s="29">
        <v>0</v>
      </c>
      <c r="AA74" s="27">
        <v>0</v>
      </c>
      <c r="AB74" s="28">
        <v>0</v>
      </c>
      <c r="AC74" s="29">
        <v>0</v>
      </c>
      <c r="AD74" s="264" t="s">
        <v>106</v>
      </c>
      <c r="AE74" s="9" t="s">
        <v>145</v>
      </c>
      <c r="AF74" s="27">
        <f t="shared" si="15"/>
        <v>0</v>
      </c>
      <c r="AG74" s="28">
        <f t="shared" si="16"/>
        <v>0</v>
      </c>
      <c r="AH74" s="29">
        <f t="shared" si="17"/>
        <v>0</v>
      </c>
      <c r="AI74" s="27">
        <v>0</v>
      </c>
      <c r="AJ74" s="28">
        <v>0</v>
      </c>
      <c r="AK74" s="29">
        <v>0</v>
      </c>
      <c r="AL74" s="27">
        <v>0</v>
      </c>
      <c r="AM74" s="28">
        <v>0</v>
      </c>
      <c r="AN74" s="29">
        <v>0</v>
      </c>
      <c r="AO74" s="27">
        <v>0</v>
      </c>
      <c r="AP74" s="28">
        <v>0</v>
      </c>
      <c r="AQ74" s="29">
        <v>0</v>
      </c>
    </row>
    <row r="75" spans="1:43" ht="13.5">
      <c r="A75" s="1" t="s">
        <v>107</v>
      </c>
      <c r="B75" s="8" t="s">
        <v>106</v>
      </c>
      <c r="C75" s="9" t="s">
        <v>146</v>
      </c>
      <c r="D75" s="27">
        <f t="shared" si="9"/>
        <v>0</v>
      </c>
      <c r="E75" s="28">
        <f t="shared" si="10"/>
        <v>0</v>
      </c>
      <c r="F75" s="29">
        <f t="shared" si="11"/>
        <v>0</v>
      </c>
      <c r="G75" s="27">
        <v>0</v>
      </c>
      <c r="H75" s="28">
        <v>0</v>
      </c>
      <c r="I75" s="29">
        <v>0</v>
      </c>
      <c r="J75" s="27">
        <v>0</v>
      </c>
      <c r="K75" s="28">
        <v>0</v>
      </c>
      <c r="L75" s="29">
        <v>0</v>
      </c>
      <c r="M75" s="27">
        <v>0</v>
      </c>
      <c r="N75" s="28">
        <v>0</v>
      </c>
      <c r="O75" s="29">
        <v>0</v>
      </c>
      <c r="P75" s="264" t="s">
        <v>106</v>
      </c>
      <c r="Q75" s="9" t="s">
        <v>146</v>
      </c>
      <c r="R75" s="27">
        <f t="shared" si="12"/>
        <v>0</v>
      </c>
      <c r="S75" s="28">
        <f t="shared" si="13"/>
        <v>0</v>
      </c>
      <c r="T75" s="29">
        <f t="shared" si="14"/>
        <v>0</v>
      </c>
      <c r="U75" s="27">
        <v>0</v>
      </c>
      <c r="V75" s="28">
        <v>0</v>
      </c>
      <c r="W75" s="29">
        <v>0</v>
      </c>
      <c r="X75" s="27">
        <v>0</v>
      </c>
      <c r="Y75" s="28">
        <v>0</v>
      </c>
      <c r="Z75" s="29">
        <v>0</v>
      </c>
      <c r="AA75" s="27">
        <v>0</v>
      </c>
      <c r="AB75" s="28">
        <v>0</v>
      </c>
      <c r="AC75" s="29">
        <v>0</v>
      </c>
      <c r="AD75" s="264" t="s">
        <v>106</v>
      </c>
      <c r="AE75" s="9" t="s">
        <v>146</v>
      </c>
      <c r="AF75" s="27">
        <f t="shared" si="15"/>
        <v>0</v>
      </c>
      <c r="AG75" s="28">
        <f t="shared" si="16"/>
        <v>0</v>
      </c>
      <c r="AH75" s="29">
        <f t="shared" si="17"/>
        <v>0</v>
      </c>
      <c r="AI75" s="27">
        <v>0</v>
      </c>
      <c r="AJ75" s="28">
        <v>0</v>
      </c>
      <c r="AK75" s="29">
        <v>0</v>
      </c>
      <c r="AL75" s="27">
        <v>0</v>
      </c>
      <c r="AM75" s="28">
        <v>0</v>
      </c>
      <c r="AN75" s="29">
        <v>0</v>
      </c>
      <c r="AO75" s="27">
        <v>0</v>
      </c>
      <c r="AP75" s="28">
        <v>0</v>
      </c>
      <c r="AQ75" s="29">
        <v>0</v>
      </c>
    </row>
    <row r="76" spans="1:43" ht="14.25" thickBot="1">
      <c r="A76" s="1" t="s">
        <v>108</v>
      </c>
      <c r="B76" s="10" t="s">
        <v>106</v>
      </c>
      <c r="C76" s="51" t="s">
        <v>147</v>
      </c>
      <c r="D76" s="33">
        <f t="shared" si="9"/>
        <v>0</v>
      </c>
      <c r="E76" s="34">
        <f t="shared" si="10"/>
        <v>0</v>
      </c>
      <c r="F76" s="35">
        <f t="shared" si="11"/>
        <v>0</v>
      </c>
      <c r="G76" s="33">
        <v>0</v>
      </c>
      <c r="H76" s="34">
        <v>0</v>
      </c>
      <c r="I76" s="35">
        <v>0</v>
      </c>
      <c r="J76" s="33">
        <v>0</v>
      </c>
      <c r="K76" s="34">
        <v>0</v>
      </c>
      <c r="L76" s="35">
        <v>0</v>
      </c>
      <c r="M76" s="33">
        <v>0</v>
      </c>
      <c r="N76" s="34">
        <v>0</v>
      </c>
      <c r="O76" s="35">
        <v>0</v>
      </c>
      <c r="P76" s="265" t="s">
        <v>106</v>
      </c>
      <c r="Q76" s="51" t="s">
        <v>147</v>
      </c>
      <c r="R76" s="33">
        <f t="shared" si="12"/>
        <v>0</v>
      </c>
      <c r="S76" s="34">
        <f t="shared" si="13"/>
        <v>0</v>
      </c>
      <c r="T76" s="35">
        <f t="shared" si="14"/>
        <v>0</v>
      </c>
      <c r="U76" s="33">
        <v>0</v>
      </c>
      <c r="V76" s="34">
        <v>0</v>
      </c>
      <c r="W76" s="35">
        <v>0</v>
      </c>
      <c r="X76" s="33">
        <v>0</v>
      </c>
      <c r="Y76" s="34">
        <v>0</v>
      </c>
      <c r="Z76" s="35">
        <v>0</v>
      </c>
      <c r="AA76" s="33">
        <v>0</v>
      </c>
      <c r="AB76" s="34">
        <v>0</v>
      </c>
      <c r="AC76" s="35">
        <v>0</v>
      </c>
      <c r="AD76" s="265" t="s">
        <v>106</v>
      </c>
      <c r="AE76" s="51" t="s">
        <v>147</v>
      </c>
      <c r="AF76" s="33">
        <f t="shared" si="15"/>
        <v>0</v>
      </c>
      <c r="AG76" s="34">
        <f t="shared" si="16"/>
        <v>0</v>
      </c>
      <c r="AH76" s="35">
        <f t="shared" si="17"/>
        <v>0</v>
      </c>
      <c r="AI76" s="33">
        <v>0</v>
      </c>
      <c r="AJ76" s="34">
        <v>0</v>
      </c>
      <c r="AK76" s="35">
        <v>0</v>
      </c>
      <c r="AL76" s="33">
        <v>0</v>
      </c>
      <c r="AM76" s="34">
        <v>0</v>
      </c>
      <c r="AN76" s="35">
        <v>0</v>
      </c>
      <c r="AO76" s="33">
        <v>0</v>
      </c>
      <c r="AP76" s="34">
        <v>0</v>
      </c>
      <c r="AQ76" s="35">
        <v>0</v>
      </c>
    </row>
    <row r="77" ht="6" customHeight="1" thickBot="1"/>
    <row r="78" spans="2:43" ht="14.25" thickBot="1">
      <c r="B78" s="471" t="s">
        <v>157</v>
      </c>
      <c r="C78" s="472"/>
      <c r="D78" s="43">
        <f aca="true" t="shared" si="18" ref="D78:O78">SUM(D83:D85)</f>
        <v>0</v>
      </c>
      <c r="E78" s="43">
        <f t="shared" si="18"/>
        <v>0</v>
      </c>
      <c r="F78" s="44">
        <f t="shared" si="18"/>
        <v>0</v>
      </c>
      <c r="G78" s="43">
        <f t="shared" si="18"/>
        <v>0</v>
      </c>
      <c r="H78" s="43">
        <f t="shared" si="18"/>
        <v>0</v>
      </c>
      <c r="I78" s="44">
        <f t="shared" si="18"/>
        <v>0</v>
      </c>
      <c r="J78" s="43">
        <f t="shared" si="18"/>
        <v>0</v>
      </c>
      <c r="K78" s="43">
        <f t="shared" si="18"/>
        <v>0</v>
      </c>
      <c r="L78" s="44">
        <f t="shared" si="18"/>
        <v>0</v>
      </c>
      <c r="M78" s="43">
        <f t="shared" si="18"/>
        <v>0</v>
      </c>
      <c r="N78" s="43">
        <f t="shared" si="18"/>
        <v>0</v>
      </c>
      <c r="O78" s="44">
        <f t="shared" si="18"/>
        <v>0</v>
      </c>
      <c r="P78" s="423" t="s">
        <v>157</v>
      </c>
      <c r="Q78" s="461"/>
      <c r="R78" s="221">
        <f aca="true" t="shared" si="19" ref="R78:AC78">SUM(R83:R85)</f>
        <v>0</v>
      </c>
      <c r="S78" s="218">
        <f t="shared" si="19"/>
        <v>305</v>
      </c>
      <c r="T78" s="222">
        <f t="shared" si="19"/>
        <v>105</v>
      </c>
      <c r="U78" s="221">
        <f t="shared" si="19"/>
        <v>0</v>
      </c>
      <c r="V78" s="218">
        <f t="shared" si="19"/>
        <v>0</v>
      </c>
      <c r="W78" s="222">
        <f t="shared" si="19"/>
        <v>0</v>
      </c>
      <c r="X78" s="221">
        <f t="shared" si="19"/>
        <v>167</v>
      </c>
      <c r="Y78" s="218">
        <f t="shared" si="19"/>
        <v>105</v>
      </c>
      <c r="Z78" s="222">
        <f t="shared" si="19"/>
        <v>33</v>
      </c>
      <c r="AA78" s="221">
        <f t="shared" si="19"/>
        <v>62</v>
      </c>
      <c r="AB78" s="218">
        <f t="shared" si="19"/>
        <v>37</v>
      </c>
      <c r="AC78" s="222">
        <f t="shared" si="19"/>
        <v>6</v>
      </c>
      <c r="AD78" s="423" t="s">
        <v>157</v>
      </c>
      <c r="AE78" s="461"/>
      <c r="AF78" s="221">
        <f aca="true" t="shared" si="20" ref="AF78:AQ78">SUM(AF83:AF85)</f>
        <v>11</v>
      </c>
      <c r="AG78" s="218">
        <f t="shared" si="20"/>
        <v>1081</v>
      </c>
      <c r="AH78" s="222">
        <f t="shared" si="20"/>
        <v>418</v>
      </c>
      <c r="AI78" s="221">
        <f t="shared" si="20"/>
        <v>8</v>
      </c>
      <c r="AJ78" s="218">
        <f t="shared" si="20"/>
        <v>3</v>
      </c>
      <c r="AK78" s="222">
        <f t="shared" si="20"/>
        <v>0</v>
      </c>
      <c r="AL78" s="221">
        <f t="shared" si="20"/>
        <v>592</v>
      </c>
      <c r="AM78" s="218">
        <f t="shared" si="20"/>
        <v>363</v>
      </c>
      <c r="AN78" s="222">
        <f t="shared" si="20"/>
        <v>126</v>
      </c>
      <c r="AO78" s="221">
        <f t="shared" si="20"/>
        <v>231</v>
      </c>
      <c r="AP78" s="218">
        <f t="shared" si="20"/>
        <v>142</v>
      </c>
      <c r="AQ78" s="222">
        <f t="shared" si="20"/>
        <v>45</v>
      </c>
    </row>
    <row r="79" ht="9.75" customHeight="1" thickBot="1"/>
    <row r="80" spans="2:43" ht="13.5">
      <c r="B80" s="495"/>
      <c r="C80" s="441"/>
      <c r="D80" s="431" t="s">
        <v>207</v>
      </c>
      <c r="E80" s="431"/>
      <c r="F80" s="478"/>
      <c r="G80" s="477" t="s">
        <v>210</v>
      </c>
      <c r="H80" s="431"/>
      <c r="I80" s="478"/>
      <c r="J80" s="477" t="s">
        <v>211</v>
      </c>
      <c r="K80" s="431"/>
      <c r="L80" s="478"/>
      <c r="M80" s="477" t="s">
        <v>212</v>
      </c>
      <c r="N80" s="431"/>
      <c r="O80" s="478"/>
      <c r="P80" s="502" t="s">
        <v>412</v>
      </c>
      <c r="Q80" s="503"/>
      <c r="R80" s="477" t="s">
        <v>207</v>
      </c>
      <c r="S80" s="431"/>
      <c r="T80" s="478"/>
      <c r="U80" s="477" t="s">
        <v>210</v>
      </c>
      <c r="V80" s="431"/>
      <c r="W80" s="478"/>
      <c r="X80" s="477" t="s">
        <v>211</v>
      </c>
      <c r="Y80" s="431"/>
      <c r="Z80" s="478"/>
      <c r="AA80" s="477" t="s">
        <v>212</v>
      </c>
      <c r="AB80" s="431"/>
      <c r="AC80" s="478"/>
      <c r="AD80" s="502" t="s">
        <v>412</v>
      </c>
      <c r="AE80" s="503"/>
      <c r="AF80" s="477" t="s">
        <v>207</v>
      </c>
      <c r="AG80" s="431"/>
      <c r="AH80" s="478"/>
      <c r="AI80" s="477" t="s">
        <v>210</v>
      </c>
      <c r="AJ80" s="431"/>
      <c r="AK80" s="478"/>
      <c r="AL80" s="477" t="s">
        <v>211</v>
      </c>
      <c r="AM80" s="431"/>
      <c r="AN80" s="478"/>
      <c r="AO80" s="477" t="s">
        <v>212</v>
      </c>
      <c r="AP80" s="431"/>
      <c r="AQ80" s="478"/>
    </row>
    <row r="81" spans="2:43" ht="13.5">
      <c r="B81" s="508"/>
      <c r="C81" s="509"/>
      <c r="D81" s="513" t="s">
        <v>148</v>
      </c>
      <c r="E81" s="512" t="s">
        <v>149</v>
      </c>
      <c r="F81" s="511" t="s">
        <v>150</v>
      </c>
      <c r="G81" s="513" t="s">
        <v>213</v>
      </c>
      <c r="H81" s="512" t="s">
        <v>214</v>
      </c>
      <c r="I81" s="511" t="s">
        <v>215</v>
      </c>
      <c r="J81" s="513" t="s">
        <v>213</v>
      </c>
      <c r="K81" s="512" t="s">
        <v>214</v>
      </c>
      <c r="L81" s="511" t="s">
        <v>215</v>
      </c>
      <c r="M81" s="513" t="s">
        <v>213</v>
      </c>
      <c r="N81" s="512" t="s">
        <v>214</v>
      </c>
      <c r="O81" s="511" t="s">
        <v>215</v>
      </c>
      <c r="P81" s="514"/>
      <c r="Q81" s="515"/>
      <c r="R81" s="520" t="s">
        <v>148</v>
      </c>
      <c r="S81" s="516" t="s">
        <v>149</v>
      </c>
      <c r="T81" s="518" t="s">
        <v>150</v>
      </c>
      <c r="U81" s="520" t="s">
        <v>213</v>
      </c>
      <c r="V81" s="516" t="s">
        <v>214</v>
      </c>
      <c r="W81" s="518" t="s">
        <v>215</v>
      </c>
      <c r="X81" s="520" t="s">
        <v>213</v>
      </c>
      <c r="Y81" s="516" t="s">
        <v>214</v>
      </c>
      <c r="Z81" s="518" t="s">
        <v>215</v>
      </c>
      <c r="AA81" s="520" t="s">
        <v>213</v>
      </c>
      <c r="AB81" s="516" t="s">
        <v>214</v>
      </c>
      <c r="AC81" s="518" t="s">
        <v>215</v>
      </c>
      <c r="AD81" s="514"/>
      <c r="AE81" s="515"/>
      <c r="AF81" s="520" t="s">
        <v>148</v>
      </c>
      <c r="AG81" s="516" t="s">
        <v>149</v>
      </c>
      <c r="AH81" s="518" t="s">
        <v>150</v>
      </c>
      <c r="AI81" s="520" t="s">
        <v>213</v>
      </c>
      <c r="AJ81" s="516" t="s">
        <v>214</v>
      </c>
      <c r="AK81" s="518" t="s">
        <v>215</v>
      </c>
      <c r="AL81" s="520" t="s">
        <v>213</v>
      </c>
      <c r="AM81" s="516" t="s">
        <v>214</v>
      </c>
      <c r="AN81" s="518" t="s">
        <v>215</v>
      </c>
      <c r="AO81" s="520" t="s">
        <v>213</v>
      </c>
      <c r="AP81" s="516" t="s">
        <v>214</v>
      </c>
      <c r="AQ81" s="518" t="s">
        <v>215</v>
      </c>
    </row>
    <row r="82" spans="2:43" ht="14.25" thickBot="1">
      <c r="B82" s="510"/>
      <c r="C82" s="448"/>
      <c r="D82" s="434"/>
      <c r="E82" s="453"/>
      <c r="F82" s="435"/>
      <c r="G82" s="434"/>
      <c r="H82" s="453"/>
      <c r="I82" s="435"/>
      <c r="J82" s="434"/>
      <c r="K82" s="453"/>
      <c r="L82" s="435"/>
      <c r="M82" s="434"/>
      <c r="N82" s="453"/>
      <c r="O82" s="435"/>
      <c r="P82" s="504"/>
      <c r="Q82" s="505"/>
      <c r="R82" s="521"/>
      <c r="S82" s="517"/>
      <c r="T82" s="519"/>
      <c r="U82" s="521"/>
      <c r="V82" s="517"/>
      <c r="W82" s="519"/>
      <c r="X82" s="521"/>
      <c r="Y82" s="517"/>
      <c r="Z82" s="519"/>
      <c r="AA82" s="521"/>
      <c r="AB82" s="517"/>
      <c r="AC82" s="519"/>
      <c r="AD82" s="504"/>
      <c r="AE82" s="505"/>
      <c r="AF82" s="521"/>
      <c r="AG82" s="517"/>
      <c r="AH82" s="519"/>
      <c r="AI82" s="521"/>
      <c r="AJ82" s="517"/>
      <c r="AK82" s="519"/>
      <c r="AL82" s="521"/>
      <c r="AM82" s="517"/>
      <c r="AN82" s="519"/>
      <c r="AO82" s="521"/>
      <c r="AP82" s="517"/>
      <c r="AQ82" s="519"/>
    </row>
    <row r="83" spans="2:43" ht="13.5">
      <c r="B83" s="473" t="s">
        <v>154</v>
      </c>
      <c r="C83" s="474"/>
      <c r="D83" s="13">
        <f aca="true" t="shared" si="21" ref="D83:O83">SUM(D5:D28)</f>
        <v>0</v>
      </c>
      <c r="E83" s="13">
        <f t="shared" si="21"/>
        <v>0</v>
      </c>
      <c r="F83" s="54">
        <f t="shared" si="21"/>
        <v>0</v>
      </c>
      <c r="G83" s="13">
        <f t="shared" si="21"/>
        <v>0</v>
      </c>
      <c r="H83" s="13">
        <f t="shared" si="21"/>
        <v>0</v>
      </c>
      <c r="I83" s="54">
        <f t="shared" si="21"/>
        <v>0</v>
      </c>
      <c r="J83" s="13">
        <f t="shared" si="21"/>
        <v>0</v>
      </c>
      <c r="K83" s="13">
        <f t="shared" si="21"/>
        <v>0</v>
      </c>
      <c r="L83" s="54">
        <f t="shared" si="21"/>
        <v>0</v>
      </c>
      <c r="M83" s="13">
        <f t="shared" si="21"/>
        <v>0</v>
      </c>
      <c r="N83" s="13">
        <f t="shared" si="21"/>
        <v>0</v>
      </c>
      <c r="O83" s="54">
        <f t="shared" si="21"/>
        <v>0</v>
      </c>
      <c r="P83" s="429" t="s">
        <v>154</v>
      </c>
      <c r="Q83" s="460"/>
      <c r="R83" s="172">
        <f aca="true" t="shared" si="22" ref="R83:AQ83">SUM(R5:R28)</f>
        <v>0</v>
      </c>
      <c r="S83" s="13">
        <f t="shared" si="22"/>
        <v>112</v>
      </c>
      <c r="T83" s="54">
        <f t="shared" si="22"/>
        <v>42</v>
      </c>
      <c r="U83" s="172">
        <f t="shared" si="22"/>
        <v>0</v>
      </c>
      <c r="V83" s="13">
        <f t="shared" si="22"/>
        <v>0</v>
      </c>
      <c r="W83" s="54">
        <f t="shared" si="22"/>
        <v>0</v>
      </c>
      <c r="X83" s="172">
        <f t="shared" si="22"/>
        <v>60</v>
      </c>
      <c r="Y83" s="13">
        <f t="shared" si="22"/>
        <v>39</v>
      </c>
      <c r="Z83" s="54">
        <f t="shared" si="22"/>
        <v>13</v>
      </c>
      <c r="AA83" s="172">
        <f t="shared" si="22"/>
        <v>25</v>
      </c>
      <c r="AB83" s="13">
        <f t="shared" si="22"/>
        <v>15</v>
      </c>
      <c r="AC83" s="54">
        <f t="shared" si="22"/>
        <v>2</v>
      </c>
      <c r="AD83" s="429" t="s">
        <v>154</v>
      </c>
      <c r="AE83" s="460"/>
      <c r="AF83" s="172">
        <f t="shared" si="22"/>
        <v>2</v>
      </c>
      <c r="AG83" s="13">
        <f t="shared" si="22"/>
        <v>407</v>
      </c>
      <c r="AH83" s="54">
        <f t="shared" si="22"/>
        <v>155</v>
      </c>
      <c r="AI83" s="172">
        <f t="shared" si="22"/>
        <v>2</v>
      </c>
      <c r="AJ83" s="13">
        <f t="shared" si="22"/>
        <v>0</v>
      </c>
      <c r="AK83" s="54">
        <f t="shared" si="22"/>
        <v>0</v>
      </c>
      <c r="AL83" s="172">
        <f t="shared" si="22"/>
        <v>222</v>
      </c>
      <c r="AM83" s="13">
        <f t="shared" si="22"/>
        <v>137</v>
      </c>
      <c r="AN83" s="54">
        <f t="shared" si="22"/>
        <v>48</v>
      </c>
      <c r="AO83" s="172">
        <f t="shared" si="22"/>
        <v>88</v>
      </c>
      <c r="AP83" s="13">
        <f t="shared" si="22"/>
        <v>51</v>
      </c>
      <c r="AQ83" s="54">
        <f t="shared" si="22"/>
        <v>16</v>
      </c>
    </row>
    <row r="84" spans="2:43" ht="14.25" thickBot="1">
      <c r="B84" s="475" t="s">
        <v>155</v>
      </c>
      <c r="C84" s="476"/>
      <c r="D84" s="3">
        <f aca="true" t="shared" si="23" ref="D84:O84">SUM(D29:D35)</f>
        <v>0</v>
      </c>
      <c r="E84" s="3">
        <f t="shared" si="23"/>
        <v>0</v>
      </c>
      <c r="F84" s="14">
        <f t="shared" si="23"/>
        <v>0</v>
      </c>
      <c r="G84" s="3">
        <f t="shared" si="23"/>
        <v>0</v>
      </c>
      <c r="H84" s="3">
        <f t="shared" si="23"/>
        <v>0</v>
      </c>
      <c r="I84" s="14">
        <f t="shared" si="23"/>
        <v>0</v>
      </c>
      <c r="J84" s="3">
        <f t="shared" si="23"/>
        <v>0</v>
      </c>
      <c r="K84" s="3">
        <f t="shared" si="23"/>
        <v>0</v>
      </c>
      <c r="L84" s="14">
        <f t="shared" si="23"/>
        <v>0</v>
      </c>
      <c r="M84" s="3">
        <f t="shared" si="23"/>
        <v>0</v>
      </c>
      <c r="N84" s="3">
        <f t="shared" si="23"/>
        <v>0</v>
      </c>
      <c r="O84" s="14">
        <f t="shared" si="23"/>
        <v>0</v>
      </c>
      <c r="P84" s="423" t="s">
        <v>155</v>
      </c>
      <c r="Q84" s="461"/>
      <c r="R84" s="221">
        <f aca="true" t="shared" si="24" ref="R84:AQ84">SUM(R29:R35)</f>
        <v>0</v>
      </c>
      <c r="S84" s="218">
        <f t="shared" si="24"/>
        <v>29</v>
      </c>
      <c r="T84" s="222">
        <f t="shared" si="24"/>
        <v>10</v>
      </c>
      <c r="U84" s="221">
        <f t="shared" si="24"/>
        <v>0</v>
      </c>
      <c r="V84" s="218">
        <f t="shared" si="24"/>
        <v>0</v>
      </c>
      <c r="W84" s="222">
        <f t="shared" si="24"/>
        <v>0</v>
      </c>
      <c r="X84" s="221">
        <f t="shared" si="24"/>
        <v>15</v>
      </c>
      <c r="Y84" s="218">
        <f t="shared" si="24"/>
        <v>10</v>
      </c>
      <c r="Z84" s="222">
        <f t="shared" si="24"/>
        <v>4</v>
      </c>
      <c r="AA84" s="221">
        <f t="shared" si="24"/>
        <v>5</v>
      </c>
      <c r="AB84" s="218">
        <f t="shared" si="24"/>
        <v>5</v>
      </c>
      <c r="AC84" s="222">
        <f t="shared" si="24"/>
        <v>0</v>
      </c>
      <c r="AD84" s="423" t="s">
        <v>155</v>
      </c>
      <c r="AE84" s="461"/>
      <c r="AF84" s="221">
        <f t="shared" si="24"/>
        <v>0</v>
      </c>
      <c r="AG84" s="218">
        <f t="shared" si="24"/>
        <v>99</v>
      </c>
      <c r="AH84" s="222">
        <f t="shared" si="24"/>
        <v>38</v>
      </c>
      <c r="AI84" s="221">
        <f t="shared" si="24"/>
        <v>0</v>
      </c>
      <c r="AJ84" s="218">
        <f t="shared" si="24"/>
        <v>0</v>
      </c>
      <c r="AK84" s="222">
        <f t="shared" si="24"/>
        <v>0</v>
      </c>
      <c r="AL84" s="221">
        <f t="shared" si="24"/>
        <v>55</v>
      </c>
      <c r="AM84" s="218">
        <f t="shared" si="24"/>
        <v>33</v>
      </c>
      <c r="AN84" s="222">
        <f t="shared" si="24"/>
        <v>11</v>
      </c>
      <c r="AO84" s="221">
        <f t="shared" si="24"/>
        <v>20</v>
      </c>
      <c r="AP84" s="218">
        <f t="shared" si="24"/>
        <v>13</v>
      </c>
      <c r="AQ84" s="222">
        <f t="shared" si="24"/>
        <v>5</v>
      </c>
    </row>
    <row r="85" spans="2:43" ht="14.25" hidden="1" thickBot="1">
      <c r="B85" s="465" t="s">
        <v>192</v>
      </c>
      <c r="C85" s="466"/>
      <c r="D85" s="40">
        <f aca="true" t="shared" si="25" ref="D85:O85">SUM(D36:D76)</f>
        <v>0</v>
      </c>
      <c r="E85" s="40">
        <f t="shared" si="25"/>
        <v>0</v>
      </c>
      <c r="F85" s="41">
        <f t="shared" si="25"/>
        <v>0</v>
      </c>
      <c r="G85" s="40">
        <f t="shared" si="25"/>
        <v>0</v>
      </c>
      <c r="H85" s="40">
        <f t="shared" si="25"/>
        <v>0</v>
      </c>
      <c r="I85" s="41">
        <f t="shared" si="25"/>
        <v>0</v>
      </c>
      <c r="J85" s="40">
        <f t="shared" si="25"/>
        <v>0</v>
      </c>
      <c r="K85" s="40">
        <f t="shared" si="25"/>
        <v>0</v>
      </c>
      <c r="L85" s="41">
        <f t="shared" si="25"/>
        <v>0</v>
      </c>
      <c r="M85" s="40">
        <f t="shared" si="25"/>
        <v>0</v>
      </c>
      <c r="N85" s="40">
        <f t="shared" si="25"/>
        <v>0</v>
      </c>
      <c r="O85" s="41">
        <f t="shared" si="25"/>
        <v>0</v>
      </c>
      <c r="P85" s="425" t="s">
        <v>156</v>
      </c>
      <c r="Q85" s="458"/>
      <c r="R85" s="344">
        <f aca="true" t="shared" si="26" ref="R85:AQ85">SUM(R36:R76)</f>
        <v>0</v>
      </c>
      <c r="S85" s="345">
        <f t="shared" si="26"/>
        <v>164</v>
      </c>
      <c r="T85" s="358">
        <f t="shared" si="26"/>
        <v>53</v>
      </c>
      <c r="U85" s="344">
        <f t="shared" si="26"/>
        <v>0</v>
      </c>
      <c r="V85" s="345">
        <f t="shared" si="26"/>
        <v>0</v>
      </c>
      <c r="W85" s="358">
        <f t="shared" si="26"/>
        <v>0</v>
      </c>
      <c r="X85" s="344">
        <f t="shared" si="26"/>
        <v>92</v>
      </c>
      <c r="Y85" s="345">
        <f t="shared" si="26"/>
        <v>56</v>
      </c>
      <c r="Z85" s="358">
        <f t="shared" si="26"/>
        <v>16</v>
      </c>
      <c r="AA85" s="344">
        <f t="shared" si="26"/>
        <v>32</v>
      </c>
      <c r="AB85" s="345">
        <f t="shared" si="26"/>
        <v>17</v>
      </c>
      <c r="AC85" s="358">
        <f t="shared" si="26"/>
        <v>4</v>
      </c>
      <c r="AD85" s="425" t="s">
        <v>156</v>
      </c>
      <c r="AE85" s="458"/>
      <c r="AF85" s="344">
        <f t="shared" si="26"/>
        <v>9</v>
      </c>
      <c r="AG85" s="345">
        <f t="shared" si="26"/>
        <v>575</v>
      </c>
      <c r="AH85" s="358">
        <f t="shared" si="26"/>
        <v>225</v>
      </c>
      <c r="AI85" s="344">
        <f t="shared" si="26"/>
        <v>6</v>
      </c>
      <c r="AJ85" s="345">
        <f t="shared" si="26"/>
        <v>3</v>
      </c>
      <c r="AK85" s="358">
        <f t="shared" si="26"/>
        <v>0</v>
      </c>
      <c r="AL85" s="344">
        <f t="shared" si="26"/>
        <v>315</v>
      </c>
      <c r="AM85" s="345">
        <f t="shared" si="26"/>
        <v>193</v>
      </c>
      <c r="AN85" s="358">
        <f t="shared" si="26"/>
        <v>67</v>
      </c>
      <c r="AO85" s="344">
        <f t="shared" si="26"/>
        <v>123</v>
      </c>
      <c r="AP85" s="345">
        <f t="shared" si="26"/>
        <v>78</v>
      </c>
      <c r="AQ85" s="358">
        <f t="shared" si="26"/>
        <v>24</v>
      </c>
    </row>
    <row r="86" spans="38:41" ht="7.5" customHeight="1">
      <c r="AL86" s="2"/>
      <c r="AO86" s="2"/>
    </row>
    <row r="87" spans="2:34" ht="13.5">
      <c r="B87" s="17"/>
      <c r="P87" s="1" t="s">
        <v>384</v>
      </c>
      <c r="S87" s="2"/>
      <c r="T87" s="2"/>
      <c r="X87" s="2"/>
      <c r="AA87" s="2"/>
      <c r="AD87" s="1" t="s">
        <v>384</v>
      </c>
      <c r="AG87" s="2"/>
      <c r="AH87" s="2"/>
    </row>
    <row r="89" spans="2:30" ht="13.5">
      <c r="B89" s="4"/>
      <c r="P89" s="4"/>
      <c r="AD89" s="4"/>
    </row>
  </sheetData>
  <sheetProtection/>
  <mergeCells count="114">
    <mergeCell ref="P84:Q84"/>
    <mergeCell ref="P85:Q85"/>
    <mergeCell ref="U80:W80"/>
    <mergeCell ref="U81:U82"/>
    <mergeCell ref="P2:Q4"/>
    <mergeCell ref="P78:Q78"/>
    <mergeCell ref="P80:Q82"/>
    <mergeCell ref="P83:Q83"/>
    <mergeCell ref="R80:T80"/>
    <mergeCell ref="R81:R82"/>
    <mergeCell ref="X2:Z2"/>
    <mergeCell ref="X3:X4"/>
    <mergeCell ref="Y3:Y4"/>
    <mergeCell ref="Z3:Z4"/>
    <mergeCell ref="U3:U4"/>
    <mergeCell ref="V3:V4"/>
    <mergeCell ref="W3:W4"/>
    <mergeCell ref="S81:S82"/>
    <mergeCell ref="T81:T82"/>
    <mergeCell ref="X80:Z80"/>
    <mergeCell ref="X81:X82"/>
    <mergeCell ref="Y81:Y82"/>
    <mergeCell ref="Z81:Z82"/>
    <mergeCell ref="V81:V82"/>
    <mergeCell ref="W81:W82"/>
    <mergeCell ref="R2:T2"/>
    <mergeCell ref="R3:R4"/>
    <mergeCell ref="S3:S4"/>
    <mergeCell ref="T3:T4"/>
    <mergeCell ref="AO2:AQ2"/>
    <mergeCell ref="AF3:AF4"/>
    <mergeCell ref="AG3:AG4"/>
    <mergeCell ref="AH3:AH4"/>
    <mergeCell ref="AI3:AI4"/>
    <mergeCell ref="AP3:AP4"/>
    <mergeCell ref="AI2:AK2"/>
    <mergeCell ref="AL2:AN2"/>
    <mergeCell ref="AF81:AF82"/>
    <mergeCell ref="AG81:AG82"/>
    <mergeCell ref="AH81:AH82"/>
    <mergeCell ref="AA2:AC2"/>
    <mergeCell ref="AA3:AA4"/>
    <mergeCell ref="AB3:AB4"/>
    <mergeCell ref="AC3:AC4"/>
    <mergeCell ref="AL3:AL4"/>
    <mergeCell ref="AO81:AO82"/>
    <mergeCell ref="AP81:AP82"/>
    <mergeCell ref="AL80:AN80"/>
    <mergeCell ref="AO80:AQ80"/>
    <mergeCell ref="AM81:AM82"/>
    <mergeCell ref="U2:W2"/>
    <mergeCell ref="AJ3:AJ4"/>
    <mergeCell ref="AK3:AK4"/>
    <mergeCell ref="AL81:AL82"/>
    <mergeCell ref="AF2:AH2"/>
    <mergeCell ref="AK81:AK82"/>
    <mergeCell ref="AN3:AN4"/>
    <mergeCell ref="AO3:AO4"/>
    <mergeCell ref="AA80:AC80"/>
    <mergeCell ref="AA81:AA82"/>
    <mergeCell ref="AB81:AB82"/>
    <mergeCell ref="AC81:AC82"/>
    <mergeCell ref="AI81:AI82"/>
    <mergeCell ref="AJ81:AJ82"/>
    <mergeCell ref="AN81:AN82"/>
    <mergeCell ref="AM3:AM4"/>
    <mergeCell ref="AQ81:AQ82"/>
    <mergeCell ref="F3:F4"/>
    <mergeCell ref="G3:G4"/>
    <mergeCell ref="AQ3:AQ4"/>
    <mergeCell ref="AF80:AH80"/>
    <mergeCell ref="AI80:AK80"/>
    <mergeCell ref="J3:J4"/>
    <mergeCell ref="K3:K4"/>
    <mergeCell ref="J80:L80"/>
    <mergeCell ref="AD2:AE4"/>
    <mergeCell ref="AD80:AE82"/>
    <mergeCell ref="M80:O80"/>
    <mergeCell ref="O81:O82"/>
    <mergeCell ref="D2:F2"/>
    <mergeCell ref="G2:I2"/>
    <mergeCell ref="D3:D4"/>
    <mergeCell ref="E3:E4"/>
    <mergeCell ref="H3:H4"/>
    <mergeCell ref="I3:I4"/>
    <mergeCell ref="B78:C78"/>
    <mergeCell ref="B85:C85"/>
    <mergeCell ref="B84:C84"/>
    <mergeCell ref="B83:C83"/>
    <mergeCell ref="G81:G82"/>
    <mergeCell ref="F81:F82"/>
    <mergeCell ref="D80:F80"/>
    <mergeCell ref="G80:I80"/>
    <mergeCell ref="I81:I82"/>
    <mergeCell ref="AD85:AE85"/>
    <mergeCell ref="AD78:AE78"/>
    <mergeCell ref="M2:O2"/>
    <mergeCell ref="J2:L2"/>
    <mergeCell ref="AD83:AE83"/>
    <mergeCell ref="AD84:AE84"/>
    <mergeCell ref="J81:J82"/>
    <mergeCell ref="K81:K82"/>
    <mergeCell ref="L81:L82"/>
    <mergeCell ref="M81:M82"/>
    <mergeCell ref="B2:C4"/>
    <mergeCell ref="B80:C82"/>
    <mergeCell ref="O3:O4"/>
    <mergeCell ref="N3:N4"/>
    <mergeCell ref="M3:M4"/>
    <mergeCell ref="L3:L4"/>
    <mergeCell ref="D81:D82"/>
    <mergeCell ref="E81:E82"/>
    <mergeCell ref="N81:N82"/>
    <mergeCell ref="H81:H82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1" r:id="rId1"/>
  <headerFooter alignWithMargins="0">
    <oddFooter xml:space="preserve">&amp;C&amp;14&amp;P+32 </oddFooter>
  </headerFooter>
  <colBreaks count="1" manualBreakCount="1">
    <brk id="29" max="86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6"/>
  </sheetPr>
  <dimension ref="A1:R86"/>
  <sheetViews>
    <sheetView view="pageBreakPreview" zoomScale="75" zoomScaleSheetLayoutView="75" zoomScalePageLayoutView="0" workbookViewId="0" topLeftCell="A1">
      <selection activeCell="M25" sqref="M25"/>
    </sheetView>
  </sheetViews>
  <sheetFormatPr defaultColWidth="9.140625" defaultRowHeight="15"/>
  <cols>
    <col min="2" max="2" width="7.140625" style="0" hidden="1" customWidth="1"/>
    <col min="3" max="3" width="7.57421875" style="0" hidden="1" customWidth="1"/>
    <col min="4" max="6" width="0" style="0" hidden="1" customWidth="1"/>
    <col min="7" max="7" width="36.57421875" style="0" hidden="1" customWidth="1"/>
    <col min="8" max="8" width="7.140625" style="0" customWidth="1"/>
    <col min="9" max="9" width="7.57421875" style="0" customWidth="1"/>
    <col min="13" max="13" width="36.57421875" style="0" customWidth="1"/>
    <col min="14" max="14" width="7.140625" style="0" customWidth="1"/>
    <col min="15" max="15" width="7.57421875" style="0" customWidth="1"/>
    <col min="19" max="19" width="36.57421875" style="0" customWidth="1"/>
    <col min="21" max="21" width="13.8515625" style="0" customWidth="1"/>
  </cols>
  <sheetData>
    <row r="1" spans="2:14" s="293" customFormat="1" ht="14.25" thickBot="1">
      <c r="B1" s="293" t="s">
        <v>237</v>
      </c>
      <c r="H1" s="293" t="s">
        <v>238</v>
      </c>
      <c r="N1" s="293" t="s">
        <v>239</v>
      </c>
    </row>
    <row r="2" spans="2:18" ht="13.5">
      <c r="B2" s="429"/>
      <c r="C2" s="430"/>
      <c r="D2" s="437" t="s">
        <v>148</v>
      </c>
      <c r="E2" s="456" t="s">
        <v>149</v>
      </c>
      <c r="F2" s="454" t="s">
        <v>150</v>
      </c>
      <c r="H2" s="429" t="s">
        <v>409</v>
      </c>
      <c r="I2" s="430"/>
      <c r="J2" s="437" t="s">
        <v>148</v>
      </c>
      <c r="K2" s="456" t="s">
        <v>149</v>
      </c>
      <c r="L2" s="454" t="s">
        <v>150</v>
      </c>
      <c r="N2" s="429" t="s">
        <v>409</v>
      </c>
      <c r="O2" s="430"/>
      <c r="P2" s="437" t="s">
        <v>148</v>
      </c>
      <c r="Q2" s="456" t="s">
        <v>149</v>
      </c>
      <c r="R2" s="454" t="s">
        <v>150</v>
      </c>
    </row>
    <row r="3" spans="2:18" ht="14.25" thickBot="1">
      <c r="B3" s="423"/>
      <c r="C3" s="424"/>
      <c r="D3" s="464"/>
      <c r="E3" s="453"/>
      <c r="F3" s="435"/>
      <c r="H3" s="423"/>
      <c r="I3" s="424"/>
      <c r="J3" s="464"/>
      <c r="K3" s="453"/>
      <c r="L3" s="435"/>
      <c r="N3" s="423"/>
      <c r="O3" s="424"/>
      <c r="P3" s="464"/>
      <c r="Q3" s="453"/>
      <c r="R3" s="435"/>
    </row>
    <row r="4" spans="1:18" ht="13.5">
      <c r="A4" s="1" t="s">
        <v>0</v>
      </c>
      <c r="B4" s="15" t="s">
        <v>1</v>
      </c>
      <c r="C4" s="16" t="s">
        <v>163</v>
      </c>
      <c r="D4" s="22">
        <v>0</v>
      </c>
      <c r="E4" s="23">
        <v>0</v>
      </c>
      <c r="F4" s="24">
        <v>0</v>
      </c>
      <c r="H4" s="15" t="s">
        <v>1</v>
      </c>
      <c r="I4" s="16" t="s">
        <v>198</v>
      </c>
      <c r="J4" s="22">
        <v>0</v>
      </c>
      <c r="K4" s="23">
        <v>1</v>
      </c>
      <c r="L4" s="24">
        <v>0</v>
      </c>
      <c r="N4" s="15" t="s">
        <v>1</v>
      </c>
      <c r="O4" s="16" t="s">
        <v>163</v>
      </c>
      <c r="P4" s="22">
        <v>0</v>
      </c>
      <c r="Q4" s="23">
        <v>3</v>
      </c>
      <c r="R4" s="24">
        <v>1</v>
      </c>
    </row>
    <row r="5" spans="1:18" ht="13.5">
      <c r="A5" s="1" t="s">
        <v>2</v>
      </c>
      <c r="B5" s="8" t="s">
        <v>1</v>
      </c>
      <c r="C5" s="9" t="s">
        <v>109</v>
      </c>
      <c r="D5" s="27">
        <v>0</v>
      </c>
      <c r="E5" s="28">
        <v>0</v>
      </c>
      <c r="F5" s="29">
        <v>0</v>
      </c>
      <c r="H5" s="8" t="s">
        <v>1</v>
      </c>
      <c r="I5" s="9" t="s">
        <v>109</v>
      </c>
      <c r="J5" s="27">
        <v>0</v>
      </c>
      <c r="K5" s="28">
        <v>0</v>
      </c>
      <c r="L5" s="29">
        <v>0</v>
      </c>
      <c r="N5" s="8" t="s">
        <v>1</v>
      </c>
      <c r="O5" s="9" t="s">
        <v>109</v>
      </c>
      <c r="P5" s="27">
        <v>0</v>
      </c>
      <c r="Q5" s="28">
        <v>2</v>
      </c>
      <c r="R5" s="29">
        <v>1</v>
      </c>
    </row>
    <row r="6" spans="1:18" ht="13.5">
      <c r="A6" s="1" t="s">
        <v>3</v>
      </c>
      <c r="B6" s="8" t="s">
        <v>1</v>
      </c>
      <c r="C6" s="9" t="s">
        <v>110</v>
      </c>
      <c r="D6" s="27">
        <v>0</v>
      </c>
      <c r="E6" s="28">
        <v>0</v>
      </c>
      <c r="F6" s="29">
        <v>0</v>
      </c>
      <c r="H6" s="8" t="s">
        <v>1</v>
      </c>
      <c r="I6" s="9" t="s">
        <v>110</v>
      </c>
      <c r="J6" s="27">
        <v>0</v>
      </c>
      <c r="K6" s="28">
        <v>0</v>
      </c>
      <c r="L6" s="29">
        <v>0</v>
      </c>
      <c r="N6" s="8" t="s">
        <v>1</v>
      </c>
      <c r="O6" s="9" t="s">
        <v>110</v>
      </c>
      <c r="P6" s="27">
        <v>0</v>
      </c>
      <c r="Q6" s="28">
        <v>1</v>
      </c>
      <c r="R6" s="29">
        <v>0</v>
      </c>
    </row>
    <row r="7" spans="1:18" ht="13.5">
      <c r="A7" s="1" t="s">
        <v>4</v>
      </c>
      <c r="B7" s="8" t="s">
        <v>1</v>
      </c>
      <c r="C7" s="9" t="s">
        <v>111</v>
      </c>
      <c r="D7" s="27">
        <v>0</v>
      </c>
      <c r="E7" s="28">
        <v>0</v>
      </c>
      <c r="F7" s="29">
        <v>0</v>
      </c>
      <c r="H7" s="8" t="s">
        <v>1</v>
      </c>
      <c r="I7" s="9" t="s">
        <v>111</v>
      </c>
      <c r="J7" s="27">
        <v>0</v>
      </c>
      <c r="K7" s="28">
        <v>0</v>
      </c>
      <c r="L7" s="29">
        <v>0</v>
      </c>
      <c r="N7" s="8" t="s">
        <v>1</v>
      </c>
      <c r="O7" s="9" t="s">
        <v>111</v>
      </c>
      <c r="P7" s="27">
        <v>0</v>
      </c>
      <c r="Q7" s="28">
        <v>0</v>
      </c>
      <c r="R7" s="29">
        <v>0</v>
      </c>
    </row>
    <row r="8" spans="1:18" ht="13.5">
      <c r="A8" s="1" t="s">
        <v>5</v>
      </c>
      <c r="B8" s="8" t="s">
        <v>1</v>
      </c>
      <c r="C8" s="9" t="s">
        <v>112</v>
      </c>
      <c r="D8" s="27">
        <v>0</v>
      </c>
      <c r="E8" s="28">
        <v>0</v>
      </c>
      <c r="F8" s="29">
        <v>0</v>
      </c>
      <c r="H8" s="8" t="s">
        <v>1</v>
      </c>
      <c r="I8" s="9" t="s">
        <v>112</v>
      </c>
      <c r="J8" s="27">
        <v>0</v>
      </c>
      <c r="K8" s="28">
        <v>1</v>
      </c>
      <c r="L8" s="29">
        <v>0</v>
      </c>
      <c r="N8" s="8" t="s">
        <v>1</v>
      </c>
      <c r="O8" s="9" t="s">
        <v>112</v>
      </c>
      <c r="P8" s="27">
        <v>0</v>
      </c>
      <c r="Q8" s="28">
        <v>2</v>
      </c>
      <c r="R8" s="29">
        <v>1</v>
      </c>
    </row>
    <row r="9" spans="1:18" ht="13.5">
      <c r="A9" s="1" t="s">
        <v>6</v>
      </c>
      <c r="B9" s="8" t="s">
        <v>1</v>
      </c>
      <c r="C9" s="9" t="s">
        <v>113</v>
      </c>
      <c r="D9" s="27">
        <v>0</v>
      </c>
      <c r="E9" s="28">
        <v>0</v>
      </c>
      <c r="F9" s="29">
        <v>0</v>
      </c>
      <c r="H9" s="8" t="s">
        <v>1</v>
      </c>
      <c r="I9" s="9" t="s">
        <v>113</v>
      </c>
      <c r="J9" s="27">
        <v>0</v>
      </c>
      <c r="K9" s="28">
        <v>1</v>
      </c>
      <c r="L9" s="29">
        <v>0</v>
      </c>
      <c r="N9" s="8" t="s">
        <v>1</v>
      </c>
      <c r="O9" s="9" t="s">
        <v>113</v>
      </c>
      <c r="P9" s="27">
        <v>0</v>
      </c>
      <c r="Q9" s="28">
        <v>2</v>
      </c>
      <c r="R9" s="29">
        <v>1</v>
      </c>
    </row>
    <row r="10" spans="1:18" ht="13.5">
      <c r="A10" s="1" t="s">
        <v>7</v>
      </c>
      <c r="B10" s="8" t="s">
        <v>1</v>
      </c>
      <c r="C10" s="9" t="s">
        <v>114</v>
      </c>
      <c r="D10" s="27">
        <v>0</v>
      </c>
      <c r="E10" s="28">
        <v>0</v>
      </c>
      <c r="F10" s="29">
        <v>0</v>
      </c>
      <c r="H10" s="8" t="s">
        <v>1</v>
      </c>
      <c r="I10" s="9" t="s">
        <v>114</v>
      </c>
      <c r="J10" s="27">
        <v>0</v>
      </c>
      <c r="K10" s="28">
        <v>0</v>
      </c>
      <c r="L10" s="29">
        <v>0</v>
      </c>
      <c r="N10" s="8" t="s">
        <v>1</v>
      </c>
      <c r="O10" s="9" t="s">
        <v>114</v>
      </c>
      <c r="P10" s="27">
        <v>0</v>
      </c>
      <c r="Q10" s="28">
        <v>1</v>
      </c>
      <c r="R10" s="29">
        <v>0</v>
      </c>
    </row>
    <row r="11" spans="1:18" ht="13.5">
      <c r="A11" s="1" t="s">
        <v>8</v>
      </c>
      <c r="B11" s="8" t="s">
        <v>1</v>
      </c>
      <c r="C11" s="9" t="s">
        <v>115</v>
      </c>
      <c r="D11" s="27">
        <v>0</v>
      </c>
      <c r="E11" s="28">
        <v>0</v>
      </c>
      <c r="F11" s="29">
        <v>0</v>
      </c>
      <c r="H11" s="8" t="s">
        <v>1</v>
      </c>
      <c r="I11" s="9" t="s">
        <v>115</v>
      </c>
      <c r="J11" s="27">
        <v>0</v>
      </c>
      <c r="K11" s="28">
        <v>0</v>
      </c>
      <c r="L11" s="29">
        <v>0</v>
      </c>
      <c r="N11" s="8" t="s">
        <v>1</v>
      </c>
      <c r="O11" s="9" t="s">
        <v>115</v>
      </c>
      <c r="P11" s="27">
        <v>0</v>
      </c>
      <c r="Q11" s="28">
        <v>0</v>
      </c>
      <c r="R11" s="29">
        <v>0</v>
      </c>
    </row>
    <row r="12" spans="1:18" ht="13.5">
      <c r="A12" s="1" t="s">
        <v>9</v>
      </c>
      <c r="B12" s="8" t="s">
        <v>1</v>
      </c>
      <c r="C12" s="9" t="s">
        <v>116</v>
      </c>
      <c r="D12" s="27">
        <v>0</v>
      </c>
      <c r="E12" s="28">
        <v>0</v>
      </c>
      <c r="F12" s="29">
        <v>0</v>
      </c>
      <c r="H12" s="8" t="s">
        <v>1</v>
      </c>
      <c r="I12" s="9" t="s">
        <v>116</v>
      </c>
      <c r="J12" s="27">
        <v>0</v>
      </c>
      <c r="K12" s="28">
        <v>0</v>
      </c>
      <c r="L12" s="29">
        <v>0</v>
      </c>
      <c r="N12" s="8" t="s">
        <v>1</v>
      </c>
      <c r="O12" s="9" t="s">
        <v>116</v>
      </c>
      <c r="P12" s="27">
        <v>0</v>
      </c>
      <c r="Q12" s="28">
        <v>1</v>
      </c>
      <c r="R12" s="29">
        <v>1</v>
      </c>
    </row>
    <row r="13" spans="1:18" ht="13.5">
      <c r="A13" s="1" t="s">
        <v>10</v>
      </c>
      <c r="B13" s="8" t="s">
        <v>1</v>
      </c>
      <c r="C13" s="9" t="s">
        <v>117</v>
      </c>
      <c r="D13" s="27">
        <v>0</v>
      </c>
      <c r="E13" s="28">
        <v>0</v>
      </c>
      <c r="F13" s="29">
        <v>0</v>
      </c>
      <c r="H13" s="8" t="s">
        <v>1</v>
      </c>
      <c r="I13" s="9" t="s">
        <v>117</v>
      </c>
      <c r="J13" s="27">
        <v>0</v>
      </c>
      <c r="K13" s="28">
        <v>0</v>
      </c>
      <c r="L13" s="29">
        <v>0</v>
      </c>
      <c r="N13" s="8" t="s">
        <v>1</v>
      </c>
      <c r="O13" s="9" t="s">
        <v>117</v>
      </c>
      <c r="P13" s="27">
        <v>0</v>
      </c>
      <c r="Q13" s="28">
        <v>1</v>
      </c>
      <c r="R13" s="29">
        <v>0</v>
      </c>
    </row>
    <row r="14" spans="1:18" ht="13.5">
      <c r="A14" s="1" t="s">
        <v>11</v>
      </c>
      <c r="B14" s="8" t="s">
        <v>1</v>
      </c>
      <c r="C14" s="9" t="s">
        <v>118</v>
      </c>
      <c r="D14" s="27">
        <v>0</v>
      </c>
      <c r="E14" s="28">
        <v>0</v>
      </c>
      <c r="F14" s="29">
        <v>0</v>
      </c>
      <c r="H14" s="8" t="s">
        <v>1</v>
      </c>
      <c r="I14" s="9" t="s">
        <v>118</v>
      </c>
      <c r="J14" s="27">
        <v>0</v>
      </c>
      <c r="K14" s="28">
        <v>0</v>
      </c>
      <c r="L14" s="29">
        <v>0</v>
      </c>
      <c r="N14" s="8" t="s">
        <v>1</v>
      </c>
      <c r="O14" s="9" t="s">
        <v>118</v>
      </c>
      <c r="P14" s="27">
        <v>0</v>
      </c>
      <c r="Q14" s="28">
        <v>1</v>
      </c>
      <c r="R14" s="29">
        <v>0</v>
      </c>
    </row>
    <row r="15" spans="1:18" ht="13.5">
      <c r="A15" s="1" t="s">
        <v>12</v>
      </c>
      <c r="B15" s="8" t="s">
        <v>1</v>
      </c>
      <c r="C15" s="9" t="s">
        <v>119</v>
      </c>
      <c r="D15" s="27">
        <v>0</v>
      </c>
      <c r="E15" s="28">
        <v>0</v>
      </c>
      <c r="F15" s="29">
        <v>0</v>
      </c>
      <c r="H15" s="8" t="s">
        <v>1</v>
      </c>
      <c r="I15" s="9" t="s">
        <v>119</v>
      </c>
      <c r="J15" s="27">
        <v>0</v>
      </c>
      <c r="K15" s="28">
        <v>1</v>
      </c>
      <c r="L15" s="29">
        <v>0</v>
      </c>
      <c r="N15" s="8" t="s">
        <v>1</v>
      </c>
      <c r="O15" s="9" t="s">
        <v>119</v>
      </c>
      <c r="P15" s="27">
        <v>0</v>
      </c>
      <c r="Q15" s="28">
        <v>3</v>
      </c>
      <c r="R15" s="29">
        <v>1</v>
      </c>
    </row>
    <row r="16" spans="1:18" ht="13.5">
      <c r="A16" s="1" t="s">
        <v>13</v>
      </c>
      <c r="B16" s="8" t="s">
        <v>1</v>
      </c>
      <c r="C16" s="9" t="s">
        <v>120</v>
      </c>
      <c r="D16" s="27">
        <v>0</v>
      </c>
      <c r="E16" s="28">
        <v>0</v>
      </c>
      <c r="F16" s="29">
        <v>0</v>
      </c>
      <c r="H16" s="8" t="s">
        <v>1</v>
      </c>
      <c r="I16" s="9" t="s">
        <v>120</v>
      </c>
      <c r="J16" s="27">
        <v>0</v>
      </c>
      <c r="K16" s="28">
        <v>1</v>
      </c>
      <c r="L16" s="29">
        <v>0</v>
      </c>
      <c r="N16" s="8" t="s">
        <v>1</v>
      </c>
      <c r="O16" s="9" t="s">
        <v>120</v>
      </c>
      <c r="P16" s="27">
        <v>0</v>
      </c>
      <c r="Q16" s="28">
        <v>2</v>
      </c>
      <c r="R16" s="29">
        <v>1</v>
      </c>
    </row>
    <row r="17" spans="1:18" ht="13.5">
      <c r="A17" s="1" t="s">
        <v>14</v>
      </c>
      <c r="B17" s="8" t="s">
        <v>1</v>
      </c>
      <c r="C17" s="9" t="s">
        <v>121</v>
      </c>
      <c r="D17" s="27">
        <v>0</v>
      </c>
      <c r="E17" s="28">
        <v>0</v>
      </c>
      <c r="F17" s="29">
        <v>0</v>
      </c>
      <c r="H17" s="8" t="s">
        <v>1</v>
      </c>
      <c r="I17" s="9" t="s">
        <v>121</v>
      </c>
      <c r="J17" s="27">
        <v>0</v>
      </c>
      <c r="K17" s="28">
        <v>0</v>
      </c>
      <c r="L17" s="29">
        <v>0</v>
      </c>
      <c r="N17" s="8" t="s">
        <v>1</v>
      </c>
      <c r="O17" s="9" t="s">
        <v>121</v>
      </c>
      <c r="P17" s="27">
        <v>0</v>
      </c>
      <c r="Q17" s="28">
        <v>1</v>
      </c>
      <c r="R17" s="29">
        <v>1</v>
      </c>
    </row>
    <row r="18" spans="1:18" ht="13.5">
      <c r="A18" s="1" t="s">
        <v>15</v>
      </c>
      <c r="B18" s="8" t="s">
        <v>1</v>
      </c>
      <c r="C18" s="9" t="s">
        <v>122</v>
      </c>
      <c r="D18" s="27">
        <v>0</v>
      </c>
      <c r="E18" s="28">
        <v>0</v>
      </c>
      <c r="F18" s="29">
        <v>0</v>
      </c>
      <c r="H18" s="8" t="s">
        <v>1</v>
      </c>
      <c r="I18" s="9" t="s">
        <v>122</v>
      </c>
      <c r="J18" s="27">
        <v>0</v>
      </c>
      <c r="K18" s="28">
        <v>1</v>
      </c>
      <c r="L18" s="29">
        <v>0</v>
      </c>
      <c r="N18" s="8" t="s">
        <v>1</v>
      </c>
      <c r="O18" s="9" t="s">
        <v>122</v>
      </c>
      <c r="P18" s="27">
        <v>0</v>
      </c>
      <c r="Q18" s="28">
        <v>2</v>
      </c>
      <c r="R18" s="29">
        <v>1</v>
      </c>
    </row>
    <row r="19" spans="1:18" ht="13.5">
      <c r="A19" s="1" t="s">
        <v>16</v>
      </c>
      <c r="B19" s="8" t="s">
        <v>1</v>
      </c>
      <c r="C19" s="9" t="s">
        <v>123</v>
      </c>
      <c r="D19" s="27">
        <v>0</v>
      </c>
      <c r="E19" s="28">
        <v>0</v>
      </c>
      <c r="F19" s="29">
        <v>0</v>
      </c>
      <c r="H19" s="8" t="s">
        <v>1</v>
      </c>
      <c r="I19" s="9" t="s">
        <v>123</v>
      </c>
      <c r="J19" s="27">
        <v>0</v>
      </c>
      <c r="K19" s="28">
        <v>0</v>
      </c>
      <c r="L19" s="29">
        <v>0</v>
      </c>
      <c r="N19" s="8" t="s">
        <v>1</v>
      </c>
      <c r="O19" s="9" t="s">
        <v>123</v>
      </c>
      <c r="P19" s="27">
        <v>0</v>
      </c>
      <c r="Q19" s="28">
        <v>1</v>
      </c>
      <c r="R19" s="29">
        <v>0</v>
      </c>
    </row>
    <row r="20" spans="1:18" ht="13.5">
      <c r="A20" s="1" t="s">
        <v>17</v>
      </c>
      <c r="B20" s="8" t="s">
        <v>1</v>
      </c>
      <c r="C20" s="9" t="s">
        <v>124</v>
      </c>
      <c r="D20" s="27">
        <v>0</v>
      </c>
      <c r="E20" s="28">
        <v>0</v>
      </c>
      <c r="F20" s="29">
        <v>0</v>
      </c>
      <c r="H20" s="8" t="s">
        <v>1</v>
      </c>
      <c r="I20" s="9" t="s">
        <v>124</v>
      </c>
      <c r="J20" s="27">
        <v>0</v>
      </c>
      <c r="K20" s="28">
        <v>1</v>
      </c>
      <c r="L20" s="29">
        <v>0</v>
      </c>
      <c r="N20" s="8" t="s">
        <v>1</v>
      </c>
      <c r="O20" s="9" t="s">
        <v>124</v>
      </c>
      <c r="P20" s="27">
        <v>0</v>
      </c>
      <c r="Q20" s="28">
        <v>3</v>
      </c>
      <c r="R20" s="29">
        <v>1</v>
      </c>
    </row>
    <row r="21" spans="1:18" ht="13.5">
      <c r="A21" s="1" t="s">
        <v>18</v>
      </c>
      <c r="B21" s="8" t="s">
        <v>1</v>
      </c>
      <c r="C21" s="9" t="s">
        <v>125</v>
      </c>
      <c r="D21" s="27">
        <v>0</v>
      </c>
      <c r="E21" s="28">
        <v>0</v>
      </c>
      <c r="F21" s="29">
        <v>0</v>
      </c>
      <c r="H21" s="8" t="s">
        <v>1</v>
      </c>
      <c r="I21" s="9" t="s">
        <v>125</v>
      </c>
      <c r="J21" s="27">
        <v>0</v>
      </c>
      <c r="K21" s="28">
        <v>0</v>
      </c>
      <c r="L21" s="29">
        <v>0</v>
      </c>
      <c r="N21" s="8" t="s">
        <v>1</v>
      </c>
      <c r="O21" s="9" t="s">
        <v>125</v>
      </c>
      <c r="P21" s="27">
        <v>0</v>
      </c>
      <c r="Q21" s="28">
        <v>1</v>
      </c>
      <c r="R21" s="29">
        <v>1</v>
      </c>
    </row>
    <row r="22" spans="1:18" ht="13.5">
      <c r="A22" s="1" t="s">
        <v>19</v>
      </c>
      <c r="B22" s="8" t="s">
        <v>1</v>
      </c>
      <c r="C22" s="9" t="s">
        <v>126</v>
      </c>
      <c r="D22" s="27">
        <v>0</v>
      </c>
      <c r="E22" s="28">
        <v>0</v>
      </c>
      <c r="F22" s="29">
        <v>0</v>
      </c>
      <c r="H22" s="8" t="s">
        <v>1</v>
      </c>
      <c r="I22" s="9" t="s">
        <v>126</v>
      </c>
      <c r="J22" s="27">
        <v>0</v>
      </c>
      <c r="K22" s="28">
        <v>1</v>
      </c>
      <c r="L22" s="29">
        <v>0</v>
      </c>
      <c r="N22" s="8" t="s">
        <v>1</v>
      </c>
      <c r="O22" s="9" t="s">
        <v>126</v>
      </c>
      <c r="P22" s="27">
        <v>0</v>
      </c>
      <c r="Q22" s="28">
        <v>2</v>
      </c>
      <c r="R22" s="29">
        <v>1</v>
      </c>
    </row>
    <row r="23" spans="1:18" ht="13.5">
      <c r="A23" s="1" t="s">
        <v>20</v>
      </c>
      <c r="B23" s="8" t="s">
        <v>1</v>
      </c>
      <c r="C23" s="9" t="s">
        <v>127</v>
      </c>
      <c r="D23" s="27">
        <v>0</v>
      </c>
      <c r="E23" s="28">
        <v>0</v>
      </c>
      <c r="F23" s="29">
        <v>0</v>
      </c>
      <c r="H23" s="8" t="s">
        <v>1</v>
      </c>
      <c r="I23" s="9" t="s">
        <v>127</v>
      </c>
      <c r="J23" s="27">
        <v>0</v>
      </c>
      <c r="K23" s="28">
        <v>0</v>
      </c>
      <c r="L23" s="29">
        <v>0</v>
      </c>
      <c r="N23" s="8" t="s">
        <v>1</v>
      </c>
      <c r="O23" s="9" t="s">
        <v>127</v>
      </c>
      <c r="P23" s="27">
        <v>0</v>
      </c>
      <c r="Q23" s="28">
        <v>1</v>
      </c>
      <c r="R23" s="29">
        <v>0</v>
      </c>
    </row>
    <row r="24" spans="1:18" ht="13.5">
      <c r="A24" s="1" t="s">
        <v>21</v>
      </c>
      <c r="B24" s="8" t="s">
        <v>1</v>
      </c>
      <c r="C24" s="9" t="s">
        <v>128</v>
      </c>
      <c r="D24" s="27">
        <v>0</v>
      </c>
      <c r="E24" s="28">
        <v>0</v>
      </c>
      <c r="F24" s="29">
        <v>0</v>
      </c>
      <c r="H24" s="8" t="s">
        <v>1</v>
      </c>
      <c r="I24" s="9" t="s">
        <v>128</v>
      </c>
      <c r="J24" s="27">
        <v>0</v>
      </c>
      <c r="K24" s="28">
        <v>1</v>
      </c>
      <c r="L24" s="29">
        <v>0</v>
      </c>
      <c r="N24" s="8" t="s">
        <v>1</v>
      </c>
      <c r="O24" s="9" t="s">
        <v>128</v>
      </c>
      <c r="P24" s="27">
        <v>0</v>
      </c>
      <c r="Q24" s="28">
        <v>2</v>
      </c>
      <c r="R24" s="29">
        <v>1</v>
      </c>
    </row>
    <row r="25" spans="1:18" ht="13.5">
      <c r="A25" s="1" t="s">
        <v>22</v>
      </c>
      <c r="B25" s="8" t="s">
        <v>1</v>
      </c>
      <c r="C25" s="9" t="s">
        <v>129</v>
      </c>
      <c r="D25" s="27">
        <v>0</v>
      </c>
      <c r="E25" s="28">
        <v>0</v>
      </c>
      <c r="F25" s="29">
        <v>0</v>
      </c>
      <c r="H25" s="8" t="s">
        <v>1</v>
      </c>
      <c r="I25" s="9" t="s">
        <v>129</v>
      </c>
      <c r="J25" s="27">
        <v>0</v>
      </c>
      <c r="K25" s="28">
        <v>0</v>
      </c>
      <c r="L25" s="29">
        <v>0</v>
      </c>
      <c r="N25" s="8" t="s">
        <v>1</v>
      </c>
      <c r="O25" s="9" t="s">
        <v>129</v>
      </c>
      <c r="P25" s="27">
        <v>0</v>
      </c>
      <c r="Q25" s="28">
        <v>2</v>
      </c>
      <c r="R25" s="29">
        <v>1</v>
      </c>
    </row>
    <row r="26" spans="1:18" ht="13.5">
      <c r="A26" s="1" t="s">
        <v>23</v>
      </c>
      <c r="B26" s="8" t="s">
        <v>1</v>
      </c>
      <c r="C26" s="9" t="s">
        <v>130</v>
      </c>
      <c r="D26" s="27">
        <v>0</v>
      </c>
      <c r="E26" s="28">
        <v>0</v>
      </c>
      <c r="F26" s="29">
        <v>0</v>
      </c>
      <c r="H26" s="8" t="s">
        <v>1</v>
      </c>
      <c r="I26" s="9" t="s">
        <v>130</v>
      </c>
      <c r="J26" s="27">
        <v>0</v>
      </c>
      <c r="K26" s="28">
        <v>1</v>
      </c>
      <c r="L26" s="29">
        <v>0</v>
      </c>
      <c r="N26" s="8" t="s">
        <v>1</v>
      </c>
      <c r="O26" s="9" t="s">
        <v>130</v>
      </c>
      <c r="P26" s="27">
        <v>0</v>
      </c>
      <c r="Q26" s="28">
        <v>2</v>
      </c>
      <c r="R26" s="29">
        <v>1</v>
      </c>
    </row>
    <row r="27" spans="1:18" ht="14.25" thickBot="1">
      <c r="A27" s="1" t="s">
        <v>24</v>
      </c>
      <c r="B27" s="10" t="s">
        <v>1</v>
      </c>
      <c r="C27" s="11" t="s">
        <v>131</v>
      </c>
      <c r="D27" s="33">
        <v>0</v>
      </c>
      <c r="E27" s="34">
        <v>0</v>
      </c>
      <c r="F27" s="35">
        <v>0</v>
      </c>
      <c r="H27" s="10" t="s">
        <v>1</v>
      </c>
      <c r="I27" s="11" t="s">
        <v>131</v>
      </c>
      <c r="J27" s="33">
        <v>0</v>
      </c>
      <c r="K27" s="34">
        <v>1</v>
      </c>
      <c r="L27" s="35">
        <v>0</v>
      </c>
      <c r="N27" s="10" t="s">
        <v>1</v>
      </c>
      <c r="O27" s="11" t="s">
        <v>131</v>
      </c>
      <c r="P27" s="33">
        <v>0</v>
      </c>
      <c r="Q27" s="34">
        <v>2</v>
      </c>
      <c r="R27" s="35">
        <v>1</v>
      </c>
    </row>
    <row r="28" spans="1:18" ht="13.5">
      <c r="A28" s="1" t="s">
        <v>25</v>
      </c>
      <c r="B28" s="6" t="s">
        <v>164</v>
      </c>
      <c r="C28" s="7" t="s">
        <v>132</v>
      </c>
      <c r="D28" s="22">
        <v>0</v>
      </c>
      <c r="E28" s="23">
        <v>0</v>
      </c>
      <c r="F28" s="24">
        <v>0</v>
      </c>
      <c r="H28" s="6" t="s">
        <v>199</v>
      </c>
      <c r="I28" s="7" t="s">
        <v>132</v>
      </c>
      <c r="J28" s="22">
        <v>0</v>
      </c>
      <c r="K28" s="23">
        <v>0</v>
      </c>
      <c r="L28" s="24">
        <v>0</v>
      </c>
      <c r="N28" s="6" t="s">
        <v>164</v>
      </c>
      <c r="O28" s="7" t="s">
        <v>132</v>
      </c>
      <c r="P28" s="22">
        <v>0</v>
      </c>
      <c r="Q28" s="23">
        <v>1</v>
      </c>
      <c r="R28" s="24">
        <v>0</v>
      </c>
    </row>
    <row r="29" spans="1:18" ht="13.5">
      <c r="A29" s="1" t="s">
        <v>26</v>
      </c>
      <c r="B29" s="8" t="s">
        <v>164</v>
      </c>
      <c r="C29" s="9" t="s">
        <v>133</v>
      </c>
      <c r="D29" s="27">
        <v>0</v>
      </c>
      <c r="E29" s="28">
        <v>0</v>
      </c>
      <c r="F29" s="29">
        <v>0</v>
      </c>
      <c r="H29" s="8" t="s">
        <v>199</v>
      </c>
      <c r="I29" s="9" t="s">
        <v>133</v>
      </c>
      <c r="J29" s="27">
        <v>0</v>
      </c>
      <c r="K29" s="28">
        <v>0</v>
      </c>
      <c r="L29" s="29">
        <v>0</v>
      </c>
      <c r="N29" s="8" t="s">
        <v>164</v>
      </c>
      <c r="O29" s="9" t="s">
        <v>133</v>
      </c>
      <c r="P29" s="27">
        <v>0</v>
      </c>
      <c r="Q29" s="28">
        <v>1</v>
      </c>
      <c r="R29" s="29">
        <v>0</v>
      </c>
    </row>
    <row r="30" spans="1:18" ht="13.5">
      <c r="A30" s="1" t="s">
        <v>27</v>
      </c>
      <c r="B30" s="8" t="s">
        <v>164</v>
      </c>
      <c r="C30" s="9" t="s">
        <v>134</v>
      </c>
      <c r="D30" s="27">
        <v>0</v>
      </c>
      <c r="E30" s="28">
        <v>0</v>
      </c>
      <c r="F30" s="29">
        <v>0</v>
      </c>
      <c r="H30" s="8" t="s">
        <v>199</v>
      </c>
      <c r="I30" s="9" t="s">
        <v>134</v>
      </c>
      <c r="J30" s="27">
        <v>0</v>
      </c>
      <c r="K30" s="28">
        <v>0</v>
      </c>
      <c r="L30" s="29">
        <v>0</v>
      </c>
      <c r="N30" s="8" t="s">
        <v>164</v>
      </c>
      <c r="O30" s="9" t="s">
        <v>134</v>
      </c>
      <c r="P30" s="27">
        <v>0</v>
      </c>
      <c r="Q30" s="28">
        <v>1</v>
      </c>
      <c r="R30" s="29">
        <v>0</v>
      </c>
    </row>
    <row r="31" spans="1:18" ht="13.5">
      <c r="A31" s="1" t="s">
        <v>28</v>
      </c>
      <c r="B31" s="8" t="s">
        <v>164</v>
      </c>
      <c r="C31" s="9" t="s">
        <v>113</v>
      </c>
      <c r="D31" s="27">
        <v>0</v>
      </c>
      <c r="E31" s="28">
        <v>0</v>
      </c>
      <c r="F31" s="29">
        <v>0</v>
      </c>
      <c r="H31" s="8" t="s">
        <v>199</v>
      </c>
      <c r="I31" s="9" t="s">
        <v>113</v>
      </c>
      <c r="J31" s="27">
        <v>0</v>
      </c>
      <c r="K31" s="28">
        <v>0</v>
      </c>
      <c r="L31" s="29">
        <v>0</v>
      </c>
      <c r="N31" s="8" t="s">
        <v>164</v>
      </c>
      <c r="O31" s="9" t="s">
        <v>113</v>
      </c>
      <c r="P31" s="27">
        <v>0</v>
      </c>
      <c r="Q31" s="28">
        <v>1</v>
      </c>
      <c r="R31" s="29">
        <v>0</v>
      </c>
    </row>
    <row r="32" spans="1:18" ht="13.5">
      <c r="A32" s="1" t="s">
        <v>29</v>
      </c>
      <c r="B32" s="8" t="s">
        <v>164</v>
      </c>
      <c r="C32" s="9" t="s">
        <v>135</v>
      </c>
      <c r="D32" s="27">
        <v>0</v>
      </c>
      <c r="E32" s="28">
        <v>0</v>
      </c>
      <c r="F32" s="29">
        <v>0</v>
      </c>
      <c r="H32" s="8" t="s">
        <v>199</v>
      </c>
      <c r="I32" s="9" t="s">
        <v>135</v>
      </c>
      <c r="J32" s="27">
        <v>0</v>
      </c>
      <c r="K32" s="28">
        <v>0</v>
      </c>
      <c r="L32" s="29">
        <v>0</v>
      </c>
      <c r="N32" s="8" t="s">
        <v>164</v>
      </c>
      <c r="O32" s="9" t="s">
        <v>135</v>
      </c>
      <c r="P32" s="27">
        <v>0</v>
      </c>
      <c r="Q32" s="28">
        <v>1</v>
      </c>
      <c r="R32" s="29">
        <v>0</v>
      </c>
    </row>
    <row r="33" spans="1:18" ht="13.5">
      <c r="A33" s="1" t="s">
        <v>30</v>
      </c>
      <c r="B33" s="8" t="s">
        <v>164</v>
      </c>
      <c r="C33" s="9" t="s">
        <v>136</v>
      </c>
      <c r="D33" s="27">
        <v>0</v>
      </c>
      <c r="E33" s="28">
        <v>0</v>
      </c>
      <c r="F33" s="29">
        <v>0</v>
      </c>
      <c r="H33" s="8" t="s">
        <v>199</v>
      </c>
      <c r="I33" s="9" t="s">
        <v>136</v>
      </c>
      <c r="J33" s="27">
        <v>0</v>
      </c>
      <c r="K33" s="28">
        <v>0</v>
      </c>
      <c r="L33" s="29">
        <v>0</v>
      </c>
      <c r="N33" s="8" t="s">
        <v>164</v>
      </c>
      <c r="O33" s="9" t="s">
        <v>136</v>
      </c>
      <c r="P33" s="27">
        <v>0</v>
      </c>
      <c r="Q33" s="28">
        <v>1</v>
      </c>
      <c r="R33" s="29">
        <v>1</v>
      </c>
    </row>
    <row r="34" spans="1:18" ht="14.25" thickBot="1">
      <c r="A34" s="1" t="s">
        <v>31</v>
      </c>
      <c r="B34" s="10" t="s">
        <v>164</v>
      </c>
      <c r="C34" s="11" t="s">
        <v>137</v>
      </c>
      <c r="D34" s="33">
        <v>0</v>
      </c>
      <c r="E34" s="34">
        <v>0</v>
      </c>
      <c r="F34" s="35">
        <v>0</v>
      </c>
      <c r="H34" s="10" t="s">
        <v>199</v>
      </c>
      <c r="I34" s="11" t="s">
        <v>137</v>
      </c>
      <c r="J34" s="33">
        <v>0</v>
      </c>
      <c r="K34" s="34">
        <v>0</v>
      </c>
      <c r="L34" s="35">
        <v>0</v>
      </c>
      <c r="N34" s="10" t="s">
        <v>164</v>
      </c>
      <c r="O34" s="11" t="s">
        <v>137</v>
      </c>
      <c r="P34" s="33">
        <v>0</v>
      </c>
      <c r="Q34" s="34">
        <v>0</v>
      </c>
      <c r="R34" s="35">
        <v>0</v>
      </c>
    </row>
    <row r="35" spans="1:18" ht="13.5">
      <c r="A35" s="1" t="s">
        <v>32</v>
      </c>
      <c r="B35" s="6" t="s">
        <v>33</v>
      </c>
      <c r="C35" s="7"/>
      <c r="D35" s="22">
        <v>0</v>
      </c>
      <c r="E35" s="23">
        <v>0</v>
      </c>
      <c r="F35" s="24">
        <v>0</v>
      </c>
      <c r="H35" s="6" t="s">
        <v>33</v>
      </c>
      <c r="I35" s="7"/>
      <c r="J35" s="22">
        <v>0</v>
      </c>
      <c r="K35" s="23">
        <v>0</v>
      </c>
      <c r="L35" s="24">
        <v>0</v>
      </c>
      <c r="N35" s="6" t="s">
        <v>33</v>
      </c>
      <c r="O35" s="7"/>
      <c r="P35" s="22">
        <v>0</v>
      </c>
      <c r="Q35" s="23">
        <v>0</v>
      </c>
      <c r="R35" s="24">
        <v>0</v>
      </c>
    </row>
    <row r="36" spans="1:18" ht="13.5">
      <c r="A36" s="1" t="s">
        <v>34</v>
      </c>
      <c r="B36" s="8" t="s">
        <v>35</v>
      </c>
      <c r="C36" s="9"/>
      <c r="D36" s="27">
        <v>0</v>
      </c>
      <c r="E36" s="28">
        <v>0</v>
      </c>
      <c r="F36" s="29">
        <v>0</v>
      </c>
      <c r="H36" s="8" t="s">
        <v>35</v>
      </c>
      <c r="I36" s="9"/>
      <c r="J36" s="27">
        <v>0</v>
      </c>
      <c r="K36" s="28">
        <v>1</v>
      </c>
      <c r="L36" s="29">
        <v>0</v>
      </c>
      <c r="N36" s="8" t="s">
        <v>35</v>
      </c>
      <c r="O36" s="9"/>
      <c r="P36" s="27">
        <v>0</v>
      </c>
      <c r="Q36" s="28">
        <v>4</v>
      </c>
      <c r="R36" s="29">
        <v>1</v>
      </c>
    </row>
    <row r="37" spans="1:18" ht="13.5">
      <c r="A37" s="1" t="s">
        <v>36</v>
      </c>
      <c r="B37" s="8" t="s">
        <v>37</v>
      </c>
      <c r="C37" s="9"/>
      <c r="D37" s="27">
        <v>0</v>
      </c>
      <c r="E37" s="28">
        <v>0</v>
      </c>
      <c r="F37" s="29">
        <v>0</v>
      </c>
      <c r="H37" s="8" t="s">
        <v>37</v>
      </c>
      <c r="I37" s="9"/>
      <c r="J37" s="27">
        <v>0</v>
      </c>
      <c r="K37" s="28">
        <v>0</v>
      </c>
      <c r="L37" s="29">
        <v>0</v>
      </c>
      <c r="N37" s="8" t="s">
        <v>37</v>
      </c>
      <c r="O37" s="9"/>
      <c r="P37" s="27">
        <v>0</v>
      </c>
      <c r="Q37" s="28">
        <v>0</v>
      </c>
      <c r="R37" s="29">
        <v>0</v>
      </c>
    </row>
    <row r="38" spans="1:18" ht="13.5">
      <c r="A38" s="1" t="s">
        <v>38</v>
      </c>
      <c r="B38" s="8" t="s">
        <v>39</v>
      </c>
      <c r="C38" s="9"/>
      <c r="D38" s="27">
        <v>0</v>
      </c>
      <c r="E38" s="28">
        <v>0</v>
      </c>
      <c r="F38" s="29">
        <v>0</v>
      </c>
      <c r="H38" s="8" t="s">
        <v>39</v>
      </c>
      <c r="I38" s="9"/>
      <c r="J38" s="27">
        <v>0</v>
      </c>
      <c r="K38" s="28">
        <v>1</v>
      </c>
      <c r="L38" s="29">
        <v>0</v>
      </c>
      <c r="N38" s="8" t="s">
        <v>39</v>
      </c>
      <c r="O38" s="9"/>
      <c r="P38" s="27">
        <v>0</v>
      </c>
      <c r="Q38" s="28">
        <v>3</v>
      </c>
      <c r="R38" s="29">
        <v>1</v>
      </c>
    </row>
    <row r="39" spans="1:18" ht="13.5">
      <c r="A39" s="1" t="s">
        <v>40</v>
      </c>
      <c r="B39" s="8" t="s">
        <v>41</v>
      </c>
      <c r="C39" s="9"/>
      <c r="D39" s="27">
        <v>0</v>
      </c>
      <c r="E39" s="28">
        <v>0</v>
      </c>
      <c r="F39" s="29">
        <v>0</v>
      </c>
      <c r="H39" s="8" t="s">
        <v>41</v>
      </c>
      <c r="I39" s="9"/>
      <c r="J39" s="27">
        <v>0</v>
      </c>
      <c r="K39" s="28">
        <v>0</v>
      </c>
      <c r="L39" s="29">
        <v>0</v>
      </c>
      <c r="N39" s="8" t="s">
        <v>41</v>
      </c>
      <c r="O39" s="9"/>
      <c r="P39" s="27">
        <v>0</v>
      </c>
      <c r="Q39" s="28">
        <v>0</v>
      </c>
      <c r="R39" s="29">
        <v>0</v>
      </c>
    </row>
    <row r="40" spans="1:18" ht="13.5">
      <c r="A40" s="1" t="s">
        <v>42</v>
      </c>
      <c r="B40" s="8" t="s">
        <v>43</v>
      </c>
      <c r="C40" s="9"/>
      <c r="D40" s="27">
        <v>0</v>
      </c>
      <c r="E40" s="28">
        <v>0</v>
      </c>
      <c r="F40" s="29">
        <v>0</v>
      </c>
      <c r="H40" s="8" t="s">
        <v>43</v>
      </c>
      <c r="I40" s="9"/>
      <c r="J40" s="27">
        <v>0</v>
      </c>
      <c r="K40" s="28">
        <v>0</v>
      </c>
      <c r="L40" s="29">
        <v>0</v>
      </c>
      <c r="N40" s="8" t="s">
        <v>43</v>
      </c>
      <c r="O40" s="9"/>
      <c r="P40" s="27">
        <v>0</v>
      </c>
      <c r="Q40" s="28">
        <v>1</v>
      </c>
      <c r="R40" s="29">
        <v>0</v>
      </c>
    </row>
    <row r="41" spans="1:18" ht="13.5">
      <c r="A41" s="1" t="s">
        <v>44</v>
      </c>
      <c r="B41" s="8" t="s">
        <v>45</v>
      </c>
      <c r="C41" s="9"/>
      <c r="D41" s="27">
        <v>0</v>
      </c>
      <c r="E41" s="28">
        <v>0</v>
      </c>
      <c r="F41" s="29">
        <v>0</v>
      </c>
      <c r="H41" s="8" t="s">
        <v>45</v>
      </c>
      <c r="I41" s="9"/>
      <c r="J41" s="27">
        <v>0</v>
      </c>
      <c r="K41" s="28">
        <v>0</v>
      </c>
      <c r="L41" s="29">
        <v>0</v>
      </c>
      <c r="N41" s="8" t="s">
        <v>45</v>
      </c>
      <c r="O41" s="9"/>
      <c r="P41" s="27">
        <v>0</v>
      </c>
      <c r="Q41" s="28">
        <v>0</v>
      </c>
      <c r="R41" s="29">
        <v>0</v>
      </c>
    </row>
    <row r="42" spans="1:18" ht="13.5">
      <c r="A42" s="1" t="s">
        <v>46</v>
      </c>
      <c r="B42" s="8" t="s">
        <v>47</v>
      </c>
      <c r="C42" s="9"/>
      <c r="D42" s="27">
        <v>0</v>
      </c>
      <c r="E42" s="28">
        <v>0</v>
      </c>
      <c r="F42" s="29">
        <v>0</v>
      </c>
      <c r="H42" s="8" t="s">
        <v>47</v>
      </c>
      <c r="I42" s="9"/>
      <c r="J42" s="27">
        <v>0</v>
      </c>
      <c r="K42" s="28">
        <v>0</v>
      </c>
      <c r="L42" s="29">
        <v>0</v>
      </c>
      <c r="N42" s="8" t="s">
        <v>47</v>
      </c>
      <c r="O42" s="9"/>
      <c r="P42" s="27">
        <v>0</v>
      </c>
      <c r="Q42" s="28">
        <v>2</v>
      </c>
      <c r="R42" s="29">
        <v>1</v>
      </c>
    </row>
    <row r="43" spans="1:18" ht="13.5">
      <c r="A43" s="1" t="s">
        <v>48</v>
      </c>
      <c r="B43" s="8" t="s">
        <v>49</v>
      </c>
      <c r="C43" s="9"/>
      <c r="D43" s="27">
        <v>0</v>
      </c>
      <c r="E43" s="28">
        <v>0</v>
      </c>
      <c r="F43" s="29">
        <v>0</v>
      </c>
      <c r="H43" s="8" t="s">
        <v>49</v>
      </c>
      <c r="I43" s="9"/>
      <c r="J43" s="27">
        <v>0</v>
      </c>
      <c r="K43" s="28">
        <v>1</v>
      </c>
      <c r="L43" s="29">
        <v>0</v>
      </c>
      <c r="N43" s="8" t="s">
        <v>49</v>
      </c>
      <c r="O43" s="9"/>
      <c r="P43" s="27">
        <v>0</v>
      </c>
      <c r="Q43" s="28">
        <v>2</v>
      </c>
      <c r="R43" s="29">
        <v>1</v>
      </c>
    </row>
    <row r="44" spans="1:18" ht="13.5">
      <c r="A44" s="1" t="s">
        <v>50</v>
      </c>
      <c r="B44" s="8" t="s">
        <v>51</v>
      </c>
      <c r="C44" s="9"/>
      <c r="D44" s="27">
        <v>0</v>
      </c>
      <c r="E44" s="28">
        <v>0</v>
      </c>
      <c r="F44" s="29">
        <v>0</v>
      </c>
      <c r="H44" s="8" t="s">
        <v>51</v>
      </c>
      <c r="I44" s="9"/>
      <c r="J44" s="27">
        <v>0</v>
      </c>
      <c r="K44" s="28">
        <v>0</v>
      </c>
      <c r="L44" s="29">
        <v>0</v>
      </c>
      <c r="N44" s="8" t="s">
        <v>51</v>
      </c>
      <c r="O44" s="9"/>
      <c r="P44" s="27">
        <v>0</v>
      </c>
      <c r="Q44" s="28">
        <v>1</v>
      </c>
      <c r="R44" s="29">
        <v>0</v>
      </c>
    </row>
    <row r="45" spans="1:18" ht="13.5">
      <c r="A45" s="1" t="s">
        <v>52</v>
      </c>
      <c r="B45" s="8" t="s">
        <v>53</v>
      </c>
      <c r="C45" s="9"/>
      <c r="D45" s="27">
        <v>0</v>
      </c>
      <c r="E45" s="28">
        <v>0</v>
      </c>
      <c r="F45" s="29">
        <v>0</v>
      </c>
      <c r="H45" s="8" t="s">
        <v>53</v>
      </c>
      <c r="I45" s="9"/>
      <c r="J45" s="27">
        <v>0</v>
      </c>
      <c r="K45" s="28">
        <v>0</v>
      </c>
      <c r="L45" s="29">
        <v>0</v>
      </c>
      <c r="N45" s="8" t="s">
        <v>53</v>
      </c>
      <c r="O45" s="9"/>
      <c r="P45" s="27">
        <v>0</v>
      </c>
      <c r="Q45" s="28">
        <v>2</v>
      </c>
      <c r="R45" s="29">
        <v>1</v>
      </c>
    </row>
    <row r="46" spans="1:18" ht="13.5">
      <c r="A46" s="1" t="s">
        <v>54</v>
      </c>
      <c r="B46" s="8" t="s">
        <v>55</v>
      </c>
      <c r="C46" s="9"/>
      <c r="D46" s="27">
        <v>0</v>
      </c>
      <c r="E46" s="28">
        <v>0</v>
      </c>
      <c r="F46" s="29">
        <v>0</v>
      </c>
      <c r="H46" s="8" t="s">
        <v>55</v>
      </c>
      <c r="I46" s="9"/>
      <c r="J46" s="27">
        <v>0</v>
      </c>
      <c r="K46" s="28">
        <v>0</v>
      </c>
      <c r="L46" s="29">
        <v>0</v>
      </c>
      <c r="N46" s="8" t="s">
        <v>55</v>
      </c>
      <c r="O46" s="9"/>
      <c r="P46" s="27">
        <v>0</v>
      </c>
      <c r="Q46" s="28">
        <v>0</v>
      </c>
      <c r="R46" s="29">
        <v>0</v>
      </c>
    </row>
    <row r="47" spans="1:18" ht="13.5">
      <c r="A47" s="1" t="s">
        <v>56</v>
      </c>
      <c r="B47" s="8" t="s">
        <v>57</v>
      </c>
      <c r="C47" s="9"/>
      <c r="D47" s="27">
        <v>0</v>
      </c>
      <c r="E47" s="28">
        <v>0</v>
      </c>
      <c r="F47" s="29">
        <v>0</v>
      </c>
      <c r="H47" s="8" t="s">
        <v>57</v>
      </c>
      <c r="I47" s="9"/>
      <c r="J47" s="27">
        <v>0</v>
      </c>
      <c r="K47" s="28">
        <v>0</v>
      </c>
      <c r="L47" s="29">
        <v>0</v>
      </c>
      <c r="N47" s="8" t="s">
        <v>57</v>
      </c>
      <c r="O47" s="9"/>
      <c r="P47" s="27">
        <v>0</v>
      </c>
      <c r="Q47" s="28">
        <v>0</v>
      </c>
      <c r="R47" s="29">
        <v>0</v>
      </c>
    </row>
    <row r="48" spans="1:18" ht="13.5">
      <c r="A48" s="1" t="s">
        <v>58</v>
      </c>
      <c r="B48" s="8" t="s">
        <v>59</v>
      </c>
      <c r="C48" s="9"/>
      <c r="D48" s="27">
        <v>0</v>
      </c>
      <c r="E48" s="28">
        <v>0</v>
      </c>
      <c r="F48" s="29">
        <v>0</v>
      </c>
      <c r="H48" s="8" t="s">
        <v>59</v>
      </c>
      <c r="I48" s="9"/>
      <c r="J48" s="27">
        <v>0</v>
      </c>
      <c r="K48" s="28">
        <v>1</v>
      </c>
      <c r="L48" s="29">
        <v>0</v>
      </c>
      <c r="N48" s="8" t="s">
        <v>59</v>
      </c>
      <c r="O48" s="9"/>
      <c r="P48" s="27">
        <v>0</v>
      </c>
      <c r="Q48" s="28">
        <v>2</v>
      </c>
      <c r="R48" s="29">
        <v>1</v>
      </c>
    </row>
    <row r="49" spans="1:18" ht="13.5">
      <c r="A49" s="1" t="s">
        <v>60</v>
      </c>
      <c r="B49" s="8" t="s">
        <v>61</v>
      </c>
      <c r="C49" s="9"/>
      <c r="D49" s="27">
        <v>0</v>
      </c>
      <c r="E49" s="28">
        <v>0</v>
      </c>
      <c r="F49" s="29">
        <v>0</v>
      </c>
      <c r="H49" s="8" t="s">
        <v>61</v>
      </c>
      <c r="I49" s="9"/>
      <c r="J49" s="27">
        <v>0</v>
      </c>
      <c r="K49" s="28">
        <v>0</v>
      </c>
      <c r="L49" s="29">
        <v>0</v>
      </c>
      <c r="N49" s="8" t="s">
        <v>61</v>
      </c>
      <c r="O49" s="9"/>
      <c r="P49" s="27">
        <v>0</v>
      </c>
      <c r="Q49" s="28">
        <v>0</v>
      </c>
      <c r="R49" s="29">
        <v>0</v>
      </c>
    </row>
    <row r="50" spans="1:18" ht="13.5">
      <c r="A50" s="1" t="s">
        <v>62</v>
      </c>
      <c r="B50" s="8" t="s">
        <v>63</v>
      </c>
      <c r="C50" s="9"/>
      <c r="D50" s="27">
        <v>0</v>
      </c>
      <c r="E50" s="28">
        <v>0</v>
      </c>
      <c r="F50" s="29">
        <v>0</v>
      </c>
      <c r="H50" s="8" t="s">
        <v>63</v>
      </c>
      <c r="I50" s="9"/>
      <c r="J50" s="27">
        <v>0</v>
      </c>
      <c r="K50" s="28">
        <v>0</v>
      </c>
      <c r="L50" s="29">
        <v>0</v>
      </c>
      <c r="N50" s="8" t="s">
        <v>63</v>
      </c>
      <c r="O50" s="9"/>
      <c r="P50" s="27">
        <v>0</v>
      </c>
      <c r="Q50" s="28">
        <v>1</v>
      </c>
      <c r="R50" s="29">
        <v>0</v>
      </c>
    </row>
    <row r="51" spans="1:18" ht="13.5">
      <c r="A51" s="1" t="s">
        <v>64</v>
      </c>
      <c r="B51" s="8" t="s">
        <v>65</v>
      </c>
      <c r="C51" s="9"/>
      <c r="D51" s="27">
        <v>0</v>
      </c>
      <c r="E51" s="28">
        <v>0</v>
      </c>
      <c r="F51" s="29">
        <v>0</v>
      </c>
      <c r="H51" s="8" t="s">
        <v>65</v>
      </c>
      <c r="I51" s="9"/>
      <c r="J51" s="27">
        <v>0</v>
      </c>
      <c r="K51" s="28">
        <v>0</v>
      </c>
      <c r="L51" s="29">
        <v>0</v>
      </c>
      <c r="N51" s="8" t="s">
        <v>65</v>
      </c>
      <c r="O51" s="9"/>
      <c r="P51" s="27">
        <v>0</v>
      </c>
      <c r="Q51" s="28">
        <v>1</v>
      </c>
      <c r="R51" s="29">
        <v>0</v>
      </c>
    </row>
    <row r="52" spans="1:18" ht="13.5">
      <c r="A52" s="1" t="s">
        <v>66</v>
      </c>
      <c r="B52" s="8" t="s">
        <v>67</v>
      </c>
      <c r="C52" s="9"/>
      <c r="D52" s="27">
        <v>0</v>
      </c>
      <c r="E52" s="28">
        <v>0</v>
      </c>
      <c r="F52" s="29">
        <v>0</v>
      </c>
      <c r="H52" s="8" t="s">
        <v>67</v>
      </c>
      <c r="I52" s="9"/>
      <c r="J52" s="27">
        <v>0</v>
      </c>
      <c r="K52" s="28">
        <v>0</v>
      </c>
      <c r="L52" s="29">
        <v>0</v>
      </c>
      <c r="N52" s="8" t="s">
        <v>67</v>
      </c>
      <c r="O52" s="9"/>
      <c r="P52" s="27">
        <v>0</v>
      </c>
      <c r="Q52" s="28">
        <v>0</v>
      </c>
      <c r="R52" s="29">
        <v>0</v>
      </c>
    </row>
    <row r="53" spans="1:18" ht="13.5">
      <c r="A53" s="1" t="s">
        <v>68</v>
      </c>
      <c r="B53" s="8" t="s">
        <v>69</v>
      </c>
      <c r="C53" s="9"/>
      <c r="D53" s="27">
        <v>0</v>
      </c>
      <c r="E53" s="28">
        <v>0</v>
      </c>
      <c r="F53" s="29">
        <v>0</v>
      </c>
      <c r="H53" s="8" t="s">
        <v>69</v>
      </c>
      <c r="I53" s="9"/>
      <c r="J53" s="27">
        <v>0</v>
      </c>
      <c r="K53" s="28">
        <v>0</v>
      </c>
      <c r="L53" s="29">
        <v>0</v>
      </c>
      <c r="N53" s="8" t="s">
        <v>69</v>
      </c>
      <c r="O53" s="9"/>
      <c r="P53" s="27">
        <v>0</v>
      </c>
      <c r="Q53" s="28">
        <v>0</v>
      </c>
      <c r="R53" s="29">
        <v>0</v>
      </c>
    </row>
    <row r="54" spans="1:18" ht="13.5">
      <c r="A54" s="1" t="s">
        <v>70</v>
      </c>
      <c r="B54" s="8" t="s">
        <v>71</v>
      </c>
      <c r="C54" s="9"/>
      <c r="D54" s="27">
        <v>0</v>
      </c>
      <c r="E54" s="28">
        <v>0</v>
      </c>
      <c r="F54" s="29">
        <v>0</v>
      </c>
      <c r="H54" s="8" t="s">
        <v>71</v>
      </c>
      <c r="I54" s="9"/>
      <c r="J54" s="27">
        <v>0</v>
      </c>
      <c r="K54" s="28">
        <v>0</v>
      </c>
      <c r="L54" s="29">
        <v>0</v>
      </c>
      <c r="N54" s="8" t="s">
        <v>71</v>
      </c>
      <c r="O54" s="9"/>
      <c r="P54" s="27">
        <v>0</v>
      </c>
      <c r="Q54" s="28">
        <v>0</v>
      </c>
      <c r="R54" s="29">
        <v>0</v>
      </c>
    </row>
    <row r="55" spans="1:18" ht="13.5">
      <c r="A55" s="1" t="s">
        <v>72</v>
      </c>
      <c r="B55" s="8" t="s">
        <v>73</v>
      </c>
      <c r="C55" s="9"/>
      <c r="D55" s="27">
        <v>0</v>
      </c>
      <c r="E55" s="28">
        <v>0</v>
      </c>
      <c r="F55" s="29">
        <v>0</v>
      </c>
      <c r="H55" s="8" t="s">
        <v>73</v>
      </c>
      <c r="I55" s="9"/>
      <c r="J55" s="27">
        <v>0</v>
      </c>
      <c r="K55" s="28">
        <v>0</v>
      </c>
      <c r="L55" s="29">
        <v>0</v>
      </c>
      <c r="N55" s="8" t="s">
        <v>73</v>
      </c>
      <c r="O55" s="9"/>
      <c r="P55" s="27">
        <v>0</v>
      </c>
      <c r="Q55" s="28">
        <v>0</v>
      </c>
      <c r="R55" s="29">
        <v>0</v>
      </c>
    </row>
    <row r="56" spans="1:18" ht="13.5">
      <c r="A56" s="1" t="s">
        <v>74</v>
      </c>
      <c r="B56" s="8" t="s">
        <v>75</v>
      </c>
      <c r="C56" s="9"/>
      <c r="D56" s="27">
        <v>0</v>
      </c>
      <c r="E56" s="28">
        <v>0</v>
      </c>
      <c r="F56" s="29">
        <v>0</v>
      </c>
      <c r="H56" s="8" t="s">
        <v>75</v>
      </c>
      <c r="I56" s="9"/>
      <c r="J56" s="27">
        <v>0</v>
      </c>
      <c r="K56" s="28">
        <v>0</v>
      </c>
      <c r="L56" s="29">
        <v>0</v>
      </c>
      <c r="N56" s="8" t="s">
        <v>75</v>
      </c>
      <c r="O56" s="9"/>
      <c r="P56" s="27">
        <v>0</v>
      </c>
      <c r="Q56" s="28">
        <v>1</v>
      </c>
      <c r="R56" s="29">
        <v>1</v>
      </c>
    </row>
    <row r="57" spans="1:18" ht="13.5">
      <c r="A57" s="1" t="s">
        <v>76</v>
      </c>
      <c r="B57" s="8" t="s">
        <v>77</v>
      </c>
      <c r="C57" s="9"/>
      <c r="D57" s="27">
        <v>0</v>
      </c>
      <c r="E57" s="28">
        <v>0</v>
      </c>
      <c r="F57" s="29">
        <v>0</v>
      </c>
      <c r="H57" s="8" t="s">
        <v>77</v>
      </c>
      <c r="I57" s="9"/>
      <c r="J57" s="27">
        <v>0</v>
      </c>
      <c r="K57" s="28">
        <v>0</v>
      </c>
      <c r="L57" s="29">
        <v>0</v>
      </c>
      <c r="N57" s="8" t="s">
        <v>77</v>
      </c>
      <c r="O57" s="9"/>
      <c r="P57" s="27">
        <v>0</v>
      </c>
      <c r="Q57" s="28">
        <v>0</v>
      </c>
      <c r="R57" s="29">
        <v>0</v>
      </c>
    </row>
    <row r="58" spans="1:18" ht="13.5">
      <c r="A58" s="1" t="s">
        <v>78</v>
      </c>
      <c r="B58" s="8" t="s">
        <v>79</v>
      </c>
      <c r="C58" s="9"/>
      <c r="D58" s="27">
        <v>0</v>
      </c>
      <c r="E58" s="28">
        <v>0</v>
      </c>
      <c r="F58" s="29">
        <v>0</v>
      </c>
      <c r="H58" s="8" t="s">
        <v>79</v>
      </c>
      <c r="I58" s="9"/>
      <c r="J58" s="27">
        <v>0</v>
      </c>
      <c r="K58" s="28">
        <v>0</v>
      </c>
      <c r="L58" s="29">
        <v>0</v>
      </c>
      <c r="N58" s="8" t="s">
        <v>79</v>
      </c>
      <c r="O58" s="9"/>
      <c r="P58" s="27">
        <v>0</v>
      </c>
      <c r="Q58" s="28">
        <v>0</v>
      </c>
      <c r="R58" s="29">
        <v>0</v>
      </c>
    </row>
    <row r="59" spans="1:18" ht="13.5">
      <c r="A59" s="1" t="s">
        <v>80</v>
      </c>
      <c r="B59" s="8" t="s">
        <v>81</v>
      </c>
      <c r="C59" s="9"/>
      <c r="D59" s="27">
        <v>0</v>
      </c>
      <c r="E59" s="28">
        <v>0</v>
      </c>
      <c r="F59" s="29">
        <v>0</v>
      </c>
      <c r="H59" s="8" t="s">
        <v>81</v>
      </c>
      <c r="I59" s="9"/>
      <c r="J59" s="27">
        <v>0</v>
      </c>
      <c r="K59" s="28">
        <v>0</v>
      </c>
      <c r="L59" s="29">
        <v>0</v>
      </c>
      <c r="N59" s="8" t="s">
        <v>81</v>
      </c>
      <c r="O59" s="9"/>
      <c r="P59" s="27">
        <v>0</v>
      </c>
      <c r="Q59" s="28">
        <v>0</v>
      </c>
      <c r="R59" s="29">
        <v>0</v>
      </c>
    </row>
    <row r="60" spans="1:18" ht="13.5">
      <c r="A60" s="1" t="s">
        <v>82</v>
      </c>
      <c r="B60" s="8" t="s">
        <v>83</v>
      </c>
      <c r="C60" s="9"/>
      <c r="D60" s="27">
        <v>0</v>
      </c>
      <c r="E60" s="28">
        <v>0</v>
      </c>
      <c r="F60" s="29">
        <v>0</v>
      </c>
      <c r="H60" s="8" t="s">
        <v>83</v>
      </c>
      <c r="I60" s="9"/>
      <c r="J60" s="27">
        <v>0</v>
      </c>
      <c r="K60" s="28">
        <v>1</v>
      </c>
      <c r="L60" s="29">
        <v>0</v>
      </c>
      <c r="N60" s="8" t="s">
        <v>83</v>
      </c>
      <c r="O60" s="9"/>
      <c r="P60" s="27">
        <v>0</v>
      </c>
      <c r="Q60" s="28">
        <v>4</v>
      </c>
      <c r="R60" s="29">
        <v>2</v>
      </c>
    </row>
    <row r="61" spans="1:18" ht="13.5">
      <c r="A61" s="1" t="s">
        <v>84</v>
      </c>
      <c r="B61" s="8" t="s">
        <v>85</v>
      </c>
      <c r="C61" s="9"/>
      <c r="D61" s="27">
        <v>0</v>
      </c>
      <c r="E61" s="28">
        <v>0</v>
      </c>
      <c r="F61" s="29">
        <v>0</v>
      </c>
      <c r="H61" s="8" t="s">
        <v>85</v>
      </c>
      <c r="I61" s="9"/>
      <c r="J61" s="27">
        <v>0</v>
      </c>
      <c r="K61" s="28">
        <v>0</v>
      </c>
      <c r="L61" s="29">
        <v>0</v>
      </c>
      <c r="N61" s="8" t="s">
        <v>85</v>
      </c>
      <c r="O61" s="9"/>
      <c r="P61" s="27">
        <v>0</v>
      </c>
      <c r="Q61" s="28">
        <v>0</v>
      </c>
      <c r="R61" s="29">
        <v>0</v>
      </c>
    </row>
    <row r="62" spans="1:18" ht="13.5">
      <c r="A62" s="1" t="s">
        <v>86</v>
      </c>
      <c r="B62" s="8" t="s">
        <v>87</v>
      </c>
      <c r="C62" s="9"/>
      <c r="D62" s="27">
        <v>0</v>
      </c>
      <c r="E62" s="28">
        <v>0</v>
      </c>
      <c r="F62" s="29">
        <v>0</v>
      </c>
      <c r="H62" s="8" t="s">
        <v>87</v>
      </c>
      <c r="I62" s="9"/>
      <c r="J62" s="27">
        <v>0</v>
      </c>
      <c r="K62" s="28">
        <v>0</v>
      </c>
      <c r="L62" s="29">
        <v>0</v>
      </c>
      <c r="N62" s="8" t="s">
        <v>87</v>
      </c>
      <c r="O62" s="9"/>
      <c r="P62" s="27">
        <v>0</v>
      </c>
      <c r="Q62" s="28">
        <v>0</v>
      </c>
      <c r="R62" s="29">
        <v>0</v>
      </c>
    </row>
    <row r="63" spans="1:18" ht="13.5">
      <c r="A63" s="1" t="s">
        <v>88</v>
      </c>
      <c r="B63" s="8" t="s">
        <v>89</v>
      </c>
      <c r="C63" s="9"/>
      <c r="D63" s="27">
        <v>0</v>
      </c>
      <c r="E63" s="28">
        <v>0</v>
      </c>
      <c r="F63" s="29">
        <v>0</v>
      </c>
      <c r="H63" s="8" t="s">
        <v>89</v>
      </c>
      <c r="I63" s="9"/>
      <c r="J63" s="27">
        <v>0</v>
      </c>
      <c r="K63" s="28">
        <v>0</v>
      </c>
      <c r="L63" s="29">
        <v>0</v>
      </c>
      <c r="N63" s="8" t="s">
        <v>89</v>
      </c>
      <c r="O63" s="9"/>
      <c r="P63" s="27">
        <v>0</v>
      </c>
      <c r="Q63" s="28">
        <v>0</v>
      </c>
      <c r="R63" s="29">
        <v>0</v>
      </c>
    </row>
    <row r="64" spans="1:18" ht="13.5">
      <c r="A64" s="1" t="s">
        <v>90</v>
      </c>
      <c r="B64" s="8" t="s">
        <v>91</v>
      </c>
      <c r="C64" s="9"/>
      <c r="D64" s="27">
        <v>0</v>
      </c>
      <c r="E64" s="28">
        <v>0</v>
      </c>
      <c r="F64" s="29">
        <v>0</v>
      </c>
      <c r="H64" s="8" t="s">
        <v>91</v>
      </c>
      <c r="I64" s="9"/>
      <c r="J64" s="27">
        <v>0</v>
      </c>
      <c r="K64" s="28">
        <v>0</v>
      </c>
      <c r="L64" s="29">
        <v>0</v>
      </c>
      <c r="N64" s="8" t="s">
        <v>91</v>
      </c>
      <c r="O64" s="9"/>
      <c r="P64" s="27">
        <v>0</v>
      </c>
      <c r="Q64" s="28">
        <v>0</v>
      </c>
      <c r="R64" s="29">
        <v>0</v>
      </c>
    </row>
    <row r="65" spans="1:18" ht="13.5">
      <c r="A65" s="1" t="s">
        <v>92</v>
      </c>
      <c r="B65" s="8" t="s">
        <v>93</v>
      </c>
      <c r="C65" s="9"/>
      <c r="D65" s="27">
        <v>0</v>
      </c>
      <c r="E65" s="28">
        <v>0</v>
      </c>
      <c r="F65" s="29">
        <v>0</v>
      </c>
      <c r="H65" s="8" t="s">
        <v>93</v>
      </c>
      <c r="I65" s="9"/>
      <c r="J65" s="27">
        <v>0</v>
      </c>
      <c r="K65" s="28">
        <v>0</v>
      </c>
      <c r="L65" s="29">
        <v>0</v>
      </c>
      <c r="N65" s="8" t="s">
        <v>93</v>
      </c>
      <c r="O65" s="9"/>
      <c r="P65" s="27">
        <v>0</v>
      </c>
      <c r="Q65" s="28">
        <v>0</v>
      </c>
      <c r="R65" s="29">
        <v>0</v>
      </c>
    </row>
    <row r="66" spans="1:18" ht="13.5">
      <c r="A66" s="1" t="s">
        <v>94</v>
      </c>
      <c r="B66" s="8" t="s">
        <v>95</v>
      </c>
      <c r="C66" s="9" t="s">
        <v>138</v>
      </c>
      <c r="D66" s="27">
        <v>0</v>
      </c>
      <c r="E66" s="28">
        <v>0</v>
      </c>
      <c r="F66" s="29">
        <v>0</v>
      </c>
      <c r="H66" s="8" t="s">
        <v>95</v>
      </c>
      <c r="I66" s="9" t="s">
        <v>138</v>
      </c>
      <c r="J66" s="27">
        <v>0</v>
      </c>
      <c r="K66" s="28">
        <v>0</v>
      </c>
      <c r="L66" s="29">
        <v>0</v>
      </c>
      <c r="N66" s="8" t="s">
        <v>95</v>
      </c>
      <c r="O66" s="9" t="s">
        <v>138</v>
      </c>
      <c r="P66" s="27">
        <v>0</v>
      </c>
      <c r="Q66" s="28">
        <v>0</v>
      </c>
      <c r="R66" s="29">
        <v>0</v>
      </c>
    </row>
    <row r="67" spans="1:18" ht="13.5">
      <c r="A67" s="1" t="s">
        <v>96</v>
      </c>
      <c r="B67" s="8" t="s">
        <v>97</v>
      </c>
      <c r="C67" s="9" t="s">
        <v>139</v>
      </c>
      <c r="D67" s="27">
        <v>0</v>
      </c>
      <c r="E67" s="28">
        <v>0</v>
      </c>
      <c r="F67" s="29">
        <v>0</v>
      </c>
      <c r="H67" s="8" t="s">
        <v>97</v>
      </c>
      <c r="I67" s="9" t="s">
        <v>139</v>
      </c>
      <c r="J67" s="27">
        <v>0</v>
      </c>
      <c r="K67" s="28">
        <v>0</v>
      </c>
      <c r="L67" s="29">
        <v>0</v>
      </c>
      <c r="N67" s="8" t="s">
        <v>97</v>
      </c>
      <c r="O67" s="9" t="s">
        <v>139</v>
      </c>
      <c r="P67" s="27">
        <v>0</v>
      </c>
      <c r="Q67" s="28">
        <v>0</v>
      </c>
      <c r="R67" s="29">
        <v>0</v>
      </c>
    </row>
    <row r="68" spans="1:18" ht="13.5">
      <c r="A68" s="1" t="s">
        <v>98</v>
      </c>
      <c r="B68" s="8" t="s">
        <v>97</v>
      </c>
      <c r="C68" s="9" t="s">
        <v>140</v>
      </c>
      <c r="D68" s="27">
        <v>0</v>
      </c>
      <c r="E68" s="28">
        <v>0</v>
      </c>
      <c r="F68" s="29">
        <v>0</v>
      </c>
      <c r="H68" s="8" t="s">
        <v>97</v>
      </c>
      <c r="I68" s="9" t="s">
        <v>140</v>
      </c>
      <c r="J68" s="27">
        <v>0</v>
      </c>
      <c r="K68" s="28">
        <v>0</v>
      </c>
      <c r="L68" s="29">
        <v>0</v>
      </c>
      <c r="N68" s="8" t="s">
        <v>97</v>
      </c>
      <c r="O68" s="9" t="s">
        <v>140</v>
      </c>
      <c r="P68" s="27">
        <v>0</v>
      </c>
      <c r="Q68" s="28">
        <v>0</v>
      </c>
      <c r="R68" s="29">
        <v>0</v>
      </c>
    </row>
    <row r="69" spans="1:18" ht="13.5">
      <c r="A69" s="1" t="s">
        <v>99</v>
      </c>
      <c r="B69" s="8" t="s">
        <v>100</v>
      </c>
      <c r="C69" s="9" t="s">
        <v>141</v>
      </c>
      <c r="D69" s="27">
        <v>0</v>
      </c>
      <c r="E69" s="28">
        <v>0</v>
      </c>
      <c r="F69" s="29">
        <v>0</v>
      </c>
      <c r="H69" s="8" t="s">
        <v>100</v>
      </c>
      <c r="I69" s="9" t="s">
        <v>141</v>
      </c>
      <c r="J69" s="27">
        <v>0</v>
      </c>
      <c r="K69" s="28">
        <v>0</v>
      </c>
      <c r="L69" s="29">
        <v>0</v>
      </c>
      <c r="N69" s="8" t="s">
        <v>100</v>
      </c>
      <c r="O69" s="9" t="s">
        <v>141</v>
      </c>
      <c r="P69" s="27">
        <v>0</v>
      </c>
      <c r="Q69" s="28">
        <v>0</v>
      </c>
      <c r="R69" s="29">
        <v>0</v>
      </c>
    </row>
    <row r="70" spans="1:18" ht="13.5">
      <c r="A70" s="1" t="s">
        <v>101</v>
      </c>
      <c r="B70" s="8" t="s">
        <v>102</v>
      </c>
      <c r="C70" s="9" t="s">
        <v>142</v>
      </c>
      <c r="D70" s="27">
        <v>0</v>
      </c>
      <c r="E70" s="28">
        <v>0</v>
      </c>
      <c r="F70" s="29">
        <v>0</v>
      </c>
      <c r="H70" s="8" t="s">
        <v>102</v>
      </c>
      <c r="I70" s="9" t="s">
        <v>142</v>
      </c>
      <c r="J70" s="27">
        <v>0</v>
      </c>
      <c r="K70" s="28">
        <v>0</v>
      </c>
      <c r="L70" s="29">
        <v>0</v>
      </c>
      <c r="N70" s="8" t="s">
        <v>102</v>
      </c>
      <c r="O70" s="9" t="s">
        <v>142</v>
      </c>
      <c r="P70" s="27">
        <v>0</v>
      </c>
      <c r="Q70" s="28">
        <v>0</v>
      </c>
      <c r="R70" s="29">
        <v>0</v>
      </c>
    </row>
    <row r="71" spans="1:18" ht="13.5">
      <c r="A71" s="1" t="s">
        <v>103</v>
      </c>
      <c r="B71" s="8" t="s">
        <v>102</v>
      </c>
      <c r="C71" s="9" t="s">
        <v>143</v>
      </c>
      <c r="D71" s="27">
        <v>0</v>
      </c>
      <c r="E71" s="28">
        <v>0</v>
      </c>
      <c r="F71" s="29">
        <v>0</v>
      </c>
      <c r="H71" s="8" t="s">
        <v>102</v>
      </c>
      <c r="I71" s="9" t="s">
        <v>143</v>
      </c>
      <c r="J71" s="27">
        <v>0</v>
      </c>
      <c r="K71" s="28">
        <v>0</v>
      </c>
      <c r="L71" s="29">
        <v>0</v>
      </c>
      <c r="N71" s="8" t="s">
        <v>102</v>
      </c>
      <c r="O71" s="9" t="s">
        <v>143</v>
      </c>
      <c r="P71" s="27">
        <v>0</v>
      </c>
      <c r="Q71" s="28">
        <v>0</v>
      </c>
      <c r="R71" s="29">
        <v>0</v>
      </c>
    </row>
    <row r="72" spans="1:18" ht="13.5">
      <c r="A72" s="1" t="s">
        <v>104</v>
      </c>
      <c r="B72" s="8" t="s">
        <v>102</v>
      </c>
      <c r="C72" s="9" t="s">
        <v>144</v>
      </c>
      <c r="D72" s="27">
        <v>0</v>
      </c>
      <c r="E72" s="28">
        <v>0</v>
      </c>
      <c r="F72" s="29">
        <v>0</v>
      </c>
      <c r="H72" s="8" t="s">
        <v>102</v>
      </c>
      <c r="I72" s="9" t="s">
        <v>144</v>
      </c>
      <c r="J72" s="27">
        <v>0</v>
      </c>
      <c r="K72" s="28">
        <v>0</v>
      </c>
      <c r="L72" s="29">
        <v>0</v>
      </c>
      <c r="N72" s="8" t="s">
        <v>102</v>
      </c>
      <c r="O72" s="9" t="s">
        <v>144</v>
      </c>
      <c r="P72" s="27">
        <v>0</v>
      </c>
      <c r="Q72" s="28">
        <v>0</v>
      </c>
      <c r="R72" s="29">
        <v>0</v>
      </c>
    </row>
    <row r="73" spans="1:18" ht="13.5">
      <c r="A73" s="1" t="s">
        <v>105</v>
      </c>
      <c r="B73" s="8" t="s">
        <v>106</v>
      </c>
      <c r="C73" s="9" t="s">
        <v>145</v>
      </c>
      <c r="D73" s="27">
        <v>0</v>
      </c>
      <c r="E73" s="28">
        <v>0</v>
      </c>
      <c r="F73" s="29">
        <v>0</v>
      </c>
      <c r="H73" s="264" t="s">
        <v>106</v>
      </c>
      <c r="I73" s="9" t="s">
        <v>145</v>
      </c>
      <c r="J73" s="27">
        <v>0</v>
      </c>
      <c r="K73" s="28">
        <v>0</v>
      </c>
      <c r="L73" s="29">
        <v>0</v>
      </c>
      <c r="N73" s="264" t="s">
        <v>106</v>
      </c>
      <c r="O73" s="9" t="s">
        <v>145</v>
      </c>
      <c r="P73" s="27">
        <v>0</v>
      </c>
      <c r="Q73" s="28">
        <v>0</v>
      </c>
      <c r="R73" s="29">
        <v>0</v>
      </c>
    </row>
    <row r="74" spans="1:18" ht="13.5">
      <c r="A74" s="1" t="s">
        <v>107</v>
      </c>
      <c r="B74" s="8" t="s">
        <v>106</v>
      </c>
      <c r="C74" s="9" t="s">
        <v>146</v>
      </c>
      <c r="D74" s="27">
        <v>0</v>
      </c>
      <c r="E74" s="28">
        <v>0</v>
      </c>
      <c r="F74" s="29">
        <v>0</v>
      </c>
      <c r="H74" s="264" t="s">
        <v>106</v>
      </c>
      <c r="I74" s="9" t="s">
        <v>146</v>
      </c>
      <c r="J74" s="27">
        <v>0</v>
      </c>
      <c r="K74" s="28">
        <v>0</v>
      </c>
      <c r="L74" s="29">
        <v>0</v>
      </c>
      <c r="N74" s="264" t="s">
        <v>106</v>
      </c>
      <c r="O74" s="9" t="s">
        <v>146</v>
      </c>
      <c r="P74" s="27">
        <v>0</v>
      </c>
      <c r="Q74" s="28">
        <v>0</v>
      </c>
      <c r="R74" s="29">
        <v>0</v>
      </c>
    </row>
    <row r="75" spans="1:18" ht="14.25" thickBot="1">
      <c r="A75" s="1" t="s">
        <v>108</v>
      </c>
      <c r="B75" s="10" t="s">
        <v>106</v>
      </c>
      <c r="C75" s="51" t="s">
        <v>147</v>
      </c>
      <c r="D75" s="33">
        <v>0</v>
      </c>
      <c r="E75" s="34">
        <v>0</v>
      </c>
      <c r="F75" s="35">
        <v>0</v>
      </c>
      <c r="H75" s="265" t="s">
        <v>106</v>
      </c>
      <c r="I75" s="51" t="s">
        <v>147</v>
      </c>
      <c r="J75" s="33">
        <v>0</v>
      </c>
      <c r="K75" s="34">
        <v>0</v>
      </c>
      <c r="L75" s="35">
        <v>0</v>
      </c>
      <c r="N75" s="265" t="s">
        <v>106</v>
      </c>
      <c r="O75" s="51" t="s">
        <v>147</v>
      </c>
      <c r="P75" s="33">
        <v>0</v>
      </c>
      <c r="Q75" s="34">
        <v>0</v>
      </c>
      <c r="R75" s="35">
        <v>0</v>
      </c>
    </row>
    <row r="76" ht="6" customHeight="1" thickBot="1"/>
    <row r="77" spans="2:18" ht="14.25" thickBot="1">
      <c r="B77" s="471" t="s">
        <v>157</v>
      </c>
      <c r="C77" s="472"/>
      <c r="D77" s="43">
        <f>SUM(D81:D83)</f>
        <v>0</v>
      </c>
      <c r="E77" s="43">
        <f>SUM(E81:E83)</f>
        <v>0</v>
      </c>
      <c r="F77" s="44">
        <f>SUM(F81:F83)</f>
        <v>0</v>
      </c>
      <c r="H77" s="432" t="s">
        <v>157</v>
      </c>
      <c r="I77" s="459"/>
      <c r="J77" s="390">
        <f>SUM(J81:J83)</f>
        <v>0</v>
      </c>
      <c r="K77" s="43">
        <f>SUM(K81:K83)</f>
        <v>16</v>
      </c>
      <c r="L77" s="44">
        <f>SUM(L81:L83)</f>
        <v>0</v>
      </c>
      <c r="N77" s="432" t="s">
        <v>157</v>
      </c>
      <c r="O77" s="459"/>
      <c r="P77" s="390">
        <f>SUM(P81:P83)</f>
        <v>0</v>
      </c>
      <c r="Q77" s="43">
        <f>SUM(Q81:Q83)</f>
        <v>68</v>
      </c>
      <c r="R77" s="44">
        <f>SUM(R81:R83)</f>
        <v>26</v>
      </c>
    </row>
    <row r="78" ht="14.25" thickBot="1"/>
    <row r="79" spans="2:18" ht="13.5">
      <c r="B79" s="502"/>
      <c r="C79" s="503"/>
      <c r="D79" s="437" t="s">
        <v>148</v>
      </c>
      <c r="E79" s="456" t="s">
        <v>149</v>
      </c>
      <c r="F79" s="454" t="s">
        <v>150</v>
      </c>
      <c r="H79" s="502" t="s">
        <v>412</v>
      </c>
      <c r="I79" s="503"/>
      <c r="J79" s="457" t="s">
        <v>148</v>
      </c>
      <c r="K79" s="456" t="s">
        <v>149</v>
      </c>
      <c r="L79" s="454" t="s">
        <v>150</v>
      </c>
      <c r="N79" s="502" t="s">
        <v>412</v>
      </c>
      <c r="O79" s="503"/>
      <c r="P79" s="457" t="s">
        <v>148</v>
      </c>
      <c r="Q79" s="456" t="s">
        <v>149</v>
      </c>
      <c r="R79" s="454" t="s">
        <v>150</v>
      </c>
    </row>
    <row r="80" spans="2:18" ht="14.25" thickBot="1">
      <c r="B80" s="504"/>
      <c r="C80" s="505"/>
      <c r="D80" s="464"/>
      <c r="E80" s="453"/>
      <c r="F80" s="435"/>
      <c r="H80" s="504"/>
      <c r="I80" s="505"/>
      <c r="J80" s="501"/>
      <c r="K80" s="463"/>
      <c r="L80" s="455"/>
      <c r="N80" s="504"/>
      <c r="O80" s="505"/>
      <c r="P80" s="501"/>
      <c r="Q80" s="463"/>
      <c r="R80" s="455"/>
    </row>
    <row r="81" spans="2:18" ht="13.5">
      <c r="B81" s="495" t="s">
        <v>154</v>
      </c>
      <c r="C81" s="441"/>
      <c r="D81" s="13">
        <f>SUM(D4:D27)</f>
        <v>0</v>
      </c>
      <c r="E81" s="13">
        <f>SUM(E4:E27)</f>
        <v>0</v>
      </c>
      <c r="F81" s="54">
        <f>SUM(F4:F27)</f>
        <v>0</v>
      </c>
      <c r="H81" s="429" t="s">
        <v>154</v>
      </c>
      <c r="I81" s="460"/>
      <c r="J81" s="172">
        <f aca="true" t="shared" si="0" ref="J81:R81">SUM(J4:J27)</f>
        <v>0</v>
      </c>
      <c r="K81" s="13">
        <f t="shared" si="0"/>
        <v>11</v>
      </c>
      <c r="L81" s="54">
        <f t="shared" si="0"/>
        <v>0</v>
      </c>
      <c r="N81" s="429" t="s">
        <v>154</v>
      </c>
      <c r="O81" s="460"/>
      <c r="P81" s="172">
        <f t="shared" si="0"/>
        <v>0</v>
      </c>
      <c r="Q81" s="13">
        <f t="shared" si="0"/>
        <v>38</v>
      </c>
      <c r="R81" s="54">
        <f t="shared" si="0"/>
        <v>16</v>
      </c>
    </row>
    <row r="82" spans="2:18" ht="14.25" thickBot="1">
      <c r="B82" s="496" t="s">
        <v>155</v>
      </c>
      <c r="C82" s="497"/>
      <c r="D82" s="3">
        <f>SUM(D28:D34)</f>
        <v>0</v>
      </c>
      <c r="E82" s="3">
        <f>SUM(E28:E34)</f>
        <v>0</v>
      </c>
      <c r="F82" s="14">
        <f>SUM(F28:F34)</f>
        <v>0</v>
      </c>
      <c r="H82" s="423" t="s">
        <v>155</v>
      </c>
      <c r="I82" s="461"/>
      <c r="J82" s="221">
        <f aca="true" t="shared" si="1" ref="J82:R82">SUM(J28:J34)</f>
        <v>0</v>
      </c>
      <c r="K82" s="218">
        <f t="shared" si="1"/>
        <v>0</v>
      </c>
      <c r="L82" s="222">
        <f t="shared" si="1"/>
        <v>0</v>
      </c>
      <c r="N82" s="423" t="s">
        <v>155</v>
      </c>
      <c r="O82" s="461"/>
      <c r="P82" s="221">
        <f t="shared" si="1"/>
        <v>0</v>
      </c>
      <c r="Q82" s="218">
        <f t="shared" si="1"/>
        <v>6</v>
      </c>
      <c r="R82" s="222">
        <f t="shared" si="1"/>
        <v>1</v>
      </c>
    </row>
    <row r="83" spans="2:18" ht="14.25" hidden="1" thickBot="1">
      <c r="B83" s="496" t="s">
        <v>192</v>
      </c>
      <c r="C83" s="497"/>
      <c r="D83" s="40">
        <f>SUM(D35:D75)</f>
        <v>0</v>
      </c>
      <c r="E83" s="40">
        <f>SUM(E35:E75)</f>
        <v>0</v>
      </c>
      <c r="F83" s="41">
        <f>SUM(F35:F75)</f>
        <v>0</v>
      </c>
      <c r="H83" s="434" t="s">
        <v>156</v>
      </c>
      <c r="I83" s="524"/>
      <c r="J83" s="359">
        <f aca="true" t="shared" si="2" ref="J83:R83">SUM(J35:J75)</f>
        <v>0</v>
      </c>
      <c r="K83" s="216">
        <f t="shared" si="2"/>
        <v>5</v>
      </c>
      <c r="L83" s="237">
        <f t="shared" si="2"/>
        <v>0</v>
      </c>
      <c r="N83" s="434" t="s">
        <v>156</v>
      </c>
      <c r="O83" s="524"/>
      <c r="P83" s="359">
        <f t="shared" si="2"/>
        <v>0</v>
      </c>
      <c r="Q83" s="216">
        <f t="shared" si="2"/>
        <v>24</v>
      </c>
      <c r="R83" s="237">
        <f t="shared" si="2"/>
        <v>9</v>
      </c>
    </row>
    <row r="84" spans="2:14" ht="13.5">
      <c r="B84" s="17"/>
      <c r="H84" s="1" t="s">
        <v>384</v>
      </c>
      <c r="N84" s="1" t="s">
        <v>384</v>
      </c>
    </row>
    <row r="86" spans="2:14" ht="13.5">
      <c r="B86" s="4"/>
      <c r="H86" s="4"/>
      <c r="N86" s="4"/>
    </row>
  </sheetData>
  <sheetProtection/>
  <mergeCells count="36">
    <mergeCell ref="R79:R80"/>
    <mergeCell ref="P2:P3"/>
    <mergeCell ref="Q2:Q3"/>
    <mergeCell ref="R2:R3"/>
    <mergeCell ref="H77:I77"/>
    <mergeCell ref="H79:I80"/>
    <mergeCell ref="K2:K3"/>
    <mergeCell ref="L2:L3"/>
    <mergeCell ref="K79:K80"/>
    <mergeCell ref="L79:L80"/>
    <mergeCell ref="H83:I83"/>
    <mergeCell ref="Q79:Q80"/>
    <mergeCell ref="D2:D3"/>
    <mergeCell ref="E2:E3"/>
    <mergeCell ref="F2:F3"/>
    <mergeCell ref="P79:P80"/>
    <mergeCell ref="H2:I3"/>
    <mergeCell ref="J2:J3"/>
    <mergeCell ref="N81:O81"/>
    <mergeCell ref="N82:O82"/>
    <mergeCell ref="D79:D80"/>
    <mergeCell ref="E79:E80"/>
    <mergeCell ref="F79:F80"/>
    <mergeCell ref="J79:J80"/>
    <mergeCell ref="H81:I81"/>
    <mergeCell ref="H82:I82"/>
    <mergeCell ref="N83:O83"/>
    <mergeCell ref="N77:O77"/>
    <mergeCell ref="B2:C3"/>
    <mergeCell ref="B79:C80"/>
    <mergeCell ref="B81:C81"/>
    <mergeCell ref="B82:C82"/>
    <mergeCell ref="B83:C83"/>
    <mergeCell ref="B77:C77"/>
    <mergeCell ref="N2:O3"/>
    <mergeCell ref="N79:O80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&amp;C&amp;14&amp;P+34 </oddFooter>
  </headerFooter>
  <colBreaks count="3" manualBreakCount="3">
    <brk id="1" max="82" man="1"/>
    <brk id="7" max="82" man="1"/>
    <brk id="13" max="83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6"/>
  </sheetPr>
  <dimension ref="A1:R86"/>
  <sheetViews>
    <sheetView view="pageBreakPreview" zoomScale="75" zoomScaleSheetLayoutView="75" zoomScalePageLayoutView="0" workbookViewId="0" topLeftCell="A1">
      <selection activeCell="H84" sqref="H84"/>
    </sheetView>
  </sheetViews>
  <sheetFormatPr defaultColWidth="9.140625" defaultRowHeight="15"/>
  <cols>
    <col min="2" max="2" width="7.140625" style="0" hidden="1" customWidth="1"/>
    <col min="3" max="3" width="7.57421875" style="0" hidden="1" customWidth="1"/>
    <col min="4" max="6" width="9.00390625" style="0" hidden="1" customWidth="1"/>
    <col min="7" max="7" width="36.57421875" style="0" hidden="1" customWidth="1"/>
    <col min="8" max="8" width="7.140625" style="0" customWidth="1"/>
    <col min="9" max="9" width="7.57421875" style="0" customWidth="1"/>
    <col min="13" max="13" width="36.57421875" style="0" customWidth="1"/>
    <col min="14" max="14" width="7.140625" style="0" customWidth="1"/>
    <col min="15" max="15" width="7.57421875" style="0" customWidth="1"/>
    <col min="19" max="19" width="36.57421875" style="0" customWidth="1"/>
  </cols>
  <sheetData>
    <row r="1" spans="2:14" s="293" customFormat="1" ht="14.25" thickBot="1">
      <c r="B1" s="293" t="s">
        <v>240</v>
      </c>
      <c r="H1" s="293" t="s">
        <v>241</v>
      </c>
      <c r="N1" s="293" t="s">
        <v>242</v>
      </c>
    </row>
    <row r="2" spans="2:18" ht="13.5">
      <c r="B2" s="429"/>
      <c r="C2" s="430"/>
      <c r="D2" s="437" t="s">
        <v>148</v>
      </c>
      <c r="E2" s="456" t="s">
        <v>149</v>
      </c>
      <c r="F2" s="454" t="s">
        <v>150</v>
      </c>
      <c r="H2" s="429" t="s">
        <v>409</v>
      </c>
      <c r="I2" s="430"/>
      <c r="J2" s="437" t="s">
        <v>148</v>
      </c>
      <c r="K2" s="456" t="s">
        <v>149</v>
      </c>
      <c r="L2" s="454" t="s">
        <v>150</v>
      </c>
      <c r="N2" s="429" t="s">
        <v>409</v>
      </c>
      <c r="O2" s="430"/>
      <c r="P2" s="437" t="s">
        <v>148</v>
      </c>
      <c r="Q2" s="456" t="s">
        <v>149</v>
      </c>
      <c r="R2" s="454" t="s">
        <v>150</v>
      </c>
    </row>
    <row r="3" spans="2:18" ht="14.25" thickBot="1">
      <c r="B3" s="423"/>
      <c r="C3" s="424"/>
      <c r="D3" s="464"/>
      <c r="E3" s="453"/>
      <c r="F3" s="435"/>
      <c r="H3" s="423"/>
      <c r="I3" s="424"/>
      <c r="J3" s="464"/>
      <c r="K3" s="453"/>
      <c r="L3" s="435"/>
      <c r="N3" s="423"/>
      <c r="O3" s="424"/>
      <c r="P3" s="464"/>
      <c r="Q3" s="453"/>
      <c r="R3" s="435"/>
    </row>
    <row r="4" spans="1:18" ht="13.5">
      <c r="A4" s="1" t="s">
        <v>0</v>
      </c>
      <c r="B4" s="15" t="s">
        <v>1</v>
      </c>
      <c r="C4" s="16" t="s">
        <v>163</v>
      </c>
      <c r="D4" s="22">
        <v>0</v>
      </c>
      <c r="E4" s="23">
        <v>0</v>
      </c>
      <c r="F4" s="24">
        <v>0</v>
      </c>
      <c r="H4" s="15" t="s">
        <v>1</v>
      </c>
      <c r="I4" s="16" t="s">
        <v>200</v>
      </c>
      <c r="J4" s="22">
        <v>0</v>
      </c>
      <c r="K4" s="23">
        <v>0</v>
      </c>
      <c r="L4" s="24">
        <v>0</v>
      </c>
      <c r="N4" s="15" t="s">
        <v>1</v>
      </c>
      <c r="O4" s="16" t="s">
        <v>163</v>
      </c>
      <c r="P4" s="22">
        <v>0</v>
      </c>
      <c r="Q4" s="23">
        <v>1</v>
      </c>
      <c r="R4" s="24">
        <v>0</v>
      </c>
    </row>
    <row r="5" spans="1:18" ht="13.5">
      <c r="A5" s="1" t="s">
        <v>2</v>
      </c>
      <c r="B5" s="8" t="s">
        <v>1</v>
      </c>
      <c r="C5" s="9" t="s">
        <v>109</v>
      </c>
      <c r="D5" s="27">
        <v>0</v>
      </c>
      <c r="E5" s="28">
        <v>0</v>
      </c>
      <c r="F5" s="29">
        <v>0</v>
      </c>
      <c r="H5" s="8" t="s">
        <v>1</v>
      </c>
      <c r="I5" s="9" t="s">
        <v>109</v>
      </c>
      <c r="J5" s="27">
        <v>0</v>
      </c>
      <c r="K5" s="28">
        <v>0</v>
      </c>
      <c r="L5" s="29">
        <v>0</v>
      </c>
      <c r="N5" s="8" t="s">
        <v>1</v>
      </c>
      <c r="O5" s="9" t="s">
        <v>109</v>
      </c>
      <c r="P5" s="27">
        <v>0</v>
      </c>
      <c r="Q5" s="28">
        <v>1</v>
      </c>
      <c r="R5" s="29">
        <v>0</v>
      </c>
    </row>
    <row r="6" spans="1:18" ht="13.5">
      <c r="A6" s="1" t="s">
        <v>3</v>
      </c>
      <c r="B6" s="8" t="s">
        <v>1</v>
      </c>
      <c r="C6" s="9" t="s">
        <v>110</v>
      </c>
      <c r="D6" s="27">
        <v>0</v>
      </c>
      <c r="E6" s="28">
        <v>0</v>
      </c>
      <c r="F6" s="29">
        <v>0</v>
      </c>
      <c r="H6" s="8" t="s">
        <v>1</v>
      </c>
      <c r="I6" s="9" t="s">
        <v>110</v>
      </c>
      <c r="J6" s="27">
        <v>0</v>
      </c>
      <c r="K6" s="28">
        <v>0</v>
      </c>
      <c r="L6" s="29">
        <v>0</v>
      </c>
      <c r="N6" s="8" t="s">
        <v>1</v>
      </c>
      <c r="O6" s="9" t="s">
        <v>110</v>
      </c>
      <c r="P6" s="27">
        <v>0</v>
      </c>
      <c r="Q6" s="28">
        <v>0</v>
      </c>
      <c r="R6" s="29">
        <v>0</v>
      </c>
    </row>
    <row r="7" spans="1:18" ht="13.5">
      <c r="A7" s="1" t="s">
        <v>4</v>
      </c>
      <c r="B7" s="8" t="s">
        <v>1</v>
      </c>
      <c r="C7" s="9" t="s">
        <v>111</v>
      </c>
      <c r="D7" s="27">
        <v>0</v>
      </c>
      <c r="E7" s="28">
        <v>0</v>
      </c>
      <c r="F7" s="29">
        <v>0</v>
      </c>
      <c r="H7" s="8" t="s">
        <v>1</v>
      </c>
      <c r="I7" s="9" t="s">
        <v>111</v>
      </c>
      <c r="J7" s="27">
        <v>0</v>
      </c>
      <c r="K7" s="28">
        <v>0</v>
      </c>
      <c r="L7" s="29">
        <v>0</v>
      </c>
      <c r="N7" s="8" t="s">
        <v>1</v>
      </c>
      <c r="O7" s="9" t="s">
        <v>111</v>
      </c>
      <c r="P7" s="27">
        <v>0</v>
      </c>
      <c r="Q7" s="28">
        <v>0</v>
      </c>
      <c r="R7" s="29">
        <v>0</v>
      </c>
    </row>
    <row r="8" spans="1:18" ht="13.5">
      <c r="A8" s="1" t="s">
        <v>5</v>
      </c>
      <c r="B8" s="8" t="s">
        <v>1</v>
      </c>
      <c r="C8" s="9" t="s">
        <v>112</v>
      </c>
      <c r="D8" s="27">
        <v>0</v>
      </c>
      <c r="E8" s="28">
        <v>0</v>
      </c>
      <c r="F8" s="29">
        <v>0</v>
      </c>
      <c r="H8" s="8" t="s">
        <v>1</v>
      </c>
      <c r="I8" s="9" t="s">
        <v>112</v>
      </c>
      <c r="J8" s="27">
        <v>0</v>
      </c>
      <c r="K8" s="28">
        <v>0</v>
      </c>
      <c r="L8" s="29">
        <v>0</v>
      </c>
      <c r="N8" s="8" t="s">
        <v>1</v>
      </c>
      <c r="O8" s="9" t="s">
        <v>112</v>
      </c>
      <c r="P8" s="27">
        <v>0</v>
      </c>
      <c r="Q8" s="28">
        <v>0</v>
      </c>
      <c r="R8" s="29">
        <v>0</v>
      </c>
    </row>
    <row r="9" spans="1:18" ht="13.5">
      <c r="A9" s="1" t="s">
        <v>6</v>
      </c>
      <c r="B9" s="8" t="s">
        <v>1</v>
      </c>
      <c r="C9" s="9" t="s">
        <v>113</v>
      </c>
      <c r="D9" s="27">
        <v>0</v>
      </c>
      <c r="E9" s="28">
        <v>0</v>
      </c>
      <c r="F9" s="29">
        <v>0</v>
      </c>
      <c r="H9" s="8" t="s">
        <v>1</v>
      </c>
      <c r="I9" s="9" t="s">
        <v>113</v>
      </c>
      <c r="J9" s="27">
        <v>0</v>
      </c>
      <c r="K9" s="28">
        <v>0</v>
      </c>
      <c r="L9" s="29">
        <v>0</v>
      </c>
      <c r="N9" s="8" t="s">
        <v>1</v>
      </c>
      <c r="O9" s="9" t="s">
        <v>113</v>
      </c>
      <c r="P9" s="27">
        <v>0</v>
      </c>
      <c r="Q9" s="28">
        <v>1</v>
      </c>
      <c r="R9" s="29">
        <v>0</v>
      </c>
    </row>
    <row r="10" spans="1:18" ht="13.5">
      <c r="A10" s="1" t="s">
        <v>7</v>
      </c>
      <c r="B10" s="8" t="s">
        <v>1</v>
      </c>
      <c r="C10" s="9" t="s">
        <v>114</v>
      </c>
      <c r="D10" s="27">
        <v>0</v>
      </c>
      <c r="E10" s="28">
        <v>0</v>
      </c>
      <c r="F10" s="29">
        <v>0</v>
      </c>
      <c r="H10" s="8" t="s">
        <v>1</v>
      </c>
      <c r="I10" s="9" t="s">
        <v>114</v>
      </c>
      <c r="J10" s="27">
        <v>0</v>
      </c>
      <c r="K10" s="28">
        <v>0</v>
      </c>
      <c r="L10" s="29">
        <v>0</v>
      </c>
      <c r="N10" s="8" t="s">
        <v>1</v>
      </c>
      <c r="O10" s="9" t="s">
        <v>114</v>
      </c>
      <c r="P10" s="27">
        <v>0</v>
      </c>
      <c r="Q10" s="28">
        <v>0</v>
      </c>
      <c r="R10" s="29">
        <v>0</v>
      </c>
    </row>
    <row r="11" spans="1:18" ht="13.5">
      <c r="A11" s="1" t="s">
        <v>8</v>
      </c>
      <c r="B11" s="8" t="s">
        <v>1</v>
      </c>
      <c r="C11" s="9" t="s">
        <v>115</v>
      </c>
      <c r="D11" s="27">
        <v>0</v>
      </c>
      <c r="E11" s="28">
        <v>0</v>
      </c>
      <c r="F11" s="29">
        <v>0</v>
      </c>
      <c r="H11" s="8" t="s">
        <v>1</v>
      </c>
      <c r="I11" s="9" t="s">
        <v>115</v>
      </c>
      <c r="J11" s="27">
        <v>0</v>
      </c>
      <c r="K11" s="28">
        <v>0</v>
      </c>
      <c r="L11" s="29">
        <v>0</v>
      </c>
      <c r="N11" s="8" t="s">
        <v>1</v>
      </c>
      <c r="O11" s="9" t="s">
        <v>115</v>
      </c>
      <c r="P11" s="27">
        <v>0</v>
      </c>
      <c r="Q11" s="28">
        <v>0</v>
      </c>
      <c r="R11" s="29">
        <v>0</v>
      </c>
    </row>
    <row r="12" spans="1:18" ht="13.5">
      <c r="A12" s="1" t="s">
        <v>9</v>
      </c>
      <c r="B12" s="8" t="s">
        <v>1</v>
      </c>
      <c r="C12" s="9" t="s">
        <v>116</v>
      </c>
      <c r="D12" s="27">
        <v>0</v>
      </c>
      <c r="E12" s="28">
        <v>0</v>
      </c>
      <c r="F12" s="29">
        <v>0</v>
      </c>
      <c r="H12" s="8" t="s">
        <v>1</v>
      </c>
      <c r="I12" s="9" t="s">
        <v>116</v>
      </c>
      <c r="J12" s="27">
        <v>0</v>
      </c>
      <c r="K12" s="28">
        <v>0</v>
      </c>
      <c r="L12" s="29">
        <v>0</v>
      </c>
      <c r="N12" s="8" t="s">
        <v>1</v>
      </c>
      <c r="O12" s="9" t="s">
        <v>116</v>
      </c>
      <c r="P12" s="27">
        <v>0</v>
      </c>
      <c r="Q12" s="28">
        <v>0</v>
      </c>
      <c r="R12" s="29">
        <v>0</v>
      </c>
    </row>
    <row r="13" spans="1:18" ht="13.5">
      <c r="A13" s="1" t="s">
        <v>10</v>
      </c>
      <c r="B13" s="8" t="s">
        <v>1</v>
      </c>
      <c r="C13" s="9" t="s">
        <v>117</v>
      </c>
      <c r="D13" s="27">
        <v>0</v>
      </c>
      <c r="E13" s="28">
        <v>0</v>
      </c>
      <c r="F13" s="29">
        <v>0</v>
      </c>
      <c r="H13" s="8" t="s">
        <v>1</v>
      </c>
      <c r="I13" s="9" t="s">
        <v>117</v>
      </c>
      <c r="J13" s="27">
        <v>0</v>
      </c>
      <c r="K13" s="28">
        <v>0</v>
      </c>
      <c r="L13" s="29">
        <v>0</v>
      </c>
      <c r="N13" s="8" t="s">
        <v>1</v>
      </c>
      <c r="O13" s="9" t="s">
        <v>117</v>
      </c>
      <c r="P13" s="27">
        <v>0</v>
      </c>
      <c r="Q13" s="28">
        <v>0</v>
      </c>
      <c r="R13" s="29">
        <v>0</v>
      </c>
    </row>
    <row r="14" spans="1:18" ht="13.5">
      <c r="A14" s="1" t="s">
        <v>11</v>
      </c>
      <c r="B14" s="8" t="s">
        <v>1</v>
      </c>
      <c r="C14" s="9" t="s">
        <v>118</v>
      </c>
      <c r="D14" s="27">
        <v>0</v>
      </c>
      <c r="E14" s="28">
        <v>0</v>
      </c>
      <c r="F14" s="29">
        <v>0</v>
      </c>
      <c r="H14" s="8" t="s">
        <v>1</v>
      </c>
      <c r="I14" s="9" t="s">
        <v>118</v>
      </c>
      <c r="J14" s="27">
        <v>0</v>
      </c>
      <c r="K14" s="28">
        <v>0</v>
      </c>
      <c r="L14" s="29">
        <v>0</v>
      </c>
      <c r="N14" s="8" t="s">
        <v>1</v>
      </c>
      <c r="O14" s="9" t="s">
        <v>118</v>
      </c>
      <c r="P14" s="27">
        <v>0</v>
      </c>
      <c r="Q14" s="28">
        <v>0</v>
      </c>
      <c r="R14" s="29">
        <v>0</v>
      </c>
    </row>
    <row r="15" spans="1:18" ht="13.5">
      <c r="A15" s="1" t="s">
        <v>12</v>
      </c>
      <c r="B15" s="8" t="s">
        <v>1</v>
      </c>
      <c r="C15" s="9" t="s">
        <v>119</v>
      </c>
      <c r="D15" s="27">
        <v>0</v>
      </c>
      <c r="E15" s="28">
        <v>0</v>
      </c>
      <c r="F15" s="29">
        <v>0</v>
      </c>
      <c r="H15" s="8" t="s">
        <v>1</v>
      </c>
      <c r="I15" s="9" t="s">
        <v>119</v>
      </c>
      <c r="J15" s="27">
        <v>0</v>
      </c>
      <c r="K15" s="28">
        <v>0</v>
      </c>
      <c r="L15" s="29">
        <v>0</v>
      </c>
      <c r="N15" s="8" t="s">
        <v>1</v>
      </c>
      <c r="O15" s="9" t="s">
        <v>119</v>
      </c>
      <c r="P15" s="27">
        <v>0</v>
      </c>
      <c r="Q15" s="28">
        <v>0</v>
      </c>
      <c r="R15" s="29">
        <v>0</v>
      </c>
    </row>
    <row r="16" spans="1:18" ht="13.5">
      <c r="A16" s="1" t="s">
        <v>13</v>
      </c>
      <c r="B16" s="8" t="s">
        <v>1</v>
      </c>
      <c r="C16" s="9" t="s">
        <v>120</v>
      </c>
      <c r="D16" s="27">
        <v>0</v>
      </c>
      <c r="E16" s="28">
        <v>0</v>
      </c>
      <c r="F16" s="29">
        <v>0</v>
      </c>
      <c r="H16" s="8" t="s">
        <v>1</v>
      </c>
      <c r="I16" s="9" t="s">
        <v>120</v>
      </c>
      <c r="J16" s="27">
        <v>0</v>
      </c>
      <c r="K16" s="28">
        <v>0</v>
      </c>
      <c r="L16" s="29">
        <v>0</v>
      </c>
      <c r="N16" s="8" t="s">
        <v>1</v>
      </c>
      <c r="O16" s="9" t="s">
        <v>120</v>
      </c>
      <c r="P16" s="27">
        <v>0</v>
      </c>
      <c r="Q16" s="28">
        <v>1</v>
      </c>
      <c r="R16" s="29">
        <v>0</v>
      </c>
    </row>
    <row r="17" spans="1:18" ht="13.5">
      <c r="A17" s="1" t="s">
        <v>14</v>
      </c>
      <c r="B17" s="8" t="s">
        <v>1</v>
      </c>
      <c r="C17" s="9" t="s">
        <v>121</v>
      </c>
      <c r="D17" s="27">
        <v>0</v>
      </c>
      <c r="E17" s="28">
        <v>0</v>
      </c>
      <c r="F17" s="29">
        <v>0</v>
      </c>
      <c r="H17" s="8" t="s">
        <v>1</v>
      </c>
      <c r="I17" s="9" t="s">
        <v>121</v>
      </c>
      <c r="J17" s="27">
        <v>0</v>
      </c>
      <c r="K17" s="28">
        <v>0</v>
      </c>
      <c r="L17" s="29">
        <v>0</v>
      </c>
      <c r="N17" s="8" t="s">
        <v>1</v>
      </c>
      <c r="O17" s="9" t="s">
        <v>121</v>
      </c>
      <c r="P17" s="27">
        <v>0</v>
      </c>
      <c r="Q17" s="28">
        <v>0</v>
      </c>
      <c r="R17" s="29">
        <v>0</v>
      </c>
    </row>
    <row r="18" spans="1:18" ht="13.5">
      <c r="A18" s="1" t="s">
        <v>15</v>
      </c>
      <c r="B18" s="8" t="s">
        <v>1</v>
      </c>
      <c r="C18" s="9" t="s">
        <v>122</v>
      </c>
      <c r="D18" s="27">
        <v>0</v>
      </c>
      <c r="E18" s="28">
        <v>0</v>
      </c>
      <c r="F18" s="29">
        <v>0</v>
      </c>
      <c r="H18" s="8" t="s">
        <v>1</v>
      </c>
      <c r="I18" s="9" t="s">
        <v>122</v>
      </c>
      <c r="J18" s="27">
        <v>0</v>
      </c>
      <c r="K18" s="28">
        <v>0</v>
      </c>
      <c r="L18" s="29">
        <v>0</v>
      </c>
      <c r="N18" s="8" t="s">
        <v>1</v>
      </c>
      <c r="O18" s="9" t="s">
        <v>122</v>
      </c>
      <c r="P18" s="27">
        <v>0</v>
      </c>
      <c r="Q18" s="28">
        <v>0</v>
      </c>
      <c r="R18" s="29">
        <v>0</v>
      </c>
    </row>
    <row r="19" spans="1:18" ht="13.5">
      <c r="A19" s="1" t="s">
        <v>16</v>
      </c>
      <c r="B19" s="8" t="s">
        <v>1</v>
      </c>
      <c r="C19" s="9" t="s">
        <v>123</v>
      </c>
      <c r="D19" s="27">
        <v>0</v>
      </c>
      <c r="E19" s="28">
        <v>0</v>
      </c>
      <c r="F19" s="29">
        <v>0</v>
      </c>
      <c r="H19" s="8" t="s">
        <v>1</v>
      </c>
      <c r="I19" s="9" t="s">
        <v>123</v>
      </c>
      <c r="J19" s="27">
        <v>0</v>
      </c>
      <c r="K19" s="28">
        <v>0</v>
      </c>
      <c r="L19" s="29">
        <v>0</v>
      </c>
      <c r="N19" s="8" t="s">
        <v>1</v>
      </c>
      <c r="O19" s="9" t="s">
        <v>123</v>
      </c>
      <c r="P19" s="27">
        <v>0</v>
      </c>
      <c r="Q19" s="28">
        <v>0</v>
      </c>
      <c r="R19" s="29">
        <v>0</v>
      </c>
    </row>
    <row r="20" spans="1:18" ht="13.5">
      <c r="A20" s="1" t="s">
        <v>17</v>
      </c>
      <c r="B20" s="8" t="s">
        <v>1</v>
      </c>
      <c r="C20" s="9" t="s">
        <v>124</v>
      </c>
      <c r="D20" s="27">
        <v>0</v>
      </c>
      <c r="E20" s="28">
        <v>0</v>
      </c>
      <c r="F20" s="29">
        <v>0</v>
      </c>
      <c r="H20" s="8" t="s">
        <v>1</v>
      </c>
      <c r="I20" s="9" t="s">
        <v>124</v>
      </c>
      <c r="J20" s="27">
        <v>0</v>
      </c>
      <c r="K20" s="28">
        <v>0</v>
      </c>
      <c r="L20" s="29">
        <v>0</v>
      </c>
      <c r="N20" s="8" t="s">
        <v>1</v>
      </c>
      <c r="O20" s="9" t="s">
        <v>124</v>
      </c>
      <c r="P20" s="27">
        <v>0</v>
      </c>
      <c r="Q20" s="28">
        <v>1</v>
      </c>
      <c r="R20" s="29">
        <v>0</v>
      </c>
    </row>
    <row r="21" spans="1:18" ht="13.5">
      <c r="A21" s="1" t="s">
        <v>18</v>
      </c>
      <c r="B21" s="8" t="s">
        <v>1</v>
      </c>
      <c r="C21" s="9" t="s">
        <v>125</v>
      </c>
      <c r="D21" s="27">
        <v>0</v>
      </c>
      <c r="E21" s="28">
        <v>0</v>
      </c>
      <c r="F21" s="29">
        <v>0</v>
      </c>
      <c r="H21" s="8" t="s">
        <v>1</v>
      </c>
      <c r="I21" s="9" t="s">
        <v>125</v>
      </c>
      <c r="J21" s="27">
        <v>0</v>
      </c>
      <c r="K21" s="28">
        <v>0</v>
      </c>
      <c r="L21" s="29">
        <v>0</v>
      </c>
      <c r="N21" s="8" t="s">
        <v>1</v>
      </c>
      <c r="O21" s="9" t="s">
        <v>125</v>
      </c>
      <c r="P21" s="27">
        <v>0</v>
      </c>
      <c r="Q21" s="28">
        <v>0</v>
      </c>
      <c r="R21" s="29">
        <v>0</v>
      </c>
    </row>
    <row r="22" spans="1:18" ht="13.5">
      <c r="A22" s="1" t="s">
        <v>19</v>
      </c>
      <c r="B22" s="8" t="s">
        <v>1</v>
      </c>
      <c r="C22" s="9" t="s">
        <v>126</v>
      </c>
      <c r="D22" s="27">
        <v>0</v>
      </c>
      <c r="E22" s="28">
        <v>0</v>
      </c>
      <c r="F22" s="29">
        <v>0</v>
      </c>
      <c r="H22" s="8" t="s">
        <v>1</v>
      </c>
      <c r="I22" s="9" t="s">
        <v>126</v>
      </c>
      <c r="J22" s="27">
        <v>0</v>
      </c>
      <c r="K22" s="28">
        <v>0</v>
      </c>
      <c r="L22" s="29">
        <v>0</v>
      </c>
      <c r="N22" s="8" t="s">
        <v>1</v>
      </c>
      <c r="O22" s="9" t="s">
        <v>126</v>
      </c>
      <c r="P22" s="27">
        <v>0</v>
      </c>
      <c r="Q22" s="28">
        <v>0</v>
      </c>
      <c r="R22" s="29">
        <v>0</v>
      </c>
    </row>
    <row r="23" spans="1:18" ht="13.5">
      <c r="A23" s="1" t="s">
        <v>20</v>
      </c>
      <c r="B23" s="8" t="s">
        <v>1</v>
      </c>
      <c r="C23" s="9" t="s">
        <v>127</v>
      </c>
      <c r="D23" s="27">
        <v>0</v>
      </c>
      <c r="E23" s="28">
        <v>0</v>
      </c>
      <c r="F23" s="29">
        <v>0</v>
      </c>
      <c r="H23" s="8" t="s">
        <v>1</v>
      </c>
      <c r="I23" s="9" t="s">
        <v>127</v>
      </c>
      <c r="J23" s="27">
        <v>0</v>
      </c>
      <c r="K23" s="28">
        <v>0</v>
      </c>
      <c r="L23" s="29">
        <v>0</v>
      </c>
      <c r="N23" s="8" t="s">
        <v>1</v>
      </c>
      <c r="O23" s="9" t="s">
        <v>127</v>
      </c>
      <c r="P23" s="27">
        <v>0</v>
      </c>
      <c r="Q23" s="28">
        <v>0</v>
      </c>
      <c r="R23" s="29">
        <v>0</v>
      </c>
    </row>
    <row r="24" spans="1:18" ht="13.5">
      <c r="A24" s="1" t="s">
        <v>21</v>
      </c>
      <c r="B24" s="8" t="s">
        <v>1</v>
      </c>
      <c r="C24" s="9" t="s">
        <v>128</v>
      </c>
      <c r="D24" s="27">
        <v>0</v>
      </c>
      <c r="E24" s="28">
        <v>0</v>
      </c>
      <c r="F24" s="29">
        <v>0</v>
      </c>
      <c r="H24" s="8" t="s">
        <v>1</v>
      </c>
      <c r="I24" s="9" t="s">
        <v>128</v>
      </c>
      <c r="J24" s="27">
        <v>0</v>
      </c>
      <c r="K24" s="28">
        <v>0</v>
      </c>
      <c r="L24" s="29">
        <v>0</v>
      </c>
      <c r="N24" s="8" t="s">
        <v>1</v>
      </c>
      <c r="O24" s="9" t="s">
        <v>128</v>
      </c>
      <c r="P24" s="27">
        <v>0</v>
      </c>
      <c r="Q24" s="28">
        <v>0</v>
      </c>
      <c r="R24" s="29">
        <v>0</v>
      </c>
    </row>
    <row r="25" spans="1:18" ht="13.5">
      <c r="A25" s="1" t="s">
        <v>22</v>
      </c>
      <c r="B25" s="8" t="s">
        <v>1</v>
      </c>
      <c r="C25" s="9" t="s">
        <v>129</v>
      </c>
      <c r="D25" s="27">
        <v>0</v>
      </c>
      <c r="E25" s="28">
        <v>0</v>
      </c>
      <c r="F25" s="29">
        <v>0</v>
      </c>
      <c r="H25" s="8" t="s">
        <v>1</v>
      </c>
      <c r="I25" s="9" t="s">
        <v>129</v>
      </c>
      <c r="J25" s="27">
        <v>0</v>
      </c>
      <c r="K25" s="28">
        <v>0</v>
      </c>
      <c r="L25" s="29">
        <v>0</v>
      </c>
      <c r="N25" s="8" t="s">
        <v>1</v>
      </c>
      <c r="O25" s="9" t="s">
        <v>129</v>
      </c>
      <c r="P25" s="27">
        <v>0</v>
      </c>
      <c r="Q25" s="28">
        <v>0</v>
      </c>
      <c r="R25" s="29">
        <v>0</v>
      </c>
    </row>
    <row r="26" spans="1:18" ht="13.5">
      <c r="A26" s="1" t="s">
        <v>23</v>
      </c>
      <c r="B26" s="8" t="s">
        <v>1</v>
      </c>
      <c r="C26" s="9" t="s">
        <v>130</v>
      </c>
      <c r="D26" s="27">
        <v>0</v>
      </c>
      <c r="E26" s="28">
        <v>0</v>
      </c>
      <c r="F26" s="29">
        <v>0</v>
      </c>
      <c r="H26" s="8" t="s">
        <v>1</v>
      </c>
      <c r="I26" s="9" t="s">
        <v>130</v>
      </c>
      <c r="J26" s="27">
        <v>0</v>
      </c>
      <c r="K26" s="28">
        <v>0</v>
      </c>
      <c r="L26" s="29">
        <v>0</v>
      </c>
      <c r="N26" s="8" t="s">
        <v>1</v>
      </c>
      <c r="O26" s="9" t="s">
        <v>130</v>
      </c>
      <c r="P26" s="27">
        <v>0</v>
      </c>
      <c r="Q26" s="28">
        <v>0</v>
      </c>
      <c r="R26" s="29">
        <v>0</v>
      </c>
    </row>
    <row r="27" spans="1:18" ht="14.25" thickBot="1">
      <c r="A27" s="1" t="s">
        <v>24</v>
      </c>
      <c r="B27" s="10" t="s">
        <v>1</v>
      </c>
      <c r="C27" s="11" t="s">
        <v>131</v>
      </c>
      <c r="D27" s="33">
        <v>0</v>
      </c>
      <c r="E27" s="34">
        <v>0</v>
      </c>
      <c r="F27" s="35">
        <v>0</v>
      </c>
      <c r="H27" s="10" t="s">
        <v>1</v>
      </c>
      <c r="I27" s="11" t="s">
        <v>131</v>
      </c>
      <c r="J27" s="33">
        <v>0</v>
      </c>
      <c r="K27" s="34">
        <v>0</v>
      </c>
      <c r="L27" s="35">
        <v>0</v>
      </c>
      <c r="N27" s="10" t="s">
        <v>1</v>
      </c>
      <c r="O27" s="11" t="s">
        <v>131</v>
      </c>
      <c r="P27" s="33">
        <v>0</v>
      </c>
      <c r="Q27" s="34">
        <v>0</v>
      </c>
      <c r="R27" s="35">
        <v>0</v>
      </c>
    </row>
    <row r="28" spans="1:18" ht="13.5">
      <c r="A28" s="1" t="s">
        <v>25</v>
      </c>
      <c r="B28" s="6" t="s">
        <v>164</v>
      </c>
      <c r="C28" s="7" t="s">
        <v>132</v>
      </c>
      <c r="D28" s="22">
        <v>0</v>
      </c>
      <c r="E28" s="23">
        <v>0</v>
      </c>
      <c r="F28" s="24">
        <v>0</v>
      </c>
      <c r="H28" s="6" t="s">
        <v>201</v>
      </c>
      <c r="I28" s="7" t="s">
        <v>132</v>
      </c>
      <c r="J28" s="22">
        <v>0</v>
      </c>
      <c r="K28" s="23">
        <v>0</v>
      </c>
      <c r="L28" s="24">
        <v>0</v>
      </c>
      <c r="N28" s="6" t="s">
        <v>164</v>
      </c>
      <c r="O28" s="7" t="s">
        <v>132</v>
      </c>
      <c r="P28" s="22">
        <v>0</v>
      </c>
      <c r="Q28" s="23">
        <v>0</v>
      </c>
      <c r="R28" s="24">
        <v>0</v>
      </c>
    </row>
    <row r="29" spans="1:18" ht="13.5">
      <c r="A29" s="1" t="s">
        <v>26</v>
      </c>
      <c r="B29" s="8" t="s">
        <v>164</v>
      </c>
      <c r="C29" s="9" t="s">
        <v>133</v>
      </c>
      <c r="D29" s="27">
        <v>0</v>
      </c>
      <c r="E29" s="28">
        <v>0</v>
      </c>
      <c r="F29" s="29">
        <v>0</v>
      </c>
      <c r="H29" s="8" t="s">
        <v>201</v>
      </c>
      <c r="I29" s="9" t="s">
        <v>133</v>
      </c>
      <c r="J29" s="27">
        <v>0</v>
      </c>
      <c r="K29" s="28">
        <v>0</v>
      </c>
      <c r="L29" s="29">
        <v>0</v>
      </c>
      <c r="N29" s="8" t="s">
        <v>164</v>
      </c>
      <c r="O29" s="9" t="s">
        <v>133</v>
      </c>
      <c r="P29" s="27">
        <v>0</v>
      </c>
      <c r="Q29" s="28">
        <v>0</v>
      </c>
      <c r="R29" s="29">
        <v>0</v>
      </c>
    </row>
    <row r="30" spans="1:18" ht="13.5">
      <c r="A30" s="1" t="s">
        <v>27</v>
      </c>
      <c r="B30" s="8" t="s">
        <v>164</v>
      </c>
      <c r="C30" s="9" t="s">
        <v>134</v>
      </c>
      <c r="D30" s="27">
        <v>0</v>
      </c>
      <c r="E30" s="28">
        <v>0</v>
      </c>
      <c r="F30" s="29">
        <v>0</v>
      </c>
      <c r="H30" s="8" t="s">
        <v>201</v>
      </c>
      <c r="I30" s="9" t="s">
        <v>134</v>
      </c>
      <c r="J30" s="27">
        <v>0</v>
      </c>
      <c r="K30" s="28">
        <v>0</v>
      </c>
      <c r="L30" s="29">
        <v>0</v>
      </c>
      <c r="N30" s="8" t="s">
        <v>164</v>
      </c>
      <c r="O30" s="9" t="s">
        <v>134</v>
      </c>
      <c r="P30" s="27">
        <v>0</v>
      </c>
      <c r="Q30" s="28">
        <v>0</v>
      </c>
      <c r="R30" s="29">
        <v>0</v>
      </c>
    </row>
    <row r="31" spans="1:18" ht="13.5">
      <c r="A31" s="1" t="s">
        <v>28</v>
      </c>
      <c r="B31" s="8" t="s">
        <v>164</v>
      </c>
      <c r="C31" s="9" t="s">
        <v>113</v>
      </c>
      <c r="D31" s="27">
        <v>0</v>
      </c>
      <c r="E31" s="28">
        <v>0</v>
      </c>
      <c r="F31" s="29">
        <v>0</v>
      </c>
      <c r="H31" s="8" t="s">
        <v>201</v>
      </c>
      <c r="I31" s="9" t="s">
        <v>113</v>
      </c>
      <c r="J31" s="27">
        <v>0</v>
      </c>
      <c r="K31" s="28">
        <v>0</v>
      </c>
      <c r="L31" s="29">
        <v>0</v>
      </c>
      <c r="N31" s="8" t="s">
        <v>164</v>
      </c>
      <c r="O31" s="9" t="s">
        <v>113</v>
      </c>
      <c r="P31" s="27">
        <v>0</v>
      </c>
      <c r="Q31" s="28">
        <v>0</v>
      </c>
      <c r="R31" s="29">
        <v>0</v>
      </c>
    </row>
    <row r="32" spans="1:18" ht="13.5">
      <c r="A32" s="1" t="s">
        <v>29</v>
      </c>
      <c r="B32" s="8" t="s">
        <v>164</v>
      </c>
      <c r="C32" s="9" t="s">
        <v>135</v>
      </c>
      <c r="D32" s="27">
        <v>0</v>
      </c>
      <c r="E32" s="28">
        <v>0</v>
      </c>
      <c r="F32" s="29">
        <v>0</v>
      </c>
      <c r="H32" s="8" t="s">
        <v>201</v>
      </c>
      <c r="I32" s="9" t="s">
        <v>135</v>
      </c>
      <c r="J32" s="27">
        <v>0</v>
      </c>
      <c r="K32" s="28">
        <v>0</v>
      </c>
      <c r="L32" s="29">
        <v>0</v>
      </c>
      <c r="N32" s="8" t="s">
        <v>164</v>
      </c>
      <c r="O32" s="9" t="s">
        <v>135</v>
      </c>
      <c r="P32" s="27">
        <v>0</v>
      </c>
      <c r="Q32" s="28">
        <v>0</v>
      </c>
      <c r="R32" s="29">
        <v>0</v>
      </c>
    </row>
    <row r="33" spans="1:18" ht="13.5">
      <c r="A33" s="1" t="s">
        <v>30</v>
      </c>
      <c r="B33" s="8" t="s">
        <v>164</v>
      </c>
      <c r="C33" s="9" t="s">
        <v>136</v>
      </c>
      <c r="D33" s="27">
        <v>0</v>
      </c>
      <c r="E33" s="28">
        <v>0</v>
      </c>
      <c r="F33" s="29">
        <v>0</v>
      </c>
      <c r="H33" s="8" t="s">
        <v>201</v>
      </c>
      <c r="I33" s="9" t="s">
        <v>136</v>
      </c>
      <c r="J33" s="27">
        <v>0</v>
      </c>
      <c r="K33" s="28">
        <v>0</v>
      </c>
      <c r="L33" s="29">
        <v>0</v>
      </c>
      <c r="N33" s="8" t="s">
        <v>164</v>
      </c>
      <c r="O33" s="9" t="s">
        <v>136</v>
      </c>
      <c r="P33" s="27">
        <v>0</v>
      </c>
      <c r="Q33" s="28">
        <v>0</v>
      </c>
      <c r="R33" s="29">
        <v>0</v>
      </c>
    </row>
    <row r="34" spans="1:18" ht="14.25" thickBot="1">
      <c r="A34" s="1" t="s">
        <v>31</v>
      </c>
      <c r="B34" s="10" t="s">
        <v>164</v>
      </c>
      <c r="C34" s="11" t="s">
        <v>137</v>
      </c>
      <c r="D34" s="33">
        <v>0</v>
      </c>
      <c r="E34" s="34">
        <v>0</v>
      </c>
      <c r="F34" s="35">
        <v>0</v>
      </c>
      <c r="H34" s="10" t="s">
        <v>201</v>
      </c>
      <c r="I34" s="11" t="s">
        <v>137</v>
      </c>
      <c r="J34" s="33">
        <v>0</v>
      </c>
      <c r="K34" s="34">
        <v>0</v>
      </c>
      <c r="L34" s="35">
        <v>0</v>
      </c>
      <c r="N34" s="10" t="s">
        <v>164</v>
      </c>
      <c r="O34" s="11" t="s">
        <v>137</v>
      </c>
      <c r="P34" s="33">
        <v>0</v>
      </c>
      <c r="Q34" s="34">
        <v>0</v>
      </c>
      <c r="R34" s="35">
        <v>0</v>
      </c>
    </row>
    <row r="35" spans="1:18" ht="13.5">
      <c r="A35" s="1" t="s">
        <v>32</v>
      </c>
      <c r="B35" s="6" t="s">
        <v>33</v>
      </c>
      <c r="C35" s="7"/>
      <c r="D35" s="22">
        <v>0</v>
      </c>
      <c r="E35" s="23">
        <v>0</v>
      </c>
      <c r="F35" s="24">
        <v>0</v>
      </c>
      <c r="H35" s="6" t="s">
        <v>33</v>
      </c>
      <c r="I35" s="7"/>
      <c r="J35" s="22">
        <v>0</v>
      </c>
      <c r="K35" s="23">
        <v>0</v>
      </c>
      <c r="L35" s="24">
        <v>0</v>
      </c>
      <c r="N35" s="6" t="s">
        <v>33</v>
      </c>
      <c r="O35" s="7"/>
      <c r="P35" s="22">
        <v>0</v>
      </c>
      <c r="Q35" s="23">
        <v>0</v>
      </c>
      <c r="R35" s="24">
        <v>0</v>
      </c>
    </row>
    <row r="36" spans="1:18" ht="13.5">
      <c r="A36" s="1" t="s">
        <v>34</v>
      </c>
      <c r="B36" s="8" t="s">
        <v>35</v>
      </c>
      <c r="C36" s="9"/>
      <c r="D36" s="27">
        <v>0</v>
      </c>
      <c r="E36" s="28">
        <v>0</v>
      </c>
      <c r="F36" s="29">
        <v>0</v>
      </c>
      <c r="H36" s="8" t="s">
        <v>35</v>
      </c>
      <c r="I36" s="9"/>
      <c r="J36" s="27">
        <v>0</v>
      </c>
      <c r="K36" s="28">
        <v>0</v>
      </c>
      <c r="L36" s="29">
        <v>0</v>
      </c>
      <c r="N36" s="8" t="s">
        <v>35</v>
      </c>
      <c r="O36" s="9"/>
      <c r="P36" s="27">
        <v>0</v>
      </c>
      <c r="Q36" s="28">
        <v>0</v>
      </c>
      <c r="R36" s="29">
        <v>0</v>
      </c>
    </row>
    <row r="37" spans="1:18" ht="13.5">
      <c r="A37" s="1" t="s">
        <v>36</v>
      </c>
      <c r="B37" s="8" t="s">
        <v>37</v>
      </c>
      <c r="C37" s="9"/>
      <c r="D37" s="27">
        <v>0</v>
      </c>
      <c r="E37" s="28">
        <v>0</v>
      </c>
      <c r="F37" s="29">
        <v>0</v>
      </c>
      <c r="H37" s="8" t="s">
        <v>37</v>
      </c>
      <c r="I37" s="9"/>
      <c r="J37" s="27">
        <v>0</v>
      </c>
      <c r="K37" s="28">
        <v>0</v>
      </c>
      <c r="L37" s="29">
        <v>0</v>
      </c>
      <c r="N37" s="8" t="s">
        <v>37</v>
      </c>
      <c r="O37" s="9"/>
      <c r="P37" s="27">
        <v>0</v>
      </c>
      <c r="Q37" s="28">
        <v>0</v>
      </c>
      <c r="R37" s="29">
        <v>0</v>
      </c>
    </row>
    <row r="38" spans="1:18" ht="13.5">
      <c r="A38" s="1" t="s">
        <v>38</v>
      </c>
      <c r="B38" s="8" t="s">
        <v>39</v>
      </c>
      <c r="C38" s="9"/>
      <c r="D38" s="27">
        <v>0</v>
      </c>
      <c r="E38" s="28">
        <v>0</v>
      </c>
      <c r="F38" s="29">
        <v>0</v>
      </c>
      <c r="H38" s="8" t="s">
        <v>39</v>
      </c>
      <c r="I38" s="9"/>
      <c r="J38" s="27">
        <v>0</v>
      </c>
      <c r="K38" s="28">
        <v>0</v>
      </c>
      <c r="L38" s="29">
        <v>0</v>
      </c>
      <c r="N38" s="8" t="s">
        <v>39</v>
      </c>
      <c r="O38" s="9"/>
      <c r="P38" s="27">
        <v>0</v>
      </c>
      <c r="Q38" s="28">
        <v>0</v>
      </c>
      <c r="R38" s="29">
        <v>0</v>
      </c>
    </row>
    <row r="39" spans="1:18" ht="13.5">
      <c r="A39" s="1" t="s">
        <v>40</v>
      </c>
      <c r="B39" s="8" t="s">
        <v>41</v>
      </c>
      <c r="C39" s="9"/>
      <c r="D39" s="27">
        <v>0</v>
      </c>
      <c r="E39" s="28">
        <v>0</v>
      </c>
      <c r="F39" s="29">
        <v>0</v>
      </c>
      <c r="H39" s="8" t="s">
        <v>41</v>
      </c>
      <c r="I39" s="9"/>
      <c r="J39" s="27">
        <v>0</v>
      </c>
      <c r="K39" s="28">
        <v>0</v>
      </c>
      <c r="L39" s="29">
        <v>0</v>
      </c>
      <c r="N39" s="8" t="s">
        <v>41</v>
      </c>
      <c r="O39" s="9"/>
      <c r="P39" s="27">
        <v>0</v>
      </c>
      <c r="Q39" s="28">
        <v>0</v>
      </c>
      <c r="R39" s="29">
        <v>0</v>
      </c>
    </row>
    <row r="40" spans="1:18" ht="13.5">
      <c r="A40" s="1" t="s">
        <v>42</v>
      </c>
      <c r="B40" s="8" t="s">
        <v>43</v>
      </c>
      <c r="C40" s="9"/>
      <c r="D40" s="27">
        <v>0</v>
      </c>
      <c r="E40" s="28">
        <v>0</v>
      </c>
      <c r="F40" s="29">
        <v>0</v>
      </c>
      <c r="H40" s="8" t="s">
        <v>43</v>
      </c>
      <c r="I40" s="9"/>
      <c r="J40" s="27">
        <v>0</v>
      </c>
      <c r="K40" s="28">
        <v>0</v>
      </c>
      <c r="L40" s="29">
        <v>0</v>
      </c>
      <c r="N40" s="8" t="s">
        <v>43</v>
      </c>
      <c r="O40" s="9"/>
      <c r="P40" s="27">
        <v>0</v>
      </c>
      <c r="Q40" s="28">
        <v>0</v>
      </c>
      <c r="R40" s="29">
        <v>0</v>
      </c>
    </row>
    <row r="41" spans="1:18" ht="13.5">
      <c r="A41" s="1" t="s">
        <v>44</v>
      </c>
      <c r="B41" s="8" t="s">
        <v>45</v>
      </c>
      <c r="C41" s="9"/>
      <c r="D41" s="27">
        <v>0</v>
      </c>
      <c r="E41" s="28">
        <v>0</v>
      </c>
      <c r="F41" s="29">
        <v>0</v>
      </c>
      <c r="H41" s="8" t="s">
        <v>45</v>
      </c>
      <c r="I41" s="9"/>
      <c r="J41" s="27">
        <v>0</v>
      </c>
      <c r="K41" s="28">
        <v>0</v>
      </c>
      <c r="L41" s="29">
        <v>0</v>
      </c>
      <c r="N41" s="8" t="s">
        <v>45</v>
      </c>
      <c r="O41" s="9"/>
      <c r="P41" s="27">
        <v>0</v>
      </c>
      <c r="Q41" s="28">
        <v>0</v>
      </c>
      <c r="R41" s="29">
        <v>0</v>
      </c>
    </row>
    <row r="42" spans="1:18" ht="13.5">
      <c r="A42" s="1" t="s">
        <v>46</v>
      </c>
      <c r="B42" s="8" t="s">
        <v>47</v>
      </c>
      <c r="C42" s="9"/>
      <c r="D42" s="27">
        <v>0</v>
      </c>
      <c r="E42" s="28">
        <v>0</v>
      </c>
      <c r="F42" s="29">
        <v>0</v>
      </c>
      <c r="H42" s="8" t="s">
        <v>47</v>
      </c>
      <c r="I42" s="9"/>
      <c r="J42" s="27">
        <v>0</v>
      </c>
      <c r="K42" s="28">
        <v>0</v>
      </c>
      <c r="L42" s="29">
        <v>0</v>
      </c>
      <c r="N42" s="8" t="s">
        <v>47</v>
      </c>
      <c r="O42" s="9"/>
      <c r="P42" s="27">
        <v>0</v>
      </c>
      <c r="Q42" s="28">
        <v>0</v>
      </c>
      <c r="R42" s="29">
        <v>0</v>
      </c>
    </row>
    <row r="43" spans="1:18" ht="13.5">
      <c r="A43" s="1" t="s">
        <v>48</v>
      </c>
      <c r="B43" s="8" t="s">
        <v>49</v>
      </c>
      <c r="C43" s="9"/>
      <c r="D43" s="27">
        <v>0</v>
      </c>
      <c r="E43" s="28">
        <v>0</v>
      </c>
      <c r="F43" s="29">
        <v>0</v>
      </c>
      <c r="H43" s="8" t="s">
        <v>49</v>
      </c>
      <c r="I43" s="9"/>
      <c r="J43" s="27">
        <v>0</v>
      </c>
      <c r="K43" s="28">
        <v>0</v>
      </c>
      <c r="L43" s="29">
        <v>0</v>
      </c>
      <c r="N43" s="8" t="s">
        <v>49</v>
      </c>
      <c r="O43" s="9"/>
      <c r="P43" s="27">
        <v>0</v>
      </c>
      <c r="Q43" s="28">
        <v>0</v>
      </c>
      <c r="R43" s="29">
        <v>0</v>
      </c>
    </row>
    <row r="44" spans="1:18" ht="13.5">
      <c r="A44" s="1" t="s">
        <v>50</v>
      </c>
      <c r="B44" s="8" t="s">
        <v>51</v>
      </c>
      <c r="C44" s="9"/>
      <c r="D44" s="27">
        <v>0</v>
      </c>
      <c r="E44" s="28">
        <v>0</v>
      </c>
      <c r="F44" s="29">
        <v>0</v>
      </c>
      <c r="H44" s="8" t="s">
        <v>51</v>
      </c>
      <c r="I44" s="9"/>
      <c r="J44" s="27">
        <v>0</v>
      </c>
      <c r="K44" s="28">
        <v>0</v>
      </c>
      <c r="L44" s="29">
        <v>0</v>
      </c>
      <c r="N44" s="8" t="s">
        <v>51</v>
      </c>
      <c r="O44" s="9"/>
      <c r="P44" s="27">
        <v>0</v>
      </c>
      <c r="Q44" s="28">
        <v>0</v>
      </c>
      <c r="R44" s="29">
        <v>0</v>
      </c>
    </row>
    <row r="45" spans="1:18" ht="13.5">
      <c r="A45" s="1" t="s">
        <v>52</v>
      </c>
      <c r="B45" s="8" t="s">
        <v>53</v>
      </c>
      <c r="C45" s="9"/>
      <c r="D45" s="27">
        <v>0</v>
      </c>
      <c r="E45" s="28">
        <v>0</v>
      </c>
      <c r="F45" s="29">
        <v>0</v>
      </c>
      <c r="H45" s="8" t="s">
        <v>53</v>
      </c>
      <c r="I45" s="9"/>
      <c r="J45" s="27">
        <v>0</v>
      </c>
      <c r="K45" s="28">
        <v>0</v>
      </c>
      <c r="L45" s="29">
        <v>0</v>
      </c>
      <c r="N45" s="8" t="s">
        <v>53</v>
      </c>
      <c r="O45" s="9"/>
      <c r="P45" s="27">
        <v>0</v>
      </c>
      <c r="Q45" s="28">
        <v>0</v>
      </c>
      <c r="R45" s="29">
        <v>0</v>
      </c>
    </row>
    <row r="46" spans="1:18" ht="13.5">
      <c r="A46" s="1" t="s">
        <v>54</v>
      </c>
      <c r="B46" s="8" t="s">
        <v>55</v>
      </c>
      <c r="C46" s="9"/>
      <c r="D46" s="27">
        <v>0</v>
      </c>
      <c r="E46" s="28">
        <v>0</v>
      </c>
      <c r="F46" s="29">
        <v>0</v>
      </c>
      <c r="H46" s="8" t="s">
        <v>55</v>
      </c>
      <c r="I46" s="9"/>
      <c r="J46" s="27">
        <v>0</v>
      </c>
      <c r="K46" s="28">
        <v>0</v>
      </c>
      <c r="L46" s="29">
        <v>0</v>
      </c>
      <c r="N46" s="8" t="s">
        <v>55</v>
      </c>
      <c r="O46" s="9"/>
      <c r="P46" s="27">
        <v>0</v>
      </c>
      <c r="Q46" s="28">
        <v>0</v>
      </c>
      <c r="R46" s="29">
        <v>0</v>
      </c>
    </row>
    <row r="47" spans="1:18" ht="13.5">
      <c r="A47" s="1" t="s">
        <v>56</v>
      </c>
      <c r="B47" s="8" t="s">
        <v>57</v>
      </c>
      <c r="C47" s="9"/>
      <c r="D47" s="27">
        <v>0</v>
      </c>
      <c r="E47" s="28">
        <v>0</v>
      </c>
      <c r="F47" s="29">
        <v>0</v>
      </c>
      <c r="H47" s="8" t="s">
        <v>57</v>
      </c>
      <c r="I47" s="9"/>
      <c r="J47" s="27">
        <v>0</v>
      </c>
      <c r="K47" s="28">
        <v>0</v>
      </c>
      <c r="L47" s="29">
        <v>0</v>
      </c>
      <c r="N47" s="8" t="s">
        <v>57</v>
      </c>
      <c r="O47" s="9"/>
      <c r="P47" s="27">
        <v>0</v>
      </c>
      <c r="Q47" s="28">
        <v>0</v>
      </c>
      <c r="R47" s="29">
        <v>0</v>
      </c>
    </row>
    <row r="48" spans="1:18" ht="13.5">
      <c r="A48" s="1" t="s">
        <v>58</v>
      </c>
      <c r="B48" s="8" t="s">
        <v>59</v>
      </c>
      <c r="C48" s="9"/>
      <c r="D48" s="27">
        <v>0</v>
      </c>
      <c r="E48" s="28">
        <v>0</v>
      </c>
      <c r="F48" s="29">
        <v>0</v>
      </c>
      <c r="H48" s="8" t="s">
        <v>59</v>
      </c>
      <c r="I48" s="9"/>
      <c r="J48" s="27">
        <v>0</v>
      </c>
      <c r="K48" s="28">
        <v>0</v>
      </c>
      <c r="L48" s="29">
        <v>0</v>
      </c>
      <c r="N48" s="8" t="s">
        <v>59</v>
      </c>
      <c r="O48" s="9"/>
      <c r="P48" s="27">
        <v>0</v>
      </c>
      <c r="Q48" s="28">
        <v>0</v>
      </c>
      <c r="R48" s="29">
        <v>0</v>
      </c>
    </row>
    <row r="49" spans="1:18" ht="13.5">
      <c r="A49" s="1" t="s">
        <v>60</v>
      </c>
      <c r="B49" s="8" t="s">
        <v>61</v>
      </c>
      <c r="C49" s="9"/>
      <c r="D49" s="27">
        <v>0</v>
      </c>
      <c r="E49" s="28">
        <v>0</v>
      </c>
      <c r="F49" s="29">
        <v>0</v>
      </c>
      <c r="H49" s="8" t="s">
        <v>61</v>
      </c>
      <c r="I49" s="9"/>
      <c r="J49" s="27">
        <v>0</v>
      </c>
      <c r="K49" s="28">
        <v>0</v>
      </c>
      <c r="L49" s="29">
        <v>0</v>
      </c>
      <c r="N49" s="8" t="s">
        <v>61</v>
      </c>
      <c r="O49" s="9"/>
      <c r="P49" s="27">
        <v>0</v>
      </c>
      <c r="Q49" s="28">
        <v>0</v>
      </c>
      <c r="R49" s="29">
        <v>0</v>
      </c>
    </row>
    <row r="50" spans="1:18" ht="13.5">
      <c r="A50" s="1" t="s">
        <v>62</v>
      </c>
      <c r="B50" s="8" t="s">
        <v>63</v>
      </c>
      <c r="C50" s="9"/>
      <c r="D50" s="27">
        <v>0</v>
      </c>
      <c r="E50" s="28">
        <v>0</v>
      </c>
      <c r="F50" s="29">
        <v>0</v>
      </c>
      <c r="H50" s="8" t="s">
        <v>63</v>
      </c>
      <c r="I50" s="9"/>
      <c r="J50" s="27">
        <v>0</v>
      </c>
      <c r="K50" s="28">
        <v>0</v>
      </c>
      <c r="L50" s="29">
        <v>0</v>
      </c>
      <c r="N50" s="8" t="s">
        <v>63</v>
      </c>
      <c r="O50" s="9"/>
      <c r="P50" s="27">
        <v>0</v>
      </c>
      <c r="Q50" s="28">
        <v>0</v>
      </c>
      <c r="R50" s="29">
        <v>0</v>
      </c>
    </row>
    <row r="51" spans="1:18" ht="13.5">
      <c r="A51" s="1" t="s">
        <v>64</v>
      </c>
      <c r="B51" s="8" t="s">
        <v>65</v>
      </c>
      <c r="C51" s="9"/>
      <c r="D51" s="27">
        <v>0</v>
      </c>
      <c r="E51" s="28">
        <v>0</v>
      </c>
      <c r="F51" s="29">
        <v>0</v>
      </c>
      <c r="H51" s="8" t="s">
        <v>65</v>
      </c>
      <c r="I51" s="9"/>
      <c r="J51" s="27">
        <v>0</v>
      </c>
      <c r="K51" s="28">
        <v>0</v>
      </c>
      <c r="L51" s="29">
        <v>0</v>
      </c>
      <c r="N51" s="8" t="s">
        <v>65</v>
      </c>
      <c r="O51" s="9"/>
      <c r="P51" s="27">
        <v>0</v>
      </c>
      <c r="Q51" s="28">
        <v>0</v>
      </c>
      <c r="R51" s="29">
        <v>0</v>
      </c>
    </row>
    <row r="52" spans="1:18" ht="13.5">
      <c r="A52" s="1" t="s">
        <v>66</v>
      </c>
      <c r="B52" s="8" t="s">
        <v>67</v>
      </c>
      <c r="C52" s="9"/>
      <c r="D52" s="27">
        <v>0</v>
      </c>
      <c r="E52" s="28">
        <v>0</v>
      </c>
      <c r="F52" s="29">
        <v>0</v>
      </c>
      <c r="H52" s="8" t="s">
        <v>67</v>
      </c>
      <c r="I52" s="9"/>
      <c r="J52" s="27">
        <v>0</v>
      </c>
      <c r="K52" s="28">
        <v>0</v>
      </c>
      <c r="L52" s="29">
        <v>0</v>
      </c>
      <c r="N52" s="8" t="s">
        <v>67</v>
      </c>
      <c r="O52" s="9"/>
      <c r="P52" s="27">
        <v>0</v>
      </c>
      <c r="Q52" s="28">
        <v>0</v>
      </c>
      <c r="R52" s="29">
        <v>0</v>
      </c>
    </row>
    <row r="53" spans="1:18" ht="13.5">
      <c r="A53" s="1" t="s">
        <v>68</v>
      </c>
      <c r="B53" s="8" t="s">
        <v>69</v>
      </c>
      <c r="C53" s="9"/>
      <c r="D53" s="27">
        <v>0</v>
      </c>
      <c r="E53" s="28">
        <v>0</v>
      </c>
      <c r="F53" s="29">
        <v>0</v>
      </c>
      <c r="H53" s="8" t="s">
        <v>69</v>
      </c>
      <c r="I53" s="9"/>
      <c r="J53" s="27">
        <v>0</v>
      </c>
      <c r="K53" s="28">
        <v>0</v>
      </c>
      <c r="L53" s="29">
        <v>0</v>
      </c>
      <c r="N53" s="8" t="s">
        <v>69</v>
      </c>
      <c r="O53" s="9"/>
      <c r="P53" s="27">
        <v>0</v>
      </c>
      <c r="Q53" s="28">
        <v>0</v>
      </c>
      <c r="R53" s="29">
        <v>0</v>
      </c>
    </row>
    <row r="54" spans="1:18" ht="13.5">
      <c r="A54" s="1" t="s">
        <v>70</v>
      </c>
      <c r="B54" s="8" t="s">
        <v>71</v>
      </c>
      <c r="C54" s="9"/>
      <c r="D54" s="27">
        <v>0</v>
      </c>
      <c r="E54" s="28">
        <v>0</v>
      </c>
      <c r="F54" s="29">
        <v>0</v>
      </c>
      <c r="H54" s="8" t="s">
        <v>71</v>
      </c>
      <c r="I54" s="9"/>
      <c r="J54" s="27">
        <v>0</v>
      </c>
      <c r="K54" s="28">
        <v>0</v>
      </c>
      <c r="L54" s="29">
        <v>0</v>
      </c>
      <c r="N54" s="8" t="s">
        <v>71</v>
      </c>
      <c r="O54" s="9"/>
      <c r="P54" s="27">
        <v>0</v>
      </c>
      <c r="Q54" s="28">
        <v>0</v>
      </c>
      <c r="R54" s="29">
        <v>0</v>
      </c>
    </row>
    <row r="55" spans="1:18" ht="13.5">
      <c r="A55" s="1" t="s">
        <v>72</v>
      </c>
      <c r="B55" s="8" t="s">
        <v>73</v>
      </c>
      <c r="C55" s="9"/>
      <c r="D55" s="27">
        <v>0</v>
      </c>
      <c r="E55" s="28">
        <v>0</v>
      </c>
      <c r="F55" s="29">
        <v>0</v>
      </c>
      <c r="H55" s="8" t="s">
        <v>73</v>
      </c>
      <c r="I55" s="9"/>
      <c r="J55" s="27">
        <v>0</v>
      </c>
      <c r="K55" s="28">
        <v>0</v>
      </c>
      <c r="L55" s="29">
        <v>0</v>
      </c>
      <c r="N55" s="8" t="s">
        <v>73</v>
      </c>
      <c r="O55" s="9"/>
      <c r="P55" s="27">
        <v>0</v>
      </c>
      <c r="Q55" s="28">
        <v>0</v>
      </c>
      <c r="R55" s="29">
        <v>0</v>
      </c>
    </row>
    <row r="56" spans="1:18" ht="13.5">
      <c r="A56" s="1" t="s">
        <v>74</v>
      </c>
      <c r="B56" s="8" t="s">
        <v>75</v>
      </c>
      <c r="C56" s="9"/>
      <c r="D56" s="27">
        <v>0</v>
      </c>
      <c r="E56" s="28">
        <v>0</v>
      </c>
      <c r="F56" s="29">
        <v>0</v>
      </c>
      <c r="H56" s="8" t="s">
        <v>75</v>
      </c>
      <c r="I56" s="9"/>
      <c r="J56" s="27">
        <v>0</v>
      </c>
      <c r="K56" s="28">
        <v>0</v>
      </c>
      <c r="L56" s="29">
        <v>0</v>
      </c>
      <c r="N56" s="8" t="s">
        <v>75</v>
      </c>
      <c r="O56" s="9"/>
      <c r="P56" s="27">
        <v>0</v>
      </c>
      <c r="Q56" s="28">
        <v>0</v>
      </c>
      <c r="R56" s="29">
        <v>0</v>
      </c>
    </row>
    <row r="57" spans="1:18" ht="13.5">
      <c r="A57" s="1" t="s">
        <v>76</v>
      </c>
      <c r="B57" s="8" t="s">
        <v>77</v>
      </c>
      <c r="C57" s="9"/>
      <c r="D57" s="27">
        <v>0</v>
      </c>
      <c r="E57" s="28">
        <v>0</v>
      </c>
      <c r="F57" s="29">
        <v>0</v>
      </c>
      <c r="H57" s="8" t="s">
        <v>77</v>
      </c>
      <c r="I57" s="9"/>
      <c r="J57" s="27">
        <v>0</v>
      </c>
      <c r="K57" s="28">
        <v>0</v>
      </c>
      <c r="L57" s="29">
        <v>0</v>
      </c>
      <c r="N57" s="8" t="s">
        <v>77</v>
      </c>
      <c r="O57" s="9"/>
      <c r="P57" s="27">
        <v>0</v>
      </c>
      <c r="Q57" s="28">
        <v>0</v>
      </c>
      <c r="R57" s="29">
        <v>0</v>
      </c>
    </row>
    <row r="58" spans="1:18" ht="13.5">
      <c r="A58" s="1" t="s">
        <v>78</v>
      </c>
      <c r="B58" s="8" t="s">
        <v>79</v>
      </c>
      <c r="C58" s="9"/>
      <c r="D58" s="27">
        <v>0</v>
      </c>
      <c r="E58" s="28">
        <v>0</v>
      </c>
      <c r="F58" s="29">
        <v>0</v>
      </c>
      <c r="H58" s="8" t="s">
        <v>79</v>
      </c>
      <c r="I58" s="9"/>
      <c r="J58" s="27">
        <v>0</v>
      </c>
      <c r="K58" s="28">
        <v>0</v>
      </c>
      <c r="L58" s="29">
        <v>0</v>
      </c>
      <c r="N58" s="8" t="s">
        <v>79</v>
      </c>
      <c r="O58" s="9"/>
      <c r="P58" s="27">
        <v>0</v>
      </c>
      <c r="Q58" s="28">
        <v>0</v>
      </c>
      <c r="R58" s="29">
        <v>0</v>
      </c>
    </row>
    <row r="59" spans="1:18" ht="13.5">
      <c r="A59" s="1" t="s">
        <v>80</v>
      </c>
      <c r="B59" s="8" t="s">
        <v>81</v>
      </c>
      <c r="C59" s="9"/>
      <c r="D59" s="27">
        <v>0</v>
      </c>
      <c r="E59" s="28">
        <v>0</v>
      </c>
      <c r="F59" s="29">
        <v>0</v>
      </c>
      <c r="H59" s="8" t="s">
        <v>81</v>
      </c>
      <c r="I59" s="9"/>
      <c r="J59" s="27">
        <v>0</v>
      </c>
      <c r="K59" s="28">
        <v>0</v>
      </c>
      <c r="L59" s="29">
        <v>0</v>
      </c>
      <c r="N59" s="8" t="s">
        <v>81</v>
      </c>
      <c r="O59" s="9"/>
      <c r="P59" s="27">
        <v>0</v>
      </c>
      <c r="Q59" s="28">
        <v>0</v>
      </c>
      <c r="R59" s="29">
        <v>0</v>
      </c>
    </row>
    <row r="60" spans="1:18" ht="13.5">
      <c r="A60" s="1" t="s">
        <v>82</v>
      </c>
      <c r="B60" s="8" t="s">
        <v>83</v>
      </c>
      <c r="C60" s="9"/>
      <c r="D60" s="27">
        <v>0</v>
      </c>
      <c r="E60" s="28">
        <v>0</v>
      </c>
      <c r="F60" s="29">
        <v>0</v>
      </c>
      <c r="H60" s="8" t="s">
        <v>83</v>
      </c>
      <c r="I60" s="9"/>
      <c r="J60" s="27">
        <v>0</v>
      </c>
      <c r="K60" s="28">
        <v>0</v>
      </c>
      <c r="L60" s="29">
        <v>0</v>
      </c>
      <c r="N60" s="8" t="s">
        <v>83</v>
      </c>
      <c r="O60" s="9"/>
      <c r="P60" s="27">
        <v>0</v>
      </c>
      <c r="Q60" s="28">
        <v>1</v>
      </c>
      <c r="R60" s="29">
        <v>0</v>
      </c>
    </row>
    <row r="61" spans="1:18" ht="13.5">
      <c r="A61" s="1" t="s">
        <v>84</v>
      </c>
      <c r="B61" s="8" t="s">
        <v>85</v>
      </c>
      <c r="C61" s="9"/>
      <c r="D61" s="27">
        <v>0</v>
      </c>
      <c r="E61" s="28">
        <v>0</v>
      </c>
      <c r="F61" s="29">
        <v>0</v>
      </c>
      <c r="H61" s="8" t="s">
        <v>85</v>
      </c>
      <c r="I61" s="9"/>
      <c r="J61" s="27">
        <v>0</v>
      </c>
      <c r="K61" s="28">
        <v>0</v>
      </c>
      <c r="L61" s="29">
        <v>0</v>
      </c>
      <c r="N61" s="8" t="s">
        <v>85</v>
      </c>
      <c r="O61" s="9"/>
      <c r="P61" s="27">
        <v>0</v>
      </c>
      <c r="Q61" s="28">
        <v>0</v>
      </c>
      <c r="R61" s="29">
        <v>0</v>
      </c>
    </row>
    <row r="62" spans="1:18" ht="13.5">
      <c r="A62" s="1" t="s">
        <v>86</v>
      </c>
      <c r="B62" s="8" t="s">
        <v>87</v>
      </c>
      <c r="C62" s="9"/>
      <c r="D62" s="27">
        <v>0</v>
      </c>
      <c r="E62" s="28">
        <v>0</v>
      </c>
      <c r="F62" s="29">
        <v>0</v>
      </c>
      <c r="H62" s="8" t="s">
        <v>87</v>
      </c>
      <c r="I62" s="9"/>
      <c r="J62" s="27">
        <v>0</v>
      </c>
      <c r="K62" s="28">
        <v>0</v>
      </c>
      <c r="L62" s="29">
        <v>0</v>
      </c>
      <c r="N62" s="8" t="s">
        <v>87</v>
      </c>
      <c r="O62" s="9"/>
      <c r="P62" s="27">
        <v>0</v>
      </c>
      <c r="Q62" s="28">
        <v>0</v>
      </c>
      <c r="R62" s="29">
        <v>0</v>
      </c>
    </row>
    <row r="63" spans="1:18" ht="13.5">
      <c r="A63" s="1" t="s">
        <v>88</v>
      </c>
      <c r="B63" s="8" t="s">
        <v>89</v>
      </c>
      <c r="C63" s="9"/>
      <c r="D63" s="27">
        <v>0</v>
      </c>
      <c r="E63" s="28">
        <v>0</v>
      </c>
      <c r="F63" s="29">
        <v>0</v>
      </c>
      <c r="H63" s="8" t="s">
        <v>89</v>
      </c>
      <c r="I63" s="9"/>
      <c r="J63" s="27">
        <v>0</v>
      </c>
      <c r="K63" s="28">
        <v>0</v>
      </c>
      <c r="L63" s="29">
        <v>0</v>
      </c>
      <c r="N63" s="8" t="s">
        <v>89</v>
      </c>
      <c r="O63" s="9"/>
      <c r="P63" s="27">
        <v>0</v>
      </c>
      <c r="Q63" s="28">
        <v>0</v>
      </c>
      <c r="R63" s="29">
        <v>0</v>
      </c>
    </row>
    <row r="64" spans="1:18" ht="13.5">
      <c r="A64" s="1" t="s">
        <v>90</v>
      </c>
      <c r="B64" s="8" t="s">
        <v>91</v>
      </c>
      <c r="C64" s="9"/>
      <c r="D64" s="27">
        <v>0</v>
      </c>
      <c r="E64" s="28">
        <v>0</v>
      </c>
      <c r="F64" s="29">
        <v>0</v>
      </c>
      <c r="H64" s="8" t="s">
        <v>91</v>
      </c>
      <c r="I64" s="9"/>
      <c r="J64" s="27">
        <v>0</v>
      </c>
      <c r="K64" s="28">
        <v>0</v>
      </c>
      <c r="L64" s="29">
        <v>0</v>
      </c>
      <c r="N64" s="8" t="s">
        <v>91</v>
      </c>
      <c r="O64" s="9"/>
      <c r="P64" s="27">
        <v>0</v>
      </c>
      <c r="Q64" s="28">
        <v>0</v>
      </c>
      <c r="R64" s="29">
        <v>0</v>
      </c>
    </row>
    <row r="65" spans="1:18" ht="13.5">
      <c r="A65" s="1" t="s">
        <v>92</v>
      </c>
      <c r="B65" s="8" t="s">
        <v>93</v>
      </c>
      <c r="C65" s="9"/>
      <c r="D65" s="27">
        <v>0</v>
      </c>
      <c r="E65" s="28">
        <v>0</v>
      </c>
      <c r="F65" s="29">
        <v>0</v>
      </c>
      <c r="H65" s="8" t="s">
        <v>93</v>
      </c>
      <c r="I65" s="9"/>
      <c r="J65" s="27">
        <v>0</v>
      </c>
      <c r="K65" s="28">
        <v>0</v>
      </c>
      <c r="L65" s="29">
        <v>0</v>
      </c>
      <c r="N65" s="8" t="s">
        <v>93</v>
      </c>
      <c r="O65" s="9"/>
      <c r="P65" s="27">
        <v>0</v>
      </c>
      <c r="Q65" s="28">
        <v>0</v>
      </c>
      <c r="R65" s="29">
        <v>0</v>
      </c>
    </row>
    <row r="66" spans="1:18" ht="13.5">
      <c r="A66" s="1" t="s">
        <v>94</v>
      </c>
      <c r="B66" s="8" t="s">
        <v>95</v>
      </c>
      <c r="C66" s="9" t="s">
        <v>138</v>
      </c>
      <c r="D66" s="27">
        <v>0</v>
      </c>
      <c r="E66" s="28">
        <v>0</v>
      </c>
      <c r="F66" s="29">
        <v>0</v>
      </c>
      <c r="H66" s="8" t="s">
        <v>95</v>
      </c>
      <c r="I66" s="9" t="s">
        <v>138</v>
      </c>
      <c r="J66" s="27">
        <v>0</v>
      </c>
      <c r="K66" s="28">
        <v>0</v>
      </c>
      <c r="L66" s="29">
        <v>0</v>
      </c>
      <c r="N66" s="8" t="s">
        <v>95</v>
      </c>
      <c r="O66" s="9" t="s">
        <v>138</v>
      </c>
      <c r="P66" s="27">
        <v>0</v>
      </c>
      <c r="Q66" s="28">
        <v>0</v>
      </c>
      <c r="R66" s="29">
        <v>0</v>
      </c>
    </row>
    <row r="67" spans="1:18" ht="13.5">
      <c r="A67" s="1" t="s">
        <v>96</v>
      </c>
      <c r="B67" s="8" t="s">
        <v>97</v>
      </c>
      <c r="C67" s="9" t="s">
        <v>139</v>
      </c>
      <c r="D67" s="27">
        <v>0</v>
      </c>
      <c r="E67" s="28">
        <v>0</v>
      </c>
      <c r="F67" s="29">
        <v>0</v>
      </c>
      <c r="H67" s="8" t="s">
        <v>97</v>
      </c>
      <c r="I67" s="9" t="s">
        <v>139</v>
      </c>
      <c r="J67" s="27">
        <v>0</v>
      </c>
      <c r="K67" s="28">
        <v>0</v>
      </c>
      <c r="L67" s="29">
        <v>0</v>
      </c>
      <c r="N67" s="8" t="s">
        <v>97</v>
      </c>
      <c r="O67" s="9" t="s">
        <v>139</v>
      </c>
      <c r="P67" s="27">
        <v>0</v>
      </c>
      <c r="Q67" s="28">
        <v>0</v>
      </c>
      <c r="R67" s="29">
        <v>0</v>
      </c>
    </row>
    <row r="68" spans="1:18" ht="13.5">
      <c r="A68" s="1" t="s">
        <v>98</v>
      </c>
      <c r="B68" s="8" t="s">
        <v>97</v>
      </c>
      <c r="C68" s="9" t="s">
        <v>140</v>
      </c>
      <c r="D68" s="27">
        <v>0</v>
      </c>
      <c r="E68" s="28">
        <v>0</v>
      </c>
      <c r="F68" s="29">
        <v>0</v>
      </c>
      <c r="H68" s="8" t="s">
        <v>97</v>
      </c>
      <c r="I68" s="9" t="s">
        <v>140</v>
      </c>
      <c r="J68" s="27">
        <v>0</v>
      </c>
      <c r="K68" s="28">
        <v>0</v>
      </c>
      <c r="L68" s="29">
        <v>0</v>
      </c>
      <c r="N68" s="8" t="s">
        <v>97</v>
      </c>
      <c r="O68" s="9" t="s">
        <v>140</v>
      </c>
      <c r="P68" s="27">
        <v>0</v>
      </c>
      <c r="Q68" s="28">
        <v>0</v>
      </c>
      <c r="R68" s="29">
        <v>0</v>
      </c>
    </row>
    <row r="69" spans="1:18" ht="13.5">
      <c r="A69" s="1" t="s">
        <v>99</v>
      </c>
      <c r="B69" s="8" t="s">
        <v>100</v>
      </c>
      <c r="C69" s="9" t="s">
        <v>141</v>
      </c>
      <c r="D69" s="27">
        <v>0</v>
      </c>
      <c r="E69" s="28">
        <v>0</v>
      </c>
      <c r="F69" s="29">
        <v>0</v>
      </c>
      <c r="H69" s="8" t="s">
        <v>100</v>
      </c>
      <c r="I69" s="9" t="s">
        <v>141</v>
      </c>
      <c r="J69" s="27">
        <v>0</v>
      </c>
      <c r="K69" s="28">
        <v>0</v>
      </c>
      <c r="L69" s="29">
        <v>0</v>
      </c>
      <c r="N69" s="8" t="s">
        <v>100</v>
      </c>
      <c r="O69" s="9" t="s">
        <v>141</v>
      </c>
      <c r="P69" s="27">
        <v>0</v>
      </c>
      <c r="Q69" s="28">
        <v>0</v>
      </c>
      <c r="R69" s="29">
        <v>0</v>
      </c>
    </row>
    <row r="70" spans="1:18" ht="13.5">
      <c r="A70" s="1" t="s">
        <v>101</v>
      </c>
      <c r="B70" s="8" t="s">
        <v>102</v>
      </c>
      <c r="C70" s="9" t="s">
        <v>142</v>
      </c>
      <c r="D70" s="27">
        <v>0</v>
      </c>
      <c r="E70" s="28">
        <v>0</v>
      </c>
      <c r="F70" s="29">
        <v>0</v>
      </c>
      <c r="H70" s="8" t="s">
        <v>102</v>
      </c>
      <c r="I70" s="9" t="s">
        <v>142</v>
      </c>
      <c r="J70" s="27">
        <v>0</v>
      </c>
      <c r="K70" s="28">
        <v>0</v>
      </c>
      <c r="L70" s="29">
        <v>0</v>
      </c>
      <c r="N70" s="8" t="s">
        <v>102</v>
      </c>
      <c r="O70" s="9" t="s">
        <v>142</v>
      </c>
      <c r="P70" s="27">
        <v>0</v>
      </c>
      <c r="Q70" s="28">
        <v>0</v>
      </c>
      <c r="R70" s="29">
        <v>0</v>
      </c>
    </row>
    <row r="71" spans="1:18" ht="13.5">
      <c r="A71" s="1" t="s">
        <v>103</v>
      </c>
      <c r="B71" s="8" t="s">
        <v>102</v>
      </c>
      <c r="C71" s="9" t="s">
        <v>143</v>
      </c>
      <c r="D71" s="27">
        <v>0</v>
      </c>
      <c r="E71" s="28">
        <v>0</v>
      </c>
      <c r="F71" s="29">
        <v>0</v>
      </c>
      <c r="H71" s="8" t="s">
        <v>102</v>
      </c>
      <c r="I71" s="9" t="s">
        <v>143</v>
      </c>
      <c r="J71" s="27">
        <v>0</v>
      </c>
      <c r="K71" s="28">
        <v>0</v>
      </c>
      <c r="L71" s="29">
        <v>0</v>
      </c>
      <c r="N71" s="8" t="s">
        <v>102</v>
      </c>
      <c r="O71" s="9" t="s">
        <v>143</v>
      </c>
      <c r="P71" s="27">
        <v>0</v>
      </c>
      <c r="Q71" s="28">
        <v>0</v>
      </c>
      <c r="R71" s="29">
        <v>0</v>
      </c>
    </row>
    <row r="72" spans="1:18" ht="13.5">
      <c r="A72" s="1" t="s">
        <v>104</v>
      </c>
      <c r="B72" s="8" t="s">
        <v>102</v>
      </c>
      <c r="C72" s="9" t="s">
        <v>144</v>
      </c>
      <c r="D72" s="27">
        <v>0</v>
      </c>
      <c r="E72" s="28">
        <v>0</v>
      </c>
      <c r="F72" s="29">
        <v>0</v>
      </c>
      <c r="H72" s="8" t="s">
        <v>102</v>
      </c>
      <c r="I72" s="9" t="s">
        <v>144</v>
      </c>
      <c r="J72" s="27">
        <v>0</v>
      </c>
      <c r="K72" s="28">
        <v>0</v>
      </c>
      <c r="L72" s="29">
        <v>0</v>
      </c>
      <c r="N72" s="8" t="s">
        <v>102</v>
      </c>
      <c r="O72" s="9" t="s">
        <v>144</v>
      </c>
      <c r="P72" s="27">
        <v>0</v>
      </c>
      <c r="Q72" s="28">
        <v>0</v>
      </c>
      <c r="R72" s="29">
        <v>0</v>
      </c>
    </row>
    <row r="73" spans="1:18" ht="13.5">
      <c r="A73" s="1" t="s">
        <v>105</v>
      </c>
      <c r="B73" s="8" t="s">
        <v>106</v>
      </c>
      <c r="C73" s="9" t="s">
        <v>145</v>
      </c>
      <c r="D73" s="27">
        <v>0</v>
      </c>
      <c r="E73" s="28">
        <v>0</v>
      </c>
      <c r="F73" s="29">
        <v>0</v>
      </c>
      <c r="H73" s="264" t="s">
        <v>106</v>
      </c>
      <c r="I73" s="9" t="s">
        <v>145</v>
      </c>
      <c r="J73" s="27">
        <v>0</v>
      </c>
      <c r="K73" s="28">
        <v>0</v>
      </c>
      <c r="L73" s="29">
        <v>0</v>
      </c>
      <c r="N73" s="264" t="s">
        <v>106</v>
      </c>
      <c r="O73" s="9" t="s">
        <v>145</v>
      </c>
      <c r="P73" s="27">
        <v>0</v>
      </c>
      <c r="Q73" s="28">
        <v>0</v>
      </c>
      <c r="R73" s="29">
        <v>0</v>
      </c>
    </row>
    <row r="74" spans="1:18" ht="13.5">
      <c r="A74" s="1" t="s">
        <v>107</v>
      </c>
      <c r="B74" s="8" t="s">
        <v>106</v>
      </c>
      <c r="C74" s="9" t="s">
        <v>146</v>
      </c>
      <c r="D74" s="27">
        <v>0</v>
      </c>
      <c r="E74" s="28">
        <v>0</v>
      </c>
      <c r="F74" s="29">
        <v>0</v>
      </c>
      <c r="H74" s="264" t="s">
        <v>106</v>
      </c>
      <c r="I74" s="9" t="s">
        <v>146</v>
      </c>
      <c r="J74" s="27">
        <v>0</v>
      </c>
      <c r="K74" s="28">
        <v>0</v>
      </c>
      <c r="L74" s="29">
        <v>0</v>
      </c>
      <c r="N74" s="264" t="s">
        <v>106</v>
      </c>
      <c r="O74" s="9" t="s">
        <v>146</v>
      </c>
      <c r="P74" s="27">
        <v>0</v>
      </c>
      <c r="Q74" s="28">
        <v>0</v>
      </c>
      <c r="R74" s="29">
        <v>0</v>
      </c>
    </row>
    <row r="75" spans="1:18" ht="14.25" thickBot="1">
      <c r="A75" s="1" t="s">
        <v>108</v>
      </c>
      <c r="B75" s="10" t="s">
        <v>106</v>
      </c>
      <c r="C75" s="51" t="s">
        <v>147</v>
      </c>
      <c r="D75" s="33">
        <v>0</v>
      </c>
      <c r="E75" s="34">
        <v>0</v>
      </c>
      <c r="F75" s="35">
        <v>0</v>
      </c>
      <c r="H75" s="265" t="s">
        <v>106</v>
      </c>
      <c r="I75" s="51" t="s">
        <v>147</v>
      </c>
      <c r="J75" s="33">
        <v>0</v>
      </c>
      <c r="K75" s="34">
        <v>0</v>
      </c>
      <c r="L75" s="35">
        <v>0</v>
      </c>
      <c r="N75" s="265" t="s">
        <v>106</v>
      </c>
      <c r="O75" s="51" t="s">
        <v>147</v>
      </c>
      <c r="P75" s="33">
        <v>0</v>
      </c>
      <c r="Q75" s="34">
        <v>0</v>
      </c>
      <c r="R75" s="35">
        <v>0</v>
      </c>
    </row>
    <row r="76" ht="6" customHeight="1" thickBot="1"/>
    <row r="77" spans="2:18" ht="14.25" thickBot="1">
      <c r="B77" s="471" t="s">
        <v>157</v>
      </c>
      <c r="C77" s="472"/>
      <c r="D77" s="43">
        <f>SUM(D81:D83)</f>
        <v>0</v>
      </c>
      <c r="E77" s="43">
        <f>SUM(E81:E83)</f>
        <v>0</v>
      </c>
      <c r="F77" s="44">
        <f>SUM(F81:F83)</f>
        <v>0</v>
      </c>
      <c r="H77" s="432" t="s">
        <v>157</v>
      </c>
      <c r="I77" s="459"/>
      <c r="J77" s="390">
        <f>SUM(J81:J83)</f>
        <v>0</v>
      </c>
      <c r="K77" s="43">
        <f>SUM(K81:K83)</f>
        <v>0</v>
      </c>
      <c r="L77" s="44">
        <f>SUM(L81:L83)</f>
        <v>0</v>
      </c>
      <c r="N77" s="432" t="s">
        <v>157</v>
      </c>
      <c r="O77" s="459"/>
      <c r="P77" s="390">
        <f>SUM(P81:P83)</f>
        <v>0</v>
      </c>
      <c r="Q77" s="43">
        <f>SUM(Q81:Q83)</f>
        <v>6</v>
      </c>
      <c r="R77" s="44">
        <f>SUM(R81:R83)</f>
        <v>0</v>
      </c>
    </row>
    <row r="78" ht="14.25" thickBot="1"/>
    <row r="79" spans="2:18" ht="13.5">
      <c r="B79" s="429"/>
      <c r="C79" s="430"/>
      <c r="D79" s="437" t="s">
        <v>148</v>
      </c>
      <c r="E79" s="456" t="s">
        <v>149</v>
      </c>
      <c r="F79" s="454" t="s">
        <v>150</v>
      </c>
      <c r="H79" s="502" t="s">
        <v>412</v>
      </c>
      <c r="I79" s="503"/>
      <c r="J79" s="437" t="s">
        <v>148</v>
      </c>
      <c r="K79" s="456" t="s">
        <v>149</v>
      </c>
      <c r="L79" s="454" t="s">
        <v>150</v>
      </c>
      <c r="N79" s="502" t="s">
        <v>412</v>
      </c>
      <c r="O79" s="503"/>
      <c r="P79" s="437" t="s">
        <v>148</v>
      </c>
      <c r="Q79" s="456" t="s">
        <v>149</v>
      </c>
      <c r="R79" s="454" t="s">
        <v>150</v>
      </c>
    </row>
    <row r="80" spans="2:18" ht="14.25" thickBot="1">
      <c r="B80" s="423"/>
      <c r="C80" s="424"/>
      <c r="D80" s="464"/>
      <c r="E80" s="453"/>
      <c r="F80" s="435"/>
      <c r="H80" s="504"/>
      <c r="I80" s="505"/>
      <c r="J80" s="462"/>
      <c r="K80" s="463"/>
      <c r="L80" s="455"/>
      <c r="N80" s="504"/>
      <c r="O80" s="505"/>
      <c r="P80" s="462"/>
      <c r="Q80" s="463"/>
      <c r="R80" s="455"/>
    </row>
    <row r="81" spans="2:18" ht="13.5">
      <c r="B81" s="495" t="s">
        <v>154</v>
      </c>
      <c r="C81" s="441"/>
      <c r="D81" s="13">
        <f>SUM(D4:D27)</f>
        <v>0</v>
      </c>
      <c r="E81" s="13">
        <f>SUM(E4:E27)</f>
        <v>0</v>
      </c>
      <c r="F81" s="54">
        <f>SUM(F4:F27)</f>
        <v>0</v>
      </c>
      <c r="H81" s="429" t="s">
        <v>154</v>
      </c>
      <c r="I81" s="460"/>
      <c r="J81" s="172">
        <f aca="true" t="shared" si="0" ref="J81:R81">SUM(J4:J27)</f>
        <v>0</v>
      </c>
      <c r="K81" s="13">
        <f t="shared" si="0"/>
        <v>0</v>
      </c>
      <c r="L81" s="54">
        <f t="shared" si="0"/>
        <v>0</v>
      </c>
      <c r="N81" s="429" t="s">
        <v>154</v>
      </c>
      <c r="O81" s="460"/>
      <c r="P81" s="172">
        <f t="shared" si="0"/>
        <v>0</v>
      </c>
      <c r="Q81" s="13">
        <f t="shared" si="0"/>
        <v>5</v>
      </c>
      <c r="R81" s="54">
        <f t="shared" si="0"/>
        <v>0</v>
      </c>
    </row>
    <row r="82" spans="2:18" ht="14.25" thickBot="1">
      <c r="B82" s="496" t="s">
        <v>155</v>
      </c>
      <c r="C82" s="497"/>
      <c r="D82" s="3">
        <f>SUM(D28:D34)</f>
        <v>0</v>
      </c>
      <c r="E82" s="3">
        <f>SUM(E28:E34)</f>
        <v>0</v>
      </c>
      <c r="F82" s="14">
        <f>SUM(F28:F34)</f>
        <v>0</v>
      </c>
      <c r="H82" s="423" t="s">
        <v>155</v>
      </c>
      <c r="I82" s="461"/>
      <c r="J82" s="221">
        <f aca="true" t="shared" si="1" ref="J82:R82">SUM(J28:J34)</f>
        <v>0</v>
      </c>
      <c r="K82" s="218">
        <f t="shared" si="1"/>
        <v>0</v>
      </c>
      <c r="L82" s="222">
        <f t="shared" si="1"/>
        <v>0</v>
      </c>
      <c r="N82" s="423" t="s">
        <v>155</v>
      </c>
      <c r="O82" s="461"/>
      <c r="P82" s="221">
        <f t="shared" si="1"/>
        <v>0</v>
      </c>
      <c r="Q82" s="218">
        <f t="shared" si="1"/>
        <v>0</v>
      </c>
      <c r="R82" s="222">
        <f t="shared" si="1"/>
        <v>0</v>
      </c>
    </row>
    <row r="83" spans="2:18" ht="13.5" hidden="1">
      <c r="B83" s="496" t="s">
        <v>192</v>
      </c>
      <c r="C83" s="497"/>
      <c r="D83" s="40">
        <f>SUM(D35:D75)</f>
        <v>0</v>
      </c>
      <c r="E83" s="40">
        <f>SUM(E35:E75)</f>
        <v>0</v>
      </c>
      <c r="F83" s="41">
        <f>SUM(F35:F75)</f>
        <v>0</v>
      </c>
      <c r="H83" s="425" t="s">
        <v>156</v>
      </c>
      <c r="I83" s="458"/>
      <c r="J83" s="344">
        <f aca="true" t="shared" si="2" ref="J83:R83">SUM(J35:J75)</f>
        <v>0</v>
      </c>
      <c r="K83" s="345">
        <f t="shared" si="2"/>
        <v>0</v>
      </c>
      <c r="L83" s="358">
        <f t="shared" si="2"/>
        <v>0</v>
      </c>
      <c r="N83" s="425" t="s">
        <v>156</v>
      </c>
      <c r="O83" s="458"/>
      <c r="P83" s="344">
        <f t="shared" si="2"/>
        <v>0</v>
      </c>
      <c r="Q83" s="345">
        <f t="shared" si="2"/>
        <v>1</v>
      </c>
      <c r="R83" s="358">
        <f t="shared" si="2"/>
        <v>0</v>
      </c>
    </row>
    <row r="84" spans="2:14" ht="13.5">
      <c r="B84" s="17"/>
      <c r="H84" s="1" t="s">
        <v>384</v>
      </c>
      <c r="N84" s="1" t="s">
        <v>384</v>
      </c>
    </row>
    <row r="86" spans="2:14" ht="13.5">
      <c r="B86" s="4"/>
      <c r="H86" s="4"/>
      <c r="N86" s="4"/>
    </row>
  </sheetData>
  <sheetProtection/>
  <mergeCells count="36">
    <mergeCell ref="H81:I81"/>
    <mergeCell ref="H82:I82"/>
    <mergeCell ref="H83:I83"/>
    <mergeCell ref="R79:R80"/>
    <mergeCell ref="P2:P3"/>
    <mergeCell ref="Q2:Q3"/>
    <mergeCell ref="R2:R3"/>
    <mergeCell ref="P79:P80"/>
    <mergeCell ref="H77:I77"/>
    <mergeCell ref="H79:I80"/>
    <mergeCell ref="L79:L80"/>
    <mergeCell ref="J79:J80"/>
    <mergeCell ref="D79:D80"/>
    <mergeCell ref="E79:E80"/>
    <mergeCell ref="F79:F80"/>
    <mergeCell ref="Q79:Q80"/>
    <mergeCell ref="H2:I3"/>
    <mergeCell ref="E2:E3"/>
    <mergeCell ref="F2:F3"/>
    <mergeCell ref="N83:O83"/>
    <mergeCell ref="N81:O81"/>
    <mergeCell ref="N82:O82"/>
    <mergeCell ref="J2:J3"/>
    <mergeCell ref="K2:K3"/>
    <mergeCell ref="L2:L3"/>
    <mergeCell ref="K79:K80"/>
    <mergeCell ref="N77:O77"/>
    <mergeCell ref="B2:C3"/>
    <mergeCell ref="B79:C80"/>
    <mergeCell ref="B81:C81"/>
    <mergeCell ref="B82:C82"/>
    <mergeCell ref="B83:C83"/>
    <mergeCell ref="B77:C77"/>
    <mergeCell ref="N2:O3"/>
    <mergeCell ref="N79:O80"/>
    <mergeCell ref="D2:D3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&amp;C&amp;14&amp;P+36 </oddFooter>
  </headerFooter>
  <colBreaks count="3" manualBreakCount="3">
    <brk id="1" max="84" man="1"/>
    <brk id="7" max="82" man="1"/>
    <brk id="13" max="83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6"/>
  </sheetPr>
  <dimension ref="A1:R87"/>
  <sheetViews>
    <sheetView view="pageBreakPreview" zoomScale="75" zoomScaleSheetLayoutView="75" zoomScalePageLayoutView="0" workbookViewId="0" topLeftCell="A1">
      <selection activeCell="N84" sqref="N84"/>
    </sheetView>
  </sheetViews>
  <sheetFormatPr defaultColWidth="9.140625" defaultRowHeight="15"/>
  <cols>
    <col min="2" max="2" width="7.140625" style="0" hidden="1" customWidth="1"/>
    <col min="3" max="3" width="7.57421875" style="0" hidden="1" customWidth="1"/>
    <col min="4" max="6" width="9.00390625" style="0" hidden="1" customWidth="1"/>
    <col min="7" max="7" width="36.57421875" style="0" hidden="1" customWidth="1"/>
    <col min="8" max="8" width="7.140625" style="0" customWidth="1"/>
    <col min="9" max="9" width="9.28125" style="0" customWidth="1"/>
    <col min="13" max="13" width="28.57421875" style="0" customWidth="1"/>
    <col min="14" max="14" width="7.140625" style="0" customWidth="1"/>
    <col min="15" max="15" width="9.28125" style="0" customWidth="1"/>
    <col min="19" max="19" width="28.57421875" style="0" customWidth="1"/>
  </cols>
  <sheetData>
    <row r="1" spans="2:14" s="293" customFormat="1" ht="14.25" thickBot="1">
      <c r="B1" s="293" t="s">
        <v>293</v>
      </c>
      <c r="H1" s="293" t="s">
        <v>381</v>
      </c>
      <c r="N1" s="293" t="s">
        <v>385</v>
      </c>
    </row>
    <row r="2" spans="2:18" ht="13.5">
      <c r="B2" s="467"/>
      <c r="C2" s="468"/>
      <c r="D2" s="457" t="s">
        <v>148</v>
      </c>
      <c r="E2" s="456" t="s">
        <v>149</v>
      </c>
      <c r="F2" s="454" t="s">
        <v>150</v>
      </c>
      <c r="H2" s="429" t="s">
        <v>409</v>
      </c>
      <c r="I2" s="430"/>
      <c r="J2" s="437" t="s">
        <v>148</v>
      </c>
      <c r="K2" s="456" t="s">
        <v>149</v>
      </c>
      <c r="L2" s="454" t="s">
        <v>150</v>
      </c>
      <c r="N2" s="429" t="s">
        <v>409</v>
      </c>
      <c r="O2" s="430"/>
      <c r="P2" s="437" t="s">
        <v>148</v>
      </c>
      <c r="Q2" s="456" t="s">
        <v>149</v>
      </c>
      <c r="R2" s="454" t="s">
        <v>150</v>
      </c>
    </row>
    <row r="3" spans="2:18" ht="14.25" thickBot="1">
      <c r="B3" s="469"/>
      <c r="C3" s="470"/>
      <c r="D3" s="434"/>
      <c r="E3" s="453"/>
      <c r="F3" s="435"/>
      <c r="H3" s="423"/>
      <c r="I3" s="424"/>
      <c r="J3" s="464"/>
      <c r="K3" s="453"/>
      <c r="L3" s="435"/>
      <c r="N3" s="423"/>
      <c r="O3" s="424"/>
      <c r="P3" s="464"/>
      <c r="Q3" s="453"/>
      <c r="R3" s="435"/>
    </row>
    <row r="4" spans="1:18" ht="13.5">
      <c r="A4" s="1" t="s">
        <v>0</v>
      </c>
      <c r="B4" s="15" t="s">
        <v>1</v>
      </c>
      <c r="C4" s="16" t="s">
        <v>296</v>
      </c>
      <c r="D4" s="22">
        <f>'人的被害_屋内収容物'!D4+'人的被害_屋内落下物'!D4</f>
        <v>4</v>
      </c>
      <c r="E4" s="23">
        <f>'人的被害_屋内収容物'!E4+'人的被害_屋内落下物'!E4</f>
        <v>150</v>
      </c>
      <c r="F4" s="24">
        <f>'人的被害_屋内収容物'!F4+'人的被害_屋内落下物'!F4</f>
        <v>26</v>
      </c>
      <c r="H4" s="15" t="s">
        <v>1</v>
      </c>
      <c r="I4" s="16" t="s">
        <v>296</v>
      </c>
      <c r="J4" s="22">
        <f>'人的被害_屋内収容物'!J4+'人的被害_屋内落下物'!O4</f>
        <v>1</v>
      </c>
      <c r="K4" s="23">
        <f>'人的被害_屋内収容物'!K4+'人的被害_屋内落下物'!P4</f>
        <v>122</v>
      </c>
      <c r="L4" s="24">
        <f>'人的被害_屋内収容物'!L4+'人的被害_屋内落下物'!Q4</f>
        <v>20</v>
      </c>
      <c r="N4" s="15" t="s">
        <v>1</v>
      </c>
      <c r="O4" s="16" t="s">
        <v>296</v>
      </c>
      <c r="P4" s="22">
        <f>'人的被害_屋内収容物'!P4+'人的被害_屋内落下物'!Z4</f>
        <v>2</v>
      </c>
      <c r="Q4" s="23">
        <f>'人的被害_屋内収容物'!Q4+'人的被害_屋内落下物'!AA4</f>
        <v>120</v>
      </c>
      <c r="R4" s="24">
        <f>'人的被害_屋内収容物'!R4+'人的被害_屋内落下物'!AB4</f>
        <v>20</v>
      </c>
    </row>
    <row r="5" spans="1:18" ht="13.5">
      <c r="A5" s="1" t="s">
        <v>2</v>
      </c>
      <c r="B5" s="8" t="s">
        <v>1</v>
      </c>
      <c r="C5" s="9" t="s">
        <v>109</v>
      </c>
      <c r="D5" s="27">
        <f>'人的被害_屋内収容物'!D5+'人的被害_屋内落下物'!D5</f>
        <v>5</v>
      </c>
      <c r="E5" s="28">
        <f>'人的被害_屋内収容物'!E5+'人的被害_屋内落下物'!E5</f>
        <v>159</v>
      </c>
      <c r="F5" s="29">
        <f>'人的被害_屋内収容物'!F5+'人的被害_屋内落下物'!F5</f>
        <v>27</v>
      </c>
      <c r="H5" s="8" t="s">
        <v>1</v>
      </c>
      <c r="I5" s="9" t="s">
        <v>109</v>
      </c>
      <c r="J5" s="27">
        <f>'人的被害_屋内収容物'!J5+'人的被害_屋内落下物'!O5</f>
        <v>1</v>
      </c>
      <c r="K5" s="28">
        <f>'人的被害_屋内収容物'!K5+'人的被害_屋内落下物'!P5</f>
        <v>122</v>
      </c>
      <c r="L5" s="29">
        <f>'人的被害_屋内収容物'!L5+'人的被害_屋内落下物'!Q5</f>
        <v>21</v>
      </c>
      <c r="N5" s="8" t="s">
        <v>1</v>
      </c>
      <c r="O5" s="9" t="s">
        <v>109</v>
      </c>
      <c r="P5" s="27">
        <f>'人的被害_屋内収容物'!P5+'人的被害_屋内落下物'!Z5</f>
        <v>3</v>
      </c>
      <c r="Q5" s="28">
        <f>'人的被害_屋内収容物'!Q5+'人的被害_屋内落下物'!AA5</f>
        <v>122</v>
      </c>
      <c r="R5" s="29">
        <f>'人的被害_屋内収容物'!R5+'人的被害_屋内落下物'!AB5</f>
        <v>20</v>
      </c>
    </row>
    <row r="6" spans="1:18" ht="13.5">
      <c r="A6" s="1" t="s">
        <v>3</v>
      </c>
      <c r="B6" s="8" t="s">
        <v>1</v>
      </c>
      <c r="C6" s="9" t="s">
        <v>110</v>
      </c>
      <c r="D6" s="27">
        <f>'人的被害_屋内収容物'!D6+'人的被害_屋内落下物'!D6</f>
        <v>3</v>
      </c>
      <c r="E6" s="28">
        <f>'人的被害_屋内収容物'!E6+'人的被害_屋内落下物'!E6</f>
        <v>92</v>
      </c>
      <c r="F6" s="29">
        <f>'人的被害_屋内収容物'!F6+'人的被害_屋内落下物'!F6</f>
        <v>17</v>
      </c>
      <c r="H6" s="8" t="s">
        <v>1</v>
      </c>
      <c r="I6" s="9" t="s">
        <v>110</v>
      </c>
      <c r="J6" s="27">
        <f>'人的被害_屋内収容物'!J6+'人的被害_屋内落下物'!O6</f>
        <v>0</v>
      </c>
      <c r="K6" s="28">
        <f>'人的被害_屋内収容物'!K6+'人的被害_屋内落下物'!P6</f>
        <v>74</v>
      </c>
      <c r="L6" s="29">
        <f>'人的被害_屋内収容物'!L6+'人的被害_屋内落下物'!Q6</f>
        <v>12</v>
      </c>
      <c r="N6" s="8" t="s">
        <v>1</v>
      </c>
      <c r="O6" s="9" t="s">
        <v>110</v>
      </c>
      <c r="P6" s="27">
        <f>'人的被害_屋内収容物'!P6+'人的被害_屋内落下物'!Z6</f>
        <v>1</v>
      </c>
      <c r="Q6" s="28">
        <f>'人的被害_屋内収容物'!Q6+'人的被害_屋内落下物'!AA6</f>
        <v>73</v>
      </c>
      <c r="R6" s="29">
        <f>'人的被害_屋内収容物'!R6+'人的被害_屋内落下物'!AB6</f>
        <v>12</v>
      </c>
    </row>
    <row r="7" spans="1:18" ht="13.5">
      <c r="A7" s="1" t="s">
        <v>4</v>
      </c>
      <c r="B7" s="8" t="s">
        <v>1</v>
      </c>
      <c r="C7" s="9" t="s">
        <v>111</v>
      </c>
      <c r="D7" s="27">
        <f>'人的被害_屋内収容物'!D7+'人的被害_屋内落下物'!D7</f>
        <v>2</v>
      </c>
      <c r="E7" s="28">
        <f>'人的被害_屋内収容物'!E7+'人的被害_屋内落下物'!E7</f>
        <v>76</v>
      </c>
      <c r="F7" s="29">
        <f>'人的被害_屋内収容物'!F7+'人的被害_屋内落下物'!F7</f>
        <v>12</v>
      </c>
      <c r="H7" s="8" t="s">
        <v>1</v>
      </c>
      <c r="I7" s="9" t="s">
        <v>111</v>
      </c>
      <c r="J7" s="27">
        <f>'人的被害_屋内収容物'!J7+'人的被害_屋内落下物'!O7</f>
        <v>0</v>
      </c>
      <c r="K7" s="28">
        <f>'人的被害_屋内収容物'!K7+'人的被害_屋内落下物'!P7</f>
        <v>62</v>
      </c>
      <c r="L7" s="29">
        <f>'人的被害_屋内収容物'!L7+'人的被害_屋内落下物'!Q7</f>
        <v>11</v>
      </c>
      <c r="N7" s="8" t="s">
        <v>1</v>
      </c>
      <c r="O7" s="9" t="s">
        <v>111</v>
      </c>
      <c r="P7" s="27">
        <f>'人的被害_屋内収容物'!P7+'人的被害_屋内落下物'!Z7</f>
        <v>1</v>
      </c>
      <c r="Q7" s="28">
        <f>'人的被害_屋内収容物'!Q7+'人的被害_屋内落下物'!AA7</f>
        <v>60</v>
      </c>
      <c r="R7" s="29">
        <f>'人的被害_屋内収容物'!R7+'人的被害_屋内落下物'!AB7</f>
        <v>11</v>
      </c>
    </row>
    <row r="8" spans="1:18" ht="13.5">
      <c r="A8" s="1" t="s">
        <v>5</v>
      </c>
      <c r="B8" s="8" t="s">
        <v>1</v>
      </c>
      <c r="C8" s="9" t="s">
        <v>112</v>
      </c>
      <c r="D8" s="27">
        <f>'人的被害_屋内収容物'!D8+'人的被害_屋内落下物'!D8</f>
        <v>2</v>
      </c>
      <c r="E8" s="28">
        <f>'人的被害_屋内収容物'!E8+'人的被害_屋内落下物'!E8</f>
        <v>102</v>
      </c>
      <c r="F8" s="29">
        <f>'人的被害_屋内収容物'!F8+'人的被害_屋内落下物'!F8</f>
        <v>16</v>
      </c>
      <c r="H8" s="8" t="s">
        <v>1</v>
      </c>
      <c r="I8" s="9" t="s">
        <v>112</v>
      </c>
      <c r="J8" s="27">
        <f>'人的被害_屋内収容物'!J8+'人的被害_屋内落下物'!O8</f>
        <v>0</v>
      </c>
      <c r="K8" s="28">
        <f>'人的被害_屋内収容物'!K8+'人的被害_屋内落下物'!P8</f>
        <v>85</v>
      </c>
      <c r="L8" s="29">
        <f>'人的被害_屋内収容物'!L8+'人的被害_屋内落下物'!Q8</f>
        <v>14</v>
      </c>
      <c r="N8" s="8" t="s">
        <v>1</v>
      </c>
      <c r="O8" s="9" t="s">
        <v>112</v>
      </c>
      <c r="P8" s="27">
        <f>'人的被害_屋内収容物'!P8+'人的被害_屋内落下物'!Z8</f>
        <v>1</v>
      </c>
      <c r="Q8" s="28">
        <f>'人的被害_屋内収容物'!Q8+'人的被害_屋内落下物'!AA8</f>
        <v>82</v>
      </c>
      <c r="R8" s="29">
        <f>'人的被害_屋内収容物'!R8+'人的被害_屋内落下物'!AB8</f>
        <v>13</v>
      </c>
    </row>
    <row r="9" spans="1:18" ht="13.5">
      <c r="A9" s="1" t="s">
        <v>6</v>
      </c>
      <c r="B9" s="8" t="s">
        <v>1</v>
      </c>
      <c r="C9" s="9" t="s">
        <v>113</v>
      </c>
      <c r="D9" s="27">
        <f>'人的被害_屋内収容物'!D9+'人的被害_屋内落下物'!D9</f>
        <v>3</v>
      </c>
      <c r="E9" s="28">
        <f>'人的被害_屋内収容物'!E9+'人的被害_屋内落下物'!E9</f>
        <v>113</v>
      </c>
      <c r="F9" s="29">
        <f>'人的被害_屋内収容物'!F9+'人的被害_屋内落下物'!F9</f>
        <v>19</v>
      </c>
      <c r="H9" s="8" t="s">
        <v>1</v>
      </c>
      <c r="I9" s="9" t="s">
        <v>113</v>
      </c>
      <c r="J9" s="27">
        <f>'人的被害_屋内収容物'!J9+'人的被害_屋内落下物'!O9</f>
        <v>0</v>
      </c>
      <c r="K9" s="28">
        <f>'人的被害_屋内収容物'!K9+'人的被害_屋内落下物'!P9</f>
        <v>92</v>
      </c>
      <c r="L9" s="29">
        <f>'人的被害_屋内収容物'!L9+'人的被害_屋内落下物'!Q9</f>
        <v>15</v>
      </c>
      <c r="N9" s="8" t="s">
        <v>1</v>
      </c>
      <c r="O9" s="9" t="s">
        <v>113</v>
      </c>
      <c r="P9" s="27">
        <f>'人的被害_屋内収容物'!P9+'人的被害_屋内落下物'!Z9</f>
        <v>1</v>
      </c>
      <c r="Q9" s="28">
        <f>'人的被害_屋内収容物'!Q9+'人的被害_屋内落下物'!AA9</f>
        <v>89</v>
      </c>
      <c r="R9" s="29">
        <f>'人的被害_屋内収容物'!R9+'人的被害_屋内落下物'!AB9</f>
        <v>14</v>
      </c>
    </row>
    <row r="10" spans="1:18" ht="13.5">
      <c r="A10" s="1" t="s">
        <v>7</v>
      </c>
      <c r="B10" s="8" t="s">
        <v>1</v>
      </c>
      <c r="C10" s="9" t="s">
        <v>114</v>
      </c>
      <c r="D10" s="27">
        <f>'人的被害_屋内収容物'!D10+'人的被害_屋内落下物'!D10</f>
        <v>2</v>
      </c>
      <c r="E10" s="28">
        <f>'人的被害_屋内収容物'!E10+'人的被害_屋内落下物'!E10</f>
        <v>106</v>
      </c>
      <c r="F10" s="29">
        <f>'人的被害_屋内収容物'!F10+'人的被害_屋内落下物'!F10</f>
        <v>18</v>
      </c>
      <c r="H10" s="8" t="s">
        <v>1</v>
      </c>
      <c r="I10" s="9" t="s">
        <v>114</v>
      </c>
      <c r="J10" s="27">
        <f>'人的被害_屋内収容物'!J10+'人的被害_屋内落下物'!O10</f>
        <v>0</v>
      </c>
      <c r="K10" s="28">
        <f>'人的被害_屋内収容物'!K10+'人的被害_屋内落下物'!P10</f>
        <v>90</v>
      </c>
      <c r="L10" s="29">
        <f>'人的被害_屋内収容物'!L10+'人的被害_屋内落下物'!Q10</f>
        <v>16</v>
      </c>
      <c r="N10" s="8" t="s">
        <v>1</v>
      </c>
      <c r="O10" s="9" t="s">
        <v>114</v>
      </c>
      <c r="P10" s="27">
        <f>'人的被害_屋内収容物'!P10+'人的被害_屋内落下物'!Z10</f>
        <v>1</v>
      </c>
      <c r="Q10" s="28">
        <f>'人的被害_屋内収容物'!Q10+'人的被害_屋内落下物'!AA10</f>
        <v>86</v>
      </c>
      <c r="R10" s="29">
        <f>'人的被害_屋内収容物'!R10+'人的被害_屋内落下物'!AB10</f>
        <v>14</v>
      </c>
    </row>
    <row r="11" spans="1:18" ht="13.5">
      <c r="A11" s="1" t="s">
        <v>8</v>
      </c>
      <c r="B11" s="8" t="s">
        <v>1</v>
      </c>
      <c r="C11" s="9" t="s">
        <v>115</v>
      </c>
      <c r="D11" s="27">
        <f>'人的被害_屋内収容物'!D11+'人的被害_屋内落下物'!D11</f>
        <v>2</v>
      </c>
      <c r="E11" s="28">
        <f>'人的被害_屋内収容物'!E11+'人的被害_屋内落下物'!E11</f>
        <v>87</v>
      </c>
      <c r="F11" s="29">
        <f>'人的被害_屋内収容物'!F11+'人的被害_屋内落下物'!F11</f>
        <v>15</v>
      </c>
      <c r="H11" s="8" t="s">
        <v>1</v>
      </c>
      <c r="I11" s="9" t="s">
        <v>115</v>
      </c>
      <c r="J11" s="27">
        <f>'人的被害_屋内収容物'!J11+'人的被害_屋内落下物'!O11</f>
        <v>0</v>
      </c>
      <c r="K11" s="28">
        <f>'人的被害_屋内収容物'!K11+'人的被害_屋内落下物'!P11</f>
        <v>72</v>
      </c>
      <c r="L11" s="29">
        <f>'人的被害_屋内収容物'!L11+'人的被害_屋内落下物'!Q11</f>
        <v>12</v>
      </c>
      <c r="N11" s="8" t="s">
        <v>1</v>
      </c>
      <c r="O11" s="9" t="s">
        <v>115</v>
      </c>
      <c r="P11" s="27">
        <f>'人的被害_屋内収容物'!P11+'人的被害_屋内落下物'!Z11</f>
        <v>1</v>
      </c>
      <c r="Q11" s="28">
        <f>'人的被害_屋内収容物'!Q11+'人的被害_屋内落下物'!AA11</f>
        <v>70</v>
      </c>
      <c r="R11" s="29">
        <f>'人的被害_屋内収容物'!R11+'人的被害_屋内落下物'!AB11</f>
        <v>11</v>
      </c>
    </row>
    <row r="12" spans="1:18" ht="13.5">
      <c r="A12" s="1" t="s">
        <v>9</v>
      </c>
      <c r="B12" s="8" t="s">
        <v>1</v>
      </c>
      <c r="C12" s="9" t="s">
        <v>116</v>
      </c>
      <c r="D12" s="27">
        <f>'人的被害_屋内収容物'!D12+'人的被害_屋内落下物'!D12</f>
        <v>2</v>
      </c>
      <c r="E12" s="28">
        <f>'人的被害_屋内収容物'!E12+'人的被害_屋内落下物'!E12</f>
        <v>88</v>
      </c>
      <c r="F12" s="29">
        <f>'人的被害_屋内収容物'!F12+'人的被害_屋内落下物'!F12</f>
        <v>15</v>
      </c>
      <c r="H12" s="8" t="s">
        <v>1</v>
      </c>
      <c r="I12" s="9" t="s">
        <v>116</v>
      </c>
      <c r="J12" s="27">
        <f>'人的被害_屋内収容物'!J12+'人的被害_屋内落下物'!O12</f>
        <v>0</v>
      </c>
      <c r="K12" s="28">
        <f>'人的被害_屋内収容物'!K12+'人的被害_屋内落下物'!P12</f>
        <v>74</v>
      </c>
      <c r="L12" s="29">
        <f>'人的被害_屋内収容物'!L12+'人的被害_屋内落下物'!Q12</f>
        <v>12</v>
      </c>
      <c r="N12" s="8" t="s">
        <v>1</v>
      </c>
      <c r="O12" s="9" t="s">
        <v>116</v>
      </c>
      <c r="P12" s="27">
        <f>'人的被害_屋内収容物'!P12+'人的被害_屋内落下物'!Z12</f>
        <v>1</v>
      </c>
      <c r="Q12" s="28">
        <f>'人的被害_屋内収容物'!Q12+'人的被害_屋内落下物'!AA12</f>
        <v>72</v>
      </c>
      <c r="R12" s="29">
        <f>'人的被害_屋内収容物'!R12+'人的被害_屋内落下物'!AB12</f>
        <v>12</v>
      </c>
    </row>
    <row r="13" spans="1:18" ht="13.5">
      <c r="A13" s="1" t="s">
        <v>10</v>
      </c>
      <c r="B13" s="8" t="s">
        <v>1</v>
      </c>
      <c r="C13" s="9" t="s">
        <v>117</v>
      </c>
      <c r="D13" s="27">
        <f>'人的被害_屋内収容物'!D13+'人的被害_屋内落下物'!D13</f>
        <v>2</v>
      </c>
      <c r="E13" s="28">
        <f>'人的被害_屋内収容物'!E13+'人的被害_屋内落下物'!E13</f>
        <v>79</v>
      </c>
      <c r="F13" s="29">
        <f>'人的被害_屋内収容物'!F13+'人的被害_屋内落下物'!F13</f>
        <v>13</v>
      </c>
      <c r="H13" s="8" t="s">
        <v>1</v>
      </c>
      <c r="I13" s="9" t="s">
        <v>117</v>
      </c>
      <c r="J13" s="27">
        <f>'人的被害_屋内収容物'!J13+'人的被害_屋内落下物'!O13</f>
        <v>0</v>
      </c>
      <c r="K13" s="28">
        <f>'人的被害_屋内収容物'!K13+'人的被害_屋内落下物'!P13</f>
        <v>65</v>
      </c>
      <c r="L13" s="29">
        <f>'人的被害_屋内収容物'!L13+'人的被害_屋内落下物'!Q13</f>
        <v>10</v>
      </c>
      <c r="N13" s="8" t="s">
        <v>1</v>
      </c>
      <c r="O13" s="9" t="s">
        <v>117</v>
      </c>
      <c r="P13" s="27">
        <f>'人的被害_屋内収容物'!P13+'人的被害_屋内落下物'!Z13</f>
        <v>1</v>
      </c>
      <c r="Q13" s="28">
        <f>'人的被害_屋内収容物'!Q13+'人的被害_屋内落下物'!AA13</f>
        <v>63</v>
      </c>
      <c r="R13" s="29">
        <f>'人的被害_屋内収容物'!R13+'人的被害_屋内落下物'!AB13</f>
        <v>10</v>
      </c>
    </row>
    <row r="14" spans="1:18" ht="13.5">
      <c r="A14" s="1" t="s">
        <v>11</v>
      </c>
      <c r="B14" s="8" t="s">
        <v>1</v>
      </c>
      <c r="C14" s="9" t="s">
        <v>118</v>
      </c>
      <c r="D14" s="27">
        <f>'人的被害_屋内収容物'!D14+'人的被害_屋内落下物'!D14</f>
        <v>3</v>
      </c>
      <c r="E14" s="28">
        <f>'人的被害_屋内収容物'!E14+'人的被害_屋内落下物'!E14</f>
        <v>119</v>
      </c>
      <c r="F14" s="29">
        <f>'人的被害_屋内収容物'!F14+'人的被害_屋内落下物'!F14</f>
        <v>21</v>
      </c>
      <c r="H14" s="8" t="s">
        <v>1</v>
      </c>
      <c r="I14" s="9" t="s">
        <v>118</v>
      </c>
      <c r="J14" s="27">
        <f>'人的被害_屋内収容物'!J14+'人的被害_屋内落下物'!O14</f>
        <v>1</v>
      </c>
      <c r="K14" s="28">
        <f>'人的被害_屋内収容物'!K14+'人的被害_屋内落下物'!P14</f>
        <v>101</v>
      </c>
      <c r="L14" s="29">
        <f>'人的被害_屋内収容物'!L14+'人的被害_屋内落下物'!Q14</f>
        <v>16</v>
      </c>
      <c r="N14" s="8" t="s">
        <v>1</v>
      </c>
      <c r="O14" s="9" t="s">
        <v>118</v>
      </c>
      <c r="P14" s="27">
        <f>'人的被害_屋内収容物'!P14+'人的被害_屋内落下物'!Z14</f>
        <v>1</v>
      </c>
      <c r="Q14" s="28">
        <f>'人的被害_屋内収容物'!Q14+'人的被害_屋内落下物'!AA14</f>
        <v>97</v>
      </c>
      <c r="R14" s="29">
        <f>'人的被害_屋内収容物'!R14+'人的被害_屋内落下物'!AB14</f>
        <v>17</v>
      </c>
    </row>
    <row r="15" spans="1:18" ht="13.5">
      <c r="A15" s="1" t="s">
        <v>12</v>
      </c>
      <c r="B15" s="8" t="s">
        <v>1</v>
      </c>
      <c r="C15" s="9" t="s">
        <v>119</v>
      </c>
      <c r="D15" s="27">
        <f>'人的被害_屋内収容物'!D15+'人的被害_屋内落下物'!D15</f>
        <v>5</v>
      </c>
      <c r="E15" s="28">
        <f>'人的被害_屋内収容物'!E15+'人的被害_屋内落下物'!E15</f>
        <v>216</v>
      </c>
      <c r="F15" s="29">
        <f>'人的被害_屋内収容物'!F15+'人的被害_屋内落下物'!F15</f>
        <v>37</v>
      </c>
      <c r="H15" s="8" t="s">
        <v>1</v>
      </c>
      <c r="I15" s="9" t="s">
        <v>119</v>
      </c>
      <c r="J15" s="27">
        <f>'人的被害_屋内収容物'!J15+'人的被害_屋内落下物'!O15</f>
        <v>2</v>
      </c>
      <c r="K15" s="28">
        <f>'人的被害_屋内収容物'!K15+'人的被害_屋内落下物'!P15</f>
        <v>181</v>
      </c>
      <c r="L15" s="29">
        <f>'人的被害_屋内収容物'!L15+'人的被害_屋内落下物'!Q15</f>
        <v>29</v>
      </c>
      <c r="N15" s="8" t="s">
        <v>1</v>
      </c>
      <c r="O15" s="9" t="s">
        <v>119</v>
      </c>
      <c r="P15" s="27">
        <f>'人的被害_屋内収容物'!P15+'人的被害_屋内落下物'!Z15</f>
        <v>3</v>
      </c>
      <c r="Q15" s="28">
        <f>'人的被害_屋内収容物'!Q15+'人的被害_屋内落下物'!AA15</f>
        <v>175</v>
      </c>
      <c r="R15" s="29">
        <f>'人的被害_屋内収容物'!R15+'人的被害_屋内落下物'!AB15</f>
        <v>29</v>
      </c>
    </row>
    <row r="16" spans="1:18" ht="13.5">
      <c r="A16" s="1" t="s">
        <v>13</v>
      </c>
      <c r="B16" s="8" t="s">
        <v>1</v>
      </c>
      <c r="C16" s="9" t="s">
        <v>120</v>
      </c>
      <c r="D16" s="27">
        <f>'人的被害_屋内収容物'!D16+'人的被害_屋内落下物'!D16</f>
        <v>6</v>
      </c>
      <c r="E16" s="28">
        <f>'人的被害_屋内収容物'!E16+'人的被害_屋内落下物'!E16</f>
        <v>231</v>
      </c>
      <c r="F16" s="29">
        <f>'人的被害_屋内収容物'!F16+'人的被害_屋内落下物'!F16</f>
        <v>39</v>
      </c>
      <c r="H16" s="8" t="s">
        <v>1</v>
      </c>
      <c r="I16" s="9" t="s">
        <v>120</v>
      </c>
      <c r="J16" s="27">
        <f>'人的被害_屋内収容物'!J16+'人的被害_屋内落下物'!O16</f>
        <v>2</v>
      </c>
      <c r="K16" s="28">
        <f>'人的被害_屋内収容物'!K16+'人的被害_屋内落下物'!P16</f>
        <v>191</v>
      </c>
      <c r="L16" s="29">
        <f>'人的被害_屋内収容物'!L16+'人的被害_屋内落下物'!Q16</f>
        <v>33</v>
      </c>
      <c r="N16" s="8" t="s">
        <v>1</v>
      </c>
      <c r="O16" s="9" t="s">
        <v>120</v>
      </c>
      <c r="P16" s="27">
        <f>'人的被害_屋内収容物'!P16+'人的被害_屋内落下物'!Z16</f>
        <v>3</v>
      </c>
      <c r="Q16" s="28">
        <f>'人的被害_屋内収容物'!Q16+'人的被害_屋内落下物'!AA16</f>
        <v>185</v>
      </c>
      <c r="R16" s="29">
        <f>'人的被害_屋内収容物'!R16+'人的被害_屋内落下物'!AB16</f>
        <v>31</v>
      </c>
    </row>
    <row r="17" spans="1:18" ht="13.5">
      <c r="A17" s="1" t="s">
        <v>14</v>
      </c>
      <c r="B17" s="8" t="s">
        <v>1</v>
      </c>
      <c r="C17" s="9" t="s">
        <v>121</v>
      </c>
      <c r="D17" s="27">
        <f>'人的被害_屋内収容物'!D17+'人的被害_屋内落下物'!D17</f>
        <v>3</v>
      </c>
      <c r="E17" s="28">
        <f>'人的被害_屋内収容物'!E17+'人的被害_屋内落下物'!E17</f>
        <v>110</v>
      </c>
      <c r="F17" s="29">
        <f>'人的被害_屋内収容物'!F17+'人的被害_屋内落下物'!F17</f>
        <v>19</v>
      </c>
      <c r="H17" s="8" t="s">
        <v>1</v>
      </c>
      <c r="I17" s="9" t="s">
        <v>121</v>
      </c>
      <c r="J17" s="27">
        <f>'人的被害_屋内収容物'!J17+'人的被害_屋内落下物'!O17</f>
        <v>0</v>
      </c>
      <c r="K17" s="28">
        <f>'人的被害_屋内収容物'!K17+'人的被害_屋内落下物'!P17</f>
        <v>89</v>
      </c>
      <c r="L17" s="29">
        <f>'人的被害_屋内収容物'!L17+'人的被害_屋内落下物'!Q17</f>
        <v>14</v>
      </c>
      <c r="N17" s="8" t="s">
        <v>1</v>
      </c>
      <c r="O17" s="9" t="s">
        <v>121</v>
      </c>
      <c r="P17" s="27">
        <f>'人的被害_屋内収容物'!P17+'人的被害_屋内落下物'!Z17</f>
        <v>1</v>
      </c>
      <c r="Q17" s="28">
        <f>'人的被害_屋内収容物'!Q17+'人的被害_屋内落下物'!AA17</f>
        <v>87</v>
      </c>
      <c r="R17" s="29">
        <f>'人的被害_屋内収容物'!R17+'人的被害_屋内落下物'!AB17</f>
        <v>14</v>
      </c>
    </row>
    <row r="18" spans="1:18" ht="13.5">
      <c r="A18" s="1" t="s">
        <v>15</v>
      </c>
      <c r="B18" s="8" t="s">
        <v>1</v>
      </c>
      <c r="C18" s="9" t="s">
        <v>122</v>
      </c>
      <c r="D18" s="27">
        <f>'人的被害_屋内収容物'!D18+'人的被害_屋内落下物'!D18</f>
        <v>4</v>
      </c>
      <c r="E18" s="28">
        <f>'人的被害_屋内収容物'!E18+'人的被害_屋内落下物'!E18</f>
        <v>176</v>
      </c>
      <c r="F18" s="29">
        <f>'人的被害_屋内収容物'!F18+'人的被害_屋内落下物'!F18</f>
        <v>29</v>
      </c>
      <c r="H18" s="8" t="s">
        <v>1</v>
      </c>
      <c r="I18" s="9" t="s">
        <v>122</v>
      </c>
      <c r="J18" s="27">
        <f>'人的被害_屋内収容物'!J18+'人的被害_屋内落下物'!O18</f>
        <v>1</v>
      </c>
      <c r="K18" s="28">
        <f>'人的被害_屋内収容物'!K18+'人的被害_屋内落下物'!P18</f>
        <v>143</v>
      </c>
      <c r="L18" s="29">
        <f>'人的被害_屋内収容物'!L18+'人的被害_屋内落下物'!Q18</f>
        <v>23</v>
      </c>
      <c r="N18" s="8" t="s">
        <v>1</v>
      </c>
      <c r="O18" s="9" t="s">
        <v>122</v>
      </c>
      <c r="P18" s="27">
        <f>'人的被害_屋内収容物'!P18+'人的被害_屋内落下物'!Z18</f>
        <v>2</v>
      </c>
      <c r="Q18" s="28">
        <f>'人的被害_屋内収容物'!Q18+'人的被害_屋内落下物'!AA18</f>
        <v>141</v>
      </c>
      <c r="R18" s="29">
        <f>'人的被害_屋内収容物'!R18+'人的被害_屋内落下物'!AB18</f>
        <v>23</v>
      </c>
    </row>
    <row r="19" spans="1:18" ht="13.5">
      <c r="A19" s="1" t="s">
        <v>16</v>
      </c>
      <c r="B19" s="8" t="s">
        <v>1</v>
      </c>
      <c r="C19" s="9" t="s">
        <v>123</v>
      </c>
      <c r="D19" s="27">
        <f>'人的被害_屋内収容物'!D19+'人的被害_屋内落下物'!D19</f>
        <v>4</v>
      </c>
      <c r="E19" s="28">
        <f>'人的被害_屋内収容物'!E19+'人的被害_屋内落下物'!E19</f>
        <v>124</v>
      </c>
      <c r="F19" s="29">
        <f>'人的被害_屋内収容物'!F19+'人的被害_屋内落下物'!F19</f>
        <v>21</v>
      </c>
      <c r="H19" s="8" t="s">
        <v>1</v>
      </c>
      <c r="I19" s="9" t="s">
        <v>123</v>
      </c>
      <c r="J19" s="27">
        <f>'人的被害_屋内収容物'!J19+'人的被害_屋内落下物'!O19</f>
        <v>1</v>
      </c>
      <c r="K19" s="28">
        <f>'人的被害_屋内収容物'!K19+'人的被害_屋内落下物'!P19</f>
        <v>101</v>
      </c>
      <c r="L19" s="29">
        <f>'人的被害_屋内収容物'!L19+'人的被害_屋内落下物'!Q19</f>
        <v>17</v>
      </c>
      <c r="N19" s="8" t="s">
        <v>1</v>
      </c>
      <c r="O19" s="9" t="s">
        <v>123</v>
      </c>
      <c r="P19" s="27">
        <f>'人的被害_屋内収容物'!P19+'人的被害_屋内落下物'!Z19</f>
        <v>1</v>
      </c>
      <c r="Q19" s="28">
        <f>'人的被害_屋内収容物'!Q19+'人的被害_屋内落下物'!AA19</f>
        <v>99</v>
      </c>
      <c r="R19" s="29">
        <f>'人的被害_屋内収容物'!R19+'人的被害_屋内落下物'!AB19</f>
        <v>17</v>
      </c>
    </row>
    <row r="20" spans="1:18" ht="13.5">
      <c r="A20" s="1" t="s">
        <v>17</v>
      </c>
      <c r="B20" s="8" t="s">
        <v>1</v>
      </c>
      <c r="C20" s="9" t="s">
        <v>124</v>
      </c>
      <c r="D20" s="27">
        <f>'人的被害_屋内収容物'!D20+'人的被害_屋内落下物'!D20</f>
        <v>8</v>
      </c>
      <c r="E20" s="28">
        <f>'人的被害_屋内収容物'!E20+'人的被害_屋内落下物'!E20</f>
        <v>234</v>
      </c>
      <c r="F20" s="29">
        <f>'人的被害_屋内収容物'!F20+'人的被害_屋内落下物'!F20</f>
        <v>40</v>
      </c>
      <c r="H20" s="8" t="s">
        <v>1</v>
      </c>
      <c r="I20" s="9" t="s">
        <v>124</v>
      </c>
      <c r="J20" s="27">
        <f>'人的被害_屋内収容物'!J20+'人的被害_屋内落下物'!O20</f>
        <v>2</v>
      </c>
      <c r="K20" s="28">
        <f>'人的被害_屋内収容物'!K20+'人的被害_屋内落下物'!P20</f>
        <v>186</v>
      </c>
      <c r="L20" s="29">
        <f>'人的被害_屋内収容物'!L20+'人的被害_屋内落下物'!Q20</f>
        <v>32</v>
      </c>
      <c r="N20" s="8" t="s">
        <v>1</v>
      </c>
      <c r="O20" s="9" t="s">
        <v>124</v>
      </c>
      <c r="P20" s="27">
        <f>'人的被害_屋内収容物'!P20+'人的被害_屋内落下物'!Z20</f>
        <v>4</v>
      </c>
      <c r="Q20" s="28">
        <f>'人的被害_屋内収容物'!Q20+'人的被害_屋内落下物'!AA20</f>
        <v>184</v>
      </c>
      <c r="R20" s="29">
        <f>'人的被害_屋内収容物'!R20+'人的被害_屋内落下物'!AB20</f>
        <v>30</v>
      </c>
    </row>
    <row r="21" spans="1:18" ht="13.5">
      <c r="A21" s="1" t="s">
        <v>18</v>
      </c>
      <c r="B21" s="8" t="s">
        <v>1</v>
      </c>
      <c r="C21" s="9" t="s">
        <v>125</v>
      </c>
      <c r="D21" s="27">
        <f>'人的被害_屋内収容物'!D21+'人的被害_屋内落下物'!D21</f>
        <v>3</v>
      </c>
      <c r="E21" s="28">
        <f>'人的被害_屋内収容物'!E21+'人的被害_屋内落下物'!E21</f>
        <v>139</v>
      </c>
      <c r="F21" s="29">
        <f>'人的被害_屋内収容物'!F21+'人的被害_屋内落下物'!F21</f>
        <v>23</v>
      </c>
      <c r="H21" s="8" t="s">
        <v>1</v>
      </c>
      <c r="I21" s="9" t="s">
        <v>125</v>
      </c>
      <c r="J21" s="27">
        <f>'人的被害_屋内収容物'!J21+'人的被害_屋内落下物'!O21</f>
        <v>1</v>
      </c>
      <c r="K21" s="28">
        <f>'人的被害_屋内収容物'!K21+'人的被害_屋内落下物'!P21</f>
        <v>117</v>
      </c>
      <c r="L21" s="29">
        <f>'人的被害_屋内収容物'!L21+'人的被害_屋内落下物'!Q21</f>
        <v>19</v>
      </c>
      <c r="N21" s="8" t="s">
        <v>1</v>
      </c>
      <c r="O21" s="9" t="s">
        <v>125</v>
      </c>
      <c r="P21" s="27">
        <f>'人的被害_屋内収容物'!P21+'人的被害_屋内落下物'!Z21</f>
        <v>2</v>
      </c>
      <c r="Q21" s="28">
        <f>'人的被害_屋内収容物'!Q21+'人的被害_屋内落下物'!AA21</f>
        <v>114</v>
      </c>
      <c r="R21" s="29">
        <f>'人的被害_屋内収容物'!R21+'人的被害_屋内落下物'!AB21</f>
        <v>19</v>
      </c>
    </row>
    <row r="22" spans="1:18" ht="13.5">
      <c r="A22" s="1" t="s">
        <v>19</v>
      </c>
      <c r="B22" s="8" t="s">
        <v>1</v>
      </c>
      <c r="C22" s="9" t="s">
        <v>126</v>
      </c>
      <c r="D22" s="27">
        <f>'人的被害_屋内収容物'!D22+'人的被害_屋内落下物'!D22</f>
        <v>3</v>
      </c>
      <c r="E22" s="28">
        <f>'人的被害_屋内収容物'!E22+'人的被害_屋内落下物'!E22</f>
        <v>127</v>
      </c>
      <c r="F22" s="29">
        <f>'人的被害_屋内収容物'!F22+'人的被害_屋内落下物'!F22</f>
        <v>21</v>
      </c>
      <c r="H22" s="8" t="s">
        <v>1</v>
      </c>
      <c r="I22" s="9" t="s">
        <v>126</v>
      </c>
      <c r="J22" s="27">
        <f>'人的被害_屋内収容物'!J22+'人的被害_屋内落下物'!O22</f>
        <v>1</v>
      </c>
      <c r="K22" s="28">
        <f>'人的被害_屋内収容物'!K22+'人的被害_屋内落下物'!P22</f>
        <v>107</v>
      </c>
      <c r="L22" s="29">
        <f>'人的被害_屋内収容物'!L22+'人的被害_屋内落下物'!Q22</f>
        <v>17</v>
      </c>
      <c r="N22" s="8" t="s">
        <v>1</v>
      </c>
      <c r="O22" s="9" t="s">
        <v>126</v>
      </c>
      <c r="P22" s="27">
        <f>'人的被害_屋内収容物'!P22+'人的被害_屋内落下物'!Z22</f>
        <v>2</v>
      </c>
      <c r="Q22" s="28">
        <f>'人的被害_屋内収容物'!Q22+'人的被害_屋内落下物'!AA22</f>
        <v>103</v>
      </c>
      <c r="R22" s="29">
        <f>'人的被害_屋内収容物'!R22+'人的被害_屋内落下物'!AB22</f>
        <v>17</v>
      </c>
    </row>
    <row r="23" spans="1:18" ht="13.5">
      <c r="A23" s="1" t="s">
        <v>20</v>
      </c>
      <c r="B23" s="8" t="s">
        <v>1</v>
      </c>
      <c r="C23" s="9" t="s">
        <v>127</v>
      </c>
      <c r="D23" s="27">
        <f>'人的被害_屋内収容物'!D23+'人的被害_屋内落下物'!D23</f>
        <v>3</v>
      </c>
      <c r="E23" s="28">
        <f>'人的被害_屋内収容物'!E23+'人的被害_屋内落下物'!E23</f>
        <v>142</v>
      </c>
      <c r="F23" s="29">
        <f>'人的被害_屋内収容物'!F23+'人的被害_屋内落下物'!F23</f>
        <v>23</v>
      </c>
      <c r="H23" s="8" t="s">
        <v>1</v>
      </c>
      <c r="I23" s="9" t="s">
        <v>127</v>
      </c>
      <c r="J23" s="27">
        <f>'人的被害_屋内収容物'!J23+'人的被害_屋内落下物'!O23</f>
        <v>1</v>
      </c>
      <c r="K23" s="28">
        <f>'人的被害_屋内収容物'!K23+'人的被害_屋内落下物'!P23</f>
        <v>121</v>
      </c>
      <c r="L23" s="29">
        <f>'人的被害_屋内収容物'!L23+'人的被害_屋内落下物'!Q23</f>
        <v>20</v>
      </c>
      <c r="N23" s="8" t="s">
        <v>1</v>
      </c>
      <c r="O23" s="9" t="s">
        <v>127</v>
      </c>
      <c r="P23" s="27">
        <f>'人的被害_屋内収容物'!P23+'人的被害_屋内落下物'!Z23</f>
        <v>2</v>
      </c>
      <c r="Q23" s="28">
        <f>'人的被害_屋内収容物'!Q23+'人的被害_屋内落下物'!AA23</f>
        <v>117</v>
      </c>
      <c r="R23" s="29">
        <f>'人的被害_屋内収容物'!R23+'人的被害_屋内落下物'!AB23</f>
        <v>18</v>
      </c>
    </row>
    <row r="24" spans="1:18" ht="13.5">
      <c r="A24" s="1" t="s">
        <v>21</v>
      </c>
      <c r="B24" s="8" t="s">
        <v>1</v>
      </c>
      <c r="C24" s="9" t="s">
        <v>128</v>
      </c>
      <c r="D24" s="27">
        <f>'人的被害_屋内収容物'!D24+'人的被害_屋内落下物'!D24</f>
        <v>4</v>
      </c>
      <c r="E24" s="28">
        <f>'人的被害_屋内収容物'!E24+'人的被害_屋内落下物'!E24</f>
        <v>189</v>
      </c>
      <c r="F24" s="29">
        <f>'人的被害_屋内収容物'!F24+'人的被害_屋内落下物'!F24</f>
        <v>32</v>
      </c>
      <c r="H24" s="8" t="s">
        <v>1</v>
      </c>
      <c r="I24" s="9" t="s">
        <v>128</v>
      </c>
      <c r="J24" s="27">
        <f>'人的被害_屋内収容物'!J24+'人的被害_屋内落下物'!O24</f>
        <v>1</v>
      </c>
      <c r="K24" s="28">
        <f>'人的被害_屋内収容物'!K24+'人的被害_屋内落下物'!P24</f>
        <v>160</v>
      </c>
      <c r="L24" s="29">
        <f>'人的被害_屋内収容物'!L24+'人的被害_屋内落下物'!Q24</f>
        <v>26</v>
      </c>
      <c r="N24" s="8" t="s">
        <v>1</v>
      </c>
      <c r="O24" s="9" t="s">
        <v>128</v>
      </c>
      <c r="P24" s="27">
        <f>'人的被害_屋内収容物'!P24+'人的被害_屋内落下物'!Z24</f>
        <v>2</v>
      </c>
      <c r="Q24" s="28">
        <f>'人的被害_屋内収容物'!Q24+'人的被害_屋内落下物'!AA24</f>
        <v>154</v>
      </c>
      <c r="R24" s="29">
        <f>'人的被害_屋内収容物'!R24+'人的被害_屋内落下物'!AB24</f>
        <v>26</v>
      </c>
    </row>
    <row r="25" spans="1:18" ht="13.5">
      <c r="A25" s="1" t="s">
        <v>22</v>
      </c>
      <c r="B25" s="8" t="s">
        <v>1</v>
      </c>
      <c r="C25" s="9" t="s">
        <v>129</v>
      </c>
      <c r="D25" s="27">
        <f>'人的被害_屋内収容物'!D25+'人的被害_屋内落下物'!D25</f>
        <v>3</v>
      </c>
      <c r="E25" s="28">
        <f>'人的被害_屋内収容物'!E25+'人的被害_屋内落下物'!E25</f>
        <v>161</v>
      </c>
      <c r="F25" s="29">
        <f>'人的被害_屋内収容物'!F25+'人的被害_屋内落下物'!F25</f>
        <v>27</v>
      </c>
      <c r="H25" s="8" t="s">
        <v>1</v>
      </c>
      <c r="I25" s="9" t="s">
        <v>129</v>
      </c>
      <c r="J25" s="27">
        <f>'人的被害_屋内収容物'!J25+'人的被害_屋内落下物'!O25</f>
        <v>1</v>
      </c>
      <c r="K25" s="28">
        <f>'人的被害_屋内収容物'!K25+'人的被害_屋内落下物'!P25</f>
        <v>135</v>
      </c>
      <c r="L25" s="29">
        <f>'人的被害_屋内収容物'!L25+'人的被害_屋内落下物'!Q25</f>
        <v>22</v>
      </c>
      <c r="N25" s="8" t="s">
        <v>1</v>
      </c>
      <c r="O25" s="9" t="s">
        <v>129</v>
      </c>
      <c r="P25" s="27">
        <f>'人的被害_屋内収容物'!P25+'人的被害_屋内落下物'!Z25</f>
        <v>2</v>
      </c>
      <c r="Q25" s="28">
        <f>'人的被害_屋内収容物'!Q25+'人的被害_屋内落下物'!AA25</f>
        <v>131</v>
      </c>
      <c r="R25" s="29">
        <f>'人的被害_屋内収容物'!R25+'人的被害_屋内落下物'!AB25</f>
        <v>22</v>
      </c>
    </row>
    <row r="26" spans="1:18" ht="13.5">
      <c r="A26" s="1" t="s">
        <v>23</v>
      </c>
      <c r="B26" s="8" t="s">
        <v>1</v>
      </c>
      <c r="C26" s="9" t="s">
        <v>130</v>
      </c>
      <c r="D26" s="27">
        <f>'人的被害_屋内収容物'!D26+'人的被害_屋内落下物'!D26</f>
        <v>6</v>
      </c>
      <c r="E26" s="28">
        <f>'人的被害_屋内収容物'!E26+'人的被害_屋内落下物'!E26</f>
        <v>246</v>
      </c>
      <c r="F26" s="29">
        <f>'人的被害_屋内収容物'!F26+'人的被害_屋内落下物'!F26</f>
        <v>42</v>
      </c>
      <c r="H26" s="8" t="s">
        <v>1</v>
      </c>
      <c r="I26" s="9" t="s">
        <v>130</v>
      </c>
      <c r="J26" s="27">
        <f>'人的被害_屋内収容物'!J26+'人的被害_屋内落下物'!O26</f>
        <v>2</v>
      </c>
      <c r="K26" s="28">
        <f>'人的被害_屋内収容物'!K26+'人的被害_屋内落下物'!P26</f>
        <v>207</v>
      </c>
      <c r="L26" s="29">
        <f>'人的被害_屋内収容物'!L26+'人的被害_屋内落下物'!Q26</f>
        <v>34</v>
      </c>
      <c r="N26" s="8" t="s">
        <v>1</v>
      </c>
      <c r="O26" s="9" t="s">
        <v>130</v>
      </c>
      <c r="P26" s="27">
        <f>'人的被害_屋内収容物'!P26+'人的被害_屋内落下物'!Z26</f>
        <v>3</v>
      </c>
      <c r="Q26" s="28">
        <f>'人的被害_屋内収容物'!Q26+'人的被害_屋内落下物'!AA26</f>
        <v>199</v>
      </c>
      <c r="R26" s="29">
        <f>'人的被害_屋内収容物'!R26+'人的被害_屋内落下物'!AB26</f>
        <v>34</v>
      </c>
    </row>
    <row r="27" spans="1:18" ht="14.25" thickBot="1">
      <c r="A27" s="1" t="s">
        <v>24</v>
      </c>
      <c r="B27" s="10" t="s">
        <v>1</v>
      </c>
      <c r="C27" s="11" t="s">
        <v>131</v>
      </c>
      <c r="D27" s="33">
        <f>'人的被害_屋内収容物'!D27+'人的被害_屋内落下物'!D27</f>
        <v>3</v>
      </c>
      <c r="E27" s="34">
        <f>'人的被害_屋内収容物'!E27+'人的被害_屋内落下物'!E27</f>
        <v>146</v>
      </c>
      <c r="F27" s="35">
        <f>'人的被害_屋内収容物'!F27+'人的被害_屋内落下物'!F27</f>
        <v>25</v>
      </c>
      <c r="H27" s="10" t="s">
        <v>1</v>
      </c>
      <c r="I27" s="11" t="s">
        <v>131</v>
      </c>
      <c r="J27" s="33">
        <f>'人的被害_屋内収容物'!J27+'人的被害_屋内落下物'!O27</f>
        <v>1</v>
      </c>
      <c r="K27" s="34">
        <f>'人的被害_屋内収容物'!K27+'人的被害_屋内落下物'!P27</f>
        <v>123</v>
      </c>
      <c r="L27" s="35">
        <f>'人的被害_屋内収容物'!L27+'人的被害_屋内落下物'!Q27</f>
        <v>20</v>
      </c>
      <c r="N27" s="10" t="s">
        <v>1</v>
      </c>
      <c r="O27" s="11" t="s">
        <v>131</v>
      </c>
      <c r="P27" s="33">
        <f>'人的被害_屋内収容物'!P27+'人的被害_屋内落下物'!Z27</f>
        <v>2</v>
      </c>
      <c r="Q27" s="34">
        <f>'人的被害_屋内収容物'!Q27+'人的被害_屋内落下物'!AA27</f>
        <v>120</v>
      </c>
      <c r="R27" s="35">
        <f>'人的被害_屋内収容物'!R27+'人的被害_屋内落下物'!AB27</f>
        <v>20</v>
      </c>
    </row>
    <row r="28" spans="1:18" ht="13.5">
      <c r="A28" s="1" t="s">
        <v>25</v>
      </c>
      <c r="B28" s="6" t="s">
        <v>297</v>
      </c>
      <c r="C28" s="7" t="s">
        <v>132</v>
      </c>
      <c r="D28" s="22">
        <f>'人的被害_屋内収容物'!D28+'人的被害_屋内落下物'!D28</f>
        <v>4</v>
      </c>
      <c r="E28" s="23">
        <f>'人的被害_屋内収容物'!E28+'人的被害_屋内落下物'!E28</f>
        <v>182</v>
      </c>
      <c r="F28" s="24">
        <f>'人的被害_屋内収容物'!F28+'人的被害_屋内落下物'!F28</f>
        <v>30</v>
      </c>
      <c r="H28" s="6" t="s">
        <v>297</v>
      </c>
      <c r="I28" s="7" t="s">
        <v>132</v>
      </c>
      <c r="J28" s="22">
        <f>'人的被害_屋内収容物'!J28+'人的被害_屋内落下物'!O28</f>
        <v>1</v>
      </c>
      <c r="K28" s="23">
        <f>'人的被害_屋内収容物'!K28+'人的被害_屋内落下物'!P28</f>
        <v>155</v>
      </c>
      <c r="L28" s="24">
        <f>'人的被害_屋内収容物'!L28+'人的被害_屋内落下物'!Q28</f>
        <v>26</v>
      </c>
      <c r="N28" s="6" t="s">
        <v>297</v>
      </c>
      <c r="O28" s="7" t="s">
        <v>132</v>
      </c>
      <c r="P28" s="22">
        <f>'人的被害_屋内収容物'!P28+'人的被害_屋内落下物'!Z28</f>
        <v>2</v>
      </c>
      <c r="Q28" s="23">
        <f>'人的被害_屋内収容物'!Q28+'人的被害_屋内落下物'!AA28</f>
        <v>149</v>
      </c>
      <c r="R28" s="24">
        <f>'人的被害_屋内収容物'!R28+'人的被害_屋内落下物'!AB28</f>
        <v>24</v>
      </c>
    </row>
    <row r="29" spans="1:18" ht="13.5">
      <c r="A29" s="1" t="s">
        <v>26</v>
      </c>
      <c r="B29" s="8" t="s">
        <v>297</v>
      </c>
      <c r="C29" s="9" t="s">
        <v>133</v>
      </c>
      <c r="D29" s="27">
        <f>'人的被害_屋内収容物'!D29+'人的被害_屋内落下物'!D29</f>
        <v>3</v>
      </c>
      <c r="E29" s="28">
        <f>'人的被害_屋内収容物'!E29+'人的被害_屋内落下物'!E29</f>
        <v>153</v>
      </c>
      <c r="F29" s="29">
        <f>'人的被害_屋内収容物'!F29+'人的被害_屋内落下物'!F29</f>
        <v>26</v>
      </c>
      <c r="H29" s="8" t="s">
        <v>297</v>
      </c>
      <c r="I29" s="9" t="s">
        <v>133</v>
      </c>
      <c r="J29" s="27">
        <f>'人的被害_屋内収容物'!J29+'人的被害_屋内落下物'!O29</f>
        <v>1</v>
      </c>
      <c r="K29" s="28">
        <f>'人的被害_屋内収容物'!K29+'人的被害_屋内落下物'!P29</f>
        <v>130</v>
      </c>
      <c r="L29" s="29">
        <f>'人的被害_屋内収容物'!L29+'人的被害_屋内落下物'!Q29</f>
        <v>22</v>
      </c>
      <c r="N29" s="8" t="s">
        <v>297</v>
      </c>
      <c r="O29" s="9" t="s">
        <v>133</v>
      </c>
      <c r="P29" s="27">
        <f>'人的被害_屋内収容物'!P29+'人的被害_屋内落下物'!Z29</f>
        <v>2</v>
      </c>
      <c r="Q29" s="28">
        <f>'人的被害_屋内収容物'!Q29+'人的被害_屋内落下物'!AA29</f>
        <v>125</v>
      </c>
      <c r="R29" s="29">
        <f>'人的被害_屋内収容物'!R29+'人的被害_屋内落下物'!AB29</f>
        <v>21</v>
      </c>
    </row>
    <row r="30" spans="1:18" ht="13.5">
      <c r="A30" s="1" t="s">
        <v>27</v>
      </c>
      <c r="B30" s="8" t="s">
        <v>297</v>
      </c>
      <c r="C30" s="9" t="s">
        <v>134</v>
      </c>
      <c r="D30" s="27">
        <f>'人的被害_屋内収容物'!D30+'人的被害_屋内落下物'!D30</f>
        <v>2</v>
      </c>
      <c r="E30" s="28">
        <f>'人的被害_屋内収容物'!E30+'人的被害_屋内落下物'!E30</f>
        <v>108</v>
      </c>
      <c r="F30" s="29">
        <f>'人的被害_屋内収容物'!F30+'人的被害_屋内落下物'!F30</f>
        <v>18</v>
      </c>
      <c r="H30" s="8" t="s">
        <v>297</v>
      </c>
      <c r="I30" s="9" t="s">
        <v>134</v>
      </c>
      <c r="J30" s="27">
        <f>'人的被害_屋内収容物'!J30+'人的被害_屋内落下物'!O30</f>
        <v>0</v>
      </c>
      <c r="K30" s="28">
        <f>'人的被害_屋内収容物'!K30+'人的被害_屋内落下物'!P30</f>
        <v>91</v>
      </c>
      <c r="L30" s="29">
        <f>'人的被害_屋内収容物'!L30+'人的被害_屋内落下物'!Q30</f>
        <v>16</v>
      </c>
      <c r="N30" s="8" t="s">
        <v>297</v>
      </c>
      <c r="O30" s="9" t="s">
        <v>134</v>
      </c>
      <c r="P30" s="27">
        <f>'人的被害_屋内収容物'!P30+'人的被害_屋内落下物'!Z30</f>
        <v>1</v>
      </c>
      <c r="Q30" s="28">
        <f>'人的被害_屋内収容物'!Q30+'人的被害_屋内落下物'!AA30</f>
        <v>88</v>
      </c>
      <c r="R30" s="29">
        <f>'人的被害_屋内収容物'!R30+'人的被害_屋内落下物'!AB30</f>
        <v>15</v>
      </c>
    </row>
    <row r="31" spans="1:18" ht="13.5">
      <c r="A31" s="1" t="s">
        <v>28</v>
      </c>
      <c r="B31" s="8" t="s">
        <v>297</v>
      </c>
      <c r="C31" s="9" t="s">
        <v>113</v>
      </c>
      <c r="D31" s="27">
        <f>'人的被害_屋内収容物'!D31+'人的被害_屋内落下物'!D31</f>
        <v>3</v>
      </c>
      <c r="E31" s="28">
        <f>'人的被害_屋内収容物'!E31+'人的被害_屋内落下物'!E31</f>
        <v>165</v>
      </c>
      <c r="F31" s="29">
        <f>'人的被害_屋内収容物'!F31+'人的被害_屋内落下物'!F31</f>
        <v>27</v>
      </c>
      <c r="H31" s="8" t="s">
        <v>297</v>
      </c>
      <c r="I31" s="9" t="s">
        <v>113</v>
      </c>
      <c r="J31" s="27">
        <f>'人的被害_屋内収容物'!J31+'人的被害_屋内落下物'!O31</f>
        <v>1</v>
      </c>
      <c r="K31" s="28">
        <f>'人的被害_屋内収容物'!K31+'人的被害_屋内落下物'!P31</f>
        <v>139</v>
      </c>
      <c r="L31" s="29">
        <f>'人的被害_屋内収容物'!L31+'人的被害_屋内落下物'!Q31</f>
        <v>23</v>
      </c>
      <c r="N31" s="8" t="s">
        <v>297</v>
      </c>
      <c r="O31" s="9" t="s">
        <v>113</v>
      </c>
      <c r="P31" s="27">
        <f>'人的被害_屋内収容物'!P31+'人的被害_屋内落下物'!Z31</f>
        <v>2</v>
      </c>
      <c r="Q31" s="28">
        <f>'人的被害_屋内収容物'!Q31+'人的被害_屋内落下物'!AA31</f>
        <v>135</v>
      </c>
      <c r="R31" s="29">
        <f>'人的被害_屋内収容物'!R31+'人的被害_屋内落下物'!AB31</f>
        <v>22</v>
      </c>
    </row>
    <row r="32" spans="1:18" ht="13.5">
      <c r="A32" s="1" t="s">
        <v>29</v>
      </c>
      <c r="B32" s="8" t="s">
        <v>297</v>
      </c>
      <c r="C32" s="9" t="s">
        <v>135</v>
      </c>
      <c r="D32" s="27">
        <f>'人的被害_屋内収容物'!D32+'人的被害_屋内落下物'!D32</f>
        <v>4</v>
      </c>
      <c r="E32" s="28">
        <f>'人的被害_屋内収容物'!E32+'人的被害_屋内落下物'!E32</f>
        <v>194</v>
      </c>
      <c r="F32" s="29">
        <f>'人的被害_屋内収容物'!F32+'人的被害_屋内落下物'!F32</f>
        <v>34</v>
      </c>
      <c r="H32" s="8" t="s">
        <v>297</v>
      </c>
      <c r="I32" s="9" t="s">
        <v>135</v>
      </c>
      <c r="J32" s="27">
        <f>'人的被害_屋内収容物'!J32+'人的被害_屋内落下物'!O32</f>
        <v>1</v>
      </c>
      <c r="K32" s="28">
        <f>'人的被害_屋内収容物'!K32+'人的被害_屋内落下物'!P32</f>
        <v>163</v>
      </c>
      <c r="L32" s="29">
        <f>'人的被害_屋内収容物'!L32+'人的被害_屋内落下物'!Q32</f>
        <v>27</v>
      </c>
      <c r="N32" s="8" t="s">
        <v>297</v>
      </c>
      <c r="O32" s="9" t="s">
        <v>135</v>
      </c>
      <c r="P32" s="27">
        <f>'人的被害_屋内収容物'!P32+'人的被害_屋内落下物'!Z32</f>
        <v>2</v>
      </c>
      <c r="Q32" s="28">
        <f>'人的被害_屋内収容物'!Q32+'人的被害_屋内落下物'!AA32</f>
        <v>157</v>
      </c>
      <c r="R32" s="29">
        <f>'人的被害_屋内収容物'!R32+'人的被害_屋内落下物'!AB32</f>
        <v>27</v>
      </c>
    </row>
    <row r="33" spans="1:18" ht="13.5">
      <c r="A33" s="1" t="s">
        <v>30</v>
      </c>
      <c r="B33" s="8" t="s">
        <v>297</v>
      </c>
      <c r="C33" s="9" t="s">
        <v>136</v>
      </c>
      <c r="D33" s="27">
        <f>'人的被害_屋内収容物'!D33+'人的被害_屋内落下物'!D33</f>
        <v>4</v>
      </c>
      <c r="E33" s="28">
        <f>'人的被害_屋内収容物'!E33+'人的被害_屋内落下物'!E33</f>
        <v>195</v>
      </c>
      <c r="F33" s="29">
        <f>'人的被害_屋内収容物'!F33+'人的被害_屋内落下物'!F33</f>
        <v>33</v>
      </c>
      <c r="H33" s="8" t="s">
        <v>297</v>
      </c>
      <c r="I33" s="9" t="s">
        <v>136</v>
      </c>
      <c r="J33" s="27">
        <f>'人的被害_屋内収容物'!J33+'人的被害_屋内落下物'!O33</f>
        <v>1</v>
      </c>
      <c r="K33" s="28">
        <f>'人的被害_屋内収容物'!K33+'人的被害_屋内落下物'!P33</f>
        <v>164</v>
      </c>
      <c r="L33" s="29">
        <f>'人的被害_屋内収容物'!L33+'人的被害_屋内落下物'!Q33</f>
        <v>27</v>
      </c>
      <c r="N33" s="8" t="s">
        <v>297</v>
      </c>
      <c r="O33" s="9" t="s">
        <v>136</v>
      </c>
      <c r="P33" s="27">
        <f>'人的被害_屋内収容物'!P33+'人的被害_屋内落下物'!Z33</f>
        <v>2</v>
      </c>
      <c r="Q33" s="28">
        <f>'人的被害_屋内収容物'!Q33+'人的被害_屋内落下物'!AA33</f>
        <v>158</v>
      </c>
      <c r="R33" s="29">
        <f>'人的被害_屋内収容物'!R33+'人的被害_屋内落下物'!AB33</f>
        <v>27</v>
      </c>
    </row>
    <row r="34" spans="1:18" ht="14.25" thickBot="1">
      <c r="A34" s="1" t="s">
        <v>31</v>
      </c>
      <c r="B34" s="10" t="s">
        <v>297</v>
      </c>
      <c r="C34" s="11" t="s">
        <v>137</v>
      </c>
      <c r="D34" s="33">
        <f>'人的被害_屋内収容物'!D34+'人的被害_屋内落下物'!D34</f>
        <v>1</v>
      </c>
      <c r="E34" s="34">
        <f>'人的被害_屋内収容物'!E34+'人的被害_屋内落下物'!E34</f>
        <v>50</v>
      </c>
      <c r="F34" s="35">
        <f>'人的被害_屋内収容物'!F34+'人的被害_屋内落下物'!F34</f>
        <v>9</v>
      </c>
      <c r="H34" s="10" t="s">
        <v>297</v>
      </c>
      <c r="I34" s="11" t="s">
        <v>137</v>
      </c>
      <c r="J34" s="33">
        <f>'人的被害_屋内収容物'!J34+'人的被害_屋内落下物'!O34</f>
        <v>0</v>
      </c>
      <c r="K34" s="34">
        <f>'人的被害_屋内収容物'!K34+'人的被害_屋内落下物'!P34</f>
        <v>41</v>
      </c>
      <c r="L34" s="35">
        <f>'人的被害_屋内収容物'!L34+'人的被害_屋内落下物'!Q34</f>
        <v>7</v>
      </c>
      <c r="N34" s="10" t="s">
        <v>297</v>
      </c>
      <c r="O34" s="11" t="s">
        <v>137</v>
      </c>
      <c r="P34" s="33">
        <f>'人的被害_屋内収容物'!P34+'人的被害_屋内落下物'!Z34</f>
        <v>0</v>
      </c>
      <c r="Q34" s="34">
        <f>'人的被害_屋内収容物'!Q34+'人的被害_屋内落下物'!AA34</f>
        <v>40</v>
      </c>
      <c r="R34" s="35">
        <f>'人的被害_屋内収容物'!R34+'人的被害_屋内落下物'!AB34</f>
        <v>6</v>
      </c>
    </row>
    <row r="35" spans="1:18" ht="13.5">
      <c r="A35" s="1" t="s">
        <v>32</v>
      </c>
      <c r="B35" s="6" t="s">
        <v>33</v>
      </c>
      <c r="C35" s="7"/>
      <c r="D35" s="22">
        <f>'人的被害_屋内収容物'!D35+'人的被害_屋内落下物'!D35</f>
        <v>5</v>
      </c>
      <c r="E35" s="23">
        <f>'人的被害_屋内収容物'!E35+'人的被害_屋内落下物'!E35</f>
        <v>203</v>
      </c>
      <c r="F35" s="24">
        <f>'人的被害_屋内収容物'!F35+'人的被害_屋内落下物'!F35</f>
        <v>35</v>
      </c>
      <c r="H35" s="6" t="s">
        <v>33</v>
      </c>
      <c r="I35" s="7"/>
      <c r="J35" s="22">
        <f>'人的被害_屋内収容物'!J35+'人的被害_屋内落下物'!O35</f>
        <v>2</v>
      </c>
      <c r="K35" s="23">
        <f>'人的被害_屋内収容物'!K35+'人的被害_屋内落下物'!P35</f>
        <v>174</v>
      </c>
      <c r="L35" s="24">
        <f>'人的被害_屋内収容物'!L35+'人的被害_屋内落下物'!Q35</f>
        <v>29</v>
      </c>
      <c r="N35" s="6" t="s">
        <v>33</v>
      </c>
      <c r="O35" s="7"/>
      <c r="P35" s="22">
        <f>'人的被害_屋内収容物'!P35+'人的被害_屋内落下物'!Z35</f>
        <v>3</v>
      </c>
      <c r="Q35" s="23">
        <f>'人的被害_屋内収容物'!Q35+'人的被害_屋内落下物'!AA35</f>
        <v>168</v>
      </c>
      <c r="R35" s="24">
        <f>'人的被害_屋内収容物'!R35+'人的被害_屋内落下物'!AB35</f>
        <v>27</v>
      </c>
    </row>
    <row r="36" spans="1:18" ht="13.5">
      <c r="A36" s="1" t="s">
        <v>34</v>
      </c>
      <c r="B36" s="8" t="s">
        <v>35</v>
      </c>
      <c r="C36" s="9"/>
      <c r="D36" s="27">
        <f>'人的被害_屋内収容物'!D36+'人的被害_屋内落下物'!D36</f>
        <v>13</v>
      </c>
      <c r="E36" s="28">
        <f>'人的被害_屋内収容物'!E36+'人的被害_屋内落下物'!E36</f>
        <v>487</v>
      </c>
      <c r="F36" s="29">
        <f>'人的被害_屋内収容物'!F36+'人的被害_屋内落下物'!F36</f>
        <v>83</v>
      </c>
      <c r="H36" s="8" t="s">
        <v>35</v>
      </c>
      <c r="I36" s="9"/>
      <c r="J36" s="27">
        <f>'人的被害_屋内収容物'!J36+'人的被害_屋内落下物'!O36</f>
        <v>4</v>
      </c>
      <c r="K36" s="28">
        <f>'人的被害_屋内収容物'!K36+'人的被害_屋内落下物'!P36</f>
        <v>408</v>
      </c>
      <c r="L36" s="29">
        <f>'人的被害_屋内収容物'!L36+'人的被害_屋内落下物'!Q36</f>
        <v>69</v>
      </c>
      <c r="N36" s="8" t="s">
        <v>35</v>
      </c>
      <c r="O36" s="9"/>
      <c r="P36" s="27">
        <f>'人的被害_屋内収容物'!P36+'人的被害_屋内落下物'!Z36</f>
        <v>8</v>
      </c>
      <c r="Q36" s="28">
        <f>'人的被害_屋内収容物'!Q36+'人的被害_屋内落下物'!AA36</f>
        <v>396</v>
      </c>
      <c r="R36" s="29">
        <f>'人的被害_屋内収容物'!R36+'人的被害_屋内落下物'!AB36</f>
        <v>66</v>
      </c>
    </row>
    <row r="37" spans="1:18" ht="13.5">
      <c r="A37" s="1" t="s">
        <v>36</v>
      </c>
      <c r="B37" s="8" t="s">
        <v>37</v>
      </c>
      <c r="C37" s="9"/>
      <c r="D37" s="27">
        <f>'人的被害_屋内収容物'!D37+'人的被害_屋内落下物'!D37</f>
        <v>2</v>
      </c>
      <c r="E37" s="28">
        <f>'人的被害_屋内収容物'!E37+'人的被害_屋内落下物'!E37</f>
        <v>106</v>
      </c>
      <c r="F37" s="29">
        <f>'人的被害_屋内収容物'!F37+'人的被害_屋内落下物'!F37</f>
        <v>17</v>
      </c>
      <c r="H37" s="8" t="s">
        <v>37</v>
      </c>
      <c r="I37" s="9"/>
      <c r="J37" s="27">
        <f>'人的被害_屋内収容物'!J37+'人的被害_屋内落下物'!O37</f>
        <v>0</v>
      </c>
      <c r="K37" s="28">
        <f>'人的被害_屋内収容物'!K37+'人的被害_屋内落下物'!P37</f>
        <v>91</v>
      </c>
      <c r="L37" s="29">
        <f>'人的被害_屋内収容物'!L37+'人的被害_屋内落下物'!Q37</f>
        <v>15</v>
      </c>
      <c r="N37" s="8" t="s">
        <v>37</v>
      </c>
      <c r="O37" s="9"/>
      <c r="P37" s="27">
        <f>'人的被害_屋内収容物'!P37+'人的被害_屋内落下物'!Z37</f>
        <v>1</v>
      </c>
      <c r="Q37" s="28">
        <f>'人的被害_屋内収容物'!Q37+'人的被害_屋内落下物'!AA37</f>
        <v>88</v>
      </c>
      <c r="R37" s="29">
        <f>'人的被害_屋内収容物'!R37+'人的被害_屋内落下物'!AB37</f>
        <v>15</v>
      </c>
    </row>
    <row r="38" spans="1:18" ht="13.5">
      <c r="A38" s="1" t="s">
        <v>38</v>
      </c>
      <c r="B38" s="8" t="s">
        <v>39</v>
      </c>
      <c r="C38" s="9"/>
      <c r="D38" s="27">
        <f>'人的被害_屋内収容物'!D38+'人的被害_屋内落下物'!D38</f>
        <v>11</v>
      </c>
      <c r="E38" s="28">
        <f>'人的被害_屋内収容物'!E38+'人的被害_屋内落下物'!E38</f>
        <v>441</v>
      </c>
      <c r="F38" s="29">
        <f>'人的被害_屋内収容物'!F38+'人的被害_屋内落下物'!F38</f>
        <v>75</v>
      </c>
      <c r="H38" s="8" t="s">
        <v>39</v>
      </c>
      <c r="I38" s="9"/>
      <c r="J38" s="27">
        <f>'人的被害_屋内収容物'!J38+'人的被害_屋内落下物'!O38</f>
        <v>4</v>
      </c>
      <c r="K38" s="28">
        <f>'人的被害_屋内収容物'!K38+'人的被害_屋内落下物'!P38</f>
        <v>372</v>
      </c>
      <c r="L38" s="29">
        <f>'人的被害_屋内収容物'!L38+'人的被害_屋内落下物'!Q38</f>
        <v>62</v>
      </c>
      <c r="N38" s="8" t="s">
        <v>39</v>
      </c>
      <c r="O38" s="9"/>
      <c r="P38" s="27">
        <f>'人的被害_屋内収容物'!P38+'人的被害_屋内落下物'!Z38</f>
        <v>6</v>
      </c>
      <c r="Q38" s="28">
        <f>'人的被害_屋内収容物'!Q38+'人的被害_屋内落下物'!AA38</f>
        <v>359</v>
      </c>
      <c r="R38" s="29">
        <f>'人的被害_屋内収容物'!R38+'人的被害_屋内落下物'!AB38</f>
        <v>60</v>
      </c>
    </row>
    <row r="39" spans="1:18" ht="13.5">
      <c r="A39" s="1" t="s">
        <v>40</v>
      </c>
      <c r="B39" s="8" t="s">
        <v>41</v>
      </c>
      <c r="C39" s="9"/>
      <c r="D39" s="27">
        <f>'人的被害_屋内収容物'!D39+'人的被害_屋内落下物'!D39</f>
        <v>2</v>
      </c>
      <c r="E39" s="28">
        <f>'人的被害_屋内収容物'!E39+'人的被害_屋内落下物'!E39</f>
        <v>93</v>
      </c>
      <c r="F39" s="29">
        <f>'人的被害_屋内収容物'!F39+'人的被害_屋内落下物'!F39</f>
        <v>15</v>
      </c>
      <c r="H39" s="8" t="s">
        <v>41</v>
      </c>
      <c r="I39" s="9"/>
      <c r="J39" s="27">
        <f>'人的被害_屋内収容物'!J39+'人的被害_屋内落下物'!O39</f>
        <v>0</v>
      </c>
      <c r="K39" s="28">
        <f>'人的被害_屋内収容物'!K39+'人的被害_屋内落下物'!P39</f>
        <v>78</v>
      </c>
      <c r="L39" s="29">
        <f>'人的被害_屋内収容物'!L39+'人的被害_屋内落下物'!Q39</f>
        <v>12</v>
      </c>
      <c r="N39" s="8" t="s">
        <v>41</v>
      </c>
      <c r="O39" s="9"/>
      <c r="P39" s="27">
        <f>'人的被害_屋内収容物'!P39+'人的被害_屋内落下物'!Z39</f>
        <v>1</v>
      </c>
      <c r="Q39" s="28">
        <f>'人的被害_屋内収容物'!Q39+'人的被害_屋内落下物'!AA39</f>
        <v>77</v>
      </c>
      <c r="R39" s="29">
        <f>'人的被害_屋内収容物'!R39+'人的被害_屋内落下物'!AB39</f>
        <v>12</v>
      </c>
    </row>
    <row r="40" spans="1:18" ht="13.5">
      <c r="A40" s="1" t="s">
        <v>42</v>
      </c>
      <c r="B40" s="8" t="s">
        <v>43</v>
      </c>
      <c r="C40" s="9"/>
      <c r="D40" s="27">
        <f>'人的被害_屋内収容物'!D40+'人的被害_屋内落下物'!D40</f>
        <v>7</v>
      </c>
      <c r="E40" s="28">
        <f>'人的被害_屋内収容物'!E40+'人的被害_屋内落下物'!E40</f>
        <v>287</v>
      </c>
      <c r="F40" s="29">
        <f>'人的被害_屋内収容物'!F40+'人的被害_屋内落下物'!F40</f>
        <v>47</v>
      </c>
      <c r="H40" s="8" t="s">
        <v>43</v>
      </c>
      <c r="I40" s="9"/>
      <c r="J40" s="27">
        <f>'人的被害_屋内収容物'!J40+'人的被害_屋内落下物'!O40</f>
        <v>3</v>
      </c>
      <c r="K40" s="28">
        <f>'人的被害_屋内収容物'!K40+'人的被害_屋内落下物'!P40</f>
        <v>244</v>
      </c>
      <c r="L40" s="29">
        <f>'人的被害_屋内収容物'!L40+'人的被害_屋内落下物'!Q40</f>
        <v>41</v>
      </c>
      <c r="N40" s="8" t="s">
        <v>43</v>
      </c>
      <c r="O40" s="9"/>
      <c r="P40" s="27">
        <f>'人的被害_屋内収容物'!P40+'人的被害_屋内落下物'!Z40</f>
        <v>4</v>
      </c>
      <c r="Q40" s="28">
        <f>'人的被害_屋内収容物'!Q40+'人的被害_屋内落下物'!AA40</f>
        <v>235</v>
      </c>
      <c r="R40" s="29">
        <f>'人的被害_屋内収容物'!R40+'人的被害_屋内落下物'!AB40</f>
        <v>39</v>
      </c>
    </row>
    <row r="41" spans="1:18" ht="13.5">
      <c r="A41" s="1" t="s">
        <v>44</v>
      </c>
      <c r="B41" s="8" t="s">
        <v>45</v>
      </c>
      <c r="C41" s="9"/>
      <c r="D41" s="27">
        <f>'人的被害_屋内収容物'!D41+'人的被害_屋内落下物'!D41</f>
        <v>2</v>
      </c>
      <c r="E41" s="28">
        <f>'人的被害_屋内収容物'!E41+'人的被害_屋内落下物'!E41</f>
        <v>93</v>
      </c>
      <c r="F41" s="29">
        <f>'人的被害_屋内収容物'!F41+'人的被害_屋内落下物'!F41</f>
        <v>15</v>
      </c>
      <c r="H41" s="8" t="s">
        <v>45</v>
      </c>
      <c r="I41" s="9"/>
      <c r="J41" s="27">
        <f>'人的被害_屋内収容物'!J41+'人的被害_屋内落下物'!O41</f>
        <v>0</v>
      </c>
      <c r="K41" s="28">
        <f>'人的被害_屋内収容物'!K41+'人的被害_屋内落下物'!P41</f>
        <v>78</v>
      </c>
      <c r="L41" s="29">
        <f>'人的被害_屋内収容物'!L41+'人的被害_屋内落下物'!Q41</f>
        <v>12</v>
      </c>
      <c r="N41" s="8" t="s">
        <v>45</v>
      </c>
      <c r="O41" s="9"/>
      <c r="P41" s="27">
        <f>'人的被害_屋内収容物'!P41+'人的被害_屋内落下物'!Z41</f>
        <v>1</v>
      </c>
      <c r="Q41" s="28">
        <f>'人的被害_屋内収容物'!Q41+'人的被害_屋内落下物'!AA41</f>
        <v>76</v>
      </c>
      <c r="R41" s="29">
        <f>'人的被害_屋内収容物'!R41+'人的被害_屋内落下物'!AB41</f>
        <v>12</v>
      </c>
    </row>
    <row r="42" spans="1:18" ht="13.5">
      <c r="A42" s="1" t="s">
        <v>46</v>
      </c>
      <c r="B42" s="8" t="s">
        <v>47</v>
      </c>
      <c r="C42" s="9"/>
      <c r="D42" s="27">
        <f>'人的被害_屋内収容物'!D42+'人的被害_屋内落下物'!D42</f>
        <v>4</v>
      </c>
      <c r="E42" s="28">
        <f>'人的被害_屋内収容物'!E42+'人的被害_屋内落下物'!E42</f>
        <v>189</v>
      </c>
      <c r="F42" s="29">
        <f>'人的被害_屋内収容物'!F42+'人的被害_屋内落下物'!F42</f>
        <v>32</v>
      </c>
      <c r="H42" s="8" t="s">
        <v>47</v>
      </c>
      <c r="I42" s="9"/>
      <c r="J42" s="27">
        <f>'人的被害_屋内収容物'!J42+'人的被害_屋内落下物'!O42</f>
        <v>1</v>
      </c>
      <c r="K42" s="28">
        <f>'人的被害_屋内収容物'!K42+'人的被害_屋内落下物'!P42</f>
        <v>156</v>
      </c>
      <c r="L42" s="29">
        <f>'人的被害_屋内収容物'!L42+'人的被害_屋内落下物'!Q42</f>
        <v>25</v>
      </c>
      <c r="N42" s="8" t="s">
        <v>47</v>
      </c>
      <c r="O42" s="9"/>
      <c r="P42" s="27">
        <f>'人的被害_屋内収容物'!P42+'人的被害_屋内落下物'!Z42</f>
        <v>2</v>
      </c>
      <c r="Q42" s="28">
        <f>'人的被害_屋内収容物'!Q42+'人的被害_屋内落下物'!AA42</f>
        <v>152</v>
      </c>
      <c r="R42" s="29">
        <f>'人的被害_屋内収容物'!R42+'人的被害_屋内落下物'!AB42</f>
        <v>25</v>
      </c>
    </row>
    <row r="43" spans="1:18" ht="13.5">
      <c r="A43" s="1" t="s">
        <v>48</v>
      </c>
      <c r="B43" s="8" t="s">
        <v>49</v>
      </c>
      <c r="C43" s="9"/>
      <c r="D43" s="27">
        <f>'人的被害_屋内収容物'!D43+'人的被害_屋内落下物'!D43</f>
        <v>14</v>
      </c>
      <c r="E43" s="28">
        <f>'人的被害_屋内収容物'!E43+'人的被害_屋内落下物'!E43</f>
        <v>506</v>
      </c>
      <c r="F43" s="29">
        <f>'人的被害_屋内収容物'!F43+'人的被害_屋内落下物'!F43</f>
        <v>87</v>
      </c>
      <c r="H43" s="8" t="s">
        <v>49</v>
      </c>
      <c r="I43" s="9"/>
      <c r="J43" s="27">
        <f>'人的被害_屋内収容物'!J43+'人的被害_屋内落下物'!O43</f>
        <v>4</v>
      </c>
      <c r="K43" s="28">
        <f>'人的被害_屋内収容物'!K43+'人的被害_屋内落下物'!P43</f>
        <v>424</v>
      </c>
      <c r="L43" s="29">
        <f>'人的被害_屋内収容物'!L43+'人的被害_屋内落下物'!Q43</f>
        <v>70</v>
      </c>
      <c r="N43" s="8" t="s">
        <v>49</v>
      </c>
      <c r="O43" s="9"/>
      <c r="P43" s="27">
        <f>'人的被害_屋内収容物'!P43+'人的被害_屋内落下物'!Z43</f>
        <v>8</v>
      </c>
      <c r="Q43" s="28">
        <f>'人的被害_屋内収容物'!Q43+'人的被害_屋内落下物'!AA43</f>
        <v>410</v>
      </c>
      <c r="R43" s="29">
        <f>'人的被害_屋内収容物'!R43+'人的被害_屋内落下物'!AB43</f>
        <v>68</v>
      </c>
    </row>
    <row r="44" spans="1:18" ht="13.5">
      <c r="A44" s="1" t="s">
        <v>50</v>
      </c>
      <c r="B44" s="8" t="s">
        <v>51</v>
      </c>
      <c r="C44" s="9"/>
      <c r="D44" s="27">
        <f>'人的被害_屋内収容物'!D44+'人的被害_屋内落下物'!D44</f>
        <v>6</v>
      </c>
      <c r="E44" s="28">
        <f>'人的被害_屋内収容物'!E44+'人的被害_屋内落下物'!E44</f>
        <v>227</v>
      </c>
      <c r="F44" s="29">
        <f>'人的被害_屋内収容物'!F44+'人的被害_屋内落下物'!F44</f>
        <v>38</v>
      </c>
      <c r="H44" s="8" t="s">
        <v>51</v>
      </c>
      <c r="I44" s="9"/>
      <c r="J44" s="27">
        <f>'人的被害_屋内収容物'!J44+'人的被害_屋内落下物'!O44</f>
        <v>2</v>
      </c>
      <c r="K44" s="28">
        <f>'人的被害_屋内収容物'!K44+'人的被害_屋内落下物'!P44</f>
        <v>193</v>
      </c>
      <c r="L44" s="29">
        <f>'人的被害_屋内収容物'!L44+'人的被害_屋内落下物'!Q44</f>
        <v>32</v>
      </c>
      <c r="N44" s="8" t="s">
        <v>51</v>
      </c>
      <c r="O44" s="9"/>
      <c r="P44" s="27">
        <f>'人的被害_屋内収容物'!P44+'人的被害_屋内落下物'!Z44</f>
        <v>3</v>
      </c>
      <c r="Q44" s="28">
        <f>'人的被害_屋内収容物'!Q44+'人的被害_屋内落下物'!AA44</f>
        <v>187</v>
      </c>
      <c r="R44" s="29">
        <f>'人的被害_屋内収容物'!R44+'人的被害_屋内落下物'!AB44</f>
        <v>31</v>
      </c>
    </row>
    <row r="45" spans="1:18" ht="13.5">
      <c r="A45" s="1" t="s">
        <v>52</v>
      </c>
      <c r="B45" s="8" t="s">
        <v>53</v>
      </c>
      <c r="C45" s="9"/>
      <c r="D45" s="27">
        <f>'人的被害_屋内収容物'!D45+'人的被害_屋内落下物'!D45</f>
        <v>7</v>
      </c>
      <c r="E45" s="28">
        <f>'人的被害_屋内収容物'!E45+'人的被害_屋内落下物'!E45</f>
        <v>296</v>
      </c>
      <c r="F45" s="29">
        <f>'人的被害_屋内収容物'!F45+'人的被害_屋内落下物'!F45</f>
        <v>50</v>
      </c>
      <c r="H45" s="8" t="s">
        <v>53</v>
      </c>
      <c r="I45" s="9"/>
      <c r="J45" s="27">
        <f>'人的被害_屋内収容物'!J45+'人的被害_屋内落下物'!O45</f>
        <v>3</v>
      </c>
      <c r="K45" s="28">
        <f>'人的被害_屋内収容物'!K45+'人的被害_屋内落下物'!P45</f>
        <v>251</v>
      </c>
      <c r="L45" s="29">
        <f>'人的被害_屋内収容物'!L45+'人的被害_屋内落下物'!Q45</f>
        <v>41</v>
      </c>
      <c r="N45" s="8" t="s">
        <v>53</v>
      </c>
      <c r="O45" s="9"/>
      <c r="P45" s="27">
        <f>'人的被害_屋内収容物'!P45+'人的被害_屋内落下物'!Z45</f>
        <v>4</v>
      </c>
      <c r="Q45" s="28">
        <f>'人的被害_屋内収容物'!Q45+'人的被害_屋内落下物'!AA45</f>
        <v>242</v>
      </c>
      <c r="R45" s="29">
        <f>'人的被害_屋内収容物'!R45+'人的被害_屋内落下物'!AB45</f>
        <v>39</v>
      </c>
    </row>
    <row r="46" spans="1:18" ht="13.5">
      <c r="A46" s="1" t="s">
        <v>54</v>
      </c>
      <c r="B46" s="8" t="s">
        <v>55</v>
      </c>
      <c r="C46" s="9"/>
      <c r="D46" s="27">
        <f>'人的被害_屋内収容物'!D46+'人的被害_屋内落下物'!D46</f>
        <v>3</v>
      </c>
      <c r="E46" s="28">
        <f>'人的被害_屋内収容物'!E46+'人的被害_屋内落下物'!E46</f>
        <v>126</v>
      </c>
      <c r="F46" s="29">
        <f>'人的被害_屋内収容物'!F46+'人的被害_屋内落下物'!F46</f>
        <v>21</v>
      </c>
      <c r="H46" s="8" t="s">
        <v>55</v>
      </c>
      <c r="I46" s="9"/>
      <c r="J46" s="27">
        <f>'人的被害_屋内収容物'!J46+'人的被害_屋内落下物'!O46</f>
        <v>1</v>
      </c>
      <c r="K46" s="28">
        <f>'人的被害_屋内収容物'!K46+'人的被害_屋内落下物'!P46</f>
        <v>106</v>
      </c>
      <c r="L46" s="29">
        <f>'人的被害_屋内収容物'!L46+'人的被害_屋内落下物'!Q46</f>
        <v>18</v>
      </c>
      <c r="N46" s="8" t="s">
        <v>55</v>
      </c>
      <c r="O46" s="9"/>
      <c r="P46" s="27">
        <f>'人的被害_屋内収容物'!P46+'人的被害_屋内落下物'!Z46</f>
        <v>2</v>
      </c>
      <c r="Q46" s="28">
        <f>'人的被害_屋内収容物'!Q46+'人的被害_屋内落下物'!AA46</f>
        <v>102</v>
      </c>
      <c r="R46" s="29">
        <f>'人的被害_屋内収容物'!R46+'人的被害_屋内落下物'!AB46</f>
        <v>17</v>
      </c>
    </row>
    <row r="47" spans="1:18" ht="13.5">
      <c r="A47" s="1" t="s">
        <v>56</v>
      </c>
      <c r="B47" s="8" t="s">
        <v>57</v>
      </c>
      <c r="C47" s="9"/>
      <c r="D47" s="27">
        <f>'人的被害_屋内収容物'!D47+'人的被害_屋内落下物'!D47</f>
        <v>3</v>
      </c>
      <c r="E47" s="28">
        <f>'人的被害_屋内収容物'!E47+'人的被害_屋内落下物'!E47</f>
        <v>155</v>
      </c>
      <c r="F47" s="29">
        <f>'人的被害_屋内収容物'!F47+'人的被害_屋内落下物'!F47</f>
        <v>27</v>
      </c>
      <c r="H47" s="8" t="s">
        <v>57</v>
      </c>
      <c r="I47" s="9"/>
      <c r="J47" s="27">
        <f>'人的被害_屋内収容物'!J47+'人的被害_屋内落下物'!O47</f>
        <v>1</v>
      </c>
      <c r="K47" s="28">
        <f>'人的被害_屋内収容物'!K47+'人的被害_屋内落下物'!P47</f>
        <v>128</v>
      </c>
      <c r="L47" s="29">
        <f>'人的被害_屋内収容物'!L47+'人的被害_屋内落下物'!Q47</f>
        <v>21</v>
      </c>
      <c r="N47" s="8" t="s">
        <v>57</v>
      </c>
      <c r="O47" s="9"/>
      <c r="P47" s="27">
        <f>'人的被害_屋内収容物'!P47+'人的被害_屋内落下物'!Z47</f>
        <v>2</v>
      </c>
      <c r="Q47" s="28">
        <f>'人的被害_屋内収容物'!Q47+'人的被害_屋内落下物'!AA47</f>
        <v>125</v>
      </c>
      <c r="R47" s="29">
        <f>'人的被害_屋内収容物'!R47+'人的被害_屋内落下物'!AB47</f>
        <v>21</v>
      </c>
    </row>
    <row r="48" spans="1:18" ht="13.5">
      <c r="A48" s="1" t="s">
        <v>58</v>
      </c>
      <c r="B48" s="8" t="s">
        <v>59</v>
      </c>
      <c r="C48" s="9"/>
      <c r="D48" s="27">
        <f>'人的被害_屋内収容物'!D48+'人的被害_屋内落下物'!D48</f>
        <v>9</v>
      </c>
      <c r="E48" s="28">
        <f>'人的被害_屋内収容物'!E48+'人的被害_屋内落下物'!E48</f>
        <v>317</v>
      </c>
      <c r="F48" s="29">
        <f>'人的被害_屋内収容物'!F48+'人的被害_屋内落下物'!F48</f>
        <v>53</v>
      </c>
      <c r="H48" s="8" t="s">
        <v>59</v>
      </c>
      <c r="I48" s="9"/>
      <c r="J48" s="27">
        <f>'人的被害_屋内収容物'!J48+'人的被害_屋内落下物'!O48</f>
        <v>3</v>
      </c>
      <c r="K48" s="28">
        <f>'人的被害_屋内収容物'!K48+'人的被害_屋内落下物'!P48</f>
        <v>259</v>
      </c>
      <c r="L48" s="29">
        <f>'人的被害_屋内収容物'!L48+'人的被害_屋内落下物'!Q48</f>
        <v>44</v>
      </c>
      <c r="N48" s="8" t="s">
        <v>59</v>
      </c>
      <c r="O48" s="9"/>
      <c r="P48" s="27">
        <f>'人的被害_屋内収容物'!P48+'人的被害_屋内落下物'!Z48</f>
        <v>5</v>
      </c>
      <c r="Q48" s="28">
        <f>'人的被害_屋内収容物'!Q48+'人的被害_屋内落下物'!AA48</f>
        <v>253</v>
      </c>
      <c r="R48" s="29">
        <f>'人的被害_屋内収容物'!R48+'人的被害_屋内落下物'!AB48</f>
        <v>42</v>
      </c>
    </row>
    <row r="49" spans="1:18" ht="13.5">
      <c r="A49" s="1" t="s">
        <v>60</v>
      </c>
      <c r="B49" s="8" t="s">
        <v>61</v>
      </c>
      <c r="C49" s="9"/>
      <c r="D49" s="27">
        <f>'人的被害_屋内収容物'!D49+'人的被害_屋内落下物'!D49</f>
        <v>2</v>
      </c>
      <c r="E49" s="28">
        <f>'人的被害_屋内収容物'!E49+'人的被害_屋内落下物'!E49</f>
        <v>100</v>
      </c>
      <c r="F49" s="29">
        <f>'人的被害_屋内収容物'!F49+'人的被害_屋内落下物'!F49</f>
        <v>17</v>
      </c>
      <c r="H49" s="8" t="s">
        <v>61</v>
      </c>
      <c r="I49" s="9"/>
      <c r="J49" s="27">
        <f>'人的被害_屋内収容物'!J49+'人的被害_屋内落下物'!O49</f>
        <v>0</v>
      </c>
      <c r="K49" s="28">
        <f>'人的被害_屋内収容物'!K49+'人的被害_屋内落下物'!P49</f>
        <v>85</v>
      </c>
      <c r="L49" s="29">
        <f>'人的被害_屋内収容物'!L49+'人的被害_屋内落下物'!Q49</f>
        <v>14</v>
      </c>
      <c r="N49" s="8" t="s">
        <v>61</v>
      </c>
      <c r="O49" s="9"/>
      <c r="P49" s="27">
        <f>'人的被害_屋内収容物'!P49+'人的被害_屋内落下物'!Z49</f>
        <v>1</v>
      </c>
      <c r="Q49" s="28">
        <f>'人的被害_屋内収容物'!Q49+'人的被害_屋内落下物'!AA49</f>
        <v>84</v>
      </c>
      <c r="R49" s="29">
        <f>'人的被害_屋内収容物'!R49+'人的被害_屋内落下物'!AB49</f>
        <v>12</v>
      </c>
    </row>
    <row r="50" spans="1:18" ht="13.5">
      <c r="A50" s="1" t="s">
        <v>62</v>
      </c>
      <c r="B50" s="8" t="s">
        <v>63</v>
      </c>
      <c r="C50" s="9"/>
      <c r="D50" s="27">
        <f>'人的被害_屋内収容物'!D50+'人的被害_屋内落下物'!D50</f>
        <v>3</v>
      </c>
      <c r="E50" s="28">
        <f>'人的被害_屋内収容物'!E50+'人的被害_屋内落下物'!E50</f>
        <v>155</v>
      </c>
      <c r="F50" s="29">
        <f>'人的被害_屋内収容物'!F50+'人的被害_屋内落下物'!F50</f>
        <v>26</v>
      </c>
      <c r="H50" s="8" t="s">
        <v>63</v>
      </c>
      <c r="I50" s="9"/>
      <c r="J50" s="27">
        <f>'人的被害_屋内収容物'!J50+'人的被害_屋内落下物'!O50</f>
        <v>1</v>
      </c>
      <c r="K50" s="28">
        <f>'人的被害_屋内収容物'!K50+'人的被害_屋内落下物'!P50</f>
        <v>130</v>
      </c>
      <c r="L50" s="29">
        <f>'人的被害_屋内収容物'!L50+'人的被害_屋内落下物'!Q50</f>
        <v>22</v>
      </c>
      <c r="N50" s="8" t="s">
        <v>63</v>
      </c>
      <c r="O50" s="9"/>
      <c r="P50" s="27">
        <f>'人的被害_屋内収容物'!P50+'人的被害_屋内落下物'!Z50</f>
        <v>2</v>
      </c>
      <c r="Q50" s="28">
        <f>'人的被害_屋内収容物'!Q50+'人的被害_屋内落下物'!AA50</f>
        <v>126</v>
      </c>
      <c r="R50" s="29">
        <f>'人的被害_屋内収容物'!R50+'人的被害_屋内落下物'!AB50</f>
        <v>21</v>
      </c>
    </row>
    <row r="51" spans="1:18" ht="13.5">
      <c r="A51" s="1" t="s">
        <v>64</v>
      </c>
      <c r="B51" s="8" t="s">
        <v>65</v>
      </c>
      <c r="C51" s="9"/>
      <c r="D51" s="27">
        <f>'人的被害_屋内収容物'!D51+'人的被害_屋内落下物'!D51</f>
        <v>4</v>
      </c>
      <c r="E51" s="28">
        <f>'人的被害_屋内収容物'!E51+'人的被害_屋内落下物'!E51</f>
        <v>163</v>
      </c>
      <c r="F51" s="29">
        <f>'人的被害_屋内収容物'!F51+'人的被害_屋内落下物'!F51</f>
        <v>28</v>
      </c>
      <c r="H51" s="8" t="s">
        <v>65</v>
      </c>
      <c r="I51" s="9"/>
      <c r="J51" s="27">
        <f>'人的被害_屋内収容物'!J51+'人的被害_屋内落下物'!O51</f>
        <v>1</v>
      </c>
      <c r="K51" s="28">
        <f>'人的被害_屋内収容物'!K51+'人的被害_屋内落下物'!P51</f>
        <v>134</v>
      </c>
      <c r="L51" s="29">
        <f>'人的被害_屋内収容物'!L51+'人的被害_屋内落下物'!Q51</f>
        <v>22</v>
      </c>
      <c r="N51" s="8" t="s">
        <v>65</v>
      </c>
      <c r="O51" s="9"/>
      <c r="P51" s="27">
        <f>'人的被害_屋内収容物'!P51+'人的被害_屋内落下物'!Z51</f>
        <v>2</v>
      </c>
      <c r="Q51" s="28">
        <f>'人的被害_屋内収容物'!Q51+'人的被害_屋内落下物'!AA51</f>
        <v>130</v>
      </c>
      <c r="R51" s="29">
        <f>'人的被害_屋内収容物'!R51+'人的被害_屋内落下物'!AB51</f>
        <v>22</v>
      </c>
    </row>
    <row r="52" spans="1:18" ht="13.5">
      <c r="A52" s="1" t="s">
        <v>66</v>
      </c>
      <c r="B52" s="8" t="s">
        <v>67</v>
      </c>
      <c r="C52" s="9"/>
      <c r="D52" s="27">
        <f>'人的被害_屋内収容物'!D52+'人的被害_屋内落下物'!D52</f>
        <v>3</v>
      </c>
      <c r="E52" s="28">
        <f>'人的被害_屋内収容物'!E52+'人的被害_屋内落下物'!E52</f>
        <v>177</v>
      </c>
      <c r="F52" s="29">
        <f>'人的被害_屋内収容物'!F52+'人的被害_屋内落下物'!F52</f>
        <v>30</v>
      </c>
      <c r="H52" s="8" t="s">
        <v>67</v>
      </c>
      <c r="I52" s="9"/>
      <c r="J52" s="27">
        <f>'人的被害_屋内収容物'!J52+'人的被害_屋内落下物'!O52</f>
        <v>1</v>
      </c>
      <c r="K52" s="28">
        <f>'人的被害_屋内収容物'!K52+'人的被害_屋内落下物'!P52</f>
        <v>150</v>
      </c>
      <c r="L52" s="29">
        <f>'人的被害_屋内収容物'!L52+'人的被害_屋内落下物'!Q52</f>
        <v>24</v>
      </c>
      <c r="N52" s="8" t="s">
        <v>67</v>
      </c>
      <c r="O52" s="9"/>
      <c r="P52" s="27">
        <f>'人的被害_屋内収容物'!P52+'人的被害_屋内落下物'!Z52</f>
        <v>2</v>
      </c>
      <c r="Q52" s="28">
        <f>'人的被害_屋内収容物'!Q52+'人的被害_屋内落下物'!AA52</f>
        <v>144</v>
      </c>
      <c r="R52" s="29">
        <f>'人的被害_屋内収容物'!R52+'人的被害_屋内落下物'!AB52</f>
        <v>24</v>
      </c>
    </row>
    <row r="53" spans="1:18" ht="13.5">
      <c r="A53" s="1" t="s">
        <v>68</v>
      </c>
      <c r="B53" s="8" t="s">
        <v>69</v>
      </c>
      <c r="C53" s="9"/>
      <c r="D53" s="27">
        <f>'人的被害_屋内収容物'!D53+'人的被害_屋内落下物'!D53</f>
        <v>2</v>
      </c>
      <c r="E53" s="28">
        <f>'人的被害_屋内収容物'!E53+'人的被害_屋内落下物'!E53</f>
        <v>99</v>
      </c>
      <c r="F53" s="29">
        <f>'人的被害_屋内収容物'!F53+'人的被害_屋内落下物'!F53</f>
        <v>16</v>
      </c>
      <c r="H53" s="8" t="s">
        <v>69</v>
      </c>
      <c r="I53" s="9"/>
      <c r="J53" s="27">
        <f>'人的被害_屋内収容物'!J53+'人的被害_屋内落下物'!O53</f>
        <v>0</v>
      </c>
      <c r="K53" s="28">
        <f>'人的被害_屋内収容物'!K53+'人的被害_屋内落下物'!P53</f>
        <v>84</v>
      </c>
      <c r="L53" s="29">
        <f>'人的被害_屋内収容物'!L53+'人的被害_屋内落下物'!Q53</f>
        <v>13</v>
      </c>
      <c r="N53" s="8" t="s">
        <v>69</v>
      </c>
      <c r="O53" s="9"/>
      <c r="P53" s="27">
        <f>'人的被害_屋内収容物'!P53+'人的被害_屋内落下物'!Z53</f>
        <v>1</v>
      </c>
      <c r="Q53" s="28">
        <f>'人的被害_屋内収容物'!Q53+'人的被害_屋内落下物'!AA53</f>
        <v>80</v>
      </c>
      <c r="R53" s="29">
        <f>'人的被害_屋内収容物'!R53+'人的被害_屋内落下物'!AB53</f>
        <v>13</v>
      </c>
    </row>
    <row r="54" spans="1:18" ht="13.5">
      <c r="A54" s="1" t="s">
        <v>70</v>
      </c>
      <c r="B54" s="8" t="s">
        <v>71</v>
      </c>
      <c r="C54" s="9"/>
      <c r="D54" s="27">
        <f>'人的被害_屋内収容物'!D54+'人的被害_屋内落下物'!D54</f>
        <v>1</v>
      </c>
      <c r="E54" s="28">
        <f>'人的被害_屋内収容物'!E54+'人的被害_屋内落下物'!E54</f>
        <v>65</v>
      </c>
      <c r="F54" s="29">
        <f>'人的被害_屋内収容物'!F54+'人的被害_屋内落下物'!F54</f>
        <v>11</v>
      </c>
      <c r="H54" s="8" t="s">
        <v>71</v>
      </c>
      <c r="I54" s="9"/>
      <c r="J54" s="27">
        <f>'人的被害_屋内収容物'!J54+'人的被害_屋内落下物'!O54</f>
        <v>0</v>
      </c>
      <c r="K54" s="28">
        <f>'人的被害_屋内収容物'!K54+'人的被害_屋内落下物'!P54</f>
        <v>55</v>
      </c>
      <c r="L54" s="29">
        <f>'人的被害_屋内収容物'!L54+'人的被害_屋内落下物'!Q54</f>
        <v>10</v>
      </c>
      <c r="N54" s="8" t="s">
        <v>71</v>
      </c>
      <c r="O54" s="9"/>
      <c r="P54" s="27">
        <f>'人的被害_屋内収容物'!P54+'人的被害_屋内落下物'!Z54</f>
        <v>0</v>
      </c>
      <c r="Q54" s="28">
        <f>'人的被害_屋内収容物'!Q54+'人的被害_屋内落下物'!AA54</f>
        <v>54</v>
      </c>
      <c r="R54" s="29">
        <f>'人的被害_屋内収容物'!R54+'人的被害_屋内落下物'!AB54</f>
        <v>9</v>
      </c>
    </row>
    <row r="55" spans="1:18" ht="13.5">
      <c r="A55" s="1" t="s">
        <v>72</v>
      </c>
      <c r="B55" s="8" t="s">
        <v>73</v>
      </c>
      <c r="C55" s="9"/>
      <c r="D55" s="27">
        <f>'人的被害_屋内収容物'!D55+'人的被害_屋内落下物'!D55</f>
        <v>3</v>
      </c>
      <c r="E55" s="28">
        <f>'人的被害_屋内収容物'!E55+'人的被害_屋内落下物'!E55</f>
        <v>147</v>
      </c>
      <c r="F55" s="29">
        <f>'人的被害_屋内収容物'!F55+'人的被害_屋内落下物'!F55</f>
        <v>25</v>
      </c>
      <c r="H55" s="8" t="s">
        <v>73</v>
      </c>
      <c r="I55" s="9"/>
      <c r="J55" s="27">
        <f>'人的被害_屋内収容物'!J55+'人的被害_屋内落下物'!O55</f>
        <v>1</v>
      </c>
      <c r="K55" s="28">
        <f>'人的被害_屋内収容物'!K55+'人的被害_屋内落下物'!P55</f>
        <v>125</v>
      </c>
      <c r="L55" s="29">
        <f>'人的被害_屋内収容物'!L55+'人的被害_屋内落下物'!Q55</f>
        <v>21</v>
      </c>
      <c r="N55" s="8" t="s">
        <v>73</v>
      </c>
      <c r="O55" s="9"/>
      <c r="P55" s="27">
        <f>'人的被害_屋内収容物'!P55+'人的被害_屋内落下物'!Z55</f>
        <v>2</v>
      </c>
      <c r="Q55" s="28">
        <f>'人的被害_屋内収容物'!Q55+'人的被害_屋内落下物'!AA55</f>
        <v>120</v>
      </c>
      <c r="R55" s="29">
        <f>'人的被害_屋内収容物'!R55+'人的被害_屋内落下物'!AB55</f>
        <v>19</v>
      </c>
    </row>
    <row r="56" spans="1:18" ht="13.5">
      <c r="A56" s="1" t="s">
        <v>74</v>
      </c>
      <c r="B56" s="8" t="s">
        <v>75</v>
      </c>
      <c r="C56" s="9"/>
      <c r="D56" s="27">
        <f>'人的被害_屋内収容物'!D56+'人的被害_屋内落下物'!D56</f>
        <v>3</v>
      </c>
      <c r="E56" s="28">
        <f>'人的被害_屋内収容物'!E56+'人的被害_屋内落下物'!E56</f>
        <v>166</v>
      </c>
      <c r="F56" s="29">
        <f>'人的被害_屋内収容物'!F56+'人的被害_屋内落下物'!F56</f>
        <v>29</v>
      </c>
      <c r="H56" s="8" t="s">
        <v>75</v>
      </c>
      <c r="I56" s="9"/>
      <c r="J56" s="27">
        <f>'人的被害_屋内収容物'!J56+'人的被害_屋内落下物'!O56</f>
        <v>1</v>
      </c>
      <c r="K56" s="28">
        <f>'人的被害_屋内収容物'!K56+'人的被害_屋内落下物'!P56</f>
        <v>138</v>
      </c>
      <c r="L56" s="29">
        <f>'人的被害_屋内収容物'!L56+'人的被害_屋内落下物'!Q56</f>
        <v>23</v>
      </c>
      <c r="N56" s="8" t="s">
        <v>75</v>
      </c>
      <c r="O56" s="9"/>
      <c r="P56" s="27">
        <f>'人的被害_屋内収容物'!P56+'人的被害_屋内落下物'!Z56</f>
        <v>2</v>
      </c>
      <c r="Q56" s="28">
        <f>'人的被害_屋内収容物'!Q56+'人的被害_屋内落下物'!AA56</f>
        <v>134</v>
      </c>
      <c r="R56" s="29">
        <f>'人的被害_屋内収容物'!R56+'人的被害_屋内落下物'!AB56</f>
        <v>22</v>
      </c>
    </row>
    <row r="57" spans="1:18" ht="13.5">
      <c r="A57" s="1" t="s">
        <v>76</v>
      </c>
      <c r="B57" s="8" t="s">
        <v>77</v>
      </c>
      <c r="C57" s="9"/>
      <c r="D57" s="27">
        <f>'人的被害_屋内収容物'!D57+'人的被害_屋内落下物'!D57</f>
        <v>2</v>
      </c>
      <c r="E57" s="28">
        <f>'人的被害_屋内収容物'!E57+'人的被害_屋内落下物'!E57</f>
        <v>107</v>
      </c>
      <c r="F57" s="29">
        <f>'人的被害_屋内収容物'!F57+'人的被害_屋内落下物'!F57</f>
        <v>18</v>
      </c>
      <c r="H57" s="8" t="s">
        <v>77</v>
      </c>
      <c r="I57" s="9"/>
      <c r="J57" s="27">
        <f>'人的被害_屋内収容物'!J57+'人的被害_屋内落下物'!O57</f>
        <v>0</v>
      </c>
      <c r="K57" s="28">
        <f>'人的被害_屋内収容物'!K57+'人的被害_屋内落下物'!P57</f>
        <v>88</v>
      </c>
      <c r="L57" s="29">
        <f>'人的被害_屋内収容物'!L57+'人的被害_屋内落下物'!Q57</f>
        <v>16</v>
      </c>
      <c r="N57" s="8" t="s">
        <v>77</v>
      </c>
      <c r="O57" s="9"/>
      <c r="P57" s="27">
        <f>'人的被害_屋内収容物'!P57+'人的被害_屋内落下物'!Z57</f>
        <v>1</v>
      </c>
      <c r="Q57" s="28">
        <f>'人的被害_屋内収容物'!Q57+'人的被害_屋内落下物'!AA57</f>
        <v>87</v>
      </c>
      <c r="R57" s="29">
        <f>'人的被害_屋内収容物'!R57+'人的被害_屋内落下物'!AB57</f>
        <v>14</v>
      </c>
    </row>
    <row r="58" spans="1:18" ht="13.5">
      <c r="A58" s="1" t="s">
        <v>78</v>
      </c>
      <c r="B58" s="8" t="s">
        <v>79</v>
      </c>
      <c r="C58" s="9"/>
      <c r="D58" s="27">
        <f>'人的被害_屋内収容物'!D58+'人的被害_屋内落下物'!D58</f>
        <v>2</v>
      </c>
      <c r="E58" s="28">
        <f>'人的被害_屋内収容物'!E58+'人的被害_屋内落下物'!E58</f>
        <v>72</v>
      </c>
      <c r="F58" s="29">
        <f>'人的被害_屋内収容物'!F58+'人的被害_屋内落下物'!F58</f>
        <v>11</v>
      </c>
      <c r="H58" s="8" t="s">
        <v>79</v>
      </c>
      <c r="I58" s="9"/>
      <c r="J58" s="27">
        <f>'人的被害_屋内収容物'!J58+'人的被害_屋内落下物'!O58</f>
        <v>0</v>
      </c>
      <c r="K58" s="28">
        <f>'人的被害_屋内収容物'!K58+'人的被害_屋内落下物'!P58</f>
        <v>63</v>
      </c>
      <c r="L58" s="29">
        <f>'人的被害_屋内収容物'!L58+'人的被害_屋内落下物'!Q58</f>
        <v>10</v>
      </c>
      <c r="N58" s="8" t="s">
        <v>79</v>
      </c>
      <c r="O58" s="9"/>
      <c r="P58" s="27">
        <f>'人的被害_屋内収容物'!P58+'人的被害_屋内落下物'!Z58</f>
        <v>1</v>
      </c>
      <c r="Q58" s="28">
        <f>'人的被害_屋内収容物'!Q58+'人的被害_屋内落下物'!AA58</f>
        <v>60</v>
      </c>
      <c r="R58" s="29">
        <f>'人的被害_屋内収容物'!R58+'人的被害_屋内落下物'!AB58</f>
        <v>10</v>
      </c>
    </row>
    <row r="59" spans="1:18" ht="13.5">
      <c r="A59" s="1" t="s">
        <v>80</v>
      </c>
      <c r="B59" s="8" t="s">
        <v>81</v>
      </c>
      <c r="C59" s="9"/>
      <c r="D59" s="27">
        <f>'人的被害_屋内収容物'!D59+'人的被害_屋内落下物'!D59</f>
        <v>2</v>
      </c>
      <c r="E59" s="28">
        <f>'人的被害_屋内収容物'!E59+'人的被害_屋内落下物'!E59</f>
        <v>80</v>
      </c>
      <c r="F59" s="29">
        <f>'人的被害_屋内収容物'!F59+'人的被害_屋内落下物'!F59</f>
        <v>14</v>
      </c>
      <c r="H59" s="8" t="s">
        <v>81</v>
      </c>
      <c r="I59" s="9"/>
      <c r="J59" s="27">
        <f>'人的被害_屋内収容物'!J59+'人的被害_屋内落下物'!O59</f>
        <v>0</v>
      </c>
      <c r="K59" s="28">
        <f>'人的被害_屋内収容物'!K59+'人的被害_屋内落下物'!P59</f>
        <v>68</v>
      </c>
      <c r="L59" s="29">
        <f>'人的被害_屋内収容物'!L59+'人的被害_屋内落下物'!Q59</f>
        <v>11</v>
      </c>
      <c r="N59" s="8" t="s">
        <v>81</v>
      </c>
      <c r="O59" s="9"/>
      <c r="P59" s="27">
        <f>'人的被害_屋内収容物'!P59+'人的被害_屋内落下物'!Z59</f>
        <v>1</v>
      </c>
      <c r="Q59" s="28">
        <f>'人的被害_屋内収容物'!Q59+'人的被害_屋内落下物'!AA59</f>
        <v>67</v>
      </c>
      <c r="R59" s="29">
        <f>'人的被害_屋内収容物'!R59+'人的被害_屋内落下物'!AB59</f>
        <v>11</v>
      </c>
    </row>
    <row r="60" spans="1:18" ht="13.5">
      <c r="A60" s="1" t="s">
        <v>82</v>
      </c>
      <c r="B60" s="8" t="s">
        <v>83</v>
      </c>
      <c r="C60" s="9"/>
      <c r="D60" s="27">
        <f>'人的被害_屋内収容物'!D60+'人的被害_屋内落下物'!D60</f>
        <v>17</v>
      </c>
      <c r="E60" s="28">
        <f>'人的被害_屋内収容物'!E60+'人的被害_屋内落下物'!E60</f>
        <v>633</v>
      </c>
      <c r="F60" s="29">
        <f>'人的被害_屋内収容物'!F60+'人的被害_屋内落下物'!F60</f>
        <v>108</v>
      </c>
      <c r="H60" s="8" t="s">
        <v>83</v>
      </c>
      <c r="I60" s="9"/>
      <c r="J60" s="27">
        <f>'人的被害_屋内収容物'!J60+'人的被害_屋内落下物'!O60</f>
        <v>7</v>
      </c>
      <c r="K60" s="28">
        <f>'人的被害_屋内収容物'!K60+'人的被害_屋内落下物'!P60</f>
        <v>529</v>
      </c>
      <c r="L60" s="29">
        <f>'人的被害_屋内収容物'!L60+'人的被害_屋内落下物'!Q60</f>
        <v>88</v>
      </c>
      <c r="N60" s="8" t="s">
        <v>83</v>
      </c>
      <c r="O60" s="9"/>
      <c r="P60" s="27">
        <f>'人的被害_屋内収容物'!P60+'人的被害_屋内落下物'!Z60</f>
        <v>10</v>
      </c>
      <c r="Q60" s="28">
        <f>'人的被害_屋内収容物'!Q60+'人的被害_屋内落下物'!AA60</f>
        <v>511</v>
      </c>
      <c r="R60" s="29">
        <f>'人的被害_屋内収容物'!R60+'人的被害_屋内落下物'!AB60</f>
        <v>85</v>
      </c>
    </row>
    <row r="61" spans="1:18" ht="13.5">
      <c r="A61" s="1" t="s">
        <v>84</v>
      </c>
      <c r="B61" s="8" t="s">
        <v>85</v>
      </c>
      <c r="C61" s="9"/>
      <c r="D61" s="27">
        <f>'人的被害_屋内収容物'!D61+'人的被害_屋内落下物'!D61</f>
        <v>3</v>
      </c>
      <c r="E61" s="28">
        <f>'人的被害_屋内収容物'!E61+'人的被害_屋内落下物'!E61</f>
        <v>90</v>
      </c>
      <c r="F61" s="29">
        <f>'人的被害_屋内収容物'!F61+'人的被害_屋内落下物'!F61</f>
        <v>15</v>
      </c>
      <c r="H61" s="8" t="s">
        <v>85</v>
      </c>
      <c r="I61" s="9"/>
      <c r="J61" s="27">
        <f>'人的被害_屋内収容物'!J61+'人的被害_屋内落下物'!O61</f>
        <v>0</v>
      </c>
      <c r="K61" s="28">
        <f>'人的被害_屋内収容物'!K61+'人的被害_屋内落下物'!P61</f>
        <v>74</v>
      </c>
      <c r="L61" s="29">
        <f>'人的被害_屋内収容物'!L61+'人的被害_屋内落下物'!Q61</f>
        <v>12</v>
      </c>
      <c r="N61" s="8" t="s">
        <v>85</v>
      </c>
      <c r="O61" s="9"/>
      <c r="P61" s="27">
        <f>'人的被害_屋内収容物'!P61+'人的被害_屋内落下物'!Z61</f>
        <v>1</v>
      </c>
      <c r="Q61" s="28">
        <f>'人的被害_屋内収容物'!Q61+'人的被害_屋内落下物'!AA61</f>
        <v>73</v>
      </c>
      <c r="R61" s="29">
        <f>'人的被害_屋内収容物'!R61+'人的被害_屋内落下物'!AB61</f>
        <v>14</v>
      </c>
    </row>
    <row r="62" spans="1:18" ht="13.5">
      <c r="A62" s="1" t="s">
        <v>86</v>
      </c>
      <c r="B62" s="8" t="s">
        <v>87</v>
      </c>
      <c r="C62" s="9"/>
      <c r="D62" s="27">
        <f>'人的被害_屋内収容物'!D62+'人的被害_屋内落下物'!D62</f>
        <v>2</v>
      </c>
      <c r="E62" s="28">
        <f>'人的被害_屋内収容物'!E62+'人的被害_屋内落下物'!E62</f>
        <v>73</v>
      </c>
      <c r="F62" s="29">
        <f>'人的被害_屋内収容物'!F62+'人的被害_屋内落下物'!F62</f>
        <v>12</v>
      </c>
      <c r="H62" s="8" t="s">
        <v>87</v>
      </c>
      <c r="I62" s="9"/>
      <c r="J62" s="27">
        <f>'人的被害_屋内収容物'!J62+'人的被害_屋内落下物'!O62</f>
        <v>0</v>
      </c>
      <c r="K62" s="28">
        <f>'人的被害_屋内収容物'!K62+'人的被害_屋内落下物'!P62</f>
        <v>60</v>
      </c>
      <c r="L62" s="29">
        <f>'人的被害_屋内収容物'!L62+'人的被害_屋内落下物'!Q62</f>
        <v>10</v>
      </c>
      <c r="N62" s="8" t="s">
        <v>87</v>
      </c>
      <c r="O62" s="9"/>
      <c r="P62" s="27">
        <f>'人的被害_屋内収容物'!P62+'人的被害_屋内落下物'!Z62</f>
        <v>1</v>
      </c>
      <c r="Q62" s="28">
        <f>'人的被害_屋内収容物'!Q62+'人的被害_屋内落下物'!AA62</f>
        <v>59</v>
      </c>
      <c r="R62" s="29">
        <f>'人的被害_屋内収容物'!R62+'人的被害_屋内落下物'!AB62</f>
        <v>10</v>
      </c>
    </row>
    <row r="63" spans="1:18" ht="13.5">
      <c r="A63" s="1" t="s">
        <v>88</v>
      </c>
      <c r="B63" s="8" t="s">
        <v>89</v>
      </c>
      <c r="C63" s="9"/>
      <c r="D63" s="27">
        <f>'人的被害_屋内収容物'!D63+'人的被害_屋内落下物'!D63</f>
        <v>2</v>
      </c>
      <c r="E63" s="28">
        <f>'人的被害_屋内収容物'!E63+'人的被害_屋内落下物'!E63</f>
        <v>72</v>
      </c>
      <c r="F63" s="29">
        <f>'人的被害_屋内収容物'!F63+'人的被害_屋内落下物'!F63</f>
        <v>11</v>
      </c>
      <c r="H63" s="8" t="s">
        <v>89</v>
      </c>
      <c r="I63" s="9"/>
      <c r="J63" s="27">
        <f>'人的被害_屋内収容物'!J63+'人的被害_屋内落下物'!O63</f>
        <v>0</v>
      </c>
      <c r="K63" s="28">
        <f>'人的被害_屋内収容物'!K63+'人的被害_屋内落下物'!P63</f>
        <v>59</v>
      </c>
      <c r="L63" s="29">
        <f>'人的被害_屋内収容物'!L63+'人的被害_屋内落下物'!Q63</f>
        <v>10</v>
      </c>
      <c r="N63" s="8" t="s">
        <v>89</v>
      </c>
      <c r="O63" s="9"/>
      <c r="P63" s="27">
        <f>'人的被害_屋内収容物'!P63+'人的被害_屋内落下物'!Z63</f>
        <v>1</v>
      </c>
      <c r="Q63" s="28">
        <f>'人的被害_屋内収容物'!Q63+'人的被害_屋内落下物'!AA63</f>
        <v>58</v>
      </c>
      <c r="R63" s="29">
        <f>'人的被害_屋内収容物'!R63+'人的被害_屋内落下物'!AB63</f>
        <v>10</v>
      </c>
    </row>
    <row r="64" spans="1:18" ht="13.5">
      <c r="A64" s="1" t="s">
        <v>90</v>
      </c>
      <c r="B64" s="8" t="s">
        <v>91</v>
      </c>
      <c r="C64" s="9"/>
      <c r="D64" s="27">
        <f>'人的被害_屋内収容物'!D64+'人的被害_屋内落下物'!D64</f>
        <v>2</v>
      </c>
      <c r="E64" s="28">
        <f>'人的被害_屋内収容物'!E64+'人的被害_屋内落下物'!E64</f>
        <v>73</v>
      </c>
      <c r="F64" s="29">
        <f>'人的被害_屋内収容物'!F64+'人的被害_屋内落下物'!F64</f>
        <v>12</v>
      </c>
      <c r="H64" s="8" t="s">
        <v>91</v>
      </c>
      <c r="I64" s="9"/>
      <c r="J64" s="27">
        <f>'人的被害_屋内収容物'!J64+'人的被害_屋内落下物'!O64</f>
        <v>0</v>
      </c>
      <c r="K64" s="28">
        <f>'人的被害_屋内収容物'!K64+'人的被害_屋内落下物'!P64</f>
        <v>61</v>
      </c>
      <c r="L64" s="29">
        <f>'人的被害_屋内収容物'!L64+'人的被害_屋内落下物'!Q64</f>
        <v>10</v>
      </c>
      <c r="N64" s="8" t="s">
        <v>91</v>
      </c>
      <c r="O64" s="9"/>
      <c r="P64" s="27">
        <f>'人的被害_屋内収容物'!P64+'人的被害_屋内落下物'!Z64</f>
        <v>1</v>
      </c>
      <c r="Q64" s="28">
        <f>'人的被害_屋内収容物'!Q64+'人的被害_屋内落下物'!AA64</f>
        <v>61</v>
      </c>
      <c r="R64" s="29">
        <f>'人的被害_屋内収容物'!R64+'人的被害_屋内落下物'!AB64</f>
        <v>10</v>
      </c>
    </row>
    <row r="65" spans="1:18" ht="13.5">
      <c r="A65" s="1" t="s">
        <v>92</v>
      </c>
      <c r="B65" s="8" t="s">
        <v>93</v>
      </c>
      <c r="C65" s="9"/>
      <c r="D65" s="27">
        <f>'人的被害_屋内収容物'!D65+'人的被害_屋内落下物'!D65</f>
        <v>3</v>
      </c>
      <c r="E65" s="28">
        <f>'人的被害_屋内収容物'!E65+'人的被害_屋内落下物'!E65</f>
        <v>105</v>
      </c>
      <c r="F65" s="29">
        <f>'人的被害_屋内収容物'!F65+'人的被害_屋内落下物'!F65</f>
        <v>20</v>
      </c>
      <c r="H65" s="8" t="s">
        <v>93</v>
      </c>
      <c r="I65" s="9"/>
      <c r="J65" s="27">
        <f>'人的被害_屋内収容物'!J65+'人的被害_屋内落下物'!O65</f>
        <v>1</v>
      </c>
      <c r="K65" s="28">
        <f>'人的被害_屋内収容物'!K65+'人的被害_屋内落下物'!P65</f>
        <v>77</v>
      </c>
      <c r="L65" s="29">
        <f>'人的被害_屋内収容物'!L65+'人的被害_屋内落下物'!Q65</f>
        <v>14</v>
      </c>
      <c r="N65" s="8" t="s">
        <v>93</v>
      </c>
      <c r="O65" s="9"/>
      <c r="P65" s="27">
        <f>'人的被害_屋内収容物'!P65+'人的被害_屋内落下物'!Z65</f>
        <v>2</v>
      </c>
      <c r="Q65" s="28">
        <f>'人的被害_屋内収容物'!Q65+'人的被害_屋内落下物'!AA65</f>
        <v>78</v>
      </c>
      <c r="R65" s="29">
        <f>'人的被害_屋内収容物'!R65+'人的被害_屋内落下物'!AB65</f>
        <v>14</v>
      </c>
    </row>
    <row r="66" spans="1:18" ht="13.5">
      <c r="A66" s="1" t="s">
        <v>94</v>
      </c>
      <c r="B66" s="8" t="s">
        <v>95</v>
      </c>
      <c r="C66" s="9" t="s">
        <v>138</v>
      </c>
      <c r="D66" s="27">
        <f>'人的被害_屋内収容物'!D66+'人的被害_屋内落下物'!D66</f>
        <v>0</v>
      </c>
      <c r="E66" s="28">
        <f>'人的被害_屋内収容物'!E66+'人的被害_屋内落下物'!E66</f>
        <v>18</v>
      </c>
      <c r="F66" s="29">
        <f>'人的被害_屋内収容物'!F66+'人的被害_屋内落下物'!F66</f>
        <v>3</v>
      </c>
      <c r="H66" s="8" t="s">
        <v>95</v>
      </c>
      <c r="I66" s="9" t="s">
        <v>138</v>
      </c>
      <c r="J66" s="27">
        <f>'人的被害_屋内収容物'!J66+'人的被害_屋内落下物'!O66</f>
        <v>0</v>
      </c>
      <c r="K66" s="28">
        <f>'人的被害_屋内収容物'!K66+'人的被害_屋内落下物'!P66</f>
        <v>15</v>
      </c>
      <c r="L66" s="29">
        <f>'人的被害_屋内収容物'!L66+'人的被害_屋内落下物'!Q66</f>
        <v>2</v>
      </c>
      <c r="N66" s="8" t="s">
        <v>95</v>
      </c>
      <c r="O66" s="9" t="s">
        <v>138</v>
      </c>
      <c r="P66" s="27">
        <f>'人的被害_屋内収容物'!P66+'人的被害_屋内落下物'!Z66</f>
        <v>0</v>
      </c>
      <c r="Q66" s="28">
        <f>'人的被害_屋内収容物'!Q66+'人的被害_屋内落下物'!AA66</f>
        <v>13</v>
      </c>
      <c r="R66" s="29">
        <f>'人的被害_屋内収容物'!R66+'人的被害_屋内落下物'!AB66</f>
        <v>2</v>
      </c>
    </row>
    <row r="67" spans="1:18" ht="13.5">
      <c r="A67" s="1" t="s">
        <v>96</v>
      </c>
      <c r="B67" s="8" t="s">
        <v>97</v>
      </c>
      <c r="C67" s="9" t="s">
        <v>139</v>
      </c>
      <c r="D67" s="27">
        <f>'人的被害_屋内収容物'!D67+'人的被害_屋内落下物'!D67</f>
        <v>0</v>
      </c>
      <c r="E67" s="28">
        <f>'人的被害_屋内収容物'!E67+'人的被害_屋内落下物'!E67</f>
        <v>9</v>
      </c>
      <c r="F67" s="29">
        <f>'人的被害_屋内収容物'!F67+'人的被害_屋内落下物'!F67</f>
        <v>2</v>
      </c>
      <c r="H67" s="8" t="s">
        <v>97</v>
      </c>
      <c r="I67" s="9" t="s">
        <v>139</v>
      </c>
      <c r="J67" s="27">
        <f>'人的被害_屋内収容物'!J67+'人的被害_屋内落下物'!O67</f>
        <v>0</v>
      </c>
      <c r="K67" s="28">
        <f>'人的被害_屋内収容物'!K67+'人的被害_屋内落下物'!P67</f>
        <v>9</v>
      </c>
      <c r="L67" s="29">
        <f>'人的被害_屋内収容物'!L67+'人的被害_屋内落下物'!Q67</f>
        <v>1</v>
      </c>
      <c r="N67" s="8" t="s">
        <v>97</v>
      </c>
      <c r="O67" s="9" t="s">
        <v>139</v>
      </c>
      <c r="P67" s="27">
        <f>'人的被害_屋内収容物'!P67+'人的被害_屋内落下物'!Z67</f>
        <v>0</v>
      </c>
      <c r="Q67" s="28">
        <f>'人的被害_屋内収容物'!Q67+'人的被害_屋内落下物'!AA67</f>
        <v>8</v>
      </c>
      <c r="R67" s="29">
        <f>'人的被害_屋内収容物'!R67+'人的被害_屋内落下物'!AB67</f>
        <v>1</v>
      </c>
    </row>
    <row r="68" spans="1:18" ht="13.5">
      <c r="A68" s="1" t="s">
        <v>98</v>
      </c>
      <c r="B68" s="8" t="s">
        <v>97</v>
      </c>
      <c r="C68" s="9" t="s">
        <v>140</v>
      </c>
      <c r="D68" s="27">
        <f>'人的被害_屋内収容物'!D68+'人的被害_屋内落下物'!D68</f>
        <v>0</v>
      </c>
      <c r="E68" s="28">
        <f>'人的被害_屋内収容物'!E68+'人的被害_屋内落下物'!E68</f>
        <v>4</v>
      </c>
      <c r="F68" s="29">
        <f>'人的被害_屋内収容物'!F68+'人的被害_屋内落下物'!F68</f>
        <v>0</v>
      </c>
      <c r="H68" s="8" t="s">
        <v>97</v>
      </c>
      <c r="I68" s="9" t="s">
        <v>140</v>
      </c>
      <c r="J68" s="27">
        <f>'人的被害_屋内収容物'!J68+'人的被害_屋内落下物'!O68</f>
        <v>0</v>
      </c>
      <c r="K68" s="28">
        <f>'人的被害_屋内収容物'!K68+'人的被害_屋内落下物'!P68</f>
        <v>4</v>
      </c>
      <c r="L68" s="29">
        <f>'人的被害_屋内収容物'!L68+'人的被害_屋内落下物'!Q68</f>
        <v>0</v>
      </c>
      <c r="N68" s="8" t="s">
        <v>97</v>
      </c>
      <c r="O68" s="9" t="s">
        <v>140</v>
      </c>
      <c r="P68" s="27">
        <f>'人的被害_屋内収容物'!P68+'人的被害_屋内落下物'!Z68</f>
        <v>0</v>
      </c>
      <c r="Q68" s="28">
        <f>'人的被害_屋内収容物'!Q68+'人的被害_屋内落下物'!AA68</f>
        <v>4</v>
      </c>
      <c r="R68" s="29">
        <f>'人的被害_屋内収容物'!R68+'人的被害_屋内落下物'!AB68</f>
        <v>0</v>
      </c>
    </row>
    <row r="69" spans="1:18" ht="13.5">
      <c r="A69" s="1" t="s">
        <v>99</v>
      </c>
      <c r="B69" s="8" t="s">
        <v>100</v>
      </c>
      <c r="C69" s="9" t="s">
        <v>141</v>
      </c>
      <c r="D69" s="27">
        <f>'人的被害_屋内収容物'!D69+'人的被害_屋内落下物'!D69</f>
        <v>0</v>
      </c>
      <c r="E69" s="28">
        <f>'人的被害_屋内収容物'!E69+'人的被害_屋内落下物'!E69</f>
        <v>21</v>
      </c>
      <c r="F69" s="29">
        <f>'人的被害_屋内収容物'!F69+'人的被害_屋内落下物'!F69</f>
        <v>4</v>
      </c>
      <c r="H69" s="8" t="s">
        <v>100</v>
      </c>
      <c r="I69" s="9" t="s">
        <v>141</v>
      </c>
      <c r="J69" s="27">
        <f>'人的被害_屋内収容物'!J69+'人的被害_屋内落下物'!O69</f>
        <v>0</v>
      </c>
      <c r="K69" s="28">
        <f>'人的被害_屋内収容物'!K69+'人的被害_屋内落下物'!P69</f>
        <v>18</v>
      </c>
      <c r="L69" s="29">
        <f>'人的被害_屋内収容物'!L69+'人的被害_屋内落下物'!Q69</f>
        <v>3</v>
      </c>
      <c r="N69" s="8" t="s">
        <v>100</v>
      </c>
      <c r="O69" s="9" t="s">
        <v>141</v>
      </c>
      <c r="P69" s="27">
        <f>'人的被害_屋内収容物'!P69+'人的被害_屋内落下物'!Z69</f>
        <v>0</v>
      </c>
      <c r="Q69" s="28">
        <f>'人的被害_屋内収容物'!Q69+'人的被害_屋内落下物'!AA69</f>
        <v>17</v>
      </c>
      <c r="R69" s="29">
        <f>'人的被害_屋内収容物'!R69+'人的被害_屋内落下物'!AB69</f>
        <v>3</v>
      </c>
    </row>
    <row r="70" spans="1:18" ht="13.5">
      <c r="A70" s="1" t="s">
        <v>101</v>
      </c>
      <c r="B70" s="8" t="s">
        <v>102</v>
      </c>
      <c r="C70" s="9" t="s">
        <v>142</v>
      </c>
      <c r="D70" s="27">
        <f>'人的被害_屋内収容物'!D70+'人的被害_屋内落下物'!D70</f>
        <v>1</v>
      </c>
      <c r="E70" s="28">
        <f>'人的被害_屋内収容物'!E70+'人的被害_屋内落下物'!E70</f>
        <v>49</v>
      </c>
      <c r="F70" s="29">
        <f>'人的被害_屋内収容物'!F70+'人的被害_屋内落下物'!F70</f>
        <v>9</v>
      </c>
      <c r="H70" s="8" t="s">
        <v>102</v>
      </c>
      <c r="I70" s="9" t="s">
        <v>142</v>
      </c>
      <c r="J70" s="27">
        <f>'人的被害_屋内収容物'!J70+'人的被害_屋内落下物'!O70</f>
        <v>0</v>
      </c>
      <c r="K70" s="28">
        <f>'人的被害_屋内収容物'!K70+'人的被害_屋内落下物'!P70</f>
        <v>42</v>
      </c>
      <c r="L70" s="29">
        <f>'人的被害_屋内収容物'!L70+'人的被害_屋内落下物'!Q70</f>
        <v>7</v>
      </c>
      <c r="N70" s="8" t="s">
        <v>102</v>
      </c>
      <c r="O70" s="9" t="s">
        <v>142</v>
      </c>
      <c r="P70" s="27">
        <f>'人的被害_屋内収容物'!P70+'人的被害_屋内落下物'!Z70</f>
        <v>0</v>
      </c>
      <c r="Q70" s="28">
        <f>'人的被害_屋内収容物'!Q70+'人的被害_屋内落下物'!AA70</f>
        <v>40</v>
      </c>
      <c r="R70" s="29">
        <f>'人的被害_屋内収容物'!R70+'人的被害_屋内落下物'!AB70</f>
        <v>7</v>
      </c>
    </row>
    <row r="71" spans="1:18" ht="13.5">
      <c r="A71" s="1" t="s">
        <v>103</v>
      </c>
      <c r="B71" s="8" t="s">
        <v>102</v>
      </c>
      <c r="C71" s="9" t="s">
        <v>143</v>
      </c>
      <c r="D71" s="27">
        <f>'人的被害_屋内収容物'!D71+'人的被害_屋内落下物'!D71</f>
        <v>0</v>
      </c>
      <c r="E71" s="28">
        <f>'人的被害_屋内収容物'!E71+'人的被害_屋内落下物'!E71</f>
        <v>10</v>
      </c>
      <c r="F71" s="29">
        <f>'人的被害_屋内収容物'!F71+'人的被害_屋内落下物'!F71</f>
        <v>2</v>
      </c>
      <c r="H71" s="8" t="s">
        <v>102</v>
      </c>
      <c r="I71" s="9" t="s">
        <v>143</v>
      </c>
      <c r="J71" s="27">
        <f>'人的被害_屋内収容物'!J71+'人的被害_屋内落下物'!O71</f>
        <v>0</v>
      </c>
      <c r="K71" s="28">
        <f>'人的被害_屋内収容物'!K71+'人的被害_屋内落下物'!P71</f>
        <v>8</v>
      </c>
      <c r="L71" s="29">
        <f>'人的被害_屋内収容物'!L71+'人的被害_屋内落下物'!Q71</f>
        <v>2</v>
      </c>
      <c r="N71" s="8" t="s">
        <v>102</v>
      </c>
      <c r="O71" s="9" t="s">
        <v>143</v>
      </c>
      <c r="P71" s="27">
        <f>'人的被害_屋内収容物'!P71+'人的被害_屋内落下物'!Z71</f>
        <v>0</v>
      </c>
      <c r="Q71" s="28">
        <f>'人的被害_屋内収容物'!Q71+'人的被害_屋内落下物'!AA71</f>
        <v>8</v>
      </c>
      <c r="R71" s="29">
        <f>'人的被害_屋内収容物'!R71+'人的被害_屋内落下物'!AB71</f>
        <v>2</v>
      </c>
    </row>
    <row r="72" spans="1:18" ht="13.5">
      <c r="A72" s="1" t="s">
        <v>104</v>
      </c>
      <c r="B72" s="8" t="s">
        <v>102</v>
      </c>
      <c r="C72" s="9" t="s">
        <v>144</v>
      </c>
      <c r="D72" s="27">
        <f>'人的被害_屋内収容物'!D72+'人的被害_屋内落下物'!D72</f>
        <v>1</v>
      </c>
      <c r="E72" s="28">
        <f>'人的被害_屋内収容物'!E72+'人的被害_屋内落下物'!E72</f>
        <v>34</v>
      </c>
      <c r="F72" s="29">
        <f>'人的被害_屋内収容物'!F72+'人的被害_屋内落下物'!F72</f>
        <v>7</v>
      </c>
      <c r="H72" s="8" t="s">
        <v>102</v>
      </c>
      <c r="I72" s="9" t="s">
        <v>144</v>
      </c>
      <c r="J72" s="27">
        <f>'人的被害_屋内収容物'!J72+'人的被害_屋内落下物'!O72</f>
        <v>0</v>
      </c>
      <c r="K72" s="28">
        <f>'人的被害_屋内収容物'!K72+'人的被害_屋内落下物'!P72</f>
        <v>22</v>
      </c>
      <c r="L72" s="29">
        <f>'人的被害_屋内収容物'!L72+'人的被害_屋内落下物'!Q72</f>
        <v>5</v>
      </c>
      <c r="N72" s="8" t="s">
        <v>102</v>
      </c>
      <c r="O72" s="9" t="s">
        <v>144</v>
      </c>
      <c r="P72" s="27">
        <f>'人的被害_屋内収容物'!P72+'人的被害_屋内落下物'!Z72</f>
        <v>1</v>
      </c>
      <c r="Q72" s="28">
        <f>'人的被害_屋内収容物'!Q72+'人的被害_屋内落下物'!AA72</f>
        <v>24</v>
      </c>
      <c r="R72" s="29">
        <f>'人的被害_屋内収容物'!R72+'人的被害_屋内落下物'!AB72</f>
        <v>5</v>
      </c>
    </row>
    <row r="73" spans="1:18" ht="13.5">
      <c r="A73" s="1" t="s">
        <v>105</v>
      </c>
      <c r="B73" s="8" t="s">
        <v>106</v>
      </c>
      <c r="C73" s="9" t="s">
        <v>145</v>
      </c>
      <c r="D73" s="27">
        <f>'人的被害_屋内収容物'!D73+'人的被害_屋内落下物'!D73</f>
        <v>0</v>
      </c>
      <c r="E73" s="28">
        <f>'人的被害_屋内収容物'!E73+'人的被害_屋内落下物'!E73</f>
        <v>17</v>
      </c>
      <c r="F73" s="29">
        <f>'人的被害_屋内収容物'!F73+'人的被害_屋内落下物'!F73</f>
        <v>3</v>
      </c>
      <c r="H73" s="264" t="s">
        <v>106</v>
      </c>
      <c r="I73" s="9" t="s">
        <v>145</v>
      </c>
      <c r="J73" s="27">
        <f>'人的被害_屋内収容物'!J73+'人的被害_屋内落下物'!O73</f>
        <v>0</v>
      </c>
      <c r="K73" s="28">
        <f>'人的被害_屋内収容物'!K73+'人的被害_屋内落下物'!P73</f>
        <v>15</v>
      </c>
      <c r="L73" s="29">
        <f>'人的被害_屋内収容物'!L73+'人的被害_屋内落下物'!Q73</f>
        <v>2</v>
      </c>
      <c r="N73" s="264" t="s">
        <v>106</v>
      </c>
      <c r="O73" s="9" t="s">
        <v>145</v>
      </c>
      <c r="P73" s="27">
        <f>'人的被害_屋内収容物'!P73+'人的被害_屋内落下物'!Z73</f>
        <v>0</v>
      </c>
      <c r="Q73" s="28">
        <f>'人的被害_屋内収容物'!Q73+'人的被害_屋内落下物'!AA73</f>
        <v>14</v>
      </c>
      <c r="R73" s="29">
        <f>'人的被害_屋内収容物'!R73+'人的被害_屋内落下物'!AB73</f>
        <v>2</v>
      </c>
    </row>
    <row r="74" spans="1:18" ht="13.5">
      <c r="A74" s="1" t="s">
        <v>107</v>
      </c>
      <c r="B74" s="8" t="s">
        <v>106</v>
      </c>
      <c r="C74" s="9" t="s">
        <v>146</v>
      </c>
      <c r="D74" s="27">
        <f>'人的被害_屋内収容物'!D74+'人的被害_屋内落下物'!D74</f>
        <v>0</v>
      </c>
      <c r="E74" s="28">
        <f>'人的被害_屋内収容物'!E74+'人的被害_屋内落下物'!E74</f>
        <v>22</v>
      </c>
      <c r="F74" s="29">
        <f>'人的被害_屋内収容物'!F74+'人的被害_屋内落下物'!F74</f>
        <v>4</v>
      </c>
      <c r="H74" s="264" t="s">
        <v>106</v>
      </c>
      <c r="I74" s="9" t="s">
        <v>146</v>
      </c>
      <c r="J74" s="27">
        <f>'人的被害_屋内収容物'!J74+'人的被害_屋内落下物'!O74</f>
        <v>0</v>
      </c>
      <c r="K74" s="28">
        <f>'人的被害_屋内収容物'!K74+'人的被害_屋内落下物'!P74</f>
        <v>19</v>
      </c>
      <c r="L74" s="29">
        <f>'人的被害_屋内収容物'!L74+'人的被害_屋内落下物'!Q74</f>
        <v>3</v>
      </c>
      <c r="N74" s="264" t="s">
        <v>106</v>
      </c>
      <c r="O74" s="9" t="s">
        <v>146</v>
      </c>
      <c r="P74" s="27">
        <f>'人的被害_屋内収容物'!P74+'人的被害_屋内落下物'!Z74</f>
        <v>0</v>
      </c>
      <c r="Q74" s="28">
        <f>'人的被害_屋内収容物'!Q74+'人的被害_屋内落下物'!AA74</f>
        <v>19</v>
      </c>
      <c r="R74" s="29">
        <f>'人的被害_屋内収容物'!R74+'人的被害_屋内落下物'!AB74</f>
        <v>2</v>
      </c>
    </row>
    <row r="75" spans="1:18" ht="14.25" thickBot="1">
      <c r="A75" s="1" t="s">
        <v>108</v>
      </c>
      <c r="B75" s="10" t="s">
        <v>106</v>
      </c>
      <c r="C75" s="51" t="s">
        <v>147</v>
      </c>
      <c r="D75" s="33">
        <f>'人的被害_屋内収容物'!D75+'人的被害_屋内落下物'!D75</f>
        <v>0</v>
      </c>
      <c r="E75" s="34">
        <f>'人的被害_屋内収容物'!E75+'人的被害_屋内落下物'!E75</f>
        <v>7</v>
      </c>
      <c r="F75" s="35">
        <f>'人的被害_屋内収容物'!F75+'人的被害_屋内落下物'!F75</f>
        <v>0</v>
      </c>
      <c r="H75" s="265" t="s">
        <v>106</v>
      </c>
      <c r="I75" s="51" t="s">
        <v>147</v>
      </c>
      <c r="J75" s="33">
        <f>'人的被害_屋内収容物'!J75+'人的被害_屋内落下物'!O75</f>
        <v>0</v>
      </c>
      <c r="K75" s="34">
        <f>'人的被害_屋内収容物'!K75+'人的被害_屋内落下物'!P75</f>
        <v>4</v>
      </c>
      <c r="L75" s="35">
        <f>'人的被害_屋内収容物'!L75+'人的被害_屋内落下物'!Q75</f>
        <v>0</v>
      </c>
      <c r="N75" s="265" t="s">
        <v>106</v>
      </c>
      <c r="O75" s="51" t="s">
        <v>147</v>
      </c>
      <c r="P75" s="33">
        <f>'人的被害_屋内収容物'!P75+'人的被害_屋内落下物'!Z75</f>
        <v>0</v>
      </c>
      <c r="Q75" s="34">
        <f>'人的被害_屋内収容物'!Q75+'人的被害_屋内落下物'!AA75</f>
        <v>4</v>
      </c>
      <c r="R75" s="35">
        <f>'人的被害_屋内収容物'!R75+'人的被害_屋内落下物'!AB75</f>
        <v>0</v>
      </c>
    </row>
    <row r="76" ht="6" customHeight="1" thickBot="1"/>
    <row r="77" spans="2:18" ht="14.25" thickBot="1">
      <c r="B77" s="471" t="s">
        <v>157</v>
      </c>
      <c r="C77" s="472"/>
      <c r="D77" s="43">
        <f>SUM(D81:D83)</f>
        <v>252</v>
      </c>
      <c r="E77" s="43">
        <f>SUM(E81:E83)</f>
        <v>10553</v>
      </c>
      <c r="F77" s="44">
        <f>SUM(F81:F83)</f>
        <v>1786</v>
      </c>
      <c r="H77" s="423" t="s">
        <v>157</v>
      </c>
      <c r="I77" s="461"/>
      <c r="J77" s="221">
        <f>SUM(J81:J83)</f>
        <v>65</v>
      </c>
      <c r="K77" s="218">
        <f>SUM(K81:K83)</f>
        <v>8801</v>
      </c>
      <c r="L77" s="222">
        <f>SUM(L81:L83)</f>
        <v>1459</v>
      </c>
      <c r="N77" s="423" t="s">
        <v>157</v>
      </c>
      <c r="O77" s="461"/>
      <c r="P77" s="221">
        <f>SUM(P81:P83)</f>
        <v>136</v>
      </c>
      <c r="Q77" s="218">
        <f>SUM(Q81:Q83)</f>
        <v>8542</v>
      </c>
      <c r="R77" s="222">
        <f>SUM(R81:R83)</f>
        <v>1414</v>
      </c>
    </row>
    <row r="78" ht="14.25" thickBot="1"/>
    <row r="79" spans="2:18" ht="13.5">
      <c r="B79" s="467"/>
      <c r="C79" s="468"/>
      <c r="D79" s="457" t="s">
        <v>148</v>
      </c>
      <c r="E79" s="456" t="s">
        <v>149</v>
      </c>
      <c r="F79" s="454" t="s">
        <v>150</v>
      </c>
      <c r="H79" s="502" t="s">
        <v>412</v>
      </c>
      <c r="I79" s="503"/>
      <c r="J79" s="437" t="s">
        <v>148</v>
      </c>
      <c r="K79" s="456" t="s">
        <v>149</v>
      </c>
      <c r="L79" s="454" t="s">
        <v>150</v>
      </c>
      <c r="N79" s="502" t="s">
        <v>412</v>
      </c>
      <c r="O79" s="503"/>
      <c r="P79" s="437" t="s">
        <v>148</v>
      </c>
      <c r="Q79" s="456" t="s">
        <v>149</v>
      </c>
      <c r="R79" s="454" t="s">
        <v>150</v>
      </c>
    </row>
    <row r="80" spans="2:18" ht="14.25" thickBot="1">
      <c r="B80" s="469"/>
      <c r="C80" s="470"/>
      <c r="D80" s="434"/>
      <c r="E80" s="453"/>
      <c r="F80" s="435"/>
      <c r="H80" s="504"/>
      <c r="I80" s="505"/>
      <c r="J80" s="462"/>
      <c r="K80" s="463"/>
      <c r="L80" s="455"/>
      <c r="N80" s="504"/>
      <c r="O80" s="505"/>
      <c r="P80" s="462"/>
      <c r="Q80" s="463"/>
      <c r="R80" s="455"/>
    </row>
    <row r="81" spans="2:18" ht="13.5">
      <c r="B81" s="473" t="s">
        <v>154</v>
      </c>
      <c r="C81" s="474"/>
      <c r="D81" s="13">
        <f>SUM(D4:D27)</f>
        <v>85</v>
      </c>
      <c r="E81" s="13">
        <f>SUM(E4:E27)</f>
        <v>3412</v>
      </c>
      <c r="F81" s="54">
        <f>SUM(F4:F27)</f>
        <v>577</v>
      </c>
      <c r="H81" s="429" t="s">
        <v>154</v>
      </c>
      <c r="I81" s="460"/>
      <c r="J81" s="172">
        <f>SUM(J4:J27)</f>
        <v>19</v>
      </c>
      <c r="K81" s="13">
        <f>SUM(K4:K27)</f>
        <v>2820</v>
      </c>
      <c r="L81" s="54">
        <f>SUM(L4:L27)</f>
        <v>465</v>
      </c>
      <c r="N81" s="429" t="s">
        <v>154</v>
      </c>
      <c r="O81" s="460"/>
      <c r="P81" s="172">
        <f>SUM(P4:P27)</f>
        <v>43</v>
      </c>
      <c r="Q81" s="13">
        <f>SUM(Q4:Q27)</f>
        <v>2743</v>
      </c>
      <c r="R81" s="54">
        <f>SUM(R4:R27)</f>
        <v>454</v>
      </c>
    </row>
    <row r="82" spans="2:18" ht="14.25" thickBot="1">
      <c r="B82" s="475" t="s">
        <v>155</v>
      </c>
      <c r="C82" s="476"/>
      <c r="D82" s="3">
        <f>SUM(D28:D34)</f>
        <v>21</v>
      </c>
      <c r="E82" s="3">
        <f>SUM(E28:E34)</f>
        <v>1047</v>
      </c>
      <c r="F82" s="14">
        <f>SUM(F28:F34)</f>
        <v>177</v>
      </c>
      <c r="H82" s="423" t="s">
        <v>155</v>
      </c>
      <c r="I82" s="461"/>
      <c r="J82" s="221">
        <f>SUM(J28:J34)</f>
        <v>5</v>
      </c>
      <c r="K82" s="218">
        <f>SUM(K28:K34)</f>
        <v>883</v>
      </c>
      <c r="L82" s="222">
        <f>SUM(L28:L34)</f>
        <v>148</v>
      </c>
      <c r="N82" s="423" t="s">
        <v>155</v>
      </c>
      <c r="O82" s="461"/>
      <c r="P82" s="221">
        <f>SUM(P28:P34)</f>
        <v>11</v>
      </c>
      <c r="Q82" s="218">
        <f>SUM(Q28:Q34)</f>
        <v>852</v>
      </c>
      <c r="R82" s="222">
        <f>SUM(R28:R34)</f>
        <v>142</v>
      </c>
    </row>
    <row r="83" spans="2:18" ht="14.25" hidden="1" thickBot="1">
      <c r="B83" s="465" t="s">
        <v>192</v>
      </c>
      <c r="C83" s="466"/>
      <c r="D83" s="40">
        <f>SUM(D35:D75)</f>
        <v>146</v>
      </c>
      <c r="E83" s="40">
        <f>SUM(E35:E75)</f>
        <v>6094</v>
      </c>
      <c r="F83" s="41">
        <f>SUM(F35:F75)</f>
        <v>1032</v>
      </c>
      <c r="H83" s="425" t="s">
        <v>156</v>
      </c>
      <c r="I83" s="458"/>
      <c r="J83" s="344">
        <f>SUM(J35:J75)</f>
        <v>41</v>
      </c>
      <c r="K83" s="345">
        <f>SUM(K35:K75)</f>
        <v>5098</v>
      </c>
      <c r="L83" s="358">
        <f>SUM(L35:L75)</f>
        <v>846</v>
      </c>
      <c r="N83" s="425" t="s">
        <v>156</v>
      </c>
      <c r="O83" s="458"/>
      <c r="P83" s="344">
        <f>SUM(P35:P75)</f>
        <v>82</v>
      </c>
      <c r="Q83" s="345">
        <f>SUM(Q35:Q75)</f>
        <v>4947</v>
      </c>
      <c r="R83" s="358">
        <f>SUM(R35:R75)</f>
        <v>818</v>
      </c>
    </row>
    <row r="84" spans="8:14" ht="13.5">
      <c r="H84" s="1" t="s">
        <v>384</v>
      </c>
      <c r="N84" s="1" t="s">
        <v>384</v>
      </c>
    </row>
    <row r="85" spans="2:14" ht="13.5">
      <c r="B85" s="17"/>
      <c r="H85" s="17"/>
      <c r="N85" s="17"/>
    </row>
    <row r="87" spans="2:14" ht="13.5">
      <c r="B87" s="4"/>
      <c r="H87" s="4"/>
      <c r="N87" s="4"/>
    </row>
  </sheetData>
  <sheetProtection/>
  <mergeCells count="36">
    <mergeCell ref="L79:L80"/>
    <mergeCell ref="J79:J80"/>
    <mergeCell ref="H2:I3"/>
    <mergeCell ref="N83:O83"/>
    <mergeCell ref="N81:O81"/>
    <mergeCell ref="N82:O82"/>
    <mergeCell ref="J2:J3"/>
    <mergeCell ref="K2:K3"/>
    <mergeCell ref="L2:L3"/>
    <mergeCell ref="K79:K80"/>
    <mergeCell ref="N77:O77"/>
    <mergeCell ref="Q79:Q80"/>
    <mergeCell ref="R79:R80"/>
    <mergeCell ref="P2:P3"/>
    <mergeCell ref="Q2:Q3"/>
    <mergeCell ref="R2:R3"/>
    <mergeCell ref="P79:P80"/>
    <mergeCell ref="N2:O3"/>
    <mergeCell ref="N79:O80"/>
    <mergeCell ref="B83:C83"/>
    <mergeCell ref="B82:C82"/>
    <mergeCell ref="B81:C81"/>
    <mergeCell ref="H77:I77"/>
    <mergeCell ref="H79:I80"/>
    <mergeCell ref="H81:I81"/>
    <mergeCell ref="H82:I82"/>
    <mergeCell ref="H83:I83"/>
    <mergeCell ref="F2:F3"/>
    <mergeCell ref="E2:E3"/>
    <mergeCell ref="D2:D3"/>
    <mergeCell ref="B2:C3"/>
    <mergeCell ref="F79:F80"/>
    <mergeCell ref="E79:E80"/>
    <mergeCell ref="D79:D80"/>
    <mergeCell ref="B79:C80"/>
    <mergeCell ref="B77:C77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&amp;C&amp;14&amp;P+38 </oddFooter>
  </headerFooter>
  <colBreaks count="3" manualBreakCount="3">
    <brk id="1" max="84" man="1"/>
    <brk id="7" max="82" man="1"/>
    <brk id="13" max="82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6"/>
  </sheetPr>
  <dimension ref="A1:R86"/>
  <sheetViews>
    <sheetView view="pageBreakPreview" zoomScale="75" zoomScaleSheetLayoutView="75" zoomScalePageLayoutView="0" workbookViewId="0" topLeftCell="A1">
      <selection activeCell="V42" sqref="V42"/>
    </sheetView>
  </sheetViews>
  <sheetFormatPr defaultColWidth="9.140625" defaultRowHeight="15"/>
  <cols>
    <col min="2" max="2" width="7.140625" style="0" hidden="1" customWidth="1"/>
    <col min="3" max="3" width="7.57421875" style="0" hidden="1" customWidth="1"/>
    <col min="4" max="6" width="12.57421875" style="0" hidden="1" customWidth="1"/>
    <col min="7" max="7" width="16.57421875" style="0" hidden="1" customWidth="1"/>
    <col min="8" max="8" width="7.140625" style="0" customWidth="1"/>
    <col min="9" max="9" width="7.57421875" style="0" customWidth="1"/>
    <col min="10" max="12" width="12.57421875" style="0" customWidth="1"/>
    <col min="13" max="13" width="16.57421875" style="0" customWidth="1"/>
    <col min="14" max="14" width="7.140625" style="0" customWidth="1"/>
    <col min="15" max="15" width="7.57421875" style="0" customWidth="1"/>
    <col min="16" max="18" width="12.57421875" style="0" customWidth="1"/>
    <col min="19" max="19" width="16.57421875" style="0" customWidth="1"/>
  </cols>
  <sheetData>
    <row r="1" spans="2:14" s="293" customFormat="1" ht="14.25" thickBot="1">
      <c r="B1" s="293" t="s">
        <v>243</v>
      </c>
      <c r="H1" s="293" t="s">
        <v>244</v>
      </c>
      <c r="N1" s="293" t="s">
        <v>245</v>
      </c>
    </row>
    <row r="2" spans="2:18" ht="13.5">
      <c r="B2" s="429"/>
      <c r="C2" s="430"/>
      <c r="D2" s="437" t="s">
        <v>148</v>
      </c>
      <c r="E2" s="456" t="s">
        <v>149</v>
      </c>
      <c r="F2" s="454" t="s">
        <v>150</v>
      </c>
      <c r="H2" s="429" t="s">
        <v>409</v>
      </c>
      <c r="I2" s="430"/>
      <c r="J2" s="437" t="s">
        <v>148</v>
      </c>
      <c r="K2" s="456" t="s">
        <v>149</v>
      </c>
      <c r="L2" s="454" t="s">
        <v>150</v>
      </c>
      <c r="N2" s="429" t="s">
        <v>409</v>
      </c>
      <c r="O2" s="430"/>
      <c r="P2" s="437" t="s">
        <v>148</v>
      </c>
      <c r="Q2" s="456" t="s">
        <v>149</v>
      </c>
      <c r="R2" s="454" t="s">
        <v>150</v>
      </c>
    </row>
    <row r="3" spans="2:18" ht="14.25" thickBot="1">
      <c r="B3" s="423"/>
      <c r="C3" s="424"/>
      <c r="D3" s="464"/>
      <c r="E3" s="453"/>
      <c r="F3" s="435"/>
      <c r="H3" s="423"/>
      <c r="I3" s="424"/>
      <c r="J3" s="464"/>
      <c r="K3" s="453"/>
      <c r="L3" s="435"/>
      <c r="N3" s="423"/>
      <c r="O3" s="424"/>
      <c r="P3" s="464"/>
      <c r="Q3" s="453"/>
      <c r="R3" s="435"/>
    </row>
    <row r="4" spans="1:18" ht="13.5">
      <c r="A4" s="1" t="s">
        <v>0</v>
      </c>
      <c r="B4" s="15" t="s">
        <v>1</v>
      </c>
      <c r="C4" s="16" t="s">
        <v>163</v>
      </c>
      <c r="D4" s="22">
        <v>3</v>
      </c>
      <c r="E4" s="23">
        <v>47</v>
      </c>
      <c r="F4" s="24">
        <v>13</v>
      </c>
      <c r="H4" s="15" t="s">
        <v>1</v>
      </c>
      <c r="I4" s="16" t="s">
        <v>202</v>
      </c>
      <c r="J4" s="22">
        <v>1</v>
      </c>
      <c r="K4" s="23">
        <v>34</v>
      </c>
      <c r="L4" s="24">
        <v>9</v>
      </c>
      <c r="N4" s="15" t="s">
        <v>1</v>
      </c>
      <c r="O4" s="16" t="s">
        <v>163</v>
      </c>
      <c r="P4" s="22">
        <v>1</v>
      </c>
      <c r="Q4" s="23">
        <v>35</v>
      </c>
      <c r="R4" s="24">
        <v>9</v>
      </c>
    </row>
    <row r="5" spans="1:18" ht="13.5">
      <c r="A5" s="1" t="s">
        <v>2</v>
      </c>
      <c r="B5" s="8" t="s">
        <v>1</v>
      </c>
      <c r="C5" s="9" t="s">
        <v>109</v>
      </c>
      <c r="D5" s="27">
        <v>3</v>
      </c>
      <c r="E5" s="28">
        <v>54</v>
      </c>
      <c r="F5" s="29">
        <v>14</v>
      </c>
      <c r="H5" s="8" t="s">
        <v>1</v>
      </c>
      <c r="I5" s="9" t="s">
        <v>109</v>
      </c>
      <c r="J5" s="27">
        <v>1</v>
      </c>
      <c r="K5" s="28">
        <v>37</v>
      </c>
      <c r="L5" s="29">
        <v>10</v>
      </c>
      <c r="N5" s="8" t="s">
        <v>1</v>
      </c>
      <c r="O5" s="9" t="s">
        <v>109</v>
      </c>
      <c r="P5" s="27">
        <v>2</v>
      </c>
      <c r="Q5" s="28">
        <v>37</v>
      </c>
      <c r="R5" s="29">
        <v>10</v>
      </c>
    </row>
    <row r="6" spans="1:18" ht="13.5">
      <c r="A6" s="1" t="s">
        <v>3</v>
      </c>
      <c r="B6" s="8" t="s">
        <v>1</v>
      </c>
      <c r="C6" s="9" t="s">
        <v>110</v>
      </c>
      <c r="D6" s="27">
        <v>2</v>
      </c>
      <c r="E6" s="28">
        <v>29</v>
      </c>
      <c r="F6" s="29">
        <v>8</v>
      </c>
      <c r="H6" s="8" t="s">
        <v>1</v>
      </c>
      <c r="I6" s="9" t="s">
        <v>110</v>
      </c>
      <c r="J6" s="27">
        <v>0</v>
      </c>
      <c r="K6" s="28">
        <v>21</v>
      </c>
      <c r="L6" s="29">
        <v>6</v>
      </c>
      <c r="N6" s="8" t="s">
        <v>1</v>
      </c>
      <c r="O6" s="9" t="s">
        <v>110</v>
      </c>
      <c r="P6" s="27">
        <v>1</v>
      </c>
      <c r="Q6" s="28">
        <v>21</v>
      </c>
      <c r="R6" s="29">
        <v>6</v>
      </c>
    </row>
    <row r="7" spans="1:18" ht="13.5">
      <c r="A7" s="1" t="s">
        <v>4</v>
      </c>
      <c r="B7" s="8" t="s">
        <v>1</v>
      </c>
      <c r="C7" s="9" t="s">
        <v>111</v>
      </c>
      <c r="D7" s="27">
        <v>1</v>
      </c>
      <c r="E7" s="28">
        <v>23</v>
      </c>
      <c r="F7" s="29">
        <v>6</v>
      </c>
      <c r="H7" s="8" t="s">
        <v>1</v>
      </c>
      <c r="I7" s="9" t="s">
        <v>111</v>
      </c>
      <c r="J7" s="27">
        <v>0</v>
      </c>
      <c r="K7" s="28">
        <v>17</v>
      </c>
      <c r="L7" s="29">
        <v>5</v>
      </c>
      <c r="N7" s="8" t="s">
        <v>1</v>
      </c>
      <c r="O7" s="9" t="s">
        <v>111</v>
      </c>
      <c r="P7" s="27">
        <v>1</v>
      </c>
      <c r="Q7" s="28">
        <v>17</v>
      </c>
      <c r="R7" s="29">
        <v>5</v>
      </c>
    </row>
    <row r="8" spans="1:18" ht="13.5">
      <c r="A8" s="1" t="s">
        <v>5</v>
      </c>
      <c r="B8" s="8" t="s">
        <v>1</v>
      </c>
      <c r="C8" s="9" t="s">
        <v>112</v>
      </c>
      <c r="D8" s="27">
        <v>1</v>
      </c>
      <c r="E8" s="28">
        <v>31</v>
      </c>
      <c r="F8" s="29">
        <v>8</v>
      </c>
      <c r="H8" s="8" t="s">
        <v>1</v>
      </c>
      <c r="I8" s="9" t="s">
        <v>112</v>
      </c>
      <c r="J8" s="27">
        <v>0</v>
      </c>
      <c r="K8" s="28">
        <v>24</v>
      </c>
      <c r="L8" s="29">
        <v>7</v>
      </c>
      <c r="N8" s="8" t="s">
        <v>1</v>
      </c>
      <c r="O8" s="9" t="s">
        <v>112</v>
      </c>
      <c r="P8" s="27">
        <v>1</v>
      </c>
      <c r="Q8" s="28">
        <v>23</v>
      </c>
      <c r="R8" s="29">
        <v>6</v>
      </c>
    </row>
    <row r="9" spans="1:18" ht="13.5">
      <c r="A9" s="1" t="s">
        <v>6</v>
      </c>
      <c r="B9" s="8" t="s">
        <v>1</v>
      </c>
      <c r="C9" s="9" t="s">
        <v>113</v>
      </c>
      <c r="D9" s="27">
        <v>2</v>
      </c>
      <c r="E9" s="28">
        <v>36</v>
      </c>
      <c r="F9" s="29">
        <v>9</v>
      </c>
      <c r="H9" s="8" t="s">
        <v>1</v>
      </c>
      <c r="I9" s="9" t="s">
        <v>113</v>
      </c>
      <c r="J9" s="27">
        <v>0</v>
      </c>
      <c r="K9" s="28">
        <v>26</v>
      </c>
      <c r="L9" s="29">
        <v>7</v>
      </c>
      <c r="N9" s="8" t="s">
        <v>1</v>
      </c>
      <c r="O9" s="9" t="s">
        <v>113</v>
      </c>
      <c r="P9" s="27">
        <v>1</v>
      </c>
      <c r="Q9" s="28">
        <v>26</v>
      </c>
      <c r="R9" s="29">
        <v>7</v>
      </c>
    </row>
    <row r="10" spans="1:18" ht="13.5">
      <c r="A10" s="1" t="s">
        <v>7</v>
      </c>
      <c r="B10" s="8" t="s">
        <v>1</v>
      </c>
      <c r="C10" s="9" t="s">
        <v>114</v>
      </c>
      <c r="D10" s="27">
        <v>1</v>
      </c>
      <c r="E10" s="28">
        <v>32</v>
      </c>
      <c r="F10" s="29">
        <v>9</v>
      </c>
      <c r="H10" s="8" t="s">
        <v>1</v>
      </c>
      <c r="I10" s="9" t="s">
        <v>114</v>
      </c>
      <c r="J10" s="27">
        <v>0</v>
      </c>
      <c r="K10" s="28">
        <v>24</v>
      </c>
      <c r="L10" s="29">
        <v>7</v>
      </c>
      <c r="N10" s="8" t="s">
        <v>1</v>
      </c>
      <c r="O10" s="9" t="s">
        <v>114</v>
      </c>
      <c r="P10" s="27">
        <v>1</v>
      </c>
      <c r="Q10" s="28">
        <v>23</v>
      </c>
      <c r="R10" s="29">
        <v>7</v>
      </c>
    </row>
    <row r="11" spans="1:18" ht="13.5">
      <c r="A11" s="1" t="s">
        <v>8</v>
      </c>
      <c r="B11" s="8" t="s">
        <v>1</v>
      </c>
      <c r="C11" s="9" t="s">
        <v>115</v>
      </c>
      <c r="D11" s="27">
        <v>1</v>
      </c>
      <c r="E11" s="28">
        <v>26</v>
      </c>
      <c r="F11" s="29">
        <v>7</v>
      </c>
      <c r="H11" s="8" t="s">
        <v>1</v>
      </c>
      <c r="I11" s="9" t="s">
        <v>115</v>
      </c>
      <c r="J11" s="27">
        <v>0</v>
      </c>
      <c r="K11" s="28">
        <v>20</v>
      </c>
      <c r="L11" s="29">
        <v>5</v>
      </c>
      <c r="N11" s="8" t="s">
        <v>1</v>
      </c>
      <c r="O11" s="9" t="s">
        <v>115</v>
      </c>
      <c r="P11" s="27">
        <v>1</v>
      </c>
      <c r="Q11" s="28">
        <v>19</v>
      </c>
      <c r="R11" s="29">
        <v>5</v>
      </c>
    </row>
    <row r="12" spans="1:18" ht="13.5">
      <c r="A12" s="1" t="s">
        <v>9</v>
      </c>
      <c r="B12" s="8" t="s">
        <v>1</v>
      </c>
      <c r="C12" s="9" t="s">
        <v>116</v>
      </c>
      <c r="D12" s="27">
        <v>1</v>
      </c>
      <c r="E12" s="28">
        <v>26</v>
      </c>
      <c r="F12" s="29">
        <v>7</v>
      </c>
      <c r="H12" s="8" t="s">
        <v>1</v>
      </c>
      <c r="I12" s="9" t="s">
        <v>116</v>
      </c>
      <c r="J12" s="27">
        <v>0</v>
      </c>
      <c r="K12" s="28">
        <v>20</v>
      </c>
      <c r="L12" s="29">
        <v>5</v>
      </c>
      <c r="N12" s="8" t="s">
        <v>1</v>
      </c>
      <c r="O12" s="9" t="s">
        <v>116</v>
      </c>
      <c r="P12" s="27">
        <v>1</v>
      </c>
      <c r="Q12" s="28">
        <v>20</v>
      </c>
      <c r="R12" s="29">
        <v>6</v>
      </c>
    </row>
    <row r="13" spans="1:18" ht="13.5">
      <c r="A13" s="1" t="s">
        <v>10</v>
      </c>
      <c r="B13" s="8" t="s">
        <v>1</v>
      </c>
      <c r="C13" s="9" t="s">
        <v>117</v>
      </c>
      <c r="D13" s="27">
        <v>1</v>
      </c>
      <c r="E13" s="28">
        <v>24</v>
      </c>
      <c r="F13" s="29">
        <v>7</v>
      </c>
      <c r="H13" s="8" t="s">
        <v>1</v>
      </c>
      <c r="I13" s="9" t="s">
        <v>117</v>
      </c>
      <c r="J13" s="27">
        <v>0</v>
      </c>
      <c r="K13" s="28">
        <v>18</v>
      </c>
      <c r="L13" s="29">
        <v>4</v>
      </c>
      <c r="N13" s="8" t="s">
        <v>1</v>
      </c>
      <c r="O13" s="9" t="s">
        <v>117</v>
      </c>
      <c r="P13" s="27">
        <v>1</v>
      </c>
      <c r="Q13" s="28">
        <v>17</v>
      </c>
      <c r="R13" s="29">
        <v>4</v>
      </c>
    </row>
    <row r="14" spans="1:18" ht="13.5">
      <c r="A14" s="1" t="s">
        <v>11</v>
      </c>
      <c r="B14" s="8" t="s">
        <v>1</v>
      </c>
      <c r="C14" s="9" t="s">
        <v>118</v>
      </c>
      <c r="D14" s="27">
        <v>2</v>
      </c>
      <c r="E14" s="28">
        <v>35</v>
      </c>
      <c r="F14" s="29">
        <v>10</v>
      </c>
      <c r="H14" s="8" t="s">
        <v>1</v>
      </c>
      <c r="I14" s="9" t="s">
        <v>118</v>
      </c>
      <c r="J14" s="27">
        <v>1</v>
      </c>
      <c r="K14" s="28">
        <v>27</v>
      </c>
      <c r="L14" s="29">
        <v>7</v>
      </c>
      <c r="N14" s="8" t="s">
        <v>1</v>
      </c>
      <c r="O14" s="9" t="s">
        <v>118</v>
      </c>
      <c r="P14" s="27">
        <v>1</v>
      </c>
      <c r="Q14" s="28">
        <v>26</v>
      </c>
      <c r="R14" s="29">
        <v>8</v>
      </c>
    </row>
    <row r="15" spans="1:18" ht="13.5">
      <c r="A15" s="1" t="s">
        <v>12</v>
      </c>
      <c r="B15" s="8" t="s">
        <v>1</v>
      </c>
      <c r="C15" s="9" t="s">
        <v>119</v>
      </c>
      <c r="D15" s="27">
        <v>3</v>
      </c>
      <c r="E15" s="28">
        <v>64</v>
      </c>
      <c r="F15" s="29">
        <v>17</v>
      </c>
      <c r="H15" s="8" t="s">
        <v>1</v>
      </c>
      <c r="I15" s="9" t="s">
        <v>119</v>
      </c>
      <c r="J15" s="27">
        <v>1</v>
      </c>
      <c r="K15" s="28">
        <v>49</v>
      </c>
      <c r="L15" s="29">
        <v>13</v>
      </c>
      <c r="N15" s="8" t="s">
        <v>1</v>
      </c>
      <c r="O15" s="9" t="s">
        <v>119</v>
      </c>
      <c r="P15" s="27">
        <v>2</v>
      </c>
      <c r="Q15" s="28">
        <v>48</v>
      </c>
      <c r="R15" s="29">
        <v>13</v>
      </c>
    </row>
    <row r="16" spans="1:18" ht="13.5">
      <c r="A16" s="1" t="s">
        <v>13</v>
      </c>
      <c r="B16" s="8" t="s">
        <v>1</v>
      </c>
      <c r="C16" s="9" t="s">
        <v>120</v>
      </c>
      <c r="D16" s="27">
        <v>4</v>
      </c>
      <c r="E16" s="28">
        <v>71</v>
      </c>
      <c r="F16" s="29">
        <v>19</v>
      </c>
      <c r="H16" s="8" t="s">
        <v>1</v>
      </c>
      <c r="I16" s="9" t="s">
        <v>120</v>
      </c>
      <c r="J16" s="27">
        <v>1</v>
      </c>
      <c r="K16" s="28">
        <v>53</v>
      </c>
      <c r="L16" s="29">
        <v>15</v>
      </c>
      <c r="N16" s="8" t="s">
        <v>1</v>
      </c>
      <c r="O16" s="9" t="s">
        <v>120</v>
      </c>
      <c r="P16" s="27">
        <v>2</v>
      </c>
      <c r="Q16" s="28">
        <v>52</v>
      </c>
      <c r="R16" s="29">
        <v>14</v>
      </c>
    </row>
    <row r="17" spans="1:18" ht="13.5">
      <c r="A17" s="1" t="s">
        <v>14</v>
      </c>
      <c r="B17" s="8" t="s">
        <v>1</v>
      </c>
      <c r="C17" s="9" t="s">
        <v>121</v>
      </c>
      <c r="D17" s="27">
        <v>2</v>
      </c>
      <c r="E17" s="28">
        <v>35</v>
      </c>
      <c r="F17" s="29">
        <v>9</v>
      </c>
      <c r="H17" s="8" t="s">
        <v>1</v>
      </c>
      <c r="I17" s="9" t="s">
        <v>121</v>
      </c>
      <c r="J17" s="27">
        <v>0</v>
      </c>
      <c r="K17" s="28">
        <v>25</v>
      </c>
      <c r="L17" s="29">
        <v>7</v>
      </c>
      <c r="N17" s="8" t="s">
        <v>1</v>
      </c>
      <c r="O17" s="9" t="s">
        <v>121</v>
      </c>
      <c r="P17" s="27">
        <v>1</v>
      </c>
      <c r="Q17" s="28">
        <v>25</v>
      </c>
      <c r="R17" s="29">
        <v>6</v>
      </c>
    </row>
    <row r="18" spans="1:18" ht="13.5">
      <c r="A18" s="1" t="s">
        <v>15</v>
      </c>
      <c r="B18" s="8" t="s">
        <v>1</v>
      </c>
      <c r="C18" s="9" t="s">
        <v>122</v>
      </c>
      <c r="D18" s="27">
        <v>3</v>
      </c>
      <c r="E18" s="28">
        <v>54</v>
      </c>
      <c r="F18" s="29">
        <v>14</v>
      </c>
      <c r="H18" s="8" t="s">
        <v>1</v>
      </c>
      <c r="I18" s="9" t="s">
        <v>122</v>
      </c>
      <c r="J18" s="27">
        <v>1</v>
      </c>
      <c r="K18" s="28">
        <v>39</v>
      </c>
      <c r="L18" s="29">
        <v>10</v>
      </c>
      <c r="N18" s="8" t="s">
        <v>1</v>
      </c>
      <c r="O18" s="9" t="s">
        <v>122</v>
      </c>
      <c r="P18" s="27">
        <v>1</v>
      </c>
      <c r="Q18" s="28">
        <v>40</v>
      </c>
      <c r="R18" s="29">
        <v>10</v>
      </c>
    </row>
    <row r="19" spans="1:18" ht="13.5">
      <c r="A19" s="1" t="s">
        <v>16</v>
      </c>
      <c r="B19" s="8" t="s">
        <v>1</v>
      </c>
      <c r="C19" s="9" t="s">
        <v>123</v>
      </c>
      <c r="D19" s="27">
        <v>3</v>
      </c>
      <c r="E19" s="28">
        <v>39</v>
      </c>
      <c r="F19" s="29">
        <v>10</v>
      </c>
      <c r="H19" s="8" t="s">
        <v>1</v>
      </c>
      <c r="I19" s="9" t="s">
        <v>123</v>
      </c>
      <c r="J19" s="27">
        <v>1</v>
      </c>
      <c r="K19" s="28">
        <v>28</v>
      </c>
      <c r="L19" s="29">
        <v>8</v>
      </c>
      <c r="N19" s="8" t="s">
        <v>1</v>
      </c>
      <c r="O19" s="9" t="s">
        <v>123</v>
      </c>
      <c r="P19" s="27">
        <v>1</v>
      </c>
      <c r="Q19" s="28">
        <v>28</v>
      </c>
      <c r="R19" s="29">
        <v>7</v>
      </c>
    </row>
    <row r="20" spans="1:18" ht="13.5">
      <c r="A20" s="1" t="s">
        <v>17</v>
      </c>
      <c r="B20" s="8" t="s">
        <v>1</v>
      </c>
      <c r="C20" s="9" t="s">
        <v>124</v>
      </c>
      <c r="D20" s="27">
        <v>5</v>
      </c>
      <c r="E20" s="28">
        <v>76</v>
      </c>
      <c r="F20" s="29">
        <v>21</v>
      </c>
      <c r="H20" s="8" t="s">
        <v>1</v>
      </c>
      <c r="I20" s="9" t="s">
        <v>124</v>
      </c>
      <c r="J20" s="27">
        <v>2</v>
      </c>
      <c r="K20" s="28">
        <v>53</v>
      </c>
      <c r="L20" s="29">
        <v>15</v>
      </c>
      <c r="N20" s="8" t="s">
        <v>1</v>
      </c>
      <c r="O20" s="9" t="s">
        <v>124</v>
      </c>
      <c r="P20" s="27">
        <v>3</v>
      </c>
      <c r="Q20" s="28">
        <v>54</v>
      </c>
      <c r="R20" s="29">
        <v>14</v>
      </c>
    </row>
    <row r="21" spans="1:18" ht="13.5">
      <c r="A21" s="1" t="s">
        <v>18</v>
      </c>
      <c r="B21" s="8" t="s">
        <v>1</v>
      </c>
      <c r="C21" s="9" t="s">
        <v>125</v>
      </c>
      <c r="D21" s="27">
        <v>2</v>
      </c>
      <c r="E21" s="28">
        <v>42</v>
      </c>
      <c r="F21" s="29">
        <v>11</v>
      </c>
      <c r="H21" s="8" t="s">
        <v>1</v>
      </c>
      <c r="I21" s="9" t="s">
        <v>125</v>
      </c>
      <c r="J21" s="27">
        <v>1</v>
      </c>
      <c r="K21" s="28">
        <v>32</v>
      </c>
      <c r="L21" s="29">
        <v>9</v>
      </c>
      <c r="N21" s="8" t="s">
        <v>1</v>
      </c>
      <c r="O21" s="9" t="s">
        <v>125</v>
      </c>
      <c r="P21" s="27">
        <v>1</v>
      </c>
      <c r="Q21" s="28">
        <v>31</v>
      </c>
      <c r="R21" s="29">
        <v>9</v>
      </c>
    </row>
    <row r="22" spans="1:18" ht="13.5">
      <c r="A22" s="1" t="s">
        <v>19</v>
      </c>
      <c r="B22" s="8" t="s">
        <v>1</v>
      </c>
      <c r="C22" s="9" t="s">
        <v>126</v>
      </c>
      <c r="D22" s="27">
        <v>2</v>
      </c>
      <c r="E22" s="28">
        <v>37</v>
      </c>
      <c r="F22" s="29">
        <v>10</v>
      </c>
      <c r="H22" s="8" t="s">
        <v>1</v>
      </c>
      <c r="I22" s="9" t="s">
        <v>126</v>
      </c>
      <c r="J22" s="27">
        <v>1</v>
      </c>
      <c r="K22" s="28">
        <v>28</v>
      </c>
      <c r="L22" s="29">
        <v>7</v>
      </c>
      <c r="N22" s="8" t="s">
        <v>1</v>
      </c>
      <c r="O22" s="9" t="s">
        <v>126</v>
      </c>
      <c r="P22" s="27">
        <v>1</v>
      </c>
      <c r="Q22" s="28">
        <v>27</v>
      </c>
      <c r="R22" s="29">
        <v>7</v>
      </c>
    </row>
    <row r="23" spans="1:18" ht="13.5">
      <c r="A23" s="1" t="s">
        <v>20</v>
      </c>
      <c r="B23" s="8" t="s">
        <v>1</v>
      </c>
      <c r="C23" s="9" t="s">
        <v>127</v>
      </c>
      <c r="D23" s="27">
        <v>2</v>
      </c>
      <c r="E23" s="28">
        <v>41</v>
      </c>
      <c r="F23" s="29">
        <v>11</v>
      </c>
      <c r="H23" s="8" t="s">
        <v>1</v>
      </c>
      <c r="I23" s="9" t="s">
        <v>127</v>
      </c>
      <c r="J23" s="27">
        <v>1</v>
      </c>
      <c r="K23" s="28">
        <v>32</v>
      </c>
      <c r="L23" s="29">
        <v>8</v>
      </c>
      <c r="N23" s="8" t="s">
        <v>1</v>
      </c>
      <c r="O23" s="9" t="s">
        <v>127</v>
      </c>
      <c r="P23" s="27">
        <v>1</v>
      </c>
      <c r="Q23" s="28">
        <v>31</v>
      </c>
      <c r="R23" s="29">
        <v>8</v>
      </c>
    </row>
    <row r="24" spans="1:18" ht="13.5">
      <c r="A24" s="1" t="s">
        <v>21</v>
      </c>
      <c r="B24" s="8" t="s">
        <v>1</v>
      </c>
      <c r="C24" s="9" t="s">
        <v>128</v>
      </c>
      <c r="D24" s="27">
        <v>3</v>
      </c>
      <c r="E24" s="28">
        <v>55</v>
      </c>
      <c r="F24" s="29">
        <v>15</v>
      </c>
      <c r="H24" s="8" t="s">
        <v>1</v>
      </c>
      <c r="I24" s="9" t="s">
        <v>128</v>
      </c>
      <c r="J24" s="27">
        <v>1</v>
      </c>
      <c r="K24" s="28">
        <v>43</v>
      </c>
      <c r="L24" s="29">
        <v>11</v>
      </c>
      <c r="N24" s="8" t="s">
        <v>1</v>
      </c>
      <c r="O24" s="9" t="s">
        <v>128</v>
      </c>
      <c r="P24" s="27">
        <v>1</v>
      </c>
      <c r="Q24" s="28">
        <v>41</v>
      </c>
      <c r="R24" s="29">
        <v>11</v>
      </c>
    </row>
    <row r="25" spans="1:18" ht="13.5">
      <c r="A25" s="1" t="s">
        <v>22</v>
      </c>
      <c r="B25" s="8" t="s">
        <v>1</v>
      </c>
      <c r="C25" s="9" t="s">
        <v>129</v>
      </c>
      <c r="D25" s="27">
        <v>2</v>
      </c>
      <c r="E25" s="28">
        <v>47</v>
      </c>
      <c r="F25" s="29">
        <v>13</v>
      </c>
      <c r="H25" s="8" t="s">
        <v>1</v>
      </c>
      <c r="I25" s="9" t="s">
        <v>129</v>
      </c>
      <c r="J25" s="27">
        <v>1</v>
      </c>
      <c r="K25" s="28">
        <v>36</v>
      </c>
      <c r="L25" s="29">
        <v>9</v>
      </c>
      <c r="N25" s="8" t="s">
        <v>1</v>
      </c>
      <c r="O25" s="9" t="s">
        <v>129</v>
      </c>
      <c r="P25" s="27">
        <v>1</v>
      </c>
      <c r="Q25" s="28">
        <v>35</v>
      </c>
      <c r="R25" s="29">
        <v>10</v>
      </c>
    </row>
    <row r="26" spans="1:18" ht="13.5">
      <c r="A26" s="1" t="s">
        <v>23</v>
      </c>
      <c r="B26" s="8" t="s">
        <v>1</v>
      </c>
      <c r="C26" s="9" t="s">
        <v>130</v>
      </c>
      <c r="D26" s="27">
        <v>3</v>
      </c>
      <c r="E26" s="28">
        <v>72</v>
      </c>
      <c r="F26" s="29">
        <v>19</v>
      </c>
      <c r="H26" s="8" t="s">
        <v>1</v>
      </c>
      <c r="I26" s="9" t="s">
        <v>130</v>
      </c>
      <c r="J26" s="27">
        <v>1</v>
      </c>
      <c r="K26" s="28">
        <v>55</v>
      </c>
      <c r="L26" s="29">
        <v>15</v>
      </c>
      <c r="N26" s="8" t="s">
        <v>1</v>
      </c>
      <c r="O26" s="9" t="s">
        <v>130</v>
      </c>
      <c r="P26" s="27">
        <v>2</v>
      </c>
      <c r="Q26" s="28">
        <v>53</v>
      </c>
      <c r="R26" s="29">
        <v>15</v>
      </c>
    </row>
    <row r="27" spans="1:18" ht="14.25" thickBot="1">
      <c r="A27" s="1" t="s">
        <v>24</v>
      </c>
      <c r="B27" s="10" t="s">
        <v>1</v>
      </c>
      <c r="C27" s="11" t="s">
        <v>131</v>
      </c>
      <c r="D27" s="33">
        <v>2</v>
      </c>
      <c r="E27" s="34">
        <v>42</v>
      </c>
      <c r="F27" s="35">
        <v>12</v>
      </c>
      <c r="H27" s="10" t="s">
        <v>1</v>
      </c>
      <c r="I27" s="11" t="s">
        <v>131</v>
      </c>
      <c r="J27" s="33">
        <v>1</v>
      </c>
      <c r="K27" s="34">
        <v>33</v>
      </c>
      <c r="L27" s="35">
        <v>8</v>
      </c>
      <c r="N27" s="10" t="s">
        <v>1</v>
      </c>
      <c r="O27" s="11" t="s">
        <v>131</v>
      </c>
      <c r="P27" s="33">
        <v>1</v>
      </c>
      <c r="Q27" s="34">
        <v>32</v>
      </c>
      <c r="R27" s="35">
        <v>8</v>
      </c>
    </row>
    <row r="28" spans="1:18" ht="13.5">
      <c r="A28" s="1" t="s">
        <v>25</v>
      </c>
      <c r="B28" s="6" t="s">
        <v>164</v>
      </c>
      <c r="C28" s="7" t="s">
        <v>132</v>
      </c>
      <c r="D28" s="22">
        <v>3</v>
      </c>
      <c r="E28" s="23">
        <v>53</v>
      </c>
      <c r="F28" s="24">
        <v>14</v>
      </c>
      <c r="H28" s="6" t="s">
        <v>203</v>
      </c>
      <c r="I28" s="7" t="s">
        <v>132</v>
      </c>
      <c r="J28" s="22">
        <v>1</v>
      </c>
      <c r="K28" s="23">
        <v>42</v>
      </c>
      <c r="L28" s="24">
        <v>11</v>
      </c>
      <c r="N28" s="6" t="s">
        <v>164</v>
      </c>
      <c r="O28" s="7" t="s">
        <v>132</v>
      </c>
      <c r="P28" s="22">
        <v>1</v>
      </c>
      <c r="Q28" s="23">
        <v>40</v>
      </c>
      <c r="R28" s="24">
        <v>11</v>
      </c>
    </row>
    <row r="29" spans="1:18" ht="13.5">
      <c r="A29" s="1" t="s">
        <v>26</v>
      </c>
      <c r="B29" s="8" t="s">
        <v>164</v>
      </c>
      <c r="C29" s="9" t="s">
        <v>133</v>
      </c>
      <c r="D29" s="27">
        <v>2</v>
      </c>
      <c r="E29" s="28">
        <v>45</v>
      </c>
      <c r="F29" s="29">
        <v>12</v>
      </c>
      <c r="H29" s="8" t="s">
        <v>203</v>
      </c>
      <c r="I29" s="9" t="s">
        <v>133</v>
      </c>
      <c r="J29" s="27">
        <v>1</v>
      </c>
      <c r="K29" s="28">
        <v>35</v>
      </c>
      <c r="L29" s="29">
        <v>10</v>
      </c>
      <c r="N29" s="8" t="s">
        <v>164</v>
      </c>
      <c r="O29" s="9" t="s">
        <v>133</v>
      </c>
      <c r="P29" s="27">
        <v>1</v>
      </c>
      <c r="Q29" s="28">
        <v>34</v>
      </c>
      <c r="R29" s="29">
        <v>9</v>
      </c>
    </row>
    <row r="30" spans="1:18" ht="13.5">
      <c r="A30" s="1" t="s">
        <v>27</v>
      </c>
      <c r="B30" s="8" t="s">
        <v>164</v>
      </c>
      <c r="C30" s="9" t="s">
        <v>134</v>
      </c>
      <c r="D30" s="27">
        <v>1</v>
      </c>
      <c r="E30" s="28">
        <v>32</v>
      </c>
      <c r="F30" s="29">
        <v>9</v>
      </c>
      <c r="H30" s="8" t="s">
        <v>203</v>
      </c>
      <c r="I30" s="9" t="s">
        <v>134</v>
      </c>
      <c r="J30" s="27">
        <v>0</v>
      </c>
      <c r="K30" s="28">
        <v>25</v>
      </c>
      <c r="L30" s="29">
        <v>7</v>
      </c>
      <c r="N30" s="8" t="s">
        <v>164</v>
      </c>
      <c r="O30" s="9" t="s">
        <v>134</v>
      </c>
      <c r="P30" s="27">
        <v>1</v>
      </c>
      <c r="Q30" s="28">
        <v>24</v>
      </c>
      <c r="R30" s="29">
        <v>7</v>
      </c>
    </row>
    <row r="31" spans="1:18" ht="13.5">
      <c r="A31" s="1" t="s">
        <v>28</v>
      </c>
      <c r="B31" s="8" t="s">
        <v>164</v>
      </c>
      <c r="C31" s="9" t="s">
        <v>113</v>
      </c>
      <c r="D31" s="27">
        <v>2</v>
      </c>
      <c r="E31" s="28">
        <v>49</v>
      </c>
      <c r="F31" s="29">
        <v>13</v>
      </c>
      <c r="H31" s="8" t="s">
        <v>203</v>
      </c>
      <c r="I31" s="9" t="s">
        <v>113</v>
      </c>
      <c r="J31" s="27">
        <v>1</v>
      </c>
      <c r="K31" s="28">
        <v>38</v>
      </c>
      <c r="L31" s="29">
        <v>10</v>
      </c>
      <c r="N31" s="8" t="s">
        <v>164</v>
      </c>
      <c r="O31" s="9" t="s">
        <v>113</v>
      </c>
      <c r="P31" s="27">
        <v>1</v>
      </c>
      <c r="Q31" s="28">
        <v>37</v>
      </c>
      <c r="R31" s="29">
        <v>10</v>
      </c>
    </row>
    <row r="32" spans="1:18" ht="13.5">
      <c r="A32" s="1" t="s">
        <v>29</v>
      </c>
      <c r="B32" s="8" t="s">
        <v>164</v>
      </c>
      <c r="C32" s="9" t="s">
        <v>135</v>
      </c>
      <c r="D32" s="27">
        <v>3</v>
      </c>
      <c r="E32" s="28">
        <v>58</v>
      </c>
      <c r="F32" s="29">
        <v>16</v>
      </c>
      <c r="H32" s="8" t="s">
        <v>203</v>
      </c>
      <c r="I32" s="9" t="s">
        <v>135</v>
      </c>
      <c r="J32" s="27">
        <v>1</v>
      </c>
      <c r="K32" s="28">
        <v>44</v>
      </c>
      <c r="L32" s="29">
        <v>12</v>
      </c>
      <c r="N32" s="8" t="s">
        <v>164</v>
      </c>
      <c r="O32" s="9" t="s">
        <v>135</v>
      </c>
      <c r="P32" s="27">
        <v>1</v>
      </c>
      <c r="Q32" s="28">
        <v>43</v>
      </c>
      <c r="R32" s="29">
        <v>12</v>
      </c>
    </row>
    <row r="33" spans="1:18" ht="13.5">
      <c r="A33" s="1" t="s">
        <v>30</v>
      </c>
      <c r="B33" s="8" t="s">
        <v>164</v>
      </c>
      <c r="C33" s="9" t="s">
        <v>136</v>
      </c>
      <c r="D33" s="27">
        <v>3</v>
      </c>
      <c r="E33" s="28">
        <v>57</v>
      </c>
      <c r="F33" s="29">
        <v>15</v>
      </c>
      <c r="H33" s="8" t="s">
        <v>203</v>
      </c>
      <c r="I33" s="9" t="s">
        <v>136</v>
      </c>
      <c r="J33" s="27">
        <v>1</v>
      </c>
      <c r="K33" s="28">
        <v>44</v>
      </c>
      <c r="L33" s="29">
        <v>12</v>
      </c>
      <c r="N33" s="8" t="s">
        <v>164</v>
      </c>
      <c r="O33" s="9" t="s">
        <v>136</v>
      </c>
      <c r="P33" s="27">
        <v>1</v>
      </c>
      <c r="Q33" s="28">
        <v>43</v>
      </c>
      <c r="R33" s="29">
        <v>12</v>
      </c>
    </row>
    <row r="34" spans="1:18" ht="14.25" thickBot="1">
      <c r="A34" s="1" t="s">
        <v>31</v>
      </c>
      <c r="B34" s="10" t="s">
        <v>164</v>
      </c>
      <c r="C34" s="11" t="s">
        <v>137</v>
      </c>
      <c r="D34" s="33">
        <v>1</v>
      </c>
      <c r="E34" s="34">
        <v>15</v>
      </c>
      <c r="F34" s="35">
        <v>4</v>
      </c>
      <c r="H34" s="10" t="s">
        <v>203</v>
      </c>
      <c r="I34" s="11" t="s">
        <v>137</v>
      </c>
      <c r="J34" s="33">
        <v>0</v>
      </c>
      <c r="K34" s="34">
        <v>11</v>
      </c>
      <c r="L34" s="35">
        <v>3</v>
      </c>
      <c r="N34" s="10" t="s">
        <v>164</v>
      </c>
      <c r="O34" s="11" t="s">
        <v>137</v>
      </c>
      <c r="P34" s="33">
        <v>0</v>
      </c>
      <c r="Q34" s="34">
        <v>11</v>
      </c>
      <c r="R34" s="35">
        <v>3</v>
      </c>
    </row>
    <row r="35" spans="1:18" ht="13.5">
      <c r="A35" s="1" t="s">
        <v>32</v>
      </c>
      <c r="B35" s="6" t="s">
        <v>33</v>
      </c>
      <c r="C35" s="7"/>
      <c r="D35" s="22">
        <v>3</v>
      </c>
      <c r="E35" s="23">
        <v>57</v>
      </c>
      <c r="F35" s="24">
        <v>16</v>
      </c>
      <c r="H35" s="6" t="s">
        <v>33</v>
      </c>
      <c r="I35" s="7"/>
      <c r="J35" s="22">
        <v>1</v>
      </c>
      <c r="K35" s="23">
        <v>45</v>
      </c>
      <c r="L35" s="24">
        <v>13</v>
      </c>
      <c r="N35" s="6" t="s">
        <v>33</v>
      </c>
      <c r="O35" s="7"/>
      <c r="P35" s="22">
        <v>2</v>
      </c>
      <c r="Q35" s="23">
        <v>44</v>
      </c>
      <c r="R35" s="24">
        <v>11</v>
      </c>
    </row>
    <row r="36" spans="1:18" ht="13.5">
      <c r="A36" s="1" t="s">
        <v>34</v>
      </c>
      <c r="B36" s="8" t="s">
        <v>35</v>
      </c>
      <c r="C36" s="9"/>
      <c r="D36" s="27">
        <v>8</v>
      </c>
      <c r="E36" s="28">
        <v>145</v>
      </c>
      <c r="F36" s="29">
        <v>39</v>
      </c>
      <c r="H36" s="8" t="s">
        <v>35</v>
      </c>
      <c r="I36" s="9"/>
      <c r="J36" s="27">
        <v>2</v>
      </c>
      <c r="K36" s="28">
        <v>110</v>
      </c>
      <c r="L36" s="29">
        <v>30</v>
      </c>
      <c r="N36" s="8" t="s">
        <v>35</v>
      </c>
      <c r="O36" s="9"/>
      <c r="P36" s="27">
        <v>5</v>
      </c>
      <c r="Q36" s="28">
        <v>108</v>
      </c>
      <c r="R36" s="29">
        <v>29</v>
      </c>
    </row>
    <row r="37" spans="1:18" ht="13.5">
      <c r="A37" s="1" t="s">
        <v>36</v>
      </c>
      <c r="B37" s="8" t="s">
        <v>37</v>
      </c>
      <c r="C37" s="9"/>
      <c r="D37" s="27">
        <v>1</v>
      </c>
      <c r="E37" s="28">
        <v>30</v>
      </c>
      <c r="F37" s="29">
        <v>8</v>
      </c>
      <c r="H37" s="8" t="s">
        <v>37</v>
      </c>
      <c r="I37" s="9"/>
      <c r="J37" s="27">
        <v>0</v>
      </c>
      <c r="K37" s="28">
        <v>24</v>
      </c>
      <c r="L37" s="29">
        <v>6</v>
      </c>
      <c r="N37" s="8" t="s">
        <v>37</v>
      </c>
      <c r="O37" s="9"/>
      <c r="P37" s="27">
        <v>1</v>
      </c>
      <c r="Q37" s="28">
        <v>23</v>
      </c>
      <c r="R37" s="29">
        <v>6</v>
      </c>
    </row>
    <row r="38" spans="1:18" ht="13.5">
      <c r="A38" s="1" t="s">
        <v>38</v>
      </c>
      <c r="B38" s="8" t="s">
        <v>39</v>
      </c>
      <c r="C38" s="9"/>
      <c r="D38" s="27">
        <v>7</v>
      </c>
      <c r="E38" s="28">
        <v>130</v>
      </c>
      <c r="F38" s="29">
        <v>35</v>
      </c>
      <c r="H38" s="8" t="s">
        <v>39</v>
      </c>
      <c r="I38" s="9"/>
      <c r="J38" s="27">
        <v>2</v>
      </c>
      <c r="K38" s="28">
        <v>100</v>
      </c>
      <c r="L38" s="29">
        <v>27</v>
      </c>
      <c r="N38" s="8" t="s">
        <v>39</v>
      </c>
      <c r="O38" s="9"/>
      <c r="P38" s="27">
        <v>3</v>
      </c>
      <c r="Q38" s="28">
        <v>97</v>
      </c>
      <c r="R38" s="29">
        <v>26</v>
      </c>
    </row>
    <row r="39" spans="1:18" ht="13.5">
      <c r="A39" s="1" t="s">
        <v>40</v>
      </c>
      <c r="B39" s="8" t="s">
        <v>41</v>
      </c>
      <c r="C39" s="9"/>
      <c r="D39" s="27">
        <v>1</v>
      </c>
      <c r="E39" s="28">
        <v>27</v>
      </c>
      <c r="F39" s="29">
        <v>7</v>
      </c>
      <c r="H39" s="8" t="s">
        <v>41</v>
      </c>
      <c r="I39" s="9"/>
      <c r="J39" s="27">
        <v>0</v>
      </c>
      <c r="K39" s="28">
        <v>21</v>
      </c>
      <c r="L39" s="29">
        <v>5</v>
      </c>
      <c r="N39" s="8" t="s">
        <v>41</v>
      </c>
      <c r="O39" s="9"/>
      <c r="P39" s="27">
        <v>1</v>
      </c>
      <c r="Q39" s="28">
        <v>20</v>
      </c>
      <c r="R39" s="29">
        <v>5</v>
      </c>
    </row>
    <row r="40" spans="1:18" ht="13.5">
      <c r="A40" s="1" t="s">
        <v>42</v>
      </c>
      <c r="B40" s="8" t="s">
        <v>43</v>
      </c>
      <c r="C40" s="9"/>
      <c r="D40" s="27">
        <v>4</v>
      </c>
      <c r="E40" s="28">
        <v>80</v>
      </c>
      <c r="F40" s="29">
        <v>21</v>
      </c>
      <c r="H40" s="8" t="s">
        <v>43</v>
      </c>
      <c r="I40" s="9"/>
      <c r="J40" s="27">
        <v>1</v>
      </c>
      <c r="K40" s="28">
        <v>62</v>
      </c>
      <c r="L40" s="29">
        <v>17</v>
      </c>
      <c r="N40" s="8" t="s">
        <v>43</v>
      </c>
      <c r="O40" s="9"/>
      <c r="P40" s="27">
        <v>2</v>
      </c>
      <c r="Q40" s="28">
        <v>59</v>
      </c>
      <c r="R40" s="29">
        <v>16</v>
      </c>
    </row>
    <row r="41" spans="1:18" ht="13.5">
      <c r="A41" s="1" t="s">
        <v>44</v>
      </c>
      <c r="B41" s="8" t="s">
        <v>45</v>
      </c>
      <c r="C41" s="9"/>
      <c r="D41" s="27">
        <v>1</v>
      </c>
      <c r="E41" s="28">
        <v>27</v>
      </c>
      <c r="F41" s="29">
        <v>7</v>
      </c>
      <c r="H41" s="8" t="s">
        <v>45</v>
      </c>
      <c r="I41" s="9"/>
      <c r="J41" s="27">
        <v>0</v>
      </c>
      <c r="K41" s="28">
        <v>20</v>
      </c>
      <c r="L41" s="29">
        <v>5</v>
      </c>
      <c r="N41" s="8" t="s">
        <v>45</v>
      </c>
      <c r="O41" s="9"/>
      <c r="P41" s="27">
        <v>1</v>
      </c>
      <c r="Q41" s="28">
        <v>20</v>
      </c>
      <c r="R41" s="29">
        <v>5</v>
      </c>
    </row>
    <row r="42" spans="1:18" ht="13.5">
      <c r="A42" s="1" t="s">
        <v>46</v>
      </c>
      <c r="B42" s="8" t="s">
        <v>47</v>
      </c>
      <c r="C42" s="9"/>
      <c r="D42" s="27">
        <v>3</v>
      </c>
      <c r="E42" s="28">
        <v>57</v>
      </c>
      <c r="F42" s="29">
        <v>15</v>
      </c>
      <c r="H42" s="8" t="s">
        <v>47</v>
      </c>
      <c r="I42" s="9"/>
      <c r="J42" s="27">
        <v>1</v>
      </c>
      <c r="K42" s="28">
        <v>42</v>
      </c>
      <c r="L42" s="29">
        <v>11</v>
      </c>
      <c r="N42" s="8" t="s">
        <v>47</v>
      </c>
      <c r="O42" s="9"/>
      <c r="P42" s="27">
        <v>1</v>
      </c>
      <c r="Q42" s="28">
        <v>42</v>
      </c>
      <c r="R42" s="29">
        <v>11</v>
      </c>
    </row>
    <row r="43" spans="1:18" ht="13.5">
      <c r="A43" s="1" t="s">
        <v>48</v>
      </c>
      <c r="B43" s="8" t="s">
        <v>49</v>
      </c>
      <c r="C43" s="9"/>
      <c r="D43" s="27">
        <v>8</v>
      </c>
      <c r="E43" s="28">
        <v>151</v>
      </c>
      <c r="F43" s="29">
        <v>41</v>
      </c>
      <c r="H43" s="8" t="s">
        <v>49</v>
      </c>
      <c r="I43" s="9"/>
      <c r="J43" s="27">
        <v>2</v>
      </c>
      <c r="K43" s="28">
        <v>115</v>
      </c>
      <c r="L43" s="29">
        <v>31</v>
      </c>
      <c r="N43" s="8" t="s">
        <v>49</v>
      </c>
      <c r="O43" s="9"/>
      <c r="P43" s="27">
        <v>5</v>
      </c>
      <c r="Q43" s="28">
        <v>113</v>
      </c>
      <c r="R43" s="29">
        <v>30</v>
      </c>
    </row>
    <row r="44" spans="1:18" ht="13.5">
      <c r="A44" s="1" t="s">
        <v>50</v>
      </c>
      <c r="B44" s="8" t="s">
        <v>51</v>
      </c>
      <c r="C44" s="9"/>
      <c r="D44" s="27">
        <v>3</v>
      </c>
      <c r="E44" s="28">
        <v>63</v>
      </c>
      <c r="F44" s="29">
        <v>17</v>
      </c>
      <c r="H44" s="8" t="s">
        <v>51</v>
      </c>
      <c r="I44" s="9"/>
      <c r="J44" s="27">
        <v>1</v>
      </c>
      <c r="K44" s="28">
        <v>48</v>
      </c>
      <c r="L44" s="29">
        <v>14</v>
      </c>
      <c r="N44" s="8" t="s">
        <v>51</v>
      </c>
      <c r="O44" s="9"/>
      <c r="P44" s="27">
        <v>2</v>
      </c>
      <c r="Q44" s="28">
        <v>48</v>
      </c>
      <c r="R44" s="29">
        <v>13</v>
      </c>
    </row>
    <row r="45" spans="1:18" ht="13.5">
      <c r="A45" s="1" t="s">
        <v>52</v>
      </c>
      <c r="B45" s="8" t="s">
        <v>53</v>
      </c>
      <c r="C45" s="9"/>
      <c r="D45" s="27">
        <v>4</v>
      </c>
      <c r="E45" s="28">
        <v>86</v>
      </c>
      <c r="F45" s="29">
        <v>23</v>
      </c>
      <c r="H45" s="8" t="s">
        <v>53</v>
      </c>
      <c r="I45" s="9"/>
      <c r="J45" s="27">
        <v>1</v>
      </c>
      <c r="K45" s="28">
        <v>67</v>
      </c>
      <c r="L45" s="29">
        <v>18</v>
      </c>
      <c r="N45" s="8" t="s">
        <v>53</v>
      </c>
      <c r="O45" s="9"/>
      <c r="P45" s="27">
        <v>2</v>
      </c>
      <c r="Q45" s="28">
        <v>64</v>
      </c>
      <c r="R45" s="29">
        <v>17</v>
      </c>
    </row>
    <row r="46" spans="1:18" ht="13.5">
      <c r="A46" s="1" t="s">
        <v>54</v>
      </c>
      <c r="B46" s="8" t="s">
        <v>55</v>
      </c>
      <c r="C46" s="9"/>
      <c r="D46" s="27">
        <v>2</v>
      </c>
      <c r="E46" s="28">
        <v>38</v>
      </c>
      <c r="F46" s="29">
        <v>10</v>
      </c>
      <c r="H46" s="8" t="s">
        <v>55</v>
      </c>
      <c r="I46" s="9"/>
      <c r="J46" s="27">
        <v>1</v>
      </c>
      <c r="K46" s="28">
        <v>29</v>
      </c>
      <c r="L46" s="29">
        <v>8</v>
      </c>
      <c r="N46" s="8" t="s">
        <v>55</v>
      </c>
      <c r="O46" s="9"/>
      <c r="P46" s="27">
        <v>1</v>
      </c>
      <c r="Q46" s="28">
        <v>28</v>
      </c>
      <c r="R46" s="29">
        <v>8</v>
      </c>
    </row>
    <row r="47" spans="1:18" ht="13.5">
      <c r="A47" s="1" t="s">
        <v>56</v>
      </c>
      <c r="B47" s="8" t="s">
        <v>57</v>
      </c>
      <c r="C47" s="9"/>
      <c r="D47" s="27">
        <v>2</v>
      </c>
      <c r="E47" s="28">
        <v>47</v>
      </c>
      <c r="F47" s="29">
        <v>13</v>
      </c>
      <c r="H47" s="8" t="s">
        <v>57</v>
      </c>
      <c r="I47" s="9"/>
      <c r="J47" s="27">
        <v>1</v>
      </c>
      <c r="K47" s="28">
        <v>35</v>
      </c>
      <c r="L47" s="29">
        <v>9</v>
      </c>
      <c r="N47" s="8" t="s">
        <v>57</v>
      </c>
      <c r="O47" s="9"/>
      <c r="P47" s="27">
        <v>1</v>
      </c>
      <c r="Q47" s="28">
        <v>35</v>
      </c>
      <c r="R47" s="29">
        <v>9</v>
      </c>
    </row>
    <row r="48" spans="1:18" ht="13.5">
      <c r="A48" s="1" t="s">
        <v>58</v>
      </c>
      <c r="B48" s="8" t="s">
        <v>59</v>
      </c>
      <c r="C48" s="9"/>
      <c r="D48" s="27">
        <v>5</v>
      </c>
      <c r="E48" s="28">
        <v>98</v>
      </c>
      <c r="F48" s="29">
        <v>26</v>
      </c>
      <c r="H48" s="8" t="s">
        <v>59</v>
      </c>
      <c r="I48" s="9"/>
      <c r="J48" s="27">
        <v>1</v>
      </c>
      <c r="K48" s="28">
        <v>72</v>
      </c>
      <c r="L48" s="29">
        <v>20</v>
      </c>
      <c r="N48" s="8" t="s">
        <v>59</v>
      </c>
      <c r="O48" s="9"/>
      <c r="P48" s="27">
        <v>3</v>
      </c>
      <c r="Q48" s="28">
        <v>72</v>
      </c>
      <c r="R48" s="29">
        <v>19</v>
      </c>
    </row>
    <row r="49" spans="1:18" ht="13.5">
      <c r="A49" s="1" t="s">
        <v>60</v>
      </c>
      <c r="B49" s="8" t="s">
        <v>61</v>
      </c>
      <c r="C49" s="9"/>
      <c r="D49" s="27">
        <v>1</v>
      </c>
      <c r="E49" s="28">
        <v>28</v>
      </c>
      <c r="F49" s="29">
        <v>8</v>
      </c>
      <c r="H49" s="8" t="s">
        <v>61</v>
      </c>
      <c r="I49" s="9"/>
      <c r="J49" s="27">
        <v>0</v>
      </c>
      <c r="K49" s="28">
        <v>22</v>
      </c>
      <c r="L49" s="29">
        <v>6</v>
      </c>
      <c r="N49" s="8" t="s">
        <v>61</v>
      </c>
      <c r="O49" s="9"/>
      <c r="P49" s="27">
        <v>1</v>
      </c>
      <c r="Q49" s="28">
        <v>22</v>
      </c>
      <c r="R49" s="29">
        <v>5</v>
      </c>
    </row>
    <row r="50" spans="1:18" ht="13.5">
      <c r="A50" s="1" t="s">
        <v>62</v>
      </c>
      <c r="B50" s="8" t="s">
        <v>63</v>
      </c>
      <c r="C50" s="9"/>
      <c r="D50" s="27">
        <v>2</v>
      </c>
      <c r="E50" s="28">
        <v>46</v>
      </c>
      <c r="F50" s="29">
        <v>12</v>
      </c>
      <c r="H50" s="8" t="s">
        <v>63</v>
      </c>
      <c r="I50" s="9"/>
      <c r="J50" s="27">
        <v>1</v>
      </c>
      <c r="K50" s="28">
        <v>35</v>
      </c>
      <c r="L50" s="29">
        <v>10</v>
      </c>
      <c r="N50" s="8" t="s">
        <v>63</v>
      </c>
      <c r="O50" s="9"/>
      <c r="P50" s="27">
        <v>1</v>
      </c>
      <c r="Q50" s="28">
        <v>34</v>
      </c>
      <c r="R50" s="29">
        <v>9</v>
      </c>
    </row>
    <row r="51" spans="1:18" ht="13.5">
      <c r="A51" s="1" t="s">
        <v>64</v>
      </c>
      <c r="B51" s="8" t="s">
        <v>65</v>
      </c>
      <c r="C51" s="9"/>
      <c r="D51" s="27">
        <v>3</v>
      </c>
      <c r="E51" s="28">
        <v>50</v>
      </c>
      <c r="F51" s="29">
        <v>13</v>
      </c>
      <c r="H51" s="8" t="s">
        <v>65</v>
      </c>
      <c r="I51" s="9"/>
      <c r="J51" s="27">
        <v>1</v>
      </c>
      <c r="K51" s="28">
        <v>37</v>
      </c>
      <c r="L51" s="29">
        <v>10</v>
      </c>
      <c r="N51" s="8" t="s">
        <v>65</v>
      </c>
      <c r="O51" s="9"/>
      <c r="P51" s="27">
        <v>1</v>
      </c>
      <c r="Q51" s="28">
        <v>36</v>
      </c>
      <c r="R51" s="29">
        <v>9</v>
      </c>
    </row>
    <row r="52" spans="1:18" ht="13.5">
      <c r="A52" s="1" t="s">
        <v>66</v>
      </c>
      <c r="B52" s="8" t="s">
        <v>67</v>
      </c>
      <c r="C52" s="9"/>
      <c r="D52" s="27">
        <v>2</v>
      </c>
      <c r="E52" s="28">
        <v>50</v>
      </c>
      <c r="F52" s="29">
        <v>13</v>
      </c>
      <c r="H52" s="8" t="s">
        <v>67</v>
      </c>
      <c r="I52" s="9"/>
      <c r="J52" s="27">
        <v>1</v>
      </c>
      <c r="K52" s="28">
        <v>38</v>
      </c>
      <c r="L52" s="29">
        <v>10</v>
      </c>
      <c r="N52" s="8" t="s">
        <v>67</v>
      </c>
      <c r="O52" s="9"/>
      <c r="P52" s="27">
        <v>1</v>
      </c>
      <c r="Q52" s="28">
        <v>37</v>
      </c>
      <c r="R52" s="29">
        <v>10</v>
      </c>
    </row>
    <row r="53" spans="1:18" ht="13.5">
      <c r="A53" s="1" t="s">
        <v>68</v>
      </c>
      <c r="B53" s="8" t="s">
        <v>69</v>
      </c>
      <c r="C53" s="9"/>
      <c r="D53" s="27">
        <v>1</v>
      </c>
      <c r="E53" s="28">
        <v>27</v>
      </c>
      <c r="F53" s="29">
        <v>7</v>
      </c>
      <c r="H53" s="8" t="s">
        <v>69</v>
      </c>
      <c r="I53" s="9"/>
      <c r="J53" s="27">
        <v>0</v>
      </c>
      <c r="K53" s="28">
        <v>21</v>
      </c>
      <c r="L53" s="29">
        <v>5</v>
      </c>
      <c r="N53" s="8" t="s">
        <v>69</v>
      </c>
      <c r="O53" s="9"/>
      <c r="P53" s="27">
        <v>1</v>
      </c>
      <c r="Q53" s="28">
        <v>20</v>
      </c>
      <c r="R53" s="29">
        <v>5</v>
      </c>
    </row>
    <row r="54" spans="1:18" ht="13.5">
      <c r="A54" s="1" t="s">
        <v>70</v>
      </c>
      <c r="B54" s="8" t="s">
        <v>71</v>
      </c>
      <c r="C54" s="9"/>
      <c r="D54" s="27">
        <v>1</v>
      </c>
      <c r="E54" s="28">
        <v>18</v>
      </c>
      <c r="F54" s="29">
        <v>5</v>
      </c>
      <c r="H54" s="8" t="s">
        <v>71</v>
      </c>
      <c r="I54" s="9"/>
      <c r="J54" s="27">
        <v>0</v>
      </c>
      <c r="K54" s="28">
        <v>14</v>
      </c>
      <c r="L54" s="29">
        <v>4</v>
      </c>
      <c r="N54" s="8" t="s">
        <v>71</v>
      </c>
      <c r="O54" s="9"/>
      <c r="P54" s="27">
        <v>0</v>
      </c>
      <c r="Q54" s="28">
        <v>14</v>
      </c>
      <c r="R54" s="29">
        <v>3</v>
      </c>
    </row>
    <row r="55" spans="1:18" ht="13.5">
      <c r="A55" s="1" t="s">
        <v>72</v>
      </c>
      <c r="B55" s="8" t="s">
        <v>73</v>
      </c>
      <c r="C55" s="9"/>
      <c r="D55" s="27">
        <v>2</v>
      </c>
      <c r="E55" s="28">
        <v>43</v>
      </c>
      <c r="F55" s="29">
        <v>12</v>
      </c>
      <c r="H55" s="8" t="s">
        <v>73</v>
      </c>
      <c r="I55" s="9"/>
      <c r="J55" s="27">
        <v>1</v>
      </c>
      <c r="K55" s="28">
        <v>34</v>
      </c>
      <c r="L55" s="29">
        <v>9</v>
      </c>
      <c r="N55" s="8" t="s">
        <v>73</v>
      </c>
      <c r="O55" s="9"/>
      <c r="P55" s="27">
        <v>1</v>
      </c>
      <c r="Q55" s="28">
        <v>33</v>
      </c>
      <c r="R55" s="29">
        <v>9</v>
      </c>
    </row>
    <row r="56" spans="1:18" ht="13.5">
      <c r="A56" s="1" t="s">
        <v>74</v>
      </c>
      <c r="B56" s="8" t="s">
        <v>75</v>
      </c>
      <c r="C56" s="9"/>
      <c r="D56" s="27">
        <v>2</v>
      </c>
      <c r="E56" s="28">
        <v>50</v>
      </c>
      <c r="F56" s="29">
        <v>14</v>
      </c>
      <c r="H56" s="8" t="s">
        <v>75</v>
      </c>
      <c r="I56" s="9"/>
      <c r="J56" s="27">
        <v>1</v>
      </c>
      <c r="K56" s="28">
        <v>38</v>
      </c>
      <c r="L56" s="29">
        <v>10</v>
      </c>
      <c r="N56" s="8" t="s">
        <v>75</v>
      </c>
      <c r="O56" s="9"/>
      <c r="P56" s="27">
        <v>1</v>
      </c>
      <c r="Q56" s="28">
        <v>37</v>
      </c>
      <c r="R56" s="29">
        <v>10</v>
      </c>
    </row>
    <row r="57" spans="1:18" ht="13.5">
      <c r="A57" s="1" t="s">
        <v>76</v>
      </c>
      <c r="B57" s="8" t="s">
        <v>77</v>
      </c>
      <c r="C57" s="9"/>
      <c r="D57" s="27">
        <v>1</v>
      </c>
      <c r="E57" s="28">
        <v>32</v>
      </c>
      <c r="F57" s="29">
        <v>9</v>
      </c>
      <c r="H57" s="8" t="s">
        <v>77</v>
      </c>
      <c r="I57" s="9"/>
      <c r="J57" s="27">
        <v>0</v>
      </c>
      <c r="K57" s="28">
        <v>24</v>
      </c>
      <c r="L57" s="29">
        <v>7</v>
      </c>
      <c r="N57" s="8" t="s">
        <v>77</v>
      </c>
      <c r="O57" s="9"/>
      <c r="P57" s="27">
        <v>1</v>
      </c>
      <c r="Q57" s="28">
        <v>24</v>
      </c>
      <c r="R57" s="29">
        <v>7</v>
      </c>
    </row>
    <row r="58" spans="1:18" ht="13.5">
      <c r="A58" s="1" t="s">
        <v>78</v>
      </c>
      <c r="B58" s="8" t="s">
        <v>79</v>
      </c>
      <c r="C58" s="9"/>
      <c r="D58" s="27">
        <v>1</v>
      </c>
      <c r="E58" s="28">
        <v>21</v>
      </c>
      <c r="F58" s="29">
        <v>5</v>
      </c>
      <c r="H58" s="8" t="s">
        <v>79</v>
      </c>
      <c r="I58" s="9"/>
      <c r="J58" s="27">
        <v>0</v>
      </c>
      <c r="K58" s="28">
        <v>17</v>
      </c>
      <c r="L58" s="29">
        <v>4</v>
      </c>
      <c r="N58" s="8" t="s">
        <v>79</v>
      </c>
      <c r="O58" s="9"/>
      <c r="P58" s="27">
        <v>1</v>
      </c>
      <c r="Q58" s="28">
        <v>16</v>
      </c>
      <c r="R58" s="29">
        <v>4</v>
      </c>
    </row>
    <row r="59" spans="1:18" ht="13.5">
      <c r="A59" s="1" t="s">
        <v>80</v>
      </c>
      <c r="B59" s="8" t="s">
        <v>81</v>
      </c>
      <c r="C59" s="9"/>
      <c r="D59" s="27">
        <v>1</v>
      </c>
      <c r="E59" s="28">
        <v>23</v>
      </c>
      <c r="F59" s="29">
        <v>6</v>
      </c>
      <c r="H59" s="8" t="s">
        <v>81</v>
      </c>
      <c r="I59" s="9"/>
      <c r="J59" s="27">
        <v>0</v>
      </c>
      <c r="K59" s="28">
        <v>18</v>
      </c>
      <c r="L59" s="29">
        <v>5</v>
      </c>
      <c r="N59" s="8" t="s">
        <v>81</v>
      </c>
      <c r="O59" s="9"/>
      <c r="P59" s="27">
        <v>1</v>
      </c>
      <c r="Q59" s="28">
        <v>18</v>
      </c>
      <c r="R59" s="29">
        <v>5</v>
      </c>
    </row>
    <row r="60" spans="1:18" ht="13.5">
      <c r="A60" s="1" t="s">
        <v>82</v>
      </c>
      <c r="B60" s="8" t="s">
        <v>83</v>
      </c>
      <c r="C60" s="9"/>
      <c r="D60" s="27">
        <v>10</v>
      </c>
      <c r="E60" s="28">
        <v>188</v>
      </c>
      <c r="F60" s="29">
        <v>51</v>
      </c>
      <c r="H60" s="8" t="s">
        <v>83</v>
      </c>
      <c r="I60" s="9"/>
      <c r="J60" s="27">
        <v>4</v>
      </c>
      <c r="K60" s="28">
        <v>143</v>
      </c>
      <c r="L60" s="29">
        <v>39</v>
      </c>
      <c r="N60" s="8" t="s">
        <v>83</v>
      </c>
      <c r="O60" s="9"/>
      <c r="P60" s="27">
        <v>6</v>
      </c>
      <c r="Q60" s="28">
        <v>139</v>
      </c>
      <c r="R60" s="29">
        <v>37</v>
      </c>
    </row>
    <row r="61" spans="1:18" ht="13.5">
      <c r="A61" s="1" t="s">
        <v>84</v>
      </c>
      <c r="B61" s="8" t="s">
        <v>85</v>
      </c>
      <c r="C61" s="9"/>
      <c r="D61" s="27">
        <v>2</v>
      </c>
      <c r="E61" s="28">
        <v>30</v>
      </c>
      <c r="F61" s="29">
        <v>8</v>
      </c>
      <c r="H61" s="8" t="s">
        <v>85</v>
      </c>
      <c r="I61" s="9"/>
      <c r="J61" s="27">
        <v>0</v>
      </c>
      <c r="K61" s="28">
        <v>23</v>
      </c>
      <c r="L61" s="29">
        <v>6</v>
      </c>
      <c r="N61" s="8" t="s">
        <v>85</v>
      </c>
      <c r="O61" s="9"/>
      <c r="P61" s="27">
        <v>1</v>
      </c>
      <c r="Q61" s="28">
        <v>23</v>
      </c>
      <c r="R61" s="29">
        <v>7</v>
      </c>
    </row>
    <row r="62" spans="1:18" ht="13.5">
      <c r="A62" s="1" t="s">
        <v>86</v>
      </c>
      <c r="B62" s="8" t="s">
        <v>87</v>
      </c>
      <c r="C62" s="9"/>
      <c r="D62" s="27">
        <v>1</v>
      </c>
      <c r="E62" s="28">
        <v>22</v>
      </c>
      <c r="F62" s="29">
        <v>6</v>
      </c>
      <c r="H62" s="8" t="s">
        <v>87</v>
      </c>
      <c r="I62" s="9"/>
      <c r="J62" s="27">
        <v>0</v>
      </c>
      <c r="K62" s="28">
        <v>16</v>
      </c>
      <c r="L62" s="29">
        <v>4</v>
      </c>
      <c r="N62" s="8" t="s">
        <v>87</v>
      </c>
      <c r="O62" s="9"/>
      <c r="P62" s="27">
        <v>1</v>
      </c>
      <c r="Q62" s="28">
        <v>16</v>
      </c>
      <c r="R62" s="29">
        <v>4</v>
      </c>
    </row>
    <row r="63" spans="1:18" ht="13.5">
      <c r="A63" s="1" t="s">
        <v>88</v>
      </c>
      <c r="B63" s="8" t="s">
        <v>89</v>
      </c>
      <c r="C63" s="9"/>
      <c r="D63" s="27">
        <v>1</v>
      </c>
      <c r="E63" s="28">
        <v>20</v>
      </c>
      <c r="F63" s="29">
        <v>5</v>
      </c>
      <c r="H63" s="8" t="s">
        <v>89</v>
      </c>
      <c r="I63" s="9"/>
      <c r="J63" s="27">
        <v>0</v>
      </c>
      <c r="K63" s="28">
        <v>15</v>
      </c>
      <c r="L63" s="29">
        <v>4</v>
      </c>
      <c r="N63" s="8" t="s">
        <v>89</v>
      </c>
      <c r="O63" s="9"/>
      <c r="P63" s="27">
        <v>1</v>
      </c>
      <c r="Q63" s="28">
        <v>15</v>
      </c>
      <c r="R63" s="29">
        <v>4</v>
      </c>
    </row>
    <row r="64" spans="1:18" ht="13.5">
      <c r="A64" s="1" t="s">
        <v>90</v>
      </c>
      <c r="B64" s="8" t="s">
        <v>91</v>
      </c>
      <c r="C64" s="9"/>
      <c r="D64" s="27">
        <v>1</v>
      </c>
      <c r="E64" s="28">
        <v>21</v>
      </c>
      <c r="F64" s="29">
        <v>6</v>
      </c>
      <c r="H64" s="8" t="s">
        <v>91</v>
      </c>
      <c r="I64" s="9"/>
      <c r="J64" s="27">
        <v>0</v>
      </c>
      <c r="K64" s="28">
        <v>17</v>
      </c>
      <c r="L64" s="29">
        <v>4</v>
      </c>
      <c r="N64" s="8" t="s">
        <v>91</v>
      </c>
      <c r="O64" s="9"/>
      <c r="P64" s="27">
        <v>1</v>
      </c>
      <c r="Q64" s="28">
        <v>17</v>
      </c>
      <c r="R64" s="29">
        <v>4</v>
      </c>
    </row>
    <row r="65" spans="1:18" ht="13.5">
      <c r="A65" s="1" t="s">
        <v>92</v>
      </c>
      <c r="B65" s="8" t="s">
        <v>93</v>
      </c>
      <c r="C65" s="9"/>
      <c r="D65" s="27">
        <v>3</v>
      </c>
      <c r="E65" s="28">
        <v>51</v>
      </c>
      <c r="F65" s="29">
        <v>14</v>
      </c>
      <c r="H65" s="8" t="s">
        <v>93</v>
      </c>
      <c r="I65" s="9"/>
      <c r="J65" s="27">
        <v>1</v>
      </c>
      <c r="K65" s="28">
        <v>34</v>
      </c>
      <c r="L65" s="29">
        <v>9</v>
      </c>
      <c r="N65" s="8" t="s">
        <v>93</v>
      </c>
      <c r="O65" s="9"/>
      <c r="P65" s="27">
        <v>2</v>
      </c>
      <c r="Q65" s="28">
        <v>35</v>
      </c>
      <c r="R65" s="29">
        <v>9</v>
      </c>
    </row>
    <row r="66" spans="1:18" ht="13.5">
      <c r="A66" s="1" t="s">
        <v>94</v>
      </c>
      <c r="B66" s="8" t="s">
        <v>95</v>
      </c>
      <c r="C66" s="9" t="s">
        <v>138</v>
      </c>
      <c r="D66" s="27">
        <v>0</v>
      </c>
      <c r="E66" s="28">
        <v>5</v>
      </c>
      <c r="F66" s="29">
        <v>1</v>
      </c>
      <c r="H66" s="8" t="s">
        <v>95</v>
      </c>
      <c r="I66" s="9" t="s">
        <v>138</v>
      </c>
      <c r="J66" s="27">
        <v>0</v>
      </c>
      <c r="K66" s="28">
        <v>3</v>
      </c>
      <c r="L66" s="29">
        <v>1</v>
      </c>
      <c r="N66" s="8" t="s">
        <v>95</v>
      </c>
      <c r="O66" s="9" t="s">
        <v>138</v>
      </c>
      <c r="P66" s="27">
        <v>0</v>
      </c>
      <c r="Q66" s="28">
        <v>3</v>
      </c>
      <c r="R66" s="29">
        <v>1</v>
      </c>
    </row>
    <row r="67" spans="1:18" ht="13.5">
      <c r="A67" s="1" t="s">
        <v>96</v>
      </c>
      <c r="B67" s="8" t="s">
        <v>97</v>
      </c>
      <c r="C67" s="9" t="s">
        <v>139</v>
      </c>
      <c r="D67" s="27">
        <v>0</v>
      </c>
      <c r="E67" s="28">
        <v>2</v>
      </c>
      <c r="F67" s="29">
        <v>1</v>
      </c>
      <c r="H67" s="8" t="s">
        <v>97</v>
      </c>
      <c r="I67" s="9" t="s">
        <v>139</v>
      </c>
      <c r="J67" s="27">
        <v>0</v>
      </c>
      <c r="K67" s="28">
        <v>2</v>
      </c>
      <c r="L67" s="29">
        <v>0</v>
      </c>
      <c r="N67" s="8" t="s">
        <v>97</v>
      </c>
      <c r="O67" s="9" t="s">
        <v>139</v>
      </c>
      <c r="P67" s="27">
        <v>0</v>
      </c>
      <c r="Q67" s="28">
        <v>2</v>
      </c>
      <c r="R67" s="29">
        <v>0</v>
      </c>
    </row>
    <row r="68" spans="1:18" ht="13.5">
      <c r="A68" s="1" t="s">
        <v>98</v>
      </c>
      <c r="B68" s="8" t="s">
        <v>97</v>
      </c>
      <c r="C68" s="9" t="s">
        <v>140</v>
      </c>
      <c r="D68" s="27">
        <v>0</v>
      </c>
      <c r="E68" s="28">
        <v>1</v>
      </c>
      <c r="F68" s="29">
        <v>0</v>
      </c>
      <c r="H68" s="8" t="s">
        <v>97</v>
      </c>
      <c r="I68" s="9" t="s">
        <v>140</v>
      </c>
      <c r="J68" s="27">
        <v>0</v>
      </c>
      <c r="K68" s="28">
        <v>1</v>
      </c>
      <c r="L68" s="29">
        <v>0</v>
      </c>
      <c r="N68" s="8" t="s">
        <v>97</v>
      </c>
      <c r="O68" s="9" t="s">
        <v>140</v>
      </c>
      <c r="P68" s="27">
        <v>0</v>
      </c>
      <c r="Q68" s="28">
        <v>1</v>
      </c>
      <c r="R68" s="29">
        <v>0</v>
      </c>
    </row>
    <row r="69" spans="1:18" ht="13.5">
      <c r="A69" s="1" t="s">
        <v>99</v>
      </c>
      <c r="B69" s="8" t="s">
        <v>100</v>
      </c>
      <c r="C69" s="9" t="s">
        <v>141</v>
      </c>
      <c r="D69" s="27">
        <v>0</v>
      </c>
      <c r="E69" s="28">
        <v>6</v>
      </c>
      <c r="F69" s="29">
        <v>2</v>
      </c>
      <c r="H69" s="8" t="s">
        <v>100</v>
      </c>
      <c r="I69" s="9" t="s">
        <v>141</v>
      </c>
      <c r="J69" s="27">
        <v>0</v>
      </c>
      <c r="K69" s="28">
        <v>5</v>
      </c>
      <c r="L69" s="29">
        <v>1</v>
      </c>
      <c r="N69" s="8" t="s">
        <v>100</v>
      </c>
      <c r="O69" s="9" t="s">
        <v>141</v>
      </c>
      <c r="P69" s="27">
        <v>0</v>
      </c>
      <c r="Q69" s="28">
        <v>4</v>
      </c>
      <c r="R69" s="29">
        <v>1</v>
      </c>
    </row>
    <row r="70" spans="1:18" ht="13.5">
      <c r="A70" s="1" t="s">
        <v>101</v>
      </c>
      <c r="B70" s="8" t="s">
        <v>102</v>
      </c>
      <c r="C70" s="9" t="s">
        <v>142</v>
      </c>
      <c r="D70" s="27">
        <v>1</v>
      </c>
      <c r="E70" s="28">
        <v>14</v>
      </c>
      <c r="F70" s="29">
        <v>4</v>
      </c>
      <c r="H70" s="8" t="s">
        <v>102</v>
      </c>
      <c r="I70" s="9" t="s">
        <v>142</v>
      </c>
      <c r="J70" s="27">
        <v>0</v>
      </c>
      <c r="K70" s="28">
        <v>11</v>
      </c>
      <c r="L70" s="29">
        <v>3</v>
      </c>
      <c r="N70" s="8" t="s">
        <v>102</v>
      </c>
      <c r="O70" s="9" t="s">
        <v>142</v>
      </c>
      <c r="P70" s="27">
        <v>0</v>
      </c>
      <c r="Q70" s="28">
        <v>11</v>
      </c>
      <c r="R70" s="29">
        <v>3</v>
      </c>
    </row>
    <row r="71" spans="1:18" ht="13.5">
      <c r="A71" s="1" t="s">
        <v>103</v>
      </c>
      <c r="B71" s="8" t="s">
        <v>102</v>
      </c>
      <c r="C71" s="9" t="s">
        <v>143</v>
      </c>
      <c r="D71" s="27">
        <v>0</v>
      </c>
      <c r="E71" s="28">
        <v>3</v>
      </c>
      <c r="F71" s="29">
        <v>1</v>
      </c>
      <c r="H71" s="8" t="s">
        <v>102</v>
      </c>
      <c r="I71" s="9" t="s">
        <v>143</v>
      </c>
      <c r="J71" s="27">
        <v>0</v>
      </c>
      <c r="K71" s="28">
        <v>2</v>
      </c>
      <c r="L71" s="29">
        <v>1</v>
      </c>
      <c r="N71" s="8" t="s">
        <v>102</v>
      </c>
      <c r="O71" s="9" t="s">
        <v>143</v>
      </c>
      <c r="P71" s="27">
        <v>0</v>
      </c>
      <c r="Q71" s="28">
        <v>2</v>
      </c>
      <c r="R71" s="29">
        <v>1</v>
      </c>
    </row>
    <row r="72" spans="1:18" ht="13.5">
      <c r="A72" s="1" t="s">
        <v>104</v>
      </c>
      <c r="B72" s="8" t="s">
        <v>102</v>
      </c>
      <c r="C72" s="9" t="s">
        <v>144</v>
      </c>
      <c r="D72" s="27">
        <v>1</v>
      </c>
      <c r="E72" s="28">
        <v>24</v>
      </c>
      <c r="F72" s="29">
        <v>6</v>
      </c>
      <c r="H72" s="8" t="s">
        <v>102</v>
      </c>
      <c r="I72" s="9" t="s">
        <v>144</v>
      </c>
      <c r="J72" s="27">
        <v>0</v>
      </c>
      <c r="K72" s="28">
        <v>14</v>
      </c>
      <c r="L72" s="29">
        <v>4</v>
      </c>
      <c r="N72" s="8" t="s">
        <v>102</v>
      </c>
      <c r="O72" s="9" t="s">
        <v>144</v>
      </c>
      <c r="P72" s="27">
        <v>1</v>
      </c>
      <c r="Q72" s="28">
        <v>16</v>
      </c>
      <c r="R72" s="29">
        <v>4</v>
      </c>
    </row>
    <row r="73" spans="1:18" ht="13.5">
      <c r="A73" s="1" t="s">
        <v>105</v>
      </c>
      <c r="B73" s="8" t="s">
        <v>106</v>
      </c>
      <c r="C73" s="9" t="s">
        <v>145</v>
      </c>
      <c r="D73" s="27">
        <v>0</v>
      </c>
      <c r="E73" s="28">
        <v>5</v>
      </c>
      <c r="F73" s="29">
        <v>1</v>
      </c>
      <c r="H73" s="264" t="s">
        <v>106</v>
      </c>
      <c r="I73" s="9" t="s">
        <v>145</v>
      </c>
      <c r="J73" s="27">
        <v>0</v>
      </c>
      <c r="K73" s="28">
        <v>4</v>
      </c>
      <c r="L73" s="29">
        <v>1</v>
      </c>
      <c r="N73" s="264" t="s">
        <v>106</v>
      </c>
      <c r="O73" s="9" t="s">
        <v>145</v>
      </c>
      <c r="P73" s="27">
        <v>0</v>
      </c>
      <c r="Q73" s="28">
        <v>4</v>
      </c>
      <c r="R73" s="29">
        <v>1</v>
      </c>
    </row>
    <row r="74" spans="1:18" ht="13.5">
      <c r="A74" s="1" t="s">
        <v>107</v>
      </c>
      <c r="B74" s="8" t="s">
        <v>106</v>
      </c>
      <c r="C74" s="9" t="s">
        <v>146</v>
      </c>
      <c r="D74" s="27">
        <v>0</v>
      </c>
      <c r="E74" s="28">
        <v>7</v>
      </c>
      <c r="F74" s="29">
        <v>2</v>
      </c>
      <c r="H74" s="264" t="s">
        <v>106</v>
      </c>
      <c r="I74" s="9" t="s">
        <v>146</v>
      </c>
      <c r="J74" s="27">
        <v>0</v>
      </c>
      <c r="K74" s="28">
        <v>5</v>
      </c>
      <c r="L74" s="29">
        <v>1</v>
      </c>
      <c r="N74" s="264" t="s">
        <v>106</v>
      </c>
      <c r="O74" s="9" t="s">
        <v>146</v>
      </c>
      <c r="P74" s="27">
        <v>0</v>
      </c>
      <c r="Q74" s="28">
        <v>5</v>
      </c>
      <c r="R74" s="29">
        <v>1</v>
      </c>
    </row>
    <row r="75" spans="1:18" ht="14.25" thickBot="1">
      <c r="A75" s="1" t="s">
        <v>108</v>
      </c>
      <c r="B75" s="10" t="s">
        <v>106</v>
      </c>
      <c r="C75" s="51" t="s">
        <v>147</v>
      </c>
      <c r="D75" s="33">
        <v>0</v>
      </c>
      <c r="E75" s="34">
        <v>2</v>
      </c>
      <c r="F75" s="35">
        <v>0</v>
      </c>
      <c r="H75" s="265" t="s">
        <v>106</v>
      </c>
      <c r="I75" s="51" t="s">
        <v>147</v>
      </c>
      <c r="J75" s="33">
        <v>0</v>
      </c>
      <c r="K75" s="34">
        <v>1</v>
      </c>
      <c r="L75" s="35">
        <v>0</v>
      </c>
      <c r="N75" s="265" t="s">
        <v>106</v>
      </c>
      <c r="O75" s="51" t="s">
        <v>147</v>
      </c>
      <c r="P75" s="33">
        <v>0</v>
      </c>
      <c r="Q75" s="34">
        <v>1</v>
      </c>
      <c r="R75" s="35">
        <v>0</v>
      </c>
    </row>
    <row r="76" ht="6" customHeight="1" thickBot="1"/>
    <row r="77" spans="2:18" ht="14.25" thickBot="1">
      <c r="B77" s="471" t="s">
        <v>157</v>
      </c>
      <c r="C77" s="472"/>
      <c r="D77" s="43">
        <f>SUM(D81:D83)</f>
        <v>158</v>
      </c>
      <c r="E77" s="43">
        <f>SUM(E81:E83)</f>
        <v>3172</v>
      </c>
      <c r="F77" s="44">
        <f>SUM(F81:F83)</f>
        <v>852</v>
      </c>
      <c r="H77" s="423" t="s">
        <v>157</v>
      </c>
      <c r="I77" s="461"/>
      <c r="J77" s="221">
        <f>SUM(J81:J83)</f>
        <v>45</v>
      </c>
      <c r="K77" s="218">
        <f>SUM(K81:K83)</f>
        <v>2397</v>
      </c>
      <c r="L77" s="222">
        <f>SUM(L81:L83)</f>
        <v>644</v>
      </c>
      <c r="N77" s="423" t="s">
        <v>157</v>
      </c>
      <c r="O77" s="461"/>
      <c r="P77" s="221">
        <f>SUM(P81:P83)</f>
        <v>89</v>
      </c>
      <c r="Q77" s="218">
        <f>SUM(Q81:Q83)</f>
        <v>2351</v>
      </c>
      <c r="R77" s="222">
        <f>SUM(R81:R83)</f>
        <v>627</v>
      </c>
    </row>
    <row r="78" ht="14.25" thickBot="1"/>
    <row r="79" spans="2:18" ht="13.5">
      <c r="B79" s="502"/>
      <c r="C79" s="503"/>
      <c r="D79" s="457" t="s">
        <v>148</v>
      </c>
      <c r="E79" s="456" t="s">
        <v>149</v>
      </c>
      <c r="F79" s="454" t="s">
        <v>150</v>
      </c>
      <c r="H79" s="502" t="s">
        <v>412</v>
      </c>
      <c r="I79" s="503"/>
      <c r="J79" s="457" t="s">
        <v>148</v>
      </c>
      <c r="K79" s="456" t="s">
        <v>149</v>
      </c>
      <c r="L79" s="454" t="s">
        <v>150</v>
      </c>
      <c r="N79" s="502" t="s">
        <v>412</v>
      </c>
      <c r="O79" s="503"/>
      <c r="P79" s="457" t="s">
        <v>148</v>
      </c>
      <c r="Q79" s="456" t="s">
        <v>149</v>
      </c>
      <c r="R79" s="454" t="s">
        <v>150</v>
      </c>
    </row>
    <row r="80" spans="2:18" ht="14.25" thickBot="1">
      <c r="B80" s="504"/>
      <c r="C80" s="505"/>
      <c r="D80" s="434"/>
      <c r="E80" s="453"/>
      <c r="F80" s="435"/>
      <c r="H80" s="504"/>
      <c r="I80" s="505"/>
      <c r="J80" s="501"/>
      <c r="K80" s="463"/>
      <c r="L80" s="455"/>
      <c r="N80" s="504"/>
      <c r="O80" s="505"/>
      <c r="P80" s="501"/>
      <c r="Q80" s="463"/>
      <c r="R80" s="455"/>
    </row>
    <row r="81" spans="2:18" ht="13.5">
      <c r="B81" s="495" t="s">
        <v>154</v>
      </c>
      <c r="C81" s="441"/>
      <c r="D81" s="13">
        <f>SUM(D4:D27)</f>
        <v>54</v>
      </c>
      <c r="E81" s="13">
        <f>SUM(E4:E27)</f>
        <v>1038</v>
      </c>
      <c r="F81" s="54">
        <f>SUM(F4:F27)</f>
        <v>279</v>
      </c>
      <c r="H81" s="429" t="s">
        <v>154</v>
      </c>
      <c r="I81" s="460"/>
      <c r="J81" s="172">
        <f aca="true" t="shared" si="0" ref="J81:R81">SUM(J4:J27)</f>
        <v>16</v>
      </c>
      <c r="K81" s="13">
        <f t="shared" si="0"/>
        <v>774</v>
      </c>
      <c r="L81" s="54">
        <f t="shared" si="0"/>
        <v>207</v>
      </c>
      <c r="N81" s="429" t="s">
        <v>154</v>
      </c>
      <c r="O81" s="460"/>
      <c r="P81" s="172">
        <f t="shared" si="0"/>
        <v>30</v>
      </c>
      <c r="Q81" s="13">
        <f t="shared" si="0"/>
        <v>761</v>
      </c>
      <c r="R81" s="54">
        <f t="shared" si="0"/>
        <v>205</v>
      </c>
    </row>
    <row r="82" spans="2:18" ht="14.25" thickBot="1">
      <c r="B82" s="496" t="s">
        <v>155</v>
      </c>
      <c r="C82" s="497"/>
      <c r="D82" s="3">
        <f>SUM(D28:D34)</f>
        <v>15</v>
      </c>
      <c r="E82" s="3">
        <f>SUM(E28:E34)</f>
        <v>309</v>
      </c>
      <c r="F82" s="14">
        <f>SUM(F28:F34)</f>
        <v>83</v>
      </c>
      <c r="H82" s="423" t="s">
        <v>155</v>
      </c>
      <c r="I82" s="461"/>
      <c r="J82" s="221">
        <f aca="true" t="shared" si="1" ref="J82:R82">SUM(J28:J34)</f>
        <v>5</v>
      </c>
      <c r="K82" s="218">
        <f t="shared" si="1"/>
        <v>239</v>
      </c>
      <c r="L82" s="222">
        <f t="shared" si="1"/>
        <v>65</v>
      </c>
      <c r="N82" s="423" t="s">
        <v>155</v>
      </c>
      <c r="O82" s="461"/>
      <c r="P82" s="221">
        <f t="shared" si="1"/>
        <v>6</v>
      </c>
      <c r="Q82" s="218">
        <f t="shared" si="1"/>
        <v>232</v>
      </c>
      <c r="R82" s="222">
        <f t="shared" si="1"/>
        <v>64</v>
      </c>
    </row>
    <row r="83" spans="2:18" ht="13.5" hidden="1">
      <c r="B83" s="496" t="s">
        <v>192</v>
      </c>
      <c r="C83" s="497"/>
      <c r="D83" s="40">
        <f>SUM(D35:D75)</f>
        <v>89</v>
      </c>
      <c r="E83" s="40">
        <f>SUM(E35:E75)</f>
        <v>1825</v>
      </c>
      <c r="F83" s="41">
        <f>SUM(F35:F75)</f>
        <v>490</v>
      </c>
      <c r="H83" s="425" t="s">
        <v>156</v>
      </c>
      <c r="I83" s="458"/>
      <c r="J83" s="344">
        <f aca="true" t="shared" si="2" ref="J83:R83">SUM(J35:J75)</f>
        <v>24</v>
      </c>
      <c r="K83" s="345">
        <f t="shared" si="2"/>
        <v>1384</v>
      </c>
      <c r="L83" s="358">
        <f t="shared" si="2"/>
        <v>372</v>
      </c>
      <c r="N83" s="425" t="s">
        <v>156</v>
      </c>
      <c r="O83" s="458"/>
      <c r="P83" s="344">
        <f t="shared" si="2"/>
        <v>53</v>
      </c>
      <c r="Q83" s="345">
        <f t="shared" si="2"/>
        <v>1358</v>
      </c>
      <c r="R83" s="358">
        <f t="shared" si="2"/>
        <v>358</v>
      </c>
    </row>
    <row r="84" spans="2:14" ht="13.5">
      <c r="B84" s="17"/>
      <c r="H84" s="1" t="s">
        <v>384</v>
      </c>
      <c r="N84" s="1" t="s">
        <v>384</v>
      </c>
    </row>
    <row r="86" ht="13.5">
      <c r="B86" s="4"/>
    </row>
  </sheetData>
  <sheetProtection/>
  <mergeCells count="36">
    <mergeCell ref="R79:R80"/>
    <mergeCell ref="P2:P3"/>
    <mergeCell ref="Q2:Q3"/>
    <mergeCell ref="R2:R3"/>
    <mergeCell ref="H77:I77"/>
    <mergeCell ref="H79:I80"/>
    <mergeCell ref="J2:J3"/>
    <mergeCell ref="K2:K3"/>
    <mergeCell ref="L2:L3"/>
    <mergeCell ref="K79:K80"/>
    <mergeCell ref="H83:I83"/>
    <mergeCell ref="Q79:Q80"/>
    <mergeCell ref="D2:D3"/>
    <mergeCell ref="E2:E3"/>
    <mergeCell ref="F2:F3"/>
    <mergeCell ref="P79:P80"/>
    <mergeCell ref="J79:J80"/>
    <mergeCell ref="H2:I3"/>
    <mergeCell ref="N81:O81"/>
    <mergeCell ref="N82:O82"/>
    <mergeCell ref="D79:D80"/>
    <mergeCell ref="E79:E80"/>
    <mergeCell ref="F79:F80"/>
    <mergeCell ref="L79:L80"/>
    <mergeCell ref="H81:I81"/>
    <mergeCell ref="H82:I82"/>
    <mergeCell ref="N83:O83"/>
    <mergeCell ref="N77:O77"/>
    <mergeCell ref="B2:C3"/>
    <mergeCell ref="B79:C80"/>
    <mergeCell ref="B81:C81"/>
    <mergeCell ref="B82:C82"/>
    <mergeCell ref="B83:C83"/>
    <mergeCell ref="B77:C77"/>
    <mergeCell ref="N2:O3"/>
    <mergeCell ref="N79:O80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&amp;C&amp;14&amp;P+40 </oddFooter>
  </headerFooter>
  <colBreaks count="2" manualBreakCount="2">
    <brk id="7" max="82" man="1"/>
    <brk id="13" max="83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6"/>
  </sheetPr>
  <dimension ref="A1:AH87"/>
  <sheetViews>
    <sheetView view="pageBreakPreview" zoomScale="75" zoomScaleSheetLayoutView="75" zoomScalePageLayoutView="0" workbookViewId="0" topLeftCell="A1">
      <selection activeCell="R84" sqref="R84"/>
    </sheetView>
  </sheetViews>
  <sheetFormatPr defaultColWidth="9.140625" defaultRowHeight="15"/>
  <cols>
    <col min="2" max="2" width="7.140625" style="0" hidden="1" customWidth="1"/>
    <col min="3" max="6" width="7.57421875" style="0" hidden="1" customWidth="1"/>
    <col min="7" max="7" width="16.57421875" style="0" hidden="1" customWidth="1"/>
    <col min="8" max="12" width="12.57421875" style="0" hidden="1" customWidth="1"/>
    <col min="13" max="13" width="7.140625" style="0" customWidth="1"/>
    <col min="14" max="17" width="7.57421875" style="0" customWidth="1"/>
    <col min="18" max="18" width="12.57421875" style="0" customWidth="1"/>
    <col min="19" max="19" width="16.57421875" style="0" customWidth="1"/>
    <col min="20" max="23" width="12.57421875" style="0" customWidth="1"/>
    <col min="24" max="24" width="7.140625" style="0" customWidth="1"/>
    <col min="25" max="28" width="7.57421875" style="0" customWidth="1"/>
    <col min="29" max="29" width="12.57421875" style="0" customWidth="1"/>
    <col min="30" max="30" width="16.57421875" style="0" customWidth="1"/>
    <col min="31" max="34" width="12.57421875" style="0" customWidth="1"/>
  </cols>
  <sheetData>
    <row r="1" spans="2:24" s="293" customFormat="1" ht="14.25" thickBot="1">
      <c r="B1" s="293" t="s">
        <v>246</v>
      </c>
      <c r="M1" s="293" t="s">
        <v>247</v>
      </c>
      <c r="X1" s="293" t="s">
        <v>248</v>
      </c>
    </row>
    <row r="2" spans="2:34" ht="13.5">
      <c r="B2" s="429"/>
      <c r="C2" s="430"/>
      <c r="D2" s="431" t="s">
        <v>206</v>
      </c>
      <c r="E2" s="431"/>
      <c r="F2" s="427"/>
      <c r="G2" s="460" t="s">
        <v>204</v>
      </c>
      <c r="H2" s="525"/>
      <c r="I2" s="526"/>
      <c r="J2" s="460" t="s">
        <v>205</v>
      </c>
      <c r="K2" s="525"/>
      <c r="L2" s="526"/>
      <c r="M2" s="429" t="s">
        <v>409</v>
      </c>
      <c r="N2" s="430"/>
      <c r="O2" s="431" t="s">
        <v>206</v>
      </c>
      <c r="P2" s="431"/>
      <c r="Q2" s="427"/>
      <c r="R2" s="460" t="s">
        <v>204</v>
      </c>
      <c r="S2" s="525"/>
      <c r="T2" s="526"/>
      <c r="U2" s="460" t="s">
        <v>205</v>
      </c>
      <c r="V2" s="525"/>
      <c r="W2" s="526"/>
      <c r="X2" s="429" t="s">
        <v>409</v>
      </c>
      <c r="Y2" s="430"/>
      <c r="Z2" s="431" t="s">
        <v>206</v>
      </c>
      <c r="AA2" s="431"/>
      <c r="AB2" s="427"/>
      <c r="AC2" s="460" t="s">
        <v>204</v>
      </c>
      <c r="AD2" s="525"/>
      <c r="AE2" s="526"/>
      <c r="AF2" s="460" t="s">
        <v>205</v>
      </c>
      <c r="AG2" s="525"/>
      <c r="AH2" s="526"/>
    </row>
    <row r="3" spans="2:34" ht="14.25" thickBot="1">
      <c r="B3" s="423"/>
      <c r="C3" s="424"/>
      <c r="D3" s="89" t="s">
        <v>148</v>
      </c>
      <c r="E3" s="56" t="s">
        <v>149</v>
      </c>
      <c r="F3" s="57" t="s">
        <v>150</v>
      </c>
      <c r="G3" s="56" t="s">
        <v>148</v>
      </c>
      <c r="H3" s="56" t="s">
        <v>149</v>
      </c>
      <c r="I3" s="57" t="s">
        <v>150</v>
      </c>
      <c r="J3" s="56" t="s">
        <v>148</v>
      </c>
      <c r="K3" s="56" t="s">
        <v>149</v>
      </c>
      <c r="L3" s="57" t="s">
        <v>150</v>
      </c>
      <c r="M3" s="423"/>
      <c r="N3" s="424"/>
      <c r="O3" s="89" t="s">
        <v>148</v>
      </c>
      <c r="P3" s="56" t="s">
        <v>149</v>
      </c>
      <c r="Q3" s="57" t="s">
        <v>150</v>
      </c>
      <c r="R3" s="56" t="s">
        <v>148</v>
      </c>
      <c r="S3" s="56" t="s">
        <v>149</v>
      </c>
      <c r="T3" s="57" t="s">
        <v>150</v>
      </c>
      <c r="U3" s="56" t="s">
        <v>148</v>
      </c>
      <c r="V3" s="56" t="s">
        <v>149</v>
      </c>
      <c r="W3" s="57" t="s">
        <v>150</v>
      </c>
      <c r="X3" s="423"/>
      <c r="Y3" s="424"/>
      <c r="Z3" s="89" t="s">
        <v>148</v>
      </c>
      <c r="AA3" s="56" t="s">
        <v>149</v>
      </c>
      <c r="AB3" s="57" t="s">
        <v>150</v>
      </c>
      <c r="AC3" s="56" t="s">
        <v>148</v>
      </c>
      <c r="AD3" s="56" t="s">
        <v>149</v>
      </c>
      <c r="AE3" s="57" t="s">
        <v>150</v>
      </c>
      <c r="AF3" s="56" t="s">
        <v>148</v>
      </c>
      <c r="AG3" s="56" t="s">
        <v>149</v>
      </c>
      <c r="AH3" s="57" t="s">
        <v>150</v>
      </c>
    </row>
    <row r="4" spans="1:34" ht="13.5">
      <c r="A4" s="1" t="s">
        <v>0</v>
      </c>
      <c r="B4" s="15" t="s">
        <v>1</v>
      </c>
      <c r="C4" s="16" t="s">
        <v>163</v>
      </c>
      <c r="D4" s="22">
        <f>G4+J4</f>
        <v>1</v>
      </c>
      <c r="E4" s="23">
        <f>H4+K4</f>
        <v>103</v>
      </c>
      <c r="F4" s="24">
        <f>I4+L4</f>
        <v>13</v>
      </c>
      <c r="G4" s="22">
        <v>1</v>
      </c>
      <c r="H4" s="23">
        <v>49</v>
      </c>
      <c r="I4" s="24">
        <v>5</v>
      </c>
      <c r="J4" s="22">
        <v>0</v>
      </c>
      <c r="K4" s="23">
        <v>54</v>
      </c>
      <c r="L4" s="24">
        <v>8</v>
      </c>
      <c r="M4" s="15" t="s">
        <v>1</v>
      </c>
      <c r="N4" s="16" t="s">
        <v>202</v>
      </c>
      <c r="O4" s="61">
        <f>R4+U4</f>
        <v>0</v>
      </c>
      <c r="P4" s="23">
        <f>S4+V4</f>
        <v>88</v>
      </c>
      <c r="Q4" s="62">
        <f>T4+W4</f>
        <v>11</v>
      </c>
      <c r="R4" s="22">
        <v>0</v>
      </c>
      <c r="S4" s="23">
        <v>36</v>
      </c>
      <c r="T4" s="24">
        <v>4</v>
      </c>
      <c r="U4" s="22">
        <v>0</v>
      </c>
      <c r="V4" s="23">
        <v>52</v>
      </c>
      <c r="W4" s="24">
        <v>7</v>
      </c>
      <c r="X4" s="15" t="s">
        <v>1</v>
      </c>
      <c r="Y4" s="16" t="s">
        <v>163</v>
      </c>
      <c r="Z4" s="22">
        <f>AC4+AF4</f>
        <v>1</v>
      </c>
      <c r="AA4" s="23">
        <f>AD4+AG4</f>
        <v>85</v>
      </c>
      <c r="AB4" s="24">
        <f>AE4+AH4</f>
        <v>11</v>
      </c>
      <c r="AC4" s="22">
        <v>1</v>
      </c>
      <c r="AD4" s="23">
        <v>35</v>
      </c>
      <c r="AE4" s="24">
        <v>4</v>
      </c>
      <c r="AF4" s="22">
        <v>0</v>
      </c>
      <c r="AG4" s="23">
        <v>50</v>
      </c>
      <c r="AH4" s="24">
        <v>7</v>
      </c>
    </row>
    <row r="5" spans="1:34" ht="13.5">
      <c r="A5" s="1" t="s">
        <v>2</v>
      </c>
      <c r="B5" s="8" t="s">
        <v>1</v>
      </c>
      <c r="C5" s="9" t="s">
        <v>109</v>
      </c>
      <c r="D5" s="27">
        <f aca="true" t="shared" si="0" ref="D5:D68">G5+J5</f>
        <v>2</v>
      </c>
      <c r="E5" s="28">
        <f aca="true" t="shared" si="1" ref="E5:E68">H5+K5</f>
        <v>105</v>
      </c>
      <c r="F5" s="29">
        <f aca="true" t="shared" si="2" ref="F5:F68">I5+L5</f>
        <v>13</v>
      </c>
      <c r="G5" s="27">
        <v>2</v>
      </c>
      <c r="H5" s="28">
        <v>55</v>
      </c>
      <c r="I5" s="29">
        <v>6</v>
      </c>
      <c r="J5" s="27">
        <v>0</v>
      </c>
      <c r="K5" s="28">
        <v>50</v>
      </c>
      <c r="L5" s="29">
        <v>7</v>
      </c>
      <c r="M5" s="8" t="s">
        <v>1</v>
      </c>
      <c r="N5" s="9" t="s">
        <v>109</v>
      </c>
      <c r="O5" s="27">
        <f aca="true" t="shared" si="3" ref="O5:O68">R5+U5</f>
        <v>0</v>
      </c>
      <c r="P5" s="28">
        <f aca="true" t="shared" si="4" ref="P5:P68">S5+V5</f>
        <v>85</v>
      </c>
      <c r="Q5" s="29">
        <f aca="true" t="shared" si="5" ref="Q5:Q68">T5+W5</f>
        <v>11</v>
      </c>
      <c r="R5" s="27">
        <v>0</v>
      </c>
      <c r="S5" s="28">
        <v>37</v>
      </c>
      <c r="T5" s="29">
        <v>4</v>
      </c>
      <c r="U5" s="27">
        <v>0</v>
      </c>
      <c r="V5" s="28">
        <v>48</v>
      </c>
      <c r="W5" s="29">
        <v>7</v>
      </c>
      <c r="X5" s="8" t="s">
        <v>1</v>
      </c>
      <c r="Y5" s="9" t="s">
        <v>109</v>
      </c>
      <c r="Z5" s="27">
        <f aca="true" t="shared" si="6" ref="Z5:Z68">AC5+AF5</f>
        <v>1</v>
      </c>
      <c r="AA5" s="28">
        <f aca="true" t="shared" si="7" ref="AA5:AA68">AD5+AG5</f>
        <v>85</v>
      </c>
      <c r="AB5" s="29">
        <f aca="true" t="shared" si="8" ref="AB5:AB68">AE5+AH5</f>
        <v>10</v>
      </c>
      <c r="AC5" s="27">
        <v>1</v>
      </c>
      <c r="AD5" s="28">
        <v>39</v>
      </c>
      <c r="AE5" s="29">
        <v>4</v>
      </c>
      <c r="AF5" s="27">
        <v>0</v>
      </c>
      <c r="AG5" s="28">
        <v>46</v>
      </c>
      <c r="AH5" s="29">
        <v>6</v>
      </c>
    </row>
    <row r="6" spans="1:34" ht="13.5">
      <c r="A6" s="1" t="s">
        <v>3</v>
      </c>
      <c r="B6" s="8" t="s">
        <v>1</v>
      </c>
      <c r="C6" s="9" t="s">
        <v>110</v>
      </c>
      <c r="D6" s="27">
        <f t="shared" si="0"/>
        <v>1</v>
      </c>
      <c r="E6" s="28">
        <f t="shared" si="1"/>
        <v>63</v>
      </c>
      <c r="F6" s="29">
        <f t="shared" si="2"/>
        <v>9</v>
      </c>
      <c r="G6" s="27">
        <v>1</v>
      </c>
      <c r="H6" s="28">
        <v>30</v>
      </c>
      <c r="I6" s="29">
        <v>4</v>
      </c>
      <c r="J6" s="27">
        <v>0</v>
      </c>
      <c r="K6" s="28">
        <v>33</v>
      </c>
      <c r="L6" s="29">
        <v>5</v>
      </c>
      <c r="M6" s="8" t="s">
        <v>1</v>
      </c>
      <c r="N6" s="9" t="s">
        <v>110</v>
      </c>
      <c r="O6" s="27">
        <f t="shared" si="3"/>
        <v>0</v>
      </c>
      <c r="P6" s="28">
        <f t="shared" si="4"/>
        <v>53</v>
      </c>
      <c r="Q6" s="29">
        <f t="shared" si="5"/>
        <v>6</v>
      </c>
      <c r="R6" s="27">
        <v>0</v>
      </c>
      <c r="S6" s="28">
        <v>22</v>
      </c>
      <c r="T6" s="29">
        <v>2</v>
      </c>
      <c r="U6" s="27">
        <v>0</v>
      </c>
      <c r="V6" s="28">
        <v>31</v>
      </c>
      <c r="W6" s="29">
        <v>4</v>
      </c>
      <c r="X6" s="8" t="s">
        <v>1</v>
      </c>
      <c r="Y6" s="9" t="s">
        <v>110</v>
      </c>
      <c r="Z6" s="27">
        <f t="shared" si="6"/>
        <v>0</v>
      </c>
      <c r="AA6" s="28">
        <f t="shared" si="7"/>
        <v>52</v>
      </c>
      <c r="AB6" s="29">
        <f t="shared" si="8"/>
        <v>6</v>
      </c>
      <c r="AC6" s="27">
        <v>0</v>
      </c>
      <c r="AD6" s="28">
        <v>22</v>
      </c>
      <c r="AE6" s="29">
        <v>2</v>
      </c>
      <c r="AF6" s="27">
        <v>0</v>
      </c>
      <c r="AG6" s="28">
        <v>30</v>
      </c>
      <c r="AH6" s="29">
        <v>4</v>
      </c>
    </row>
    <row r="7" spans="1:34" ht="13.5">
      <c r="A7" s="1" t="s">
        <v>4</v>
      </c>
      <c r="B7" s="8" t="s">
        <v>1</v>
      </c>
      <c r="C7" s="9" t="s">
        <v>111</v>
      </c>
      <c r="D7" s="27">
        <f t="shared" si="0"/>
        <v>1</v>
      </c>
      <c r="E7" s="28">
        <f t="shared" si="1"/>
        <v>53</v>
      </c>
      <c r="F7" s="29">
        <f t="shared" si="2"/>
        <v>6</v>
      </c>
      <c r="G7" s="27">
        <v>1</v>
      </c>
      <c r="H7" s="28">
        <v>24</v>
      </c>
      <c r="I7" s="29">
        <v>2</v>
      </c>
      <c r="J7" s="27">
        <v>0</v>
      </c>
      <c r="K7" s="28">
        <v>29</v>
      </c>
      <c r="L7" s="29">
        <v>4</v>
      </c>
      <c r="M7" s="8" t="s">
        <v>1</v>
      </c>
      <c r="N7" s="9" t="s">
        <v>111</v>
      </c>
      <c r="O7" s="27">
        <f t="shared" si="3"/>
        <v>0</v>
      </c>
      <c r="P7" s="28">
        <f t="shared" si="4"/>
        <v>45</v>
      </c>
      <c r="Q7" s="29">
        <f t="shared" si="5"/>
        <v>6</v>
      </c>
      <c r="R7" s="27">
        <v>0</v>
      </c>
      <c r="S7" s="28">
        <v>18</v>
      </c>
      <c r="T7" s="29">
        <v>2</v>
      </c>
      <c r="U7" s="27">
        <v>0</v>
      </c>
      <c r="V7" s="28">
        <v>27</v>
      </c>
      <c r="W7" s="29">
        <v>4</v>
      </c>
      <c r="X7" s="8" t="s">
        <v>1</v>
      </c>
      <c r="Y7" s="9" t="s">
        <v>111</v>
      </c>
      <c r="Z7" s="27">
        <f t="shared" si="6"/>
        <v>0</v>
      </c>
      <c r="AA7" s="28">
        <f t="shared" si="7"/>
        <v>43</v>
      </c>
      <c r="AB7" s="29">
        <f t="shared" si="8"/>
        <v>6</v>
      </c>
      <c r="AC7" s="27">
        <v>0</v>
      </c>
      <c r="AD7" s="28">
        <v>17</v>
      </c>
      <c r="AE7" s="29">
        <v>2</v>
      </c>
      <c r="AF7" s="27">
        <v>0</v>
      </c>
      <c r="AG7" s="28">
        <v>26</v>
      </c>
      <c r="AH7" s="29">
        <v>4</v>
      </c>
    </row>
    <row r="8" spans="1:34" ht="13.5">
      <c r="A8" s="1" t="s">
        <v>5</v>
      </c>
      <c r="B8" s="8" t="s">
        <v>1</v>
      </c>
      <c r="C8" s="9" t="s">
        <v>112</v>
      </c>
      <c r="D8" s="27">
        <f t="shared" si="0"/>
        <v>1</v>
      </c>
      <c r="E8" s="28">
        <f t="shared" si="1"/>
        <v>71</v>
      </c>
      <c r="F8" s="29">
        <f t="shared" si="2"/>
        <v>8</v>
      </c>
      <c r="G8" s="27">
        <v>1</v>
      </c>
      <c r="H8" s="28">
        <v>32</v>
      </c>
      <c r="I8" s="29">
        <v>3</v>
      </c>
      <c r="J8" s="27">
        <v>0</v>
      </c>
      <c r="K8" s="28">
        <v>39</v>
      </c>
      <c r="L8" s="29">
        <v>5</v>
      </c>
      <c r="M8" s="8" t="s">
        <v>1</v>
      </c>
      <c r="N8" s="9" t="s">
        <v>112</v>
      </c>
      <c r="O8" s="27">
        <f t="shared" si="3"/>
        <v>0</v>
      </c>
      <c r="P8" s="28">
        <f t="shared" si="4"/>
        <v>61</v>
      </c>
      <c r="Q8" s="29">
        <f t="shared" si="5"/>
        <v>7</v>
      </c>
      <c r="R8" s="27">
        <v>0</v>
      </c>
      <c r="S8" s="28">
        <v>24</v>
      </c>
      <c r="T8" s="29">
        <v>2</v>
      </c>
      <c r="U8" s="27">
        <v>0</v>
      </c>
      <c r="V8" s="28">
        <v>37</v>
      </c>
      <c r="W8" s="29">
        <v>5</v>
      </c>
      <c r="X8" s="8" t="s">
        <v>1</v>
      </c>
      <c r="Y8" s="9" t="s">
        <v>112</v>
      </c>
      <c r="Z8" s="27">
        <f t="shared" si="6"/>
        <v>0</v>
      </c>
      <c r="AA8" s="28">
        <f t="shared" si="7"/>
        <v>59</v>
      </c>
      <c r="AB8" s="29">
        <f t="shared" si="8"/>
        <v>7</v>
      </c>
      <c r="AC8" s="27">
        <v>0</v>
      </c>
      <c r="AD8" s="28">
        <v>24</v>
      </c>
      <c r="AE8" s="29">
        <v>2</v>
      </c>
      <c r="AF8" s="27">
        <v>0</v>
      </c>
      <c r="AG8" s="28">
        <v>35</v>
      </c>
      <c r="AH8" s="29">
        <v>5</v>
      </c>
    </row>
    <row r="9" spans="1:34" ht="13.5">
      <c r="A9" s="1" t="s">
        <v>6</v>
      </c>
      <c r="B9" s="8" t="s">
        <v>1</v>
      </c>
      <c r="C9" s="9" t="s">
        <v>113</v>
      </c>
      <c r="D9" s="27">
        <f t="shared" si="0"/>
        <v>1</v>
      </c>
      <c r="E9" s="28">
        <f t="shared" si="1"/>
        <v>77</v>
      </c>
      <c r="F9" s="29">
        <f t="shared" si="2"/>
        <v>10</v>
      </c>
      <c r="G9" s="27">
        <v>1</v>
      </c>
      <c r="H9" s="28">
        <v>36</v>
      </c>
      <c r="I9" s="29">
        <v>4</v>
      </c>
      <c r="J9" s="27">
        <v>0</v>
      </c>
      <c r="K9" s="28">
        <v>41</v>
      </c>
      <c r="L9" s="29">
        <v>6</v>
      </c>
      <c r="M9" s="8" t="s">
        <v>1</v>
      </c>
      <c r="N9" s="9" t="s">
        <v>113</v>
      </c>
      <c r="O9" s="27">
        <f t="shared" si="3"/>
        <v>0</v>
      </c>
      <c r="P9" s="28">
        <f t="shared" si="4"/>
        <v>66</v>
      </c>
      <c r="Q9" s="29">
        <f t="shared" si="5"/>
        <v>8</v>
      </c>
      <c r="R9" s="27">
        <v>0</v>
      </c>
      <c r="S9" s="28">
        <v>27</v>
      </c>
      <c r="T9" s="29">
        <v>3</v>
      </c>
      <c r="U9" s="27">
        <v>0</v>
      </c>
      <c r="V9" s="28">
        <v>39</v>
      </c>
      <c r="W9" s="29">
        <v>5</v>
      </c>
      <c r="X9" s="8" t="s">
        <v>1</v>
      </c>
      <c r="Y9" s="9" t="s">
        <v>113</v>
      </c>
      <c r="Z9" s="27">
        <f t="shared" si="6"/>
        <v>0</v>
      </c>
      <c r="AA9" s="28">
        <f t="shared" si="7"/>
        <v>63</v>
      </c>
      <c r="AB9" s="29">
        <f t="shared" si="8"/>
        <v>7</v>
      </c>
      <c r="AC9" s="27">
        <v>0</v>
      </c>
      <c r="AD9" s="28">
        <v>26</v>
      </c>
      <c r="AE9" s="29">
        <v>2</v>
      </c>
      <c r="AF9" s="27">
        <v>0</v>
      </c>
      <c r="AG9" s="28">
        <v>37</v>
      </c>
      <c r="AH9" s="29">
        <v>5</v>
      </c>
    </row>
    <row r="10" spans="1:34" ht="13.5">
      <c r="A10" s="1" t="s">
        <v>7</v>
      </c>
      <c r="B10" s="8" t="s">
        <v>1</v>
      </c>
      <c r="C10" s="9" t="s">
        <v>114</v>
      </c>
      <c r="D10" s="27">
        <f t="shared" si="0"/>
        <v>1</v>
      </c>
      <c r="E10" s="28">
        <f t="shared" si="1"/>
        <v>74</v>
      </c>
      <c r="F10" s="29">
        <f t="shared" si="2"/>
        <v>9</v>
      </c>
      <c r="G10" s="27">
        <v>1</v>
      </c>
      <c r="H10" s="28">
        <v>33</v>
      </c>
      <c r="I10" s="29">
        <v>3</v>
      </c>
      <c r="J10" s="27">
        <v>0</v>
      </c>
      <c r="K10" s="28">
        <v>41</v>
      </c>
      <c r="L10" s="29">
        <v>6</v>
      </c>
      <c r="M10" s="8" t="s">
        <v>1</v>
      </c>
      <c r="N10" s="9" t="s">
        <v>114</v>
      </c>
      <c r="O10" s="27">
        <f t="shared" si="3"/>
        <v>0</v>
      </c>
      <c r="P10" s="28">
        <f t="shared" si="4"/>
        <v>66</v>
      </c>
      <c r="Q10" s="29">
        <f t="shared" si="5"/>
        <v>9</v>
      </c>
      <c r="R10" s="27">
        <v>0</v>
      </c>
      <c r="S10" s="28">
        <v>26</v>
      </c>
      <c r="T10" s="29">
        <v>3</v>
      </c>
      <c r="U10" s="27">
        <v>0</v>
      </c>
      <c r="V10" s="28">
        <v>40</v>
      </c>
      <c r="W10" s="29">
        <v>6</v>
      </c>
      <c r="X10" s="8" t="s">
        <v>1</v>
      </c>
      <c r="Y10" s="9" t="s">
        <v>114</v>
      </c>
      <c r="Z10" s="27">
        <f t="shared" si="6"/>
        <v>0</v>
      </c>
      <c r="AA10" s="28">
        <f t="shared" si="7"/>
        <v>63</v>
      </c>
      <c r="AB10" s="29">
        <f t="shared" si="8"/>
        <v>7</v>
      </c>
      <c r="AC10" s="27">
        <v>0</v>
      </c>
      <c r="AD10" s="28">
        <v>25</v>
      </c>
      <c r="AE10" s="29">
        <v>2</v>
      </c>
      <c r="AF10" s="27">
        <v>0</v>
      </c>
      <c r="AG10" s="28">
        <v>38</v>
      </c>
      <c r="AH10" s="29">
        <v>5</v>
      </c>
    </row>
    <row r="11" spans="1:34" ht="13.5">
      <c r="A11" s="1" t="s">
        <v>8</v>
      </c>
      <c r="B11" s="8" t="s">
        <v>1</v>
      </c>
      <c r="C11" s="9" t="s">
        <v>115</v>
      </c>
      <c r="D11" s="27">
        <f t="shared" si="0"/>
        <v>1</v>
      </c>
      <c r="E11" s="28">
        <f t="shared" si="1"/>
        <v>61</v>
      </c>
      <c r="F11" s="29">
        <f t="shared" si="2"/>
        <v>8</v>
      </c>
      <c r="G11" s="27">
        <v>1</v>
      </c>
      <c r="H11" s="28">
        <v>27</v>
      </c>
      <c r="I11" s="29">
        <v>3</v>
      </c>
      <c r="J11" s="27">
        <v>0</v>
      </c>
      <c r="K11" s="28">
        <v>34</v>
      </c>
      <c r="L11" s="29">
        <v>5</v>
      </c>
      <c r="M11" s="8" t="s">
        <v>1</v>
      </c>
      <c r="N11" s="9" t="s">
        <v>115</v>
      </c>
      <c r="O11" s="27">
        <f t="shared" si="3"/>
        <v>0</v>
      </c>
      <c r="P11" s="28">
        <f t="shared" si="4"/>
        <v>52</v>
      </c>
      <c r="Q11" s="29">
        <f t="shared" si="5"/>
        <v>7</v>
      </c>
      <c r="R11" s="27">
        <v>0</v>
      </c>
      <c r="S11" s="28">
        <v>20</v>
      </c>
      <c r="T11" s="29">
        <v>2</v>
      </c>
      <c r="U11" s="27">
        <v>0</v>
      </c>
      <c r="V11" s="28">
        <v>32</v>
      </c>
      <c r="W11" s="29">
        <v>5</v>
      </c>
      <c r="X11" s="8" t="s">
        <v>1</v>
      </c>
      <c r="Y11" s="9" t="s">
        <v>115</v>
      </c>
      <c r="Z11" s="27">
        <f t="shared" si="6"/>
        <v>0</v>
      </c>
      <c r="AA11" s="28">
        <f t="shared" si="7"/>
        <v>51</v>
      </c>
      <c r="AB11" s="29">
        <f t="shared" si="8"/>
        <v>6</v>
      </c>
      <c r="AC11" s="27">
        <v>0</v>
      </c>
      <c r="AD11" s="28">
        <v>20</v>
      </c>
      <c r="AE11" s="29">
        <v>2</v>
      </c>
      <c r="AF11" s="27">
        <v>0</v>
      </c>
      <c r="AG11" s="28">
        <v>31</v>
      </c>
      <c r="AH11" s="29">
        <v>4</v>
      </c>
    </row>
    <row r="12" spans="1:34" ht="13.5">
      <c r="A12" s="1" t="s">
        <v>9</v>
      </c>
      <c r="B12" s="8" t="s">
        <v>1</v>
      </c>
      <c r="C12" s="9" t="s">
        <v>116</v>
      </c>
      <c r="D12" s="27">
        <f t="shared" si="0"/>
        <v>1</v>
      </c>
      <c r="E12" s="28">
        <f t="shared" si="1"/>
        <v>62</v>
      </c>
      <c r="F12" s="29">
        <f t="shared" si="2"/>
        <v>8</v>
      </c>
      <c r="G12" s="27">
        <v>1</v>
      </c>
      <c r="H12" s="28">
        <v>28</v>
      </c>
      <c r="I12" s="29">
        <v>3</v>
      </c>
      <c r="J12" s="27">
        <v>0</v>
      </c>
      <c r="K12" s="28">
        <v>34</v>
      </c>
      <c r="L12" s="29">
        <v>5</v>
      </c>
      <c r="M12" s="8" t="s">
        <v>1</v>
      </c>
      <c r="N12" s="9" t="s">
        <v>116</v>
      </c>
      <c r="O12" s="27">
        <f t="shared" si="3"/>
        <v>0</v>
      </c>
      <c r="P12" s="28">
        <f t="shared" si="4"/>
        <v>54</v>
      </c>
      <c r="Q12" s="29">
        <f t="shared" si="5"/>
        <v>7</v>
      </c>
      <c r="R12" s="27">
        <v>0</v>
      </c>
      <c r="S12" s="28">
        <v>21</v>
      </c>
      <c r="T12" s="29">
        <v>2</v>
      </c>
      <c r="U12" s="27">
        <v>0</v>
      </c>
      <c r="V12" s="28">
        <v>33</v>
      </c>
      <c r="W12" s="29">
        <v>5</v>
      </c>
      <c r="X12" s="8" t="s">
        <v>1</v>
      </c>
      <c r="Y12" s="9" t="s">
        <v>116</v>
      </c>
      <c r="Z12" s="27">
        <f t="shared" si="6"/>
        <v>0</v>
      </c>
      <c r="AA12" s="28">
        <f t="shared" si="7"/>
        <v>52</v>
      </c>
      <c r="AB12" s="29">
        <f t="shared" si="8"/>
        <v>6</v>
      </c>
      <c r="AC12" s="27">
        <v>0</v>
      </c>
      <c r="AD12" s="28">
        <v>21</v>
      </c>
      <c r="AE12" s="29">
        <v>2</v>
      </c>
      <c r="AF12" s="27">
        <v>0</v>
      </c>
      <c r="AG12" s="28">
        <v>31</v>
      </c>
      <c r="AH12" s="29">
        <v>4</v>
      </c>
    </row>
    <row r="13" spans="1:34" ht="13.5">
      <c r="A13" s="1" t="s">
        <v>10</v>
      </c>
      <c r="B13" s="8" t="s">
        <v>1</v>
      </c>
      <c r="C13" s="9" t="s">
        <v>117</v>
      </c>
      <c r="D13" s="27">
        <f t="shared" si="0"/>
        <v>1</v>
      </c>
      <c r="E13" s="28">
        <f t="shared" si="1"/>
        <v>55</v>
      </c>
      <c r="F13" s="29">
        <f t="shared" si="2"/>
        <v>6</v>
      </c>
      <c r="G13" s="27">
        <v>1</v>
      </c>
      <c r="H13" s="28">
        <v>25</v>
      </c>
      <c r="I13" s="29">
        <v>2</v>
      </c>
      <c r="J13" s="27">
        <v>0</v>
      </c>
      <c r="K13" s="28">
        <v>30</v>
      </c>
      <c r="L13" s="29">
        <v>4</v>
      </c>
      <c r="M13" s="8" t="s">
        <v>1</v>
      </c>
      <c r="N13" s="9" t="s">
        <v>117</v>
      </c>
      <c r="O13" s="27">
        <f t="shared" si="3"/>
        <v>0</v>
      </c>
      <c r="P13" s="28">
        <f t="shared" si="4"/>
        <v>47</v>
      </c>
      <c r="Q13" s="29">
        <f t="shared" si="5"/>
        <v>6</v>
      </c>
      <c r="R13" s="27">
        <v>0</v>
      </c>
      <c r="S13" s="28">
        <v>18</v>
      </c>
      <c r="T13" s="29">
        <v>2</v>
      </c>
      <c r="U13" s="27">
        <v>0</v>
      </c>
      <c r="V13" s="28">
        <v>29</v>
      </c>
      <c r="W13" s="29">
        <v>4</v>
      </c>
      <c r="X13" s="8" t="s">
        <v>1</v>
      </c>
      <c r="Y13" s="9" t="s">
        <v>117</v>
      </c>
      <c r="Z13" s="27">
        <f t="shared" si="6"/>
        <v>0</v>
      </c>
      <c r="AA13" s="28">
        <f t="shared" si="7"/>
        <v>46</v>
      </c>
      <c r="AB13" s="29">
        <f t="shared" si="8"/>
        <v>6</v>
      </c>
      <c r="AC13" s="27">
        <v>0</v>
      </c>
      <c r="AD13" s="28">
        <v>18</v>
      </c>
      <c r="AE13" s="29">
        <v>2</v>
      </c>
      <c r="AF13" s="27">
        <v>0</v>
      </c>
      <c r="AG13" s="28">
        <v>28</v>
      </c>
      <c r="AH13" s="29">
        <v>4</v>
      </c>
    </row>
    <row r="14" spans="1:34" ht="13.5">
      <c r="A14" s="1" t="s">
        <v>11</v>
      </c>
      <c r="B14" s="8" t="s">
        <v>1</v>
      </c>
      <c r="C14" s="9" t="s">
        <v>118</v>
      </c>
      <c r="D14" s="27">
        <f t="shared" si="0"/>
        <v>1</v>
      </c>
      <c r="E14" s="28">
        <f t="shared" si="1"/>
        <v>84</v>
      </c>
      <c r="F14" s="29">
        <f t="shared" si="2"/>
        <v>11</v>
      </c>
      <c r="G14" s="27">
        <v>1</v>
      </c>
      <c r="H14" s="28">
        <v>37</v>
      </c>
      <c r="I14" s="29">
        <v>4</v>
      </c>
      <c r="J14" s="27">
        <v>0</v>
      </c>
      <c r="K14" s="28">
        <v>47</v>
      </c>
      <c r="L14" s="29">
        <v>7</v>
      </c>
      <c r="M14" s="8" t="s">
        <v>1</v>
      </c>
      <c r="N14" s="9" t="s">
        <v>118</v>
      </c>
      <c r="O14" s="27">
        <f t="shared" si="3"/>
        <v>0</v>
      </c>
      <c r="P14" s="28">
        <f t="shared" si="4"/>
        <v>74</v>
      </c>
      <c r="Q14" s="29">
        <f t="shared" si="5"/>
        <v>9</v>
      </c>
      <c r="R14" s="27">
        <v>0</v>
      </c>
      <c r="S14" s="28">
        <v>29</v>
      </c>
      <c r="T14" s="29">
        <v>3</v>
      </c>
      <c r="U14" s="27">
        <v>0</v>
      </c>
      <c r="V14" s="28">
        <v>45</v>
      </c>
      <c r="W14" s="29">
        <v>6</v>
      </c>
      <c r="X14" s="8" t="s">
        <v>1</v>
      </c>
      <c r="Y14" s="9" t="s">
        <v>118</v>
      </c>
      <c r="Z14" s="27">
        <f t="shared" si="6"/>
        <v>0</v>
      </c>
      <c r="AA14" s="28">
        <f t="shared" si="7"/>
        <v>71</v>
      </c>
      <c r="AB14" s="29">
        <f t="shared" si="8"/>
        <v>9</v>
      </c>
      <c r="AC14" s="27">
        <v>0</v>
      </c>
      <c r="AD14" s="28">
        <v>28</v>
      </c>
      <c r="AE14" s="29">
        <v>3</v>
      </c>
      <c r="AF14" s="27">
        <v>0</v>
      </c>
      <c r="AG14" s="28">
        <v>43</v>
      </c>
      <c r="AH14" s="29">
        <v>6</v>
      </c>
    </row>
    <row r="15" spans="1:34" ht="13.5">
      <c r="A15" s="1" t="s">
        <v>12</v>
      </c>
      <c r="B15" s="8" t="s">
        <v>1</v>
      </c>
      <c r="C15" s="9" t="s">
        <v>119</v>
      </c>
      <c r="D15" s="27">
        <f t="shared" si="0"/>
        <v>2</v>
      </c>
      <c r="E15" s="28">
        <f t="shared" si="1"/>
        <v>152</v>
      </c>
      <c r="F15" s="29">
        <f t="shared" si="2"/>
        <v>20</v>
      </c>
      <c r="G15" s="27">
        <v>2</v>
      </c>
      <c r="H15" s="28">
        <v>68</v>
      </c>
      <c r="I15" s="29">
        <v>8</v>
      </c>
      <c r="J15" s="27">
        <v>0</v>
      </c>
      <c r="K15" s="28">
        <v>84</v>
      </c>
      <c r="L15" s="29">
        <v>12</v>
      </c>
      <c r="M15" s="8" t="s">
        <v>1</v>
      </c>
      <c r="N15" s="9" t="s">
        <v>119</v>
      </c>
      <c r="O15" s="27">
        <f t="shared" si="3"/>
        <v>1</v>
      </c>
      <c r="P15" s="28">
        <f t="shared" si="4"/>
        <v>132</v>
      </c>
      <c r="Q15" s="29">
        <f t="shared" si="5"/>
        <v>16</v>
      </c>
      <c r="R15" s="27">
        <v>1</v>
      </c>
      <c r="S15" s="28">
        <v>52</v>
      </c>
      <c r="T15" s="29">
        <v>5</v>
      </c>
      <c r="U15" s="27">
        <v>0</v>
      </c>
      <c r="V15" s="28">
        <v>80</v>
      </c>
      <c r="W15" s="29">
        <v>11</v>
      </c>
      <c r="X15" s="8" t="s">
        <v>1</v>
      </c>
      <c r="Y15" s="9" t="s">
        <v>119</v>
      </c>
      <c r="Z15" s="27">
        <f t="shared" si="6"/>
        <v>1</v>
      </c>
      <c r="AA15" s="28">
        <f t="shared" si="7"/>
        <v>127</v>
      </c>
      <c r="AB15" s="29">
        <f t="shared" si="8"/>
        <v>16</v>
      </c>
      <c r="AC15" s="27">
        <v>1</v>
      </c>
      <c r="AD15" s="28">
        <v>50</v>
      </c>
      <c r="AE15" s="29">
        <v>5</v>
      </c>
      <c r="AF15" s="27">
        <v>0</v>
      </c>
      <c r="AG15" s="28">
        <v>77</v>
      </c>
      <c r="AH15" s="29">
        <v>11</v>
      </c>
    </row>
    <row r="16" spans="1:34" ht="13.5">
      <c r="A16" s="1" t="s">
        <v>13</v>
      </c>
      <c r="B16" s="8" t="s">
        <v>1</v>
      </c>
      <c r="C16" s="9" t="s">
        <v>120</v>
      </c>
      <c r="D16" s="27">
        <f t="shared" si="0"/>
        <v>2</v>
      </c>
      <c r="E16" s="28">
        <f t="shared" si="1"/>
        <v>160</v>
      </c>
      <c r="F16" s="29">
        <f t="shared" si="2"/>
        <v>20</v>
      </c>
      <c r="G16" s="27">
        <v>2</v>
      </c>
      <c r="H16" s="28">
        <v>74</v>
      </c>
      <c r="I16" s="29">
        <v>8</v>
      </c>
      <c r="J16" s="27">
        <v>0</v>
      </c>
      <c r="K16" s="28">
        <v>86</v>
      </c>
      <c r="L16" s="29">
        <v>12</v>
      </c>
      <c r="M16" s="8" t="s">
        <v>1</v>
      </c>
      <c r="N16" s="9" t="s">
        <v>120</v>
      </c>
      <c r="O16" s="27">
        <f t="shared" si="3"/>
        <v>1</v>
      </c>
      <c r="P16" s="28">
        <f t="shared" si="4"/>
        <v>138</v>
      </c>
      <c r="Q16" s="29">
        <f t="shared" si="5"/>
        <v>18</v>
      </c>
      <c r="R16" s="27">
        <v>1</v>
      </c>
      <c r="S16" s="28">
        <v>55</v>
      </c>
      <c r="T16" s="29">
        <v>6</v>
      </c>
      <c r="U16" s="27">
        <v>0</v>
      </c>
      <c r="V16" s="28">
        <v>83</v>
      </c>
      <c r="W16" s="29">
        <v>12</v>
      </c>
      <c r="X16" s="8" t="s">
        <v>1</v>
      </c>
      <c r="Y16" s="9" t="s">
        <v>120</v>
      </c>
      <c r="Z16" s="27">
        <f t="shared" si="6"/>
        <v>1</v>
      </c>
      <c r="AA16" s="28">
        <f t="shared" si="7"/>
        <v>133</v>
      </c>
      <c r="AB16" s="29">
        <f t="shared" si="8"/>
        <v>17</v>
      </c>
      <c r="AC16" s="27">
        <v>1</v>
      </c>
      <c r="AD16" s="28">
        <v>54</v>
      </c>
      <c r="AE16" s="29">
        <v>6</v>
      </c>
      <c r="AF16" s="27">
        <v>0</v>
      </c>
      <c r="AG16" s="28">
        <v>79</v>
      </c>
      <c r="AH16" s="29">
        <v>11</v>
      </c>
    </row>
    <row r="17" spans="1:34" ht="13.5">
      <c r="A17" s="1" t="s">
        <v>14</v>
      </c>
      <c r="B17" s="8" t="s">
        <v>1</v>
      </c>
      <c r="C17" s="9" t="s">
        <v>121</v>
      </c>
      <c r="D17" s="27">
        <f t="shared" si="0"/>
        <v>1</v>
      </c>
      <c r="E17" s="28">
        <f t="shared" si="1"/>
        <v>75</v>
      </c>
      <c r="F17" s="29">
        <f t="shared" si="2"/>
        <v>10</v>
      </c>
      <c r="G17" s="27">
        <v>1</v>
      </c>
      <c r="H17" s="28">
        <v>36</v>
      </c>
      <c r="I17" s="29">
        <v>4</v>
      </c>
      <c r="J17" s="27">
        <v>0</v>
      </c>
      <c r="K17" s="28">
        <v>39</v>
      </c>
      <c r="L17" s="29">
        <v>6</v>
      </c>
      <c r="M17" s="8" t="s">
        <v>1</v>
      </c>
      <c r="N17" s="9" t="s">
        <v>121</v>
      </c>
      <c r="O17" s="27">
        <f t="shared" si="3"/>
        <v>0</v>
      </c>
      <c r="P17" s="28">
        <f t="shared" si="4"/>
        <v>64</v>
      </c>
      <c r="Q17" s="29">
        <f t="shared" si="5"/>
        <v>7</v>
      </c>
      <c r="R17" s="27">
        <v>0</v>
      </c>
      <c r="S17" s="28">
        <v>26</v>
      </c>
      <c r="T17" s="29">
        <v>2</v>
      </c>
      <c r="U17" s="27">
        <v>0</v>
      </c>
      <c r="V17" s="28">
        <v>38</v>
      </c>
      <c r="W17" s="29">
        <v>5</v>
      </c>
      <c r="X17" s="8" t="s">
        <v>1</v>
      </c>
      <c r="Y17" s="9" t="s">
        <v>121</v>
      </c>
      <c r="Z17" s="27">
        <f t="shared" si="6"/>
        <v>0</v>
      </c>
      <c r="AA17" s="28">
        <f t="shared" si="7"/>
        <v>62</v>
      </c>
      <c r="AB17" s="29">
        <f t="shared" si="8"/>
        <v>8</v>
      </c>
      <c r="AC17" s="27">
        <v>0</v>
      </c>
      <c r="AD17" s="28">
        <v>26</v>
      </c>
      <c r="AE17" s="29">
        <v>3</v>
      </c>
      <c r="AF17" s="27">
        <v>0</v>
      </c>
      <c r="AG17" s="28">
        <v>36</v>
      </c>
      <c r="AH17" s="29">
        <v>5</v>
      </c>
    </row>
    <row r="18" spans="1:34" ht="13.5">
      <c r="A18" s="1" t="s">
        <v>15</v>
      </c>
      <c r="B18" s="8" t="s">
        <v>1</v>
      </c>
      <c r="C18" s="9" t="s">
        <v>122</v>
      </c>
      <c r="D18" s="27">
        <f t="shared" si="0"/>
        <v>1</v>
      </c>
      <c r="E18" s="28">
        <f t="shared" si="1"/>
        <v>122</v>
      </c>
      <c r="F18" s="29">
        <f t="shared" si="2"/>
        <v>15</v>
      </c>
      <c r="G18" s="27">
        <v>1</v>
      </c>
      <c r="H18" s="28">
        <v>56</v>
      </c>
      <c r="I18" s="29">
        <v>6</v>
      </c>
      <c r="J18" s="27">
        <v>0</v>
      </c>
      <c r="K18" s="28">
        <v>66</v>
      </c>
      <c r="L18" s="29">
        <v>9</v>
      </c>
      <c r="M18" s="8" t="s">
        <v>1</v>
      </c>
      <c r="N18" s="9" t="s">
        <v>122</v>
      </c>
      <c r="O18" s="27">
        <f t="shared" si="3"/>
        <v>0</v>
      </c>
      <c r="P18" s="28">
        <f t="shared" si="4"/>
        <v>104</v>
      </c>
      <c r="Q18" s="29">
        <f t="shared" si="5"/>
        <v>13</v>
      </c>
      <c r="R18" s="27">
        <v>0</v>
      </c>
      <c r="S18" s="28">
        <v>41</v>
      </c>
      <c r="T18" s="29">
        <v>4</v>
      </c>
      <c r="U18" s="27">
        <v>0</v>
      </c>
      <c r="V18" s="28">
        <v>63</v>
      </c>
      <c r="W18" s="29">
        <v>9</v>
      </c>
      <c r="X18" s="8" t="s">
        <v>1</v>
      </c>
      <c r="Y18" s="9" t="s">
        <v>122</v>
      </c>
      <c r="Z18" s="27">
        <f t="shared" si="6"/>
        <v>1</v>
      </c>
      <c r="AA18" s="28">
        <f t="shared" si="7"/>
        <v>101</v>
      </c>
      <c r="AB18" s="29">
        <f t="shared" si="8"/>
        <v>13</v>
      </c>
      <c r="AC18" s="27">
        <v>1</v>
      </c>
      <c r="AD18" s="28">
        <v>41</v>
      </c>
      <c r="AE18" s="29">
        <v>5</v>
      </c>
      <c r="AF18" s="27">
        <v>0</v>
      </c>
      <c r="AG18" s="28">
        <v>60</v>
      </c>
      <c r="AH18" s="29">
        <v>8</v>
      </c>
    </row>
    <row r="19" spans="1:34" ht="13.5">
      <c r="A19" s="1" t="s">
        <v>16</v>
      </c>
      <c r="B19" s="8" t="s">
        <v>1</v>
      </c>
      <c r="C19" s="9" t="s">
        <v>123</v>
      </c>
      <c r="D19" s="27">
        <f t="shared" si="0"/>
        <v>1</v>
      </c>
      <c r="E19" s="28">
        <f t="shared" si="1"/>
        <v>85</v>
      </c>
      <c r="F19" s="29">
        <f t="shared" si="2"/>
        <v>11</v>
      </c>
      <c r="G19" s="27">
        <v>1</v>
      </c>
      <c r="H19" s="28">
        <v>40</v>
      </c>
      <c r="I19" s="29">
        <v>5</v>
      </c>
      <c r="J19" s="27">
        <v>0</v>
      </c>
      <c r="K19" s="28">
        <v>45</v>
      </c>
      <c r="L19" s="29">
        <v>6</v>
      </c>
      <c r="M19" s="8" t="s">
        <v>1</v>
      </c>
      <c r="N19" s="9" t="s">
        <v>123</v>
      </c>
      <c r="O19" s="27">
        <f t="shared" si="3"/>
        <v>0</v>
      </c>
      <c r="P19" s="28">
        <f t="shared" si="4"/>
        <v>73</v>
      </c>
      <c r="Q19" s="29">
        <f t="shared" si="5"/>
        <v>9</v>
      </c>
      <c r="R19" s="27">
        <v>0</v>
      </c>
      <c r="S19" s="28">
        <v>30</v>
      </c>
      <c r="T19" s="29">
        <v>3</v>
      </c>
      <c r="U19" s="27">
        <v>0</v>
      </c>
      <c r="V19" s="28">
        <v>43</v>
      </c>
      <c r="W19" s="29">
        <v>6</v>
      </c>
      <c r="X19" s="8" t="s">
        <v>1</v>
      </c>
      <c r="Y19" s="9" t="s">
        <v>123</v>
      </c>
      <c r="Z19" s="27">
        <f t="shared" si="6"/>
        <v>0</v>
      </c>
      <c r="AA19" s="28">
        <f t="shared" si="7"/>
        <v>71</v>
      </c>
      <c r="AB19" s="29">
        <f t="shared" si="8"/>
        <v>10</v>
      </c>
      <c r="AC19" s="27">
        <v>0</v>
      </c>
      <c r="AD19" s="28">
        <v>30</v>
      </c>
      <c r="AE19" s="29">
        <v>4</v>
      </c>
      <c r="AF19" s="27">
        <v>0</v>
      </c>
      <c r="AG19" s="28">
        <v>41</v>
      </c>
      <c r="AH19" s="29">
        <v>6</v>
      </c>
    </row>
    <row r="20" spans="1:34" ht="13.5">
      <c r="A20" s="1" t="s">
        <v>17</v>
      </c>
      <c r="B20" s="8" t="s">
        <v>1</v>
      </c>
      <c r="C20" s="9" t="s">
        <v>124</v>
      </c>
      <c r="D20" s="27">
        <f t="shared" si="0"/>
        <v>3</v>
      </c>
      <c r="E20" s="28">
        <f t="shared" si="1"/>
        <v>158</v>
      </c>
      <c r="F20" s="29">
        <f t="shared" si="2"/>
        <v>19</v>
      </c>
      <c r="G20" s="27">
        <v>3</v>
      </c>
      <c r="H20" s="28">
        <v>77</v>
      </c>
      <c r="I20" s="29">
        <v>8</v>
      </c>
      <c r="J20" s="27">
        <v>0</v>
      </c>
      <c r="K20" s="28">
        <v>81</v>
      </c>
      <c r="L20" s="29">
        <v>11</v>
      </c>
      <c r="M20" s="8" t="s">
        <v>1</v>
      </c>
      <c r="N20" s="9" t="s">
        <v>124</v>
      </c>
      <c r="O20" s="27">
        <f t="shared" si="3"/>
        <v>0</v>
      </c>
      <c r="P20" s="28">
        <f t="shared" si="4"/>
        <v>133</v>
      </c>
      <c r="Q20" s="29">
        <f t="shared" si="5"/>
        <v>17</v>
      </c>
      <c r="R20" s="27">
        <v>0</v>
      </c>
      <c r="S20" s="28">
        <v>55</v>
      </c>
      <c r="T20" s="29">
        <v>6</v>
      </c>
      <c r="U20" s="27">
        <v>0</v>
      </c>
      <c r="V20" s="28">
        <v>78</v>
      </c>
      <c r="W20" s="29">
        <v>11</v>
      </c>
      <c r="X20" s="8" t="s">
        <v>1</v>
      </c>
      <c r="Y20" s="9" t="s">
        <v>124</v>
      </c>
      <c r="Z20" s="27">
        <f t="shared" si="6"/>
        <v>1</v>
      </c>
      <c r="AA20" s="28">
        <f t="shared" si="7"/>
        <v>130</v>
      </c>
      <c r="AB20" s="29">
        <f t="shared" si="8"/>
        <v>16</v>
      </c>
      <c r="AC20" s="27">
        <v>1</v>
      </c>
      <c r="AD20" s="28">
        <v>56</v>
      </c>
      <c r="AE20" s="29">
        <v>6</v>
      </c>
      <c r="AF20" s="27">
        <v>0</v>
      </c>
      <c r="AG20" s="28">
        <v>74</v>
      </c>
      <c r="AH20" s="29">
        <v>10</v>
      </c>
    </row>
    <row r="21" spans="1:34" ht="13.5">
      <c r="A21" s="1" t="s">
        <v>18</v>
      </c>
      <c r="B21" s="8" t="s">
        <v>1</v>
      </c>
      <c r="C21" s="9" t="s">
        <v>125</v>
      </c>
      <c r="D21" s="27">
        <f t="shared" si="0"/>
        <v>1</v>
      </c>
      <c r="E21" s="28">
        <f t="shared" si="1"/>
        <v>97</v>
      </c>
      <c r="F21" s="29">
        <f t="shared" si="2"/>
        <v>12</v>
      </c>
      <c r="G21" s="27">
        <v>1</v>
      </c>
      <c r="H21" s="28">
        <v>43</v>
      </c>
      <c r="I21" s="29">
        <v>4</v>
      </c>
      <c r="J21" s="27">
        <v>0</v>
      </c>
      <c r="K21" s="28">
        <v>54</v>
      </c>
      <c r="L21" s="29">
        <v>8</v>
      </c>
      <c r="M21" s="8" t="s">
        <v>1</v>
      </c>
      <c r="N21" s="9" t="s">
        <v>125</v>
      </c>
      <c r="O21" s="27">
        <f t="shared" si="3"/>
        <v>0</v>
      </c>
      <c r="P21" s="28">
        <f t="shared" si="4"/>
        <v>85</v>
      </c>
      <c r="Q21" s="29">
        <f t="shared" si="5"/>
        <v>10</v>
      </c>
      <c r="R21" s="27">
        <v>0</v>
      </c>
      <c r="S21" s="28">
        <v>33</v>
      </c>
      <c r="T21" s="29">
        <v>3</v>
      </c>
      <c r="U21" s="27">
        <v>0</v>
      </c>
      <c r="V21" s="28">
        <v>52</v>
      </c>
      <c r="W21" s="29">
        <v>7</v>
      </c>
      <c r="X21" s="8" t="s">
        <v>1</v>
      </c>
      <c r="Y21" s="9" t="s">
        <v>125</v>
      </c>
      <c r="Z21" s="27">
        <f t="shared" si="6"/>
        <v>1</v>
      </c>
      <c r="AA21" s="28">
        <f t="shared" si="7"/>
        <v>83</v>
      </c>
      <c r="AB21" s="29">
        <f t="shared" si="8"/>
        <v>10</v>
      </c>
      <c r="AC21" s="27">
        <v>1</v>
      </c>
      <c r="AD21" s="28">
        <v>33</v>
      </c>
      <c r="AE21" s="29">
        <v>3</v>
      </c>
      <c r="AF21" s="27">
        <v>0</v>
      </c>
      <c r="AG21" s="28">
        <v>50</v>
      </c>
      <c r="AH21" s="29">
        <v>7</v>
      </c>
    </row>
    <row r="22" spans="1:34" ht="13.5">
      <c r="A22" s="1" t="s">
        <v>19</v>
      </c>
      <c r="B22" s="8" t="s">
        <v>1</v>
      </c>
      <c r="C22" s="9" t="s">
        <v>126</v>
      </c>
      <c r="D22" s="27">
        <f t="shared" si="0"/>
        <v>1</v>
      </c>
      <c r="E22" s="28">
        <f t="shared" si="1"/>
        <v>90</v>
      </c>
      <c r="F22" s="29">
        <f t="shared" si="2"/>
        <v>11</v>
      </c>
      <c r="G22" s="27">
        <v>1</v>
      </c>
      <c r="H22" s="28">
        <v>39</v>
      </c>
      <c r="I22" s="29">
        <v>4</v>
      </c>
      <c r="J22" s="27">
        <v>0</v>
      </c>
      <c r="K22" s="28">
        <v>51</v>
      </c>
      <c r="L22" s="29">
        <v>7</v>
      </c>
      <c r="M22" s="8" t="s">
        <v>1</v>
      </c>
      <c r="N22" s="9" t="s">
        <v>126</v>
      </c>
      <c r="O22" s="27">
        <f t="shared" si="3"/>
        <v>0</v>
      </c>
      <c r="P22" s="28">
        <f t="shared" si="4"/>
        <v>79</v>
      </c>
      <c r="Q22" s="29">
        <f t="shared" si="5"/>
        <v>10</v>
      </c>
      <c r="R22" s="27">
        <v>0</v>
      </c>
      <c r="S22" s="28">
        <v>30</v>
      </c>
      <c r="T22" s="29">
        <v>3</v>
      </c>
      <c r="U22" s="27">
        <v>0</v>
      </c>
      <c r="V22" s="28">
        <v>49</v>
      </c>
      <c r="W22" s="29">
        <v>7</v>
      </c>
      <c r="X22" s="8" t="s">
        <v>1</v>
      </c>
      <c r="Y22" s="9" t="s">
        <v>126</v>
      </c>
      <c r="Z22" s="27">
        <f t="shared" si="6"/>
        <v>1</v>
      </c>
      <c r="AA22" s="28">
        <f t="shared" si="7"/>
        <v>76</v>
      </c>
      <c r="AB22" s="29">
        <f t="shared" si="8"/>
        <v>10</v>
      </c>
      <c r="AC22" s="27">
        <v>1</v>
      </c>
      <c r="AD22" s="28">
        <v>29</v>
      </c>
      <c r="AE22" s="29">
        <v>3</v>
      </c>
      <c r="AF22" s="27">
        <v>0</v>
      </c>
      <c r="AG22" s="28">
        <v>47</v>
      </c>
      <c r="AH22" s="29">
        <v>7</v>
      </c>
    </row>
    <row r="23" spans="1:34" ht="13.5">
      <c r="A23" s="1" t="s">
        <v>20</v>
      </c>
      <c r="B23" s="8" t="s">
        <v>1</v>
      </c>
      <c r="C23" s="9" t="s">
        <v>127</v>
      </c>
      <c r="D23" s="27">
        <f t="shared" si="0"/>
        <v>1</v>
      </c>
      <c r="E23" s="28">
        <f t="shared" si="1"/>
        <v>101</v>
      </c>
      <c r="F23" s="29">
        <f t="shared" si="2"/>
        <v>12</v>
      </c>
      <c r="G23" s="27">
        <v>1</v>
      </c>
      <c r="H23" s="28">
        <v>43</v>
      </c>
      <c r="I23" s="29">
        <v>4</v>
      </c>
      <c r="J23" s="27">
        <v>0</v>
      </c>
      <c r="K23" s="28">
        <v>58</v>
      </c>
      <c r="L23" s="29">
        <v>8</v>
      </c>
      <c r="M23" s="8" t="s">
        <v>1</v>
      </c>
      <c r="N23" s="9" t="s">
        <v>127</v>
      </c>
      <c r="O23" s="27">
        <f t="shared" si="3"/>
        <v>0</v>
      </c>
      <c r="P23" s="28">
        <f t="shared" si="4"/>
        <v>89</v>
      </c>
      <c r="Q23" s="29">
        <f t="shared" si="5"/>
        <v>12</v>
      </c>
      <c r="R23" s="27">
        <v>0</v>
      </c>
      <c r="S23" s="28">
        <v>34</v>
      </c>
      <c r="T23" s="29">
        <v>4</v>
      </c>
      <c r="U23" s="27">
        <v>0</v>
      </c>
      <c r="V23" s="28">
        <v>55</v>
      </c>
      <c r="W23" s="29">
        <v>8</v>
      </c>
      <c r="X23" s="8" t="s">
        <v>1</v>
      </c>
      <c r="Y23" s="9" t="s">
        <v>127</v>
      </c>
      <c r="Z23" s="27">
        <f t="shared" si="6"/>
        <v>1</v>
      </c>
      <c r="AA23" s="28">
        <f t="shared" si="7"/>
        <v>86</v>
      </c>
      <c r="AB23" s="29">
        <f t="shared" si="8"/>
        <v>10</v>
      </c>
      <c r="AC23" s="27">
        <v>1</v>
      </c>
      <c r="AD23" s="28">
        <v>33</v>
      </c>
      <c r="AE23" s="29">
        <v>3</v>
      </c>
      <c r="AF23" s="27">
        <v>0</v>
      </c>
      <c r="AG23" s="28">
        <v>53</v>
      </c>
      <c r="AH23" s="29">
        <v>7</v>
      </c>
    </row>
    <row r="24" spans="1:34" ht="13.5">
      <c r="A24" s="1" t="s">
        <v>21</v>
      </c>
      <c r="B24" s="8" t="s">
        <v>1</v>
      </c>
      <c r="C24" s="9" t="s">
        <v>128</v>
      </c>
      <c r="D24" s="27">
        <f t="shared" si="0"/>
        <v>1</v>
      </c>
      <c r="E24" s="28">
        <f t="shared" si="1"/>
        <v>134</v>
      </c>
      <c r="F24" s="29">
        <f t="shared" si="2"/>
        <v>17</v>
      </c>
      <c r="G24" s="27">
        <v>1</v>
      </c>
      <c r="H24" s="28">
        <v>58</v>
      </c>
      <c r="I24" s="29">
        <v>6</v>
      </c>
      <c r="J24" s="27">
        <v>0</v>
      </c>
      <c r="K24" s="28">
        <v>76</v>
      </c>
      <c r="L24" s="29">
        <v>11</v>
      </c>
      <c r="M24" s="8" t="s">
        <v>1</v>
      </c>
      <c r="N24" s="9" t="s">
        <v>128</v>
      </c>
      <c r="O24" s="27">
        <f t="shared" si="3"/>
        <v>0</v>
      </c>
      <c r="P24" s="28">
        <f t="shared" si="4"/>
        <v>117</v>
      </c>
      <c r="Q24" s="29">
        <f t="shared" si="5"/>
        <v>15</v>
      </c>
      <c r="R24" s="27">
        <v>0</v>
      </c>
      <c r="S24" s="28">
        <v>45</v>
      </c>
      <c r="T24" s="29">
        <v>5</v>
      </c>
      <c r="U24" s="27">
        <v>0</v>
      </c>
      <c r="V24" s="28">
        <v>72</v>
      </c>
      <c r="W24" s="29">
        <v>10</v>
      </c>
      <c r="X24" s="8" t="s">
        <v>1</v>
      </c>
      <c r="Y24" s="9" t="s">
        <v>128</v>
      </c>
      <c r="Z24" s="27">
        <f t="shared" si="6"/>
        <v>1</v>
      </c>
      <c r="AA24" s="28">
        <f t="shared" si="7"/>
        <v>113</v>
      </c>
      <c r="AB24" s="29">
        <f t="shared" si="8"/>
        <v>15</v>
      </c>
      <c r="AC24" s="27">
        <v>1</v>
      </c>
      <c r="AD24" s="28">
        <v>43</v>
      </c>
      <c r="AE24" s="29">
        <v>5</v>
      </c>
      <c r="AF24" s="27">
        <v>0</v>
      </c>
      <c r="AG24" s="28">
        <v>70</v>
      </c>
      <c r="AH24" s="29">
        <v>10</v>
      </c>
    </row>
    <row r="25" spans="1:34" ht="13.5">
      <c r="A25" s="1" t="s">
        <v>22</v>
      </c>
      <c r="B25" s="8" t="s">
        <v>1</v>
      </c>
      <c r="C25" s="9" t="s">
        <v>129</v>
      </c>
      <c r="D25" s="27">
        <f t="shared" si="0"/>
        <v>1</v>
      </c>
      <c r="E25" s="28">
        <f t="shared" si="1"/>
        <v>114</v>
      </c>
      <c r="F25" s="29">
        <f t="shared" si="2"/>
        <v>14</v>
      </c>
      <c r="G25" s="27">
        <v>1</v>
      </c>
      <c r="H25" s="28">
        <v>50</v>
      </c>
      <c r="I25" s="29">
        <v>5</v>
      </c>
      <c r="J25" s="27">
        <v>0</v>
      </c>
      <c r="K25" s="28">
        <v>64</v>
      </c>
      <c r="L25" s="29">
        <v>9</v>
      </c>
      <c r="M25" s="8" t="s">
        <v>1</v>
      </c>
      <c r="N25" s="9" t="s">
        <v>129</v>
      </c>
      <c r="O25" s="27">
        <f t="shared" si="3"/>
        <v>0</v>
      </c>
      <c r="P25" s="28">
        <f t="shared" si="4"/>
        <v>99</v>
      </c>
      <c r="Q25" s="29">
        <f t="shared" si="5"/>
        <v>13</v>
      </c>
      <c r="R25" s="27">
        <v>0</v>
      </c>
      <c r="S25" s="28">
        <v>38</v>
      </c>
      <c r="T25" s="29">
        <v>4</v>
      </c>
      <c r="U25" s="27">
        <v>0</v>
      </c>
      <c r="V25" s="28">
        <v>61</v>
      </c>
      <c r="W25" s="29">
        <v>9</v>
      </c>
      <c r="X25" s="8" t="s">
        <v>1</v>
      </c>
      <c r="Y25" s="9" t="s">
        <v>129</v>
      </c>
      <c r="Z25" s="27">
        <f t="shared" si="6"/>
        <v>1</v>
      </c>
      <c r="AA25" s="28">
        <f t="shared" si="7"/>
        <v>96</v>
      </c>
      <c r="AB25" s="29">
        <f t="shared" si="8"/>
        <v>12</v>
      </c>
      <c r="AC25" s="27">
        <v>1</v>
      </c>
      <c r="AD25" s="28">
        <v>37</v>
      </c>
      <c r="AE25" s="29">
        <v>4</v>
      </c>
      <c r="AF25" s="27">
        <v>0</v>
      </c>
      <c r="AG25" s="28">
        <v>59</v>
      </c>
      <c r="AH25" s="29">
        <v>8</v>
      </c>
    </row>
    <row r="26" spans="1:34" ht="13.5">
      <c r="A26" s="1" t="s">
        <v>23</v>
      </c>
      <c r="B26" s="8" t="s">
        <v>1</v>
      </c>
      <c r="C26" s="9" t="s">
        <v>130</v>
      </c>
      <c r="D26" s="27">
        <f t="shared" si="0"/>
        <v>3</v>
      </c>
      <c r="E26" s="28">
        <f t="shared" si="1"/>
        <v>174</v>
      </c>
      <c r="F26" s="29">
        <f t="shared" si="2"/>
        <v>23</v>
      </c>
      <c r="G26" s="27">
        <v>2</v>
      </c>
      <c r="H26" s="28">
        <v>76</v>
      </c>
      <c r="I26" s="29">
        <v>9</v>
      </c>
      <c r="J26" s="27">
        <v>1</v>
      </c>
      <c r="K26" s="28">
        <v>98</v>
      </c>
      <c r="L26" s="29">
        <v>14</v>
      </c>
      <c r="M26" s="8" t="s">
        <v>1</v>
      </c>
      <c r="N26" s="9" t="s">
        <v>130</v>
      </c>
      <c r="O26" s="27">
        <f t="shared" si="3"/>
        <v>1</v>
      </c>
      <c r="P26" s="28">
        <f t="shared" si="4"/>
        <v>152</v>
      </c>
      <c r="Q26" s="29">
        <f t="shared" si="5"/>
        <v>19</v>
      </c>
      <c r="R26" s="27">
        <v>1</v>
      </c>
      <c r="S26" s="28">
        <v>59</v>
      </c>
      <c r="T26" s="29">
        <v>6</v>
      </c>
      <c r="U26" s="27">
        <v>0</v>
      </c>
      <c r="V26" s="28">
        <v>93</v>
      </c>
      <c r="W26" s="29">
        <v>13</v>
      </c>
      <c r="X26" s="8" t="s">
        <v>1</v>
      </c>
      <c r="Y26" s="9" t="s">
        <v>130</v>
      </c>
      <c r="Z26" s="27">
        <f t="shared" si="6"/>
        <v>1</v>
      </c>
      <c r="AA26" s="28">
        <f t="shared" si="7"/>
        <v>146</v>
      </c>
      <c r="AB26" s="29">
        <f t="shared" si="8"/>
        <v>19</v>
      </c>
      <c r="AC26" s="27">
        <v>1</v>
      </c>
      <c r="AD26" s="28">
        <v>56</v>
      </c>
      <c r="AE26" s="29">
        <v>6</v>
      </c>
      <c r="AF26" s="27">
        <v>0</v>
      </c>
      <c r="AG26" s="28">
        <v>90</v>
      </c>
      <c r="AH26" s="29">
        <v>13</v>
      </c>
    </row>
    <row r="27" spans="1:34" ht="14.25" thickBot="1">
      <c r="A27" s="1" t="s">
        <v>24</v>
      </c>
      <c r="B27" s="10" t="s">
        <v>1</v>
      </c>
      <c r="C27" s="11" t="s">
        <v>131</v>
      </c>
      <c r="D27" s="33">
        <f t="shared" si="0"/>
        <v>1</v>
      </c>
      <c r="E27" s="34">
        <f t="shared" si="1"/>
        <v>104</v>
      </c>
      <c r="F27" s="35">
        <f t="shared" si="2"/>
        <v>13</v>
      </c>
      <c r="G27" s="33">
        <v>1</v>
      </c>
      <c r="H27" s="34">
        <v>45</v>
      </c>
      <c r="I27" s="35">
        <v>5</v>
      </c>
      <c r="J27" s="33">
        <v>0</v>
      </c>
      <c r="K27" s="34">
        <v>59</v>
      </c>
      <c r="L27" s="35">
        <v>8</v>
      </c>
      <c r="M27" s="10" t="s">
        <v>1</v>
      </c>
      <c r="N27" s="11" t="s">
        <v>131</v>
      </c>
      <c r="O27" s="33">
        <f t="shared" si="3"/>
        <v>0</v>
      </c>
      <c r="P27" s="34">
        <f t="shared" si="4"/>
        <v>90</v>
      </c>
      <c r="Q27" s="35">
        <f t="shared" si="5"/>
        <v>12</v>
      </c>
      <c r="R27" s="33">
        <v>0</v>
      </c>
      <c r="S27" s="34">
        <v>34</v>
      </c>
      <c r="T27" s="35">
        <v>4</v>
      </c>
      <c r="U27" s="33">
        <v>0</v>
      </c>
      <c r="V27" s="34">
        <v>56</v>
      </c>
      <c r="W27" s="35">
        <v>8</v>
      </c>
      <c r="X27" s="10" t="s">
        <v>1</v>
      </c>
      <c r="Y27" s="11" t="s">
        <v>131</v>
      </c>
      <c r="Z27" s="33">
        <f t="shared" si="6"/>
        <v>1</v>
      </c>
      <c r="AA27" s="34">
        <f t="shared" si="7"/>
        <v>88</v>
      </c>
      <c r="AB27" s="35">
        <f t="shared" si="8"/>
        <v>12</v>
      </c>
      <c r="AC27" s="33">
        <v>1</v>
      </c>
      <c r="AD27" s="34">
        <v>34</v>
      </c>
      <c r="AE27" s="35">
        <v>4</v>
      </c>
      <c r="AF27" s="33">
        <v>0</v>
      </c>
      <c r="AG27" s="34">
        <v>54</v>
      </c>
      <c r="AH27" s="35">
        <v>8</v>
      </c>
    </row>
    <row r="28" spans="1:34" ht="13.5">
      <c r="A28" s="1" t="s">
        <v>25</v>
      </c>
      <c r="B28" s="6" t="s">
        <v>164</v>
      </c>
      <c r="C28" s="7" t="s">
        <v>132</v>
      </c>
      <c r="D28" s="22">
        <f t="shared" si="0"/>
        <v>1</v>
      </c>
      <c r="E28" s="23">
        <f t="shared" si="1"/>
        <v>129</v>
      </c>
      <c r="F28" s="24">
        <f t="shared" si="2"/>
        <v>16</v>
      </c>
      <c r="G28" s="22">
        <v>1</v>
      </c>
      <c r="H28" s="23">
        <v>57</v>
      </c>
      <c r="I28" s="24">
        <v>6</v>
      </c>
      <c r="J28" s="22">
        <v>0</v>
      </c>
      <c r="K28" s="23">
        <v>72</v>
      </c>
      <c r="L28" s="24">
        <v>10</v>
      </c>
      <c r="M28" s="6" t="s">
        <v>203</v>
      </c>
      <c r="N28" s="7" t="s">
        <v>132</v>
      </c>
      <c r="O28" s="22">
        <f t="shared" si="3"/>
        <v>0</v>
      </c>
      <c r="P28" s="23">
        <f t="shared" si="4"/>
        <v>113</v>
      </c>
      <c r="Q28" s="24">
        <f t="shared" si="5"/>
        <v>15</v>
      </c>
      <c r="R28" s="22">
        <v>0</v>
      </c>
      <c r="S28" s="23">
        <v>44</v>
      </c>
      <c r="T28" s="24">
        <v>5</v>
      </c>
      <c r="U28" s="22">
        <v>0</v>
      </c>
      <c r="V28" s="23">
        <v>69</v>
      </c>
      <c r="W28" s="24">
        <v>10</v>
      </c>
      <c r="X28" s="6" t="s">
        <v>164</v>
      </c>
      <c r="Y28" s="7" t="s">
        <v>132</v>
      </c>
      <c r="Z28" s="22">
        <f t="shared" si="6"/>
        <v>1</v>
      </c>
      <c r="AA28" s="23">
        <f t="shared" si="7"/>
        <v>109</v>
      </c>
      <c r="AB28" s="24">
        <f t="shared" si="8"/>
        <v>13</v>
      </c>
      <c r="AC28" s="22">
        <v>1</v>
      </c>
      <c r="AD28" s="23">
        <v>43</v>
      </c>
      <c r="AE28" s="24">
        <v>4</v>
      </c>
      <c r="AF28" s="22">
        <v>0</v>
      </c>
      <c r="AG28" s="23">
        <v>66</v>
      </c>
      <c r="AH28" s="24">
        <v>9</v>
      </c>
    </row>
    <row r="29" spans="1:34" ht="13.5">
      <c r="A29" s="1" t="s">
        <v>26</v>
      </c>
      <c r="B29" s="8" t="s">
        <v>164</v>
      </c>
      <c r="C29" s="9" t="s">
        <v>133</v>
      </c>
      <c r="D29" s="27">
        <f t="shared" si="0"/>
        <v>1</v>
      </c>
      <c r="E29" s="28">
        <f t="shared" si="1"/>
        <v>108</v>
      </c>
      <c r="F29" s="29">
        <f t="shared" si="2"/>
        <v>14</v>
      </c>
      <c r="G29" s="27">
        <v>1</v>
      </c>
      <c r="H29" s="28">
        <v>48</v>
      </c>
      <c r="I29" s="29">
        <v>5</v>
      </c>
      <c r="J29" s="27">
        <v>0</v>
      </c>
      <c r="K29" s="28">
        <v>60</v>
      </c>
      <c r="L29" s="29">
        <v>9</v>
      </c>
      <c r="M29" s="8" t="s">
        <v>203</v>
      </c>
      <c r="N29" s="9" t="s">
        <v>133</v>
      </c>
      <c r="O29" s="27">
        <f t="shared" si="3"/>
        <v>0</v>
      </c>
      <c r="P29" s="28">
        <f t="shared" si="4"/>
        <v>95</v>
      </c>
      <c r="Q29" s="29">
        <f t="shared" si="5"/>
        <v>12</v>
      </c>
      <c r="R29" s="27">
        <v>0</v>
      </c>
      <c r="S29" s="28">
        <v>37</v>
      </c>
      <c r="T29" s="29">
        <v>4</v>
      </c>
      <c r="U29" s="27">
        <v>0</v>
      </c>
      <c r="V29" s="28">
        <v>58</v>
      </c>
      <c r="W29" s="29">
        <v>8</v>
      </c>
      <c r="X29" s="8" t="s">
        <v>164</v>
      </c>
      <c r="Y29" s="9" t="s">
        <v>133</v>
      </c>
      <c r="Z29" s="27">
        <f t="shared" si="6"/>
        <v>1</v>
      </c>
      <c r="AA29" s="28">
        <f t="shared" si="7"/>
        <v>91</v>
      </c>
      <c r="AB29" s="29">
        <f t="shared" si="8"/>
        <v>12</v>
      </c>
      <c r="AC29" s="27">
        <v>1</v>
      </c>
      <c r="AD29" s="28">
        <v>36</v>
      </c>
      <c r="AE29" s="29">
        <v>4</v>
      </c>
      <c r="AF29" s="27">
        <v>0</v>
      </c>
      <c r="AG29" s="28">
        <v>55</v>
      </c>
      <c r="AH29" s="29">
        <v>8</v>
      </c>
    </row>
    <row r="30" spans="1:34" ht="13.5">
      <c r="A30" s="1" t="s">
        <v>27</v>
      </c>
      <c r="B30" s="8" t="s">
        <v>164</v>
      </c>
      <c r="C30" s="9" t="s">
        <v>134</v>
      </c>
      <c r="D30" s="27">
        <f t="shared" si="0"/>
        <v>1</v>
      </c>
      <c r="E30" s="28">
        <f t="shared" si="1"/>
        <v>76</v>
      </c>
      <c r="F30" s="29">
        <f t="shared" si="2"/>
        <v>9</v>
      </c>
      <c r="G30" s="27">
        <v>1</v>
      </c>
      <c r="H30" s="28">
        <v>34</v>
      </c>
      <c r="I30" s="29">
        <v>3</v>
      </c>
      <c r="J30" s="27">
        <v>0</v>
      </c>
      <c r="K30" s="28">
        <v>42</v>
      </c>
      <c r="L30" s="29">
        <v>6</v>
      </c>
      <c r="M30" s="8" t="s">
        <v>203</v>
      </c>
      <c r="N30" s="9" t="s">
        <v>134</v>
      </c>
      <c r="O30" s="27">
        <f t="shared" si="3"/>
        <v>0</v>
      </c>
      <c r="P30" s="28">
        <f t="shared" si="4"/>
        <v>66</v>
      </c>
      <c r="Q30" s="29">
        <f t="shared" si="5"/>
        <v>9</v>
      </c>
      <c r="R30" s="27">
        <v>0</v>
      </c>
      <c r="S30" s="28">
        <v>26</v>
      </c>
      <c r="T30" s="29">
        <v>3</v>
      </c>
      <c r="U30" s="27">
        <v>0</v>
      </c>
      <c r="V30" s="28">
        <v>40</v>
      </c>
      <c r="W30" s="29">
        <v>6</v>
      </c>
      <c r="X30" s="8" t="s">
        <v>164</v>
      </c>
      <c r="Y30" s="9" t="s">
        <v>134</v>
      </c>
      <c r="Z30" s="27">
        <f t="shared" si="6"/>
        <v>0</v>
      </c>
      <c r="AA30" s="28">
        <f t="shared" si="7"/>
        <v>64</v>
      </c>
      <c r="AB30" s="29">
        <f t="shared" si="8"/>
        <v>8</v>
      </c>
      <c r="AC30" s="27">
        <v>0</v>
      </c>
      <c r="AD30" s="28">
        <v>26</v>
      </c>
      <c r="AE30" s="29">
        <v>3</v>
      </c>
      <c r="AF30" s="27">
        <v>0</v>
      </c>
      <c r="AG30" s="28">
        <v>38</v>
      </c>
      <c r="AH30" s="29">
        <v>5</v>
      </c>
    </row>
    <row r="31" spans="1:34" ht="13.5">
      <c r="A31" s="1" t="s">
        <v>28</v>
      </c>
      <c r="B31" s="8" t="s">
        <v>164</v>
      </c>
      <c r="C31" s="9" t="s">
        <v>113</v>
      </c>
      <c r="D31" s="27">
        <f t="shared" si="0"/>
        <v>1</v>
      </c>
      <c r="E31" s="28">
        <f t="shared" si="1"/>
        <v>116</v>
      </c>
      <c r="F31" s="29">
        <f t="shared" si="2"/>
        <v>14</v>
      </c>
      <c r="G31" s="27">
        <v>1</v>
      </c>
      <c r="H31" s="28">
        <v>51</v>
      </c>
      <c r="I31" s="29">
        <v>5</v>
      </c>
      <c r="J31" s="27">
        <v>0</v>
      </c>
      <c r="K31" s="28">
        <v>65</v>
      </c>
      <c r="L31" s="29">
        <v>9</v>
      </c>
      <c r="M31" s="8" t="s">
        <v>203</v>
      </c>
      <c r="N31" s="9" t="s">
        <v>113</v>
      </c>
      <c r="O31" s="27">
        <f t="shared" si="3"/>
        <v>0</v>
      </c>
      <c r="P31" s="28">
        <f t="shared" si="4"/>
        <v>101</v>
      </c>
      <c r="Q31" s="29">
        <f t="shared" si="5"/>
        <v>13</v>
      </c>
      <c r="R31" s="27">
        <v>0</v>
      </c>
      <c r="S31" s="28">
        <v>39</v>
      </c>
      <c r="T31" s="29">
        <v>4</v>
      </c>
      <c r="U31" s="27">
        <v>0</v>
      </c>
      <c r="V31" s="28">
        <v>62</v>
      </c>
      <c r="W31" s="29">
        <v>9</v>
      </c>
      <c r="X31" s="8" t="s">
        <v>164</v>
      </c>
      <c r="Y31" s="9" t="s">
        <v>113</v>
      </c>
      <c r="Z31" s="27">
        <f t="shared" si="6"/>
        <v>1</v>
      </c>
      <c r="AA31" s="28">
        <f t="shared" si="7"/>
        <v>98</v>
      </c>
      <c r="AB31" s="29">
        <f t="shared" si="8"/>
        <v>12</v>
      </c>
      <c r="AC31" s="27">
        <v>1</v>
      </c>
      <c r="AD31" s="28">
        <v>38</v>
      </c>
      <c r="AE31" s="29">
        <v>4</v>
      </c>
      <c r="AF31" s="27">
        <v>0</v>
      </c>
      <c r="AG31" s="28">
        <v>60</v>
      </c>
      <c r="AH31" s="29">
        <v>8</v>
      </c>
    </row>
    <row r="32" spans="1:34" ht="13.5">
      <c r="A32" s="1" t="s">
        <v>29</v>
      </c>
      <c r="B32" s="8" t="s">
        <v>164</v>
      </c>
      <c r="C32" s="9" t="s">
        <v>135</v>
      </c>
      <c r="D32" s="27">
        <f t="shared" si="0"/>
        <v>1</v>
      </c>
      <c r="E32" s="28">
        <f t="shared" si="1"/>
        <v>136</v>
      </c>
      <c r="F32" s="29">
        <f t="shared" si="2"/>
        <v>18</v>
      </c>
      <c r="G32" s="27">
        <v>1</v>
      </c>
      <c r="H32" s="28">
        <v>60</v>
      </c>
      <c r="I32" s="29">
        <v>7</v>
      </c>
      <c r="J32" s="27">
        <v>0</v>
      </c>
      <c r="K32" s="28">
        <v>76</v>
      </c>
      <c r="L32" s="29">
        <v>11</v>
      </c>
      <c r="M32" s="8" t="s">
        <v>203</v>
      </c>
      <c r="N32" s="9" t="s">
        <v>135</v>
      </c>
      <c r="O32" s="27">
        <f t="shared" si="3"/>
        <v>0</v>
      </c>
      <c r="P32" s="28">
        <f t="shared" si="4"/>
        <v>119</v>
      </c>
      <c r="Q32" s="29">
        <f t="shared" si="5"/>
        <v>15</v>
      </c>
      <c r="R32" s="27">
        <v>0</v>
      </c>
      <c r="S32" s="28">
        <v>47</v>
      </c>
      <c r="T32" s="29">
        <v>5</v>
      </c>
      <c r="U32" s="27">
        <v>0</v>
      </c>
      <c r="V32" s="28">
        <v>72</v>
      </c>
      <c r="W32" s="29">
        <v>10</v>
      </c>
      <c r="X32" s="8" t="s">
        <v>164</v>
      </c>
      <c r="Y32" s="9" t="s">
        <v>135</v>
      </c>
      <c r="Z32" s="27">
        <f t="shared" si="6"/>
        <v>1</v>
      </c>
      <c r="AA32" s="28">
        <f t="shared" si="7"/>
        <v>114</v>
      </c>
      <c r="AB32" s="29">
        <f t="shared" si="8"/>
        <v>15</v>
      </c>
      <c r="AC32" s="27">
        <v>1</v>
      </c>
      <c r="AD32" s="28">
        <v>45</v>
      </c>
      <c r="AE32" s="29">
        <v>5</v>
      </c>
      <c r="AF32" s="27">
        <v>0</v>
      </c>
      <c r="AG32" s="28">
        <v>69</v>
      </c>
      <c r="AH32" s="29">
        <v>10</v>
      </c>
    </row>
    <row r="33" spans="1:34" ht="13.5">
      <c r="A33" s="1" t="s">
        <v>30</v>
      </c>
      <c r="B33" s="8" t="s">
        <v>164</v>
      </c>
      <c r="C33" s="9" t="s">
        <v>136</v>
      </c>
      <c r="D33" s="27">
        <f t="shared" si="0"/>
        <v>1</v>
      </c>
      <c r="E33" s="28">
        <f t="shared" si="1"/>
        <v>138</v>
      </c>
      <c r="F33" s="29">
        <f t="shared" si="2"/>
        <v>18</v>
      </c>
      <c r="G33" s="27">
        <v>1</v>
      </c>
      <c r="H33" s="28">
        <v>61</v>
      </c>
      <c r="I33" s="29">
        <v>7</v>
      </c>
      <c r="J33" s="27">
        <v>0</v>
      </c>
      <c r="K33" s="28">
        <v>77</v>
      </c>
      <c r="L33" s="29">
        <v>11</v>
      </c>
      <c r="M33" s="8" t="s">
        <v>203</v>
      </c>
      <c r="N33" s="9" t="s">
        <v>136</v>
      </c>
      <c r="O33" s="27">
        <f t="shared" si="3"/>
        <v>0</v>
      </c>
      <c r="P33" s="28">
        <f t="shared" si="4"/>
        <v>120</v>
      </c>
      <c r="Q33" s="29">
        <f t="shared" si="5"/>
        <v>15</v>
      </c>
      <c r="R33" s="27">
        <v>0</v>
      </c>
      <c r="S33" s="28">
        <v>47</v>
      </c>
      <c r="T33" s="29">
        <v>5</v>
      </c>
      <c r="U33" s="27">
        <v>0</v>
      </c>
      <c r="V33" s="28">
        <v>73</v>
      </c>
      <c r="W33" s="29">
        <v>10</v>
      </c>
      <c r="X33" s="8" t="s">
        <v>164</v>
      </c>
      <c r="Y33" s="9" t="s">
        <v>136</v>
      </c>
      <c r="Z33" s="27">
        <f t="shared" si="6"/>
        <v>1</v>
      </c>
      <c r="AA33" s="28">
        <f t="shared" si="7"/>
        <v>115</v>
      </c>
      <c r="AB33" s="29">
        <f t="shared" si="8"/>
        <v>15</v>
      </c>
      <c r="AC33" s="27">
        <v>1</v>
      </c>
      <c r="AD33" s="28">
        <v>45</v>
      </c>
      <c r="AE33" s="29">
        <v>5</v>
      </c>
      <c r="AF33" s="27">
        <v>0</v>
      </c>
      <c r="AG33" s="28">
        <v>70</v>
      </c>
      <c r="AH33" s="29">
        <v>10</v>
      </c>
    </row>
    <row r="34" spans="1:34" ht="14.25" thickBot="1">
      <c r="A34" s="1" t="s">
        <v>31</v>
      </c>
      <c r="B34" s="10" t="s">
        <v>164</v>
      </c>
      <c r="C34" s="11" t="s">
        <v>137</v>
      </c>
      <c r="D34" s="33">
        <f t="shared" si="0"/>
        <v>0</v>
      </c>
      <c r="E34" s="34">
        <f t="shared" si="1"/>
        <v>35</v>
      </c>
      <c r="F34" s="35">
        <f t="shared" si="2"/>
        <v>5</v>
      </c>
      <c r="G34" s="33">
        <v>0</v>
      </c>
      <c r="H34" s="34">
        <v>16</v>
      </c>
      <c r="I34" s="35">
        <v>2</v>
      </c>
      <c r="J34" s="33">
        <v>0</v>
      </c>
      <c r="K34" s="34">
        <v>19</v>
      </c>
      <c r="L34" s="35">
        <v>3</v>
      </c>
      <c r="M34" s="10" t="s">
        <v>203</v>
      </c>
      <c r="N34" s="11" t="s">
        <v>137</v>
      </c>
      <c r="O34" s="33">
        <f t="shared" si="3"/>
        <v>0</v>
      </c>
      <c r="P34" s="34">
        <f t="shared" si="4"/>
        <v>30</v>
      </c>
      <c r="Q34" s="35">
        <f t="shared" si="5"/>
        <v>4</v>
      </c>
      <c r="R34" s="33">
        <v>0</v>
      </c>
      <c r="S34" s="34">
        <v>12</v>
      </c>
      <c r="T34" s="35">
        <v>1</v>
      </c>
      <c r="U34" s="33">
        <v>0</v>
      </c>
      <c r="V34" s="34">
        <v>18</v>
      </c>
      <c r="W34" s="35">
        <v>3</v>
      </c>
      <c r="X34" s="10" t="s">
        <v>164</v>
      </c>
      <c r="Y34" s="11" t="s">
        <v>137</v>
      </c>
      <c r="Z34" s="33">
        <f t="shared" si="6"/>
        <v>0</v>
      </c>
      <c r="AA34" s="34">
        <f t="shared" si="7"/>
        <v>29</v>
      </c>
      <c r="AB34" s="35">
        <f t="shared" si="8"/>
        <v>3</v>
      </c>
      <c r="AC34" s="33">
        <v>0</v>
      </c>
      <c r="AD34" s="34">
        <v>11</v>
      </c>
      <c r="AE34" s="35">
        <v>1</v>
      </c>
      <c r="AF34" s="33">
        <v>0</v>
      </c>
      <c r="AG34" s="34">
        <v>18</v>
      </c>
      <c r="AH34" s="35">
        <v>2</v>
      </c>
    </row>
    <row r="35" spans="1:34" ht="13.5">
      <c r="A35" s="1" t="s">
        <v>32</v>
      </c>
      <c r="B35" s="6" t="s">
        <v>33</v>
      </c>
      <c r="C35" s="7"/>
      <c r="D35" s="22">
        <f t="shared" si="0"/>
        <v>2</v>
      </c>
      <c r="E35" s="23">
        <f t="shared" si="1"/>
        <v>146</v>
      </c>
      <c r="F35" s="24">
        <f t="shared" si="2"/>
        <v>19</v>
      </c>
      <c r="G35" s="22">
        <v>2</v>
      </c>
      <c r="H35" s="23">
        <v>61</v>
      </c>
      <c r="I35" s="24">
        <v>7</v>
      </c>
      <c r="J35" s="22">
        <v>0</v>
      </c>
      <c r="K35" s="23">
        <v>85</v>
      </c>
      <c r="L35" s="24">
        <v>12</v>
      </c>
      <c r="M35" s="6" t="s">
        <v>33</v>
      </c>
      <c r="N35" s="7"/>
      <c r="O35" s="22">
        <f t="shared" si="3"/>
        <v>1</v>
      </c>
      <c r="P35" s="23">
        <f t="shared" si="4"/>
        <v>129</v>
      </c>
      <c r="Q35" s="24">
        <f t="shared" si="5"/>
        <v>16</v>
      </c>
      <c r="R35" s="22">
        <v>1</v>
      </c>
      <c r="S35" s="23">
        <v>48</v>
      </c>
      <c r="T35" s="24">
        <v>5</v>
      </c>
      <c r="U35" s="22">
        <v>0</v>
      </c>
      <c r="V35" s="23">
        <v>81</v>
      </c>
      <c r="W35" s="24">
        <v>11</v>
      </c>
      <c r="X35" s="6" t="s">
        <v>33</v>
      </c>
      <c r="Y35" s="7"/>
      <c r="Z35" s="22">
        <f t="shared" si="6"/>
        <v>1</v>
      </c>
      <c r="AA35" s="23">
        <f t="shared" si="7"/>
        <v>124</v>
      </c>
      <c r="AB35" s="24">
        <f t="shared" si="8"/>
        <v>16</v>
      </c>
      <c r="AC35" s="22">
        <v>1</v>
      </c>
      <c r="AD35" s="23">
        <v>46</v>
      </c>
      <c r="AE35" s="24">
        <v>5</v>
      </c>
      <c r="AF35" s="22">
        <v>0</v>
      </c>
      <c r="AG35" s="23">
        <v>78</v>
      </c>
      <c r="AH35" s="24">
        <v>11</v>
      </c>
    </row>
    <row r="36" spans="1:34" ht="13.5">
      <c r="A36" s="1" t="s">
        <v>34</v>
      </c>
      <c r="B36" s="8" t="s">
        <v>35</v>
      </c>
      <c r="C36" s="9"/>
      <c r="D36" s="27">
        <f t="shared" si="0"/>
        <v>5</v>
      </c>
      <c r="E36" s="28">
        <f t="shared" si="1"/>
        <v>342</v>
      </c>
      <c r="F36" s="29">
        <f t="shared" si="2"/>
        <v>44</v>
      </c>
      <c r="G36" s="27">
        <v>4</v>
      </c>
      <c r="H36" s="28">
        <v>152</v>
      </c>
      <c r="I36" s="29">
        <v>17</v>
      </c>
      <c r="J36" s="27">
        <v>1</v>
      </c>
      <c r="K36" s="28">
        <v>190</v>
      </c>
      <c r="L36" s="29">
        <v>27</v>
      </c>
      <c r="M36" s="8" t="s">
        <v>35</v>
      </c>
      <c r="N36" s="9"/>
      <c r="O36" s="27">
        <f t="shared" si="3"/>
        <v>2</v>
      </c>
      <c r="P36" s="28">
        <f t="shared" si="4"/>
        <v>298</v>
      </c>
      <c r="Q36" s="29">
        <f t="shared" si="5"/>
        <v>39</v>
      </c>
      <c r="R36" s="27">
        <v>1</v>
      </c>
      <c r="S36" s="28">
        <v>116</v>
      </c>
      <c r="T36" s="29">
        <v>13</v>
      </c>
      <c r="U36" s="27">
        <v>1</v>
      </c>
      <c r="V36" s="28">
        <v>182</v>
      </c>
      <c r="W36" s="29">
        <v>26</v>
      </c>
      <c r="X36" s="8" t="s">
        <v>35</v>
      </c>
      <c r="Y36" s="9"/>
      <c r="Z36" s="27">
        <f t="shared" si="6"/>
        <v>3</v>
      </c>
      <c r="AA36" s="28">
        <f t="shared" si="7"/>
        <v>288</v>
      </c>
      <c r="AB36" s="29">
        <f t="shared" si="8"/>
        <v>37</v>
      </c>
      <c r="AC36" s="27">
        <v>2</v>
      </c>
      <c r="AD36" s="28">
        <v>113</v>
      </c>
      <c r="AE36" s="29">
        <v>12</v>
      </c>
      <c r="AF36" s="27">
        <v>1</v>
      </c>
      <c r="AG36" s="28">
        <v>175</v>
      </c>
      <c r="AH36" s="29">
        <v>25</v>
      </c>
    </row>
    <row r="37" spans="1:34" ht="13.5">
      <c r="A37" s="1" t="s">
        <v>36</v>
      </c>
      <c r="B37" s="8" t="s">
        <v>37</v>
      </c>
      <c r="C37" s="9"/>
      <c r="D37" s="27">
        <f t="shared" si="0"/>
        <v>1</v>
      </c>
      <c r="E37" s="28">
        <f t="shared" si="1"/>
        <v>76</v>
      </c>
      <c r="F37" s="29">
        <f t="shared" si="2"/>
        <v>9</v>
      </c>
      <c r="G37" s="27">
        <v>1</v>
      </c>
      <c r="H37" s="28">
        <v>32</v>
      </c>
      <c r="I37" s="29">
        <v>3</v>
      </c>
      <c r="J37" s="27">
        <v>0</v>
      </c>
      <c r="K37" s="28">
        <v>44</v>
      </c>
      <c r="L37" s="29">
        <v>6</v>
      </c>
      <c r="M37" s="8" t="s">
        <v>37</v>
      </c>
      <c r="N37" s="9"/>
      <c r="O37" s="27">
        <f t="shared" si="3"/>
        <v>0</v>
      </c>
      <c r="P37" s="28">
        <f t="shared" si="4"/>
        <v>67</v>
      </c>
      <c r="Q37" s="29">
        <f t="shared" si="5"/>
        <v>9</v>
      </c>
      <c r="R37" s="27">
        <v>0</v>
      </c>
      <c r="S37" s="28">
        <v>25</v>
      </c>
      <c r="T37" s="29">
        <v>3</v>
      </c>
      <c r="U37" s="27">
        <v>0</v>
      </c>
      <c r="V37" s="28">
        <v>42</v>
      </c>
      <c r="W37" s="29">
        <v>6</v>
      </c>
      <c r="X37" s="8" t="s">
        <v>37</v>
      </c>
      <c r="Y37" s="9"/>
      <c r="Z37" s="27">
        <f t="shared" si="6"/>
        <v>0</v>
      </c>
      <c r="AA37" s="28">
        <f t="shared" si="7"/>
        <v>65</v>
      </c>
      <c r="AB37" s="29">
        <f t="shared" si="8"/>
        <v>9</v>
      </c>
      <c r="AC37" s="27">
        <v>0</v>
      </c>
      <c r="AD37" s="28">
        <v>24</v>
      </c>
      <c r="AE37" s="29">
        <v>3</v>
      </c>
      <c r="AF37" s="27">
        <v>0</v>
      </c>
      <c r="AG37" s="28">
        <v>41</v>
      </c>
      <c r="AH37" s="29">
        <v>6</v>
      </c>
    </row>
    <row r="38" spans="1:34" ht="13.5">
      <c r="A38" s="1" t="s">
        <v>38</v>
      </c>
      <c r="B38" s="8" t="s">
        <v>39</v>
      </c>
      <c r="C38" s="9"/>
      <c r="D38" s="27">
        <f t="shared" si="0"/>
        <v>4</v>
      </c>
      <c r="E38" s="28">
        <f t="shared" si="1"/>
        <v>311</v>
      </c>
      <c r="F38" s="29">
        <f t="shared" si="2"/>
        <v>40</v>
      </c>
      <c r="G38" s="27">
        <v>3</v>
      </c>
      <c r="H38" s="28">
        <v>137</v>
      </c>
      <c r="I38" s="29">
        <v>15</v>
      </c>
      <c r="J38" s="27">
        <v>1</v>
      </c>
      <c r="K38" s="28">
        <v>174</v>
      </c>
      <c r="L38" s="29">
        <v>25</v>
      </c>
      <c r="M38" s="8" t="s">
        <v>39</v>
      </c>
      <c r="N38" s="9"/>
      <c r="O38" s="27">
        <f t="shared" si="3"/>
        <v>2</v>
      </c>
      <c r="P38" s="28">
        <f t="shared" si="4"/>
        <v>272</v>
      </c>
      <c r="Q38" s="29">
        <f t="shared" si="5"/>
        <v>35</v>
      </c>
      <c r="R38" s="27">
        <v>1</v>
      </c>
      <c r="S38" s="28">
        <v>106</v>
      </c>
      <c r="T38" s="29">
        <v>12</v>
      </c>
      <c r="U38" s="27">
        <v>1</v>
      </c>
      <c r="V38" s="28">
        <v>166</v>
      </c>
      <c r="W38" s="29">
        <v>23</v>
      </c>
      <c r="X38" s="8" t="s">
        <v>39</v>
      </c>
      <c r="Y38" s="9"/>
      <c r="Z38" s="27">
        <f t="shared" si="6"/>
        <v>3</v>
      </c>
      <c r="AA38" s="28">
        <f t="shared" si="7"/>
        <v>262</v>
      </c>
      <c r="AB38" s="29">
        <f t="shared" si="8"/>
        <v>34</v>
      </c>
      <c r="AC38" s="27">
        <v>2</v>
      </c>
      <c r="AD38" s="28">
        <v>102</v>
      </c>
      <c r="AE38" s="29">
        <v>11</v>
      </c>
      <c r="AF38" s="27">
        <v>1</v>
      </c>
      <c r="AG38" s="28">
        <v>160</v>
      </c>
      <c r="AH38" s="29">
        <v>23</v>
      </c>
    </row>
    <row r="39" spans="1:34" ht="13.5">
      <c r="A39" s="1" t="s">
        <v>40</v>
      </c>
      <c r="B39" s="8" t="s">
        <v>41</v>
      </c>
      <c r="C39" s="9"/>
      <c r="D39" s="27">
        <f t="shared" si="0"/>
        <v>1</v>
      </c>
      <c r="E39" s="28">
        <f t="shared" si="1"/>
        <v>66</v>
      </c>
      <c r="F39" s="29">
        <f t="shared" si="2"/>
        <v>8</v>
      </c>
      <c r="G39" s="27">
        <v>1</v>
      </c>
      <c r="H39" s="28">
        <v>28</v>
      </c>
      <c r="I39" s="29">
        <v>3</v>
      </c>
      <c r="J39" s="27">
        <v>0</v>
      </c>
      <c r="K39" s="28">
        <v>38</v>
      </c>
      <c r="L39" s="29">
        <v>5</v>
      </c>
      <c r="M39" s="8" t="s">
        <v>41</v>
      </c>
      <c r="N39" s="9"/>
      <c r="O39" s="27">
        <f t="shared" si="3"/>
        <v>0</v>
      </c>
      <c r="P39" s="28">
        <f t="shared" si="4"/>
        <v>57</v>
      </c>
      <c r="Q39" s="29">
        <f t="shared" si="5"/>
        <v>7</v>
      </c>
      <c r="R39" s="27">
        <v>0</v>
      </c>
      <c r="S39" s="28">
        <v>21</v>
      </c>
      <c r="T39" s="29">
        <v>2</v>
      </c>
      <c r="U39" s="27">
        <v>0</v>
      </c>
      <c r="V39" s="28">
        <v>36</v>
      </c>
      <c r="W39" s="29">
        <v>5</v>
      </c>
      <c r="X39" s="8" t="s">
        <v>41</v>
      </c>
      <c r="Y39" s="9"/>
      <c r="Z39" s="27">
        <f t="shared" si="6"/>
        <v>0</v>
      </c>
      <c r="AA39" s="28">
        <f t="shared" si="7"/>
        <v>57</v>
      </c>
      <c r="AB39" s="29">
        <f t="shared" si="8"/>
        <v>7</v>
      </c>
      <c r="AC39" s="27">
        <v>0</v>
      </c>
      <c r="AD39" s="28">
        <v>22</v>
      </c>
      <c r="AE39" s="29">
        <v>2</v>
      </c>
      <c r="AF39" s="27">
        <v>0</v>
      </c>
      <c r="AG39" s="28">
        <v>35</v>
      </c>
      <c r="AH39" s="29">
        <v>5</v>
      </c>
    </row>
    <row r="40" spans="1:34" ht="13.5">
      <c r="A40" s="1" t="s">
        <v>42</v>
      </c>
      <c r="B40" s="8" t="s">
        <v>43</v>
      </c>
      <c r="C40" s="9"/>
      <c r="D40" s="27">
        <f t="shared" si="0"/>
        <v>3</v>
      </c>
      <c r="E40" s="28">
        <f t="shared" si="1"/>
        <v>207</v>
      </c>
      <c r="F40" s="29">
        <f t="shared" si="2"/>
        <v>26</v>
      </c>
      <c r="G40" s="27">
        <v>2</v>
      </c>
      <c r="H40" s="28">
        <v>84</v>
      </c>
      <c r="I40" s="29">
        <v>9</v>
      </c>
      <c r="J40" s="27">
        <v>1</v>
      </c>
      <c r="K40" s="28">
        <v>123</v>
      </c>
      <c r="L40" s="29">
        <v>17</v>
      </c>
      <c r="M40" s="8" t="s">
        <v>43</v>
      </c>
      <c r="N40" s="9"/>
      <c r="O40" s="27">
        <f t="shared" si="3"/>
        <v>2</v>
      </c>
      <c r="P40" s="28">
        <f t="shared" si="4"/>
        <v>182</v>
      </c>
      <c r="Q40" s="29">
        <f t="shared" si="5"/>
        <v>24</v>
      </c>
      <c r="R40" s="27">
        <v>1</v>
      </c>
      <c r="S40" s="28">
        <v>65</v>
      </c>
      <c r="T40" s="29">
        <v>7</v>
      </c>
      <c r="U40" s="27">
        <v>1</v>
      </c>
      <c r="V40" s="28">
        <v>117</v>
      </c>
      <c r="W40" s="29">
        <v>17</v>
      </c>
      <c r="X40" s="8" t="s">
        <v>43</v>
      </c>
      <c r="Y40" s="9"/>
      <c r="Z40" s="27">
        <f t="shared" si="6"/>
        <v>2</v>
      </c>
      <c r="AA40" s="28">
        <f t="shared" si="7"/>
        <v>176</v>
      </c>
      <c r="AB40" s="29">
        <f t="shared" si="8"/>
        <v>23</v>
      </c>
      <c r="AC40" s="27">
        <v>1</v>
      </c>
      <c r="AD40" s="28">
        <v>63</v>
      </c>
      <c r="AE40" s="29">
        <v>7</v>
      </c>
      <c r="AF40" s="27">
        <v>1</v>
      </c>
      <c r="AG40" s="28">
        <v>113</v>
      </c>
      <c r="AH40" s="29">
        <v>16</v>
      </c>
    </row>
    <row r="41" spans="1:34" ht="13.5">
      <c r="A41" s="1" t="s">
        <v>44</v>
      </c>
      <c r="B41" s="8" t="s">
        <v>45</v>
      </c>
      <c r="C41" s="9"/>
      <c r="D41" s="27">
        <f t="shared" si="0"/>
        <v>1</v>
      </c>
      <c r="E41" s="28">
        <f t="shared" si="1"/>
        <v>66</v>
      </c>
      <c r="F41" s="29">
        <f t="shared" si="2"/>
        <v>8</v>
      </c>
      <c r="G41" s="27">
        <v>1</v>
      </c>
      <c r="H41" s="28">
        <v>28</v>
      </c>
      <c r="I41" s="29">
        <v>3</v>
      </c>
      <c r="J41" s="27">
        <v>0</v>
      </c>
      <c r="K41" s="28">
        <v>38</v>
      </c>
      <c r="L41" s="29">
        <v>5</v>
      </c>
      <c r="M41" s="8" t="s">
        <v>45</v>
      </c>
      <c r="N41" s="9"/>
      <c r="O41" s="27">
        <f t="shared" si="3"/>
        <v>0</v>
      </c>
      <c r="P41" s="28">
        <f t="shared" si="4"/>
        <v>58</v>
      </c>
      <c r="Q41" s="29">
        <f t="shared" si="5"/>
        <v>7</v>
      </c>
      <c r="R41" s="27">
        <v>0</v>
      </c>
      <c r="S41" s="28">
        <v>22</v>
      </c>
      <c r="T41" s="29">
        <v>2</v>
      </c>
      <c r="U41" s="27">
        <v>0</v>
      </c>
      <c r="V41" s="28">
        <v>36</v>
      </c>
      <c r="W41" s="29">
        <v>5</v>
      </c>
      <c r="X41" s="8" t="s">
        <v>45</v>
      </c>
      <c r="Y41" s="9"/>
      <c r="Z41" s="27">
        <f t="shared" si="6"/>
        <v>0</v>
      </c>
      <c r="AA41" s="28">
        <f t="shared" si="7"/>
        <v>56</v>
      </c>
      <c r="AB41" s="29">
        <f t="shared" si="8"/>
        <v>7</v>
      </c>
      <c r="AC41" s="27">
        <v>0</v>
      </c>
      <c r="AD41" s="28">
        <v>21</v>
      </c>
      <c r="AE41" s="29">
        <v>2</v>
      </c>
      <c r="AF41" s="27">
        <v>0</v>
      </c>
      <c r="AG41" s="28">
        <v>35</v>
      </c>
      <c r="AH41" s="29">
        <v>5</v>
      </c>
    </row>
    <row r="42" spans="1:34" ht="13.5">
      <c r="A42" s="1" t="s">
        <v>46</v>
      </c>
      <c r="B42" s="8" t="s">
        <v>47</v>
      </c>
      <c r="C42" s="9"/>
      <c r="D42" s="27">
        <f t="shared" si="0"/>
        <v>1</v>
      </c>
      <c r="E42" s="28">
        <f t="shared" si="1"/>
        <v>132</v>
      </c>
      <c r="F42" s="29">
        <f t="shared" si="2"/>
        <v>17</v>
      </c>
      <c r="G42" s="27">
        <v>1</v>
      </c>
      <c r="H42" s="28">
        <v>60</v>
      </c>
      <c r="I42" s="29">
        <v>7</v>
      </c>
      <c r="J42" s="27">
        <v>0</v>
      </c>
      <c r="K42" s="28">
        <v>72</v>
      </c>
      <c r="L42" s="29">
        <v>10</v>
      </c>
      <c r="M42" s="8" t="s">
        <v>47</v>
      </c>
      <c r="N42" s="9"/>
      <c r="O42" s="27">
        <f t="shared" si="3"/>
        <v>0</v>
      </c>
      <c r="P42" s="28">
        <f t="shared" si="4"/>
        <v>114</v>
      </c>
      <c r="Q42" s="29">
        <f t="shared" si="5"/>
        <v>14</v>
      </c>
      <c r="R42" s="27">
        <v>0</v>
      </c>
      <c r="S42" s="28">
        <v>45</v>
      </c>
      <c r="T42" s="29">
        <v>4</v>
      </c>
      <c r="U42" s="27">
        <v>0</v>
      </c>
      <c r="V42" s="28">
        <v>69</v>
      </c>
      <c r="W42" s="29">
        <v>10</v>
      </c>
      <c r="X42" s="8" t="s">
        <v>47</v>
      </c>
      <c r="Y42" s="9"/>
      <c r="Z42" s="27">
        <f t="shared" si="6"/>
        <v>1</v>
      </c>
      <c r="AA42" s="28">
        <f t="shared" si="7"/>
        <v>110</v>
      </c>
      <c r="AB42" s="29">
        <f t="shared" si="8"/>
        <v>14</v>
      </c>
      <c r="AC42" s="27">
        <v>1</v>
      </c>
      <c r="AD42" s="28">
        <v>44</v>
      </c>
      <c r="AE42" s="29">
        <v>5</v>
      </c>
      <c r="AF42" s="27">
        <v>0</v>
      </c>
      <c r="AG42" s="28">
        <v>66</v>
      </c>
      <c r="AH42" s="29">
        <v>9</v>
      </c>
    </row>
    <row r="43" spans="1:34" ht="13.5">
      <c r="A43" s="1" t="s">
        <v>48</v>
      </c>
      <c r="B43" s="8" t="s">
        <v>49</v>
      </c>
      <c r="C43" s="9"/>
      <c r="D43" s="27">
        <f t="shared" si="0"/>
        <v>6</v>
      </c>
      <c r="E43" s="28">
        <f t="shared" si="1"/>
        <v>355</v>
      </c>
      <c r="F43" s="29">
        <f t="shared" si="2"/>
        <v>46</v>
      </c>
      <c r="G43" s="27">
        <v>5</v>
      </c>
      <c r="H43" s="28">
        <v>159</v>
      </c>
      <c r="I43" s="29">
        <v>18</v>
      </c>
      <c r="J43" s="27">
        <v>1</v>
      </c>
      <c r="K43" s="28">
        <v>196</v>
      </c>
      <c r="L43" s="29">
        <v>28</v>
      </c>
      <c r="M43" s="8" t="s">
        <v>49</v>
      </c>
      <c r="N43" s="9"/>
      <c r="O43" s="27">
        <f t="shared" si="3"/>
        <v>2</v>
      </c>
      <c r="P43" s="28">
        <f t="shared" si="4"/>
        <v>309</v>
      </c>
      <c r="Q43" s="29">
        <f t="shared" si="5"/>
        <v>39</v>
      </c>
      <c r="R43" s="27">
        <v>1</v>
      </c>
      <c r="S43" s="28">
        <v>122</v>
      </c>
      <c r="T43" s="29">
        <v>13</v>
      </c>
      <c r="U43" s="27">
        <v>1</v>
      </c>
      <c r="V43" s="28">
        <v>187</v>
      </c>
      <c r="W43" s="29">
        <v>26</v>
      </c>
      <c r="X43" s="8" t="s">
        <v>49</v>
      </c>
      <c r="Y43" s="9"/>
      <c r="Z43" s="27">
        <f t="shared" si="6"/>
        <v>3</v>
      </c>
      <c r="AA43" s="28">
        <f t="shared" si="7"/>
        <v>297</v>
      </c>
      <c r="AB43" s="29">
        <f t="shared" si="8"/>
        <v>38</v>
      </c>
      <c r="AC43" s="27">
        <v>2</v>
      </c>
      <c r="AD43" s="28">
        <v>118</v>
      </c>
      <c r="AE43" s="29">
        <v>13</v>
      </c>
      <c r="AF43" s="27">
        <v>1</v>
      </c>
      <c r="AG43" s="28">
        <v>179</v>
      </c>
      <c r="AH43" s="29">
        <v>25</v>
      </c>
    </row>
    <row r="44" spans="1:34" ht="13.5">
      <c r="A44" s="1" t="s">
        <v>50</v>
      </c>
      <c r="B44" s="8" t="s">
        <v>51</v>
      </c>
      <c r="C44" s="9"/>
      <c r="D44" s="27">
        <f t="shared" si="0"/>
        <v>3</v>
      </c>
      <c r="E44" s="28">
        <f t="shared" si="1"/>
        <v>164</v>
      </c>
      <c r="F44" s="29">
        <f t="shared" si="2"/>
        <v>21</v>
      </c>
      <c r="G44" s="27">
        <v>2</v>
      </c>
      <c r="H44" s="28">
        <v>66</v>
      </c>
      <c r="I44" s="29">
        <v>7</v>
      </c>
      <c r="J44" s="27">
        <v>1</v>
      </c>
      <c r="K44" s="28">
        <v>98</v>
      </c>
      <c r="L44" s="29">
        <v>14</v>
      </c>
      <c r="M44" s="8" t="s">
        <v>51</v>
      </c>
      <c r="N44" s="9"/>
      <c r="O44" s="27">
        <f t="shared" si="3"/>
        <v>1</v>
      </c>
      <c r="P44" s="28">
        <f t="shared" si="4"/>
        <v>145</v>
      </c>
      <c r="Q44" s="29">
        <f t="shared" si="5"/>
        <v>18</v>
      </c>
      <c r="R44" s="27">
        <v>1</v>
      </c>
      <c r="S44" s="28">
        <v>52</v>
      </c>
      <c r="T44" s="29">
        <v>5</v>
      </c>
      <c r="U44" s="27">
        <v>0</v>
      </c>
      <c r="V44" s="28">
        <v>93</v>
      </c>
      <c r="W44" s="29">
        <v>13</v>
      </c>
      <c r="X44" s="8" t="s">
        <v>51</v>
      </c>
      <c r="Y44" s="9"/>
      <c r="Z44" s="27">
        <f t="shared" si="6"/>
        <v>1</v>
      </c>
      <c r="AA44" s="28">
        <f t="shared" si="7"/>
        <v>139</v>
      </c>
      <c r="AB44" s="29">
        <f t="shared" si="8"/>
        <v>18</v>
      </c>
      <c r="AC44" s="27">
        <v>1</v>
      </c>
      <c r="AD44" s="28">
        <v>50</v>
      </c>
      <c r="AE44" s="29">
        <v>5</v>
      </c>
      <c r="AF44" s="27">
        <v>0</v>
      </c>
      <c r="AG44" s="28">
        <v>89</v>
      </c>
      <c r="AH44" s="29">
        <v>13</v>
      </c>
    </row>
    <row r="45" spans="1:34" ht="13.5">
      <c r="A45" s="1" t="s">
        <v>52</v>
      </c>
      <c r="B45" s="8" t="s">
        <v>53</v>
      </c>
      <c r="C45" s="9"/>
      <c r="D45" s="27">
        <f t="shared" si="0"/>
        <v>3</v>
      </c>
      <c r="E45" s="28">
        <f t="shared" si="1"/>
        <v>210</v>
      </c>
      <c r="F45" s="29">
        <f t="shared" si="2"/>
        <v>27</v>
      </c>
      <c r="G45" s="27">
        <v>2</v>
      </c>
      <c r="H45" s="28">
        <v>90</v>
      </c>
      <c r="I45" s="29">
        <v>10</v>
      </c>
      <c r="J45" s="27">
        <v>1</v>
      </c>
      <c r="K45" s="28">
        <v>120</v>
      </c>
      <c r="L45" s="29">
        <v>17</v>
      </c>
      <c r="M45" s="8" t="s">
        <v>53</v>
      </c>
      <c r="N45" s="9"/>
      <c r="O45" s="27">
        <f t="shared" si="3"/>
        <v>2</v>
      </c>
      <c r="P45" s="28">
        <f t="shared" si="4"/>
        <v>184</v>
      </c>
      <c r="Q45" s="29">
        <f t="shared" si="5"/>
        <v>23</v>
      </c>
      <c r="R45" s="27">
        <v>1</v>
      </c>
      <c r="S45" s="28">
        <v>70</v>
      </c>
      <c r="T45" s="29">
        <v>7</v>
      </c>
      <c r="U45" s="27">
        <v>1</v>
      </c>
      <c r="V45" s="28">
        <v>114</v>
      </c>
      <c r="W45" s="29">
        <v>16</v>
      </c>
      <c r="X45" s="8" t="s">
        <v>53</v>
      </c>
      <c r="Y45" s="9"/>
      <c r="Z45" s="27">
        <f t="shared" si="6"/>
        <v>2</v>
      </c>
      <c r="AA45" s="28">
        <f t="shared" si="7"/>
        <v>178</v>
      </c>
      <c r="AB45" s="29">
        <f t="shared" si="8"/>
        <v>22</v>
      </c>
      <c r="AC45" s="27">
        <v>1</v>
      </c>
      <c r="AD45" s="28">
        <v>68</v>
      </c>
      <c r="AE45" s="29">
        <v>7</v>
      </c>
      <c r="AF45" s="27">
        <v>1</v>
      </c>
      <c r="AG45" s="28">
        <v>110</v>
      </c>
      <c r="AH45" s="29">
        <v>15</v>
      </c>
    </row>
    <row r="46" spans="1:34" ht="13.5">
      <c r="A46" s="1" t="s">
        <v>54</v>
      </c>
      <c r="B46" s="8" t="s">
        <v>55</v>
      </c>
      <c r="C46" s="9"/>
      <c r="D46" s="27">
        <f t="shared" si="0"/>
        <v>1</v>
      </c>
      <c r="E46" s="28">
        <f t="shared" si="1"/>
        <v>88</v>
      </c>
      <c r="F46" s="29">
        <f t="shared" si="2"/>
        <v>11</v>
      </c>
      <c r="G46" s="27">
        <v>1</v>
      </c>
      <c r="H46" s="28">
        <v>39</v>
      </c>
      <c r="I46" s="29">
        <v>4</v>
      </c>
      <c r="J46" s="27">
        <v>0</v>
      </c>
      <c r="K46" s="28">
        <v>49</v>
      </c>
      <c r="L46" s="29">
        <v>7</v>
      </c>
      <c r="M46" s="8" t="s">
        <v>55</v>
      </c>
      <c r="N46" s="9"/>
      <c r="O46" s="27">
        <f t="shared" si="3"/>
        <v>0</v>
      </c>
      <c r="P46" s="28">
        <f t="shared" si="4"/>
        <v>77</v>
      </c>
      <c r="Q46" s="29">
        <f t="shared" si="5"/>
        <v>10</v>
      </c>
      <c r="R46" s="27">
        <v>0</v>
      </c>
      <c r="S46" s="28">
        <v>30</v>
      </c>
      <c r="T46" s="29">
        <v>3</v>
      </c>
      <c r="U46" s="27">
        <v>0</v>
      </c>
      <c r="V46" s="28">
        <v>47</v>
      </c>
      <c r="W46" s="29">
        <v>7</v>
      </c>
      <c r="X46" s="8" t="s">
        <v>55</v>
      </c>
      <c r="Y46" s="9"/>
      <c r="Z46" s="27">
        <f t="shared" si="6"/>
        <v>1</v>
      </c>
      <c r="AA46" s="28">
        <f t="shared" si="7"/>
        <v>74</v>
      </c>
      <c r="AB46" s="29">
        <f t="shared" si="8"/>
        <v>9</v>
      </c>
      <c r="AC46" s="27">
        <v>1</v>
      </c>
      <c r="AD46" s="28">
        <v>29</v>
      </c>
      <c r="AE46" s="29">
        <v>3</v>
      </c>
      <c r="AF46" s="27">
        <v>0</v>
      </c>
      <c r="AG46" s="28">
        <v>45</v>
      </c>
      <c r="AH46" s="29">
        <v>6</v>
      </c>
    </row>
    <row r="47" spans="1:34" ht="13.5">
      <c r="A47" s="1" t="s">
        <v>56</v>
      </c>
      <c r="B47" s="8" t="s">
        <v>57</v>
      </c>
      <c r="C47" s="9"/>
      <c r="D47" s="27">
        <f t="shared" si="0"/>
        <v>1</v>
      </c>
      <c r="E47" s="28">
        <f t="shared" si="1"/>
        <v>108</v>
      </c>
      <c r="F47" s="29">
        <f t="shared" si="2"/>
        <v>14</v>
      </c>
      <c r="G47" s="27">
        <v>1</v>
      </c>
      <c r="H47" s="28">
        <v>49</v>
      </c>
      <c r="I47" s="29">
        <v>6</v>
      </c>
      <c r="J47" s="27">
        <v>0</v>
      </c>
      <c r="K47" s="28">
        <v>59</v>
      </c>
      <c r="L47" s="29">
        <v>8</v>
      </c>
      <c r="M47" s="8" t="s">
        <v>57</v>
      </c>
      <c r="N47" s="9"/>
      <c r="O47" s="27">
        <f t="shared" si="3"/>
        <v>0</v>
      </c>
      <c r="P47" s="28">
        <f t="shared" si="4"/>
        <v>93</v>
      </c>
      <c r="Q47" s="29">
        <f t="shared" si="5"/>
        <v>12</v>
      </c>
      <c r="R47" s="27">
        <v>0</v>
      </c>
      <c r="S47" s="28">
        <v>37</v>
      </c>
      <c r="T47" s="29">
        <v>4</v>
      </c>
      <c r="U47" s="27">
        <v>0</v>
      </c>
      <c r="V47" s="28">
        <v>56</v>
      </c>
      <c r="W47" s="29">
        <v>8</v>
      </c>
      <c r="X47" s="8" t="s">
        <v>57</v>
      </c>
      <c r="Y47" s="9"/>
      <c r="Z47" s="27">
        <f t="shared" si="6"/>
        <v>1</v>
      </c>
      <c r="AA47" s="28">
        <f t="shared" si="7"/>
        <v>90</v>
      </c>
      <c r="AB47" s="29">
        <f t="shared" si="8"/>
        <v>12</v>
      </c>
      <c r="AC47" s="27">
        <v>1</v>
      </c>
      <c r="AD47" s="28">
        <v>36</v>
      </c>
      <c r="AE47" s="29">
        <v>4</v>
      </c>
      <c r="AF47" s="27">
        <v>0</v>
      </c>
      <c r="AG47" s="28">
        <v>54</v>
      </c>
      <c r="AH47" s="29">
        <v>8</v>
      </c>
    </row>
    <row r="48" spans="1:34" ht="13.5">
      <c r="A48" s="1" t="s">
        <v>58</v>
      </c>
      <c r="B48" s="8" t="s">
        <v>59</v>
      </c>
      <c r="C48" s="9"/>
      <c r="D48" s="27">
        <f t="shared" si="0"/>
        <v>4</v>
      </c>
      <c r="E48" s="28">
        <f t="shared" si="1"/>
        <v>219</v>
      </c>
      <c r="F48" s="29">
        <f t="shared" si="2"/>
        <v>27</v>
      </c>
      <c r="G48" s="27">
        <v>3</v>
      </c>
      <c r="H48" s="28">
        <v>102</v>
      </c>
      <c r="I48" s="29">
        <v>11</v>
      </c>
      <c r="J48" s="27">
        <v>1</v>
      </c>
      <c r="K48" s="28">
        <v>117</v>
      </c>
      <c r="L48" s="29">
        <v>16</v>
      </c>
      <c r="M48" s="8" t="s">
        <v>59</v>
      </c>
      <c r="N48" s="9"/>
      <c r="O48" s="27">
        <f t="shared" si="3"/>
        <v>2</v>
      </c>
      <c r="P48" s="28">
        <f t="shared" si="4"/>
        <v>187</v>
      </c>
      <c r="Q48" s="29">
        <f t="shared" si="5"/>
        <v>24</v>
      </c>
      <c r="R48" s="27">
        <v>1</v>
      </c>
      <c r="S48" s="28">
        <v>76</v>
      </c>
      <c r="T48" s="29">
        <v>8</v>
      </c>
      <c r="U48" s="27">
        <v>1</v>
      </c>
      <c r="V48" s="28">
        <v>111</v>
      </c>
      <c r="W48" s="29">
        <v>16</v>
      </c>
      <c r="X48" s="8" t="s">
        <v>59</v>
      </c>
      <c r="Y48" s="9"/>
      <c r="Z48" s="27">
        <f t="shared" si="6"/>
        <v>2</v>
      </c>
      <c r="AA48" s="28">
        <f t="shared" si="7"/>
        <v>181</v>
      </c>
      <c r="AB48" s="29">
        <f t="shared" si="8"/>
        <v>23</v>
      </c>
      <c r="AC48" s="27">
        <v>1</v>
      </c>
      <c r="AD48" s="28">
        <v>74</v>
      </c>
      <c r="AE48" s="29">
        <v>8</v>
      </c>
      <c r="AF48" s="27">
        <v>1</v>
      </c>
      <c r="AG48" s="28">
        <v>107</v>
      </c>
      <c r="AH48" s="29">
        <v>15</v>
      </c>
    </row>
    <row r="49" spans="1:34" ht="13.5">
      <c r="A49" s="1" t="s">
        <v>60</v>
      </c>
      <c r="B49" s="8" t="s">
        <v>61</v>
      </c>
      <c r="C49" s="9"/>
      <c r="D49" s="27">
        <f t="shared" si="0"/>
        <v>1</v>
      </c>
      <c r="E49" s="28">
        <f t="shared" si="1"/>
        <v>72</v>
      </c>
      <c r="F49" s="29">
        <f t="shared" si="2"/>
        <v>9</v>
      </c>
      <c r="G49" s="27">
        <v>1</v>
      </c>
      <c r="H49" s="28">
        <v>30</v>
      </c>
      <c r="I49" s="29">
        <v>3</v>
      </c>
      <c r="J49" s="27">
        <v>0</v>
      </c>
      <c r="K49" s="28">
        <v>42</v>
      </c>
      <c r="L49" s="29">
        <v>6</v>
      </c>
      <c r="M49" s="8" t="s">
        <v>61</v>
      </c>
      <c r="N49" s="9"/>
      <c r="O49" s="27">
        <f t="shared" si="3"/>
        <v>0</v>
      </c>
      <c r="P49" s="28">
        <f t="shared" si="4"/>
        <v>63</v>
      </c>
      <c r="Q49" s="29">
        <f t="shared" si="5"/>
        <v>8</v>
      </c>
      <c r="R49" s="27">
        <v>0</v>
      </c>
      <c r="S49" s="28">
        <v>23</v>
      </c>
      <c r="T49" s="29">
        <v>2</v>
      </c>
      <c r="U49" s="27">
        <v>0</v>
      </c>
      <c r="V49" s="28">
        <v>40</v>
      </c>
      <c r="W49" s="29">
        <v>6</v>
      </c>
      <c r="X49" s="8" t="s">
        <v>61</v>
      </c>
      <c r="Y49" s="9"/>
      <c r="Z49" s="27">
        <f t="shared" si="6"/>
        <v>0</v>
      </c>
      <c r="AA49" s="28">
        <f t="shared" si="7"/>
        <v>62</v>
      </c>
      <c r="AB49" s="29">
        <f t="shared" si="8"/>
        <v>7</v>
      </c>
      <c r="AC49" s="27">
        <v>0</v>
      </c>
      <c r="AD49" s="28">
        <v>23</v>
      </c>
      <c r="AE49" s="29">
        <v>2</v>
      </c>
      <c r="AF49" s="27">
        <v>0</v>
      </c>
      <c r="AG49" s="28">
        <v>39</v>
      </c>
      <c r="AH49" s="29">
        <v>5</v>
      </c>
    </row>
    <row r="50" spans="1:34" ht="13.5">
      <c r="A50" s="1" t="s">
        <v>62</v>
      </c>
      <c r="B50" s="8" t="s">
        <v>63</v>
      </c>
      <c r="C50" s="9"/>
      <c r="D50" s="27">
        <f t="shared" si="0"/>
        <v>1</v>
      </c>
      <c r="E50" s="28">
        <f t="shared" si="1"/>
        <v>109</v>
      </c>
      <c r="F50" s="29">
        <f t="shared" si="2"/>
        <v>14</v>
      </c>
      <c r="G50" s="27">
        <v>1</v>
      </c>
      <c r="H50" s="28">
        <v>48</v>
      </c>
      <c r="I50" s="29">
        <v>5</v>
      </c>
      <c r="J50" s="27">
        <v>0</v>
      </c>
      <c r="K50" s="28">
        <v>61</v>
      </c>
      <c r="L50" s="29">
        <v>9</v>
      </c>
      <c r="M50" s="8" t="s">
        <v>63</v>
      </c>
      <c r="N50" s="9"/>
      <c r="O50" s="27">
        <f t="shared" si="3"/>
        <v>0</v>
      </c>
      <c r="P50" s="28">
        <f t="shared" si="4"/>
        <v>95</v>
      </c>
      <c r="Q50" s="29">
        <f t="shared" si="5"/>
        <v>12</v>
      </c>
      <c r="R50" s="27">
        <v>0</v>
      </c>
      <c r="S50" s="28">
        <v>37</v>
      </c>
      <c r="T50" s="29">
        <v>4</v>
      </c>
      <c r="U50" s="27">
        <v>0</v>
      </c>
      <c r="V50" s="28">
        <v>58</v>
      </c>
      <c r="W50" s="29">
        <v>8</v>
      </c>
      <c r="X50" s="8" t="s">
        <v>63</v>
      </c>
      <c r="Y50" s="9"/>
      <c r="Z50" s="27">
        <f t="shared" si="6"/>
        <v>1</v>
      </c>
      <c r="AA50" s="28">
        <f t="shared" si="7"/>
        <v>92</v>
      </c>
      <c r="AB50" s="29">
        <f t="shared" si="8"/>
        <v>12</v>
      </c>
      <c r="AC50" s="27">
        <v>1</v>
      </c>
      <c r="AD50" s="28">
        <v>36</v>
      </c>
      <c r="AE50" s="29">
        <v>4</v>
      </c>
      <c r="AF50" s="27">
        <v>0</v>
      </c>
      <c r="AG50" s="28">
        <v>56</v>
      </c>
      <c r="AH50" s="29">
        <v>8</v>
      </c>
    </row>
    <row r="51" spans="1:34" ht="13.5">
      <c r="A51" s="1" t="s">
        <v>64</v>
      </c>
      <c r="B51" s="8" t="s">
        <v>65</v>
      </c>
      <c r="C51" s="9"/>
      <c r="D51" s="27">
        <f t="shared" si="0"/>
        <v>1</v>
      </c>
      <c r="E51" s="28">
        <f t="shared" si="1"/>
        <v>113</v>
      </c>
      <c r="F51" s="29">
        <f t="shared" si="2"/>
        <v>15</v>
      </c>
      <c r="G51" s="27">
        <v>1</v>
      </c>
      <c r="H51" s="28">
        <v>52</v>
      </c>
      <c r="I51" s="29">
        <v>6</v>
      </c>
      <c r="J51" s="27">
        <v>0</v>
      </c>
      <c r="K51" s="28">
        <v>61</v>
      </c>
      <c r="L51" s="29">
        <v>9</v>
      </c>
      <c r="M51" s="8" t="s">
        <v>65</v>
      </c>
      <c r="N51" s="9"/>
      <c r="O51" s="27">
        <f t="shared" si="3"/>
        <v>0</v>
      </c>
      <c r="P51" s="28">
        <f t="shared" si="4"/>
        <v>97</v>
      </c>
      <c r="Q51" s="29">
        <f t="shared" si="5"/>
        <v>12</v>
      </c>
      <c r="R51" s="27">
        <v>0</v>
      </c>
      <c r="S51" s="28">
        <v>39</v>
      </c>
      <c r="T51" s="29">
        <v>4</v>
      </c>
      <c r="U51" s="27">
        <v>0</v>
      </c>
      <c r="V51" s="28">
        <v>58</v>
      </c>
      <c r="W51" s="29">
        <v>8</v>
      </c>
      <c r="X51" s="8" t="s">
        <v>65</v>
      </c>
      <c r="Y51" s="9"/>
      <c r="Z51" s="27">
        <f t="shared" si="6"/>
        <v>1</v>
      </c>
      <c r="AA51" s="28">
        <f t="shared" si="7"/>
        <v>94</v>
      </c>
      <c r="AB51" s="29">
        <f t="shared" si="8"/>
        <v>13</v>
      </c>
      <c r="AC51" s="27">
        <v>1</v>
      </c>
      <c r="AD51" s="28">
        <v>38</v>
      </c>
      <c r="AE51" s="29">
        <v>5</v>
      </c>
      <c r="AF51" s="27">
        <v>0</v>
      </c>
      <c r="AG51" s="28">
        <v>56</v>
      </c>
      <c r="AH51" s="29">
        <v>8</v>
      </c>
    </row>
    <row r="52" spans="1:34" ht="13.5">
      <c r="A52" s="1" t="s">
        <v>66</v>
      </c>
      <c r="B52" s="8" t="s">
        <v>67</v>
      </c>
      <c r="C52" s="9"/>
      <c r="D52" s="27">
        <f t="shared" si="0"/>
        <v>1</v>
      </c>
      <c r="E52" s="28">
        <f t="shared" si="1"/>
        <v>127</v>
      </c>
      <c r="F52" s="29">
        <f t="shared" si="2"/>
        <v>17</v>
      </c>
      <c r="G52" s="27">
        <v>1</v>
      </c>
      <c r="H52" s="28">
        <v>53</v>
      </c>
      <c r="I52" s="29">
        <v>6</v>
      </c>
      <c r="J52" s="27">
        <v>0</v>
      </c>
      <c r="K52" s="28">
        <v>74</v>
      </c>
      <c r="L52" s="29">
        <v>11</v>
      </c>
      <c r="M52" s="8" t="s">
        <v>67</v>
      </c>
      <c r="N52" s="9"/>
      <c r="O52" s="27">
        <f t="shared" si="3"/>
        <v>0</v>
      </c>
      <c r="P52" s="28">
        <f t="shared" si="4"/>
        <v>112</v>
      </c>
      <c r="Q52" s="29">
        <f t="shared" si="5"/>
        <v>14</v>
      </c>
      <c r="R52" s="27">
        <v>0</v>
      </c>
      <c r="S52" s="28">
        <v>41</v>
      </c>
      <c r="T52" s="29">
        <v>4</v>
      </c>
      <c r="U52" s="27">
        <v>0</v>
      </c>
      <c r="V52" s="28">
        <v>71</v>
      </c>
      <c r="W52" s="29">
        <v>10</v>
      </c>
      <c r="X52" s="8" t="s">
        <v>67</v>
      </c>
      <c r="Y52" s="9"/>
      <c r="Z52" s="27">
        <f t="shared" si="6"/>
        <v>1</v>
      </c>
      <c r="AA52" s="28">
        <f t="shared" si="7"/>
        <v>107</v>
      </c>
      <c r="AB52" s="29">
        <f t="shared" si="8"/>
        <v>14</v>
      </c>
      <c r="AC52" s="27">
        <v>1</v>
      </c>
      <c r="AD52" s="28">
        <v>39</v>
      </c>
      <c r="AE52" s="29">
        <v>4</v>
      </c>
      <c r="AF52" s="27">
        <v>0</v>
      </c>
      <c r="AG52" s="28">
        <v>68</v>
      </c>
      <c r="AH52" s="29">
        <v>10</v>
      </c>
    </row>
    <row r="53" spans="1:34" ht="13.5">
      <c r="A53" s="1" t="s">
        <v>68</v>
      </c>
      <c r="B53" s="8" t="s">
        <v>69</v>
      </c>
      <c r="C53" s="9"/>
      <c r="D53" s="27">
        <f t="shared" si="0"/>
        <v>1</v>
      </c>
      <c r="E53" s="28">
        <f t="shared" si="1"/>
        <v>72</v>
      </c>
      <c r="F53" s="29">
        <f t="shared" si="2"/>
        <v>9</v>
      </c>
      <c r="G53" s="27">
        <v>1</v>
      </c>
      <c r="H53" s="28">
        <v>29</v>
      </c>
      <c r="I53" s="29">
        <v>3</v>
      </c>
      <c r="J53" s="27">
        <v>0</v>
      </c>
      <c r="K53" s="28">
        <v>43</v>
      </c>
      <c r="L53" s="29">
        <v>6</v>
      </c>
      <c r="M53" s="8" t="s">
        <v>69</v>
      </c>
      <c r="N53" s="9"/>
      <c r="O53" s="27">
        <f t="shared" si="3"/>
        <v>0</v>
      </c>
      <c r="P53" s="28">
        <f t="shared" si="4"/>
        <v>63</v>
      </c>
      <c r="Q53" s="29">
        <f t="shared" si="5"/>
        <v>8</v>
      </c>
      <c r="R53" s="27">
        <v>0</v>
      </c>
      <c r="S53" s="28">
        <v>22</v>
      </c>
      <c r="T53" s="29">
        <v>2</v>
      </c>
      <c r="U53" s="27">
        <v>0</v>
      </c>
      <c r="V53" s="28">
        <v>41</v>
      </c>
      <c r="W53" s="29">
        <v>6</v>
      </c>
      <c r="X53" s="8" t="s">
        <v>69</v>
      </c>
      <c r="Y53" s="9"/>
      <c r="Z53" s="27">
        <f t="shared" si="6"/>
        <v>0</v>
      </c>
      <c r="AA53" s="28">
        <f t="shared" si="7"/>
        <v>60</v>
      </c>
      <c r="AB53" s="29">
        <f t="shared" si="8"/>
        <v>8</v>
      </c>
      <c r="AC53" s="27">
        <v>0</v>
      </c>
      <c r="AD53" s="28">
        <v>21</v>
      </c>
      <c r="AE53" s="29">
        <v>2</v>
      </c>
      <c r="AF53" s="27">
        <v>0</v>
      </c>
      <c r="AG53" s="28">
        <v>39</v>
      </c>
      <c r="AH53" s="29">
        <v>6</v>
      </c>
    </row>
    <row r="54" spans="1:34" ht="13.5">
      <c r="A54" s="1" t="s">
        <v>70</v>
      </c>
      <c r="B54" s="8" t="s">
        <v>71</v>
      </c>
      <c r="C54" s="9"/>
      <c r="D54" s="27">
        <f t="shared" si="0"/>
        <v>0</v>
      </c>
      <c r="E54" s="28">
        <f t="shared" si="1"/>
        <v>47</v>
      </c>
      <c r="F54" s="29">
        <f t="shared" si="2"/>
        <v>6</v>
      </c>
      <c r="G54" s="27">
        <v>0</v>
      </c>
      <c r="H54" s="28">
        <v>19</v>
      </c>
      <c r="I54" s="29">
        <v>2</v>
      </c>
      <c r="J54" s="27">
        <v>0</v>
      </c>
      <c r="K54" s="28">
        <v>28</v>
      </c>
      <c r="L54" s="29">
        <v>4</v>
      </c>
      <c r="M54" s="8" t="s">
        <v>71</v>
      </c>
      <c r="N54" s="9"/>
      <c r="O54" s="27">
        <f t="shared" si="3"/>
        <v>0</v>
      </c>
      <c r="P54" s="28">
        <f t="shared" si="4"/>
        <v>41</v>
      </c>
      <c r="Q54" s="29">
        <f t="shared" si="5"/>
        <v>6</v>
      </c>
      <c r="R54" s="27">
        <v>0</v>
      </c>
      <c r="S54" s="28">
        <v>15</v>
      </c>
      <c r="T54" s="29">
        <v>2</v>
      </c>
      <c r="U54" s="27">
        <v>0</v>
      </c>
      <c r="V54" s="28">
        <v>26</v>
      </c>
      <c r="W54" s="29">
        <v>4</v>
      </c>
      <c r="X54" s="8" t="s">
        <v>71</v>
      </c>
      <c r="Y54" s="9"/>
      <c r="Z54" s="27">
        <f t="shared" si="6"/>
        <v>0</v>
      </c>
      <c r="AA54" s="28">
        <f t="shared" si="7"/>
        <v>40</v>
      </c>
      <c r="AB54" s="29">
        <f t="shared" si="8"/>
        <v>6</v>
      </c>
      <c r="AC54" s="27">
        <v>0</v>
      </c>
      <c r="AD54" s="28">
        <v>15</v>
      </c>
      <c r="AE54" s="29">
        <v>2</v>
      </c>
      <c r="AF54" s="27">
        <v>0</v>
      </c>
      <c r="AG54" s="28">
        <v>25</v>
      </c>
      <c r="AH54" s="29">
        <v>4</v>
      </c>
    </row>
    <row r="55" spans="1:34" ht="13.5">
      <c r="A55" s="1" t="s">
        <v>72</v>
      </c>
      <c r="B55" s="8" t="s">
        <v>73</v>
      </c>
      <c r="C55" s="9"/>
      <c r="D55" s="27">
        <f t="shared" si="0"/>
        <v>1</v>
      </c>
      <c r="E55" s="28">
        <f t="shared" si="1"/>
        <v>104</v>
      </c>
      <c r="F55" s="29">
        <f t="shared" si="2"/>
        <v>13</v>
      </c>
      <c r="G55" s="27">
        <v>1</v>
      </c>
      <c r="H55" s="28">
        <v>46</v>
      </c>
      <c r="I55" s="29">
        <v>5</v>
      </c>
      <c r="J55" s="27">
        <v>0</v>
      </c>
      <c r="K55" s="28">
        <v>58</v>
      </c>
      <c r="L55" s="29">
        <v>8</v>
      </c>
      <c r="M55" s="8" t="s">
        <v>73</v>
      </c>
      <c r="N55" s="9"/>
      <c r="O55" s="27">
        <f t="shared" si="3"/>
        <v>0</v>
      </c>
      <c r="P55" s="28">
        <f t="shared" si="4"/>
        <v>91</v>
      </c>
      <c r="Q55" s="29">
        <f t="shared" si="5"/>
        <v>12</v>
      </c>
      <c r="R55" s="27">
        <v>0</v>
      </c>
      <c r="S55" s="28">
        <v>36</v>
      </c>
      <c r="T55" s="29">
        <v>4</v>
      </c>
      <c r="U55" s="27">
        <v>0</v>
      </c>
      <c r="V55" s="28">
        <v>55</v>
      </c>
      <c r="W55" s="29">
        <v>8</v>
      </c>
      <c r="X55" s="8" t="s">
        <v>73</v>
      </c>
      <c r="Y55" s="9"/>
      <c r="Z55" s="27">
        <f t="shared" si="6"/>
        <v>1</v>
      </c>
      <c r="AA55" s="28">
        <f t="shared" si="7"/>
        <v>87</v>
      </c>
      <c r="AB55" s="29">
        <f t="shared" si="8"/>
        <v>10</v>
      </c>
      <c r="AC55" s="27">
        <v>1</v>
      </c>
      <c r="AD55" s="28">
        <v>34</v>
      </c>
      <c r="AE55" s="29">
        <v>3</v>
      </c>
      <c r="AF55" s="27">
        <v>0</v>
      </c>
      <c r="AG55" s="28">
        <v>53</v>
      </c>
      <c r="AH55" s="29">
        <v>7</v>
      </c>
    </row>
    <row r="56" spans="1:34" ht="13.5">
      <c r="A56" s="1" t="s">
        <v>74</v>
      </c>
      <c r="B56" s="8" t="s">
        <v>75</v>
      </c>
      <c r="C56" s="9"/>
      <c r="D56" s="27">
        <f t="shared" si="0"/>
        <v>1</v>
      </c>
      <c r="E56" s="28">
        <f t="shared" si="1"/>
        <v>116</v>
      </c>
      <c r="F56" s="29">
        <f t="shared" si="2"/>
        <v>15</v>
      </c>
      <c r="G56" s="27">
        <v>1</v>
      </c>
      <c r="H56" s="28">
        <v>52</v>
      </c>
      <c r="I56" s="29">
        <v>6</v>
      </c>
      <c r="J56" s="27">
        <v>0</v>
      </c>
      <c r="K56" s="28">
        <v>64</v>
      </c>
      <c r="L56" s="29">
        <v>9</v>
      </c>
      <c r="M56" s="8" t="s">
        <v>75</v>
      </c>
      <c r="N56" s="9"/>
      <c r="O56" s="27">
        <f t="shared" si="3"/>
        <v>0</v>
      </c>
      <c r="P56" s="28">
        <f t="shared" si="4"/>
        <v>100</v>
      </c>
      <c r="Q56" s="29">
        <f t="shared" si="5"/>
        <v>13</v>
      </c>
      <c r="R56" s="27">
        <v>0</v>
      </c>
      <c r="S56" s="28">
        <v>39</v>
      </c>
      <c r="T56" s="29">
        <v>4</v>
      </c>
      <c r="U56" s="27">
        <v>0</v>
      </c>
      <c r="V56" s="28">
        <v>61</v>
      </c>
      <c r="W56" s="29">
        <v>9</v>
      </c>
      <c r="X56" s="8" t="s">
        <v>75</v>
      </c>
      <c r="Y56" s="9"/>
      <c r="Z56" s="27">
        <f t="shared" si="6"/>
        <v>1</v>
      </c>
      <c r="AA56" s="28">
        <f t="shared" si="7"/>
        <v>97</v>
      </c>
      <c r="AB56" s="29">
        <f t="shared" si="8"/>
        <v>12</v>
      </c>
      <c r="AC56" s="27">
        <v>1</v>
      </c>
      <c r="AD56" s="28">
        <v>39</v>
      </c>
      <c r="AE56" s="29">
        <v>4</v>
      </c>
      <c r="AF56" s="27">
        <v>0</v>
      </c>
      <c r="AG56" s="28">
        <v>58</v>
      </c>
      <c r="AH56" s="29">
        <v>8</v>
      </c>
    </row>
    <row r="57" spans="1:34" ht="13.5">
      <c r="A57" s="1" t="s">
        <v>76</v>
      </c>
      <c r="B57" s="8" t="s">
        <v>77</v>
      </c>
      <c r="C57" s="9"/>
      <c r="D57" s="27">
        <f t="shared" si="0"/>
        <v>1</v>
      </c>
      <c r="E57" s="28">
        <f t="shared" si="1"/>
        <v>75</v>
      </c>
      <c r="F57" s="29">
        <f t="shared" si="2"/>
        <v>9</v>
      </c>
      <c r="G57" s="27">
        <v>1</v>
      </c>
      <c r="H57" s="28">
        <v>34</v>
      </c>
      <c r="I57" s="29">
        <v>3</v>
      </c>
      <c r="J57" s="27">
        <v>0</v>
      </c>
      <c r="K57" s="28">
        <v>41</v>
      </c>
      <c r="L57" s="29">
        <v>6</v>
      </c>
      <c r="M57" s="8" t="s">
        <v>77</v>
      </c>
      <c r="N57" s="9"/>
      <c r="O57" s="27">
        <f t="shared" si="3"/>
        <v>0</v>
      </c>
      <c r="P57" s="28">
        <f t="shared" si="4"/>
        <v>64</v>
      </c>
      <c r="Q57" s="29">
        <f t="shared" si="5"/>
        <v>9</v>
      </c>
      <c r="R57" s="27">
        <v>0</v>
      </c>
      <c r="S57" s="28">
        <v>25</v>
      </c>
      <c r="T57" s="29">
        <v>3</v>
      </c>
      <c r="U57" s="27">
        <v>0</v>
      </c>
      <c r="V57" s="28">
        <v>39</v>
      </c>
      <c r="W57" s="29">
        <v>6</v>
      </c>
      <c r="X57" s="8" t="s">
        <v>77</v>
      </c>
      <c r="Y57" s="9"/>
      <c r="Z57" s="27">
        <f t="shared" si="6"/>
        <v>0</v>
      </c>
      <c r="AA57" s="28">
        <f t="shared" si="7"/>
        <v>63</v>
      </c>
      <c r="AB57" s="29">
        <f t="shared" si="8"/>
        <v>7</v>
      </c>
      <c r="AC57" s="27">
        <v>0</v>
      </c>
      <c r="AD57" s="28">
        <v>25</v>
      </c>
      <c r="AE57" s="29">
        <v>2</v>
      </c>
      <c r="AF57" s="27">
        <v>0</v>
      </c>
      <c r="AG57" s="28">
        <v>38</v>
      </c>
      <c r="AH57" s="29">
        <v>5</v>
      </c>
    </row>
    <row r="58" spans="1:34" ht="13.5">
      <c r="A58" s="1" t="s">
        <v>78</v>
      </c>
      <c r="B58" s="8" t="s">
        <v>79</v>
      </c>
      <c r="C58" s="9"/>
      <c r="D58" s="27">
        <f t="shared" si="0"/>
        <v>1</v>
      </c>
      <c r="E58" s="28">
        <f t="shared" si="1"/>
        <v>51</v>
      </c>
      <c r="F58" s="29">
        <f t="shared" si="2"/>
        <v>6</v>
      </c>
      <c r="G58" s="27">
        <v>1</v>
      </c>
      <c r="H58" s="28">
        <v>22</v>
      </c>
      <c r="I58" s="29">
        <v>2</v>
      </c>
      <c r="J58" s="27">
        <v>0</v>
      </c>
      <c r="K58" s="28">
        <v>29</v>
      </c>
      <c r="L58" s="29">
        <v>4</v>
      </c>
      <c r="M58" s="8" t="s">
        <v>79</v>
      </c>
      <c r="N58" s="9"/>
      <c r="O58" s="27">
        <f t="shared" si="3"/>
        <v>0</v>
      </c>
      <c r="P58" s="28">
        <f t="shared" si="4"/>
        <v>46</v>
      </c>
      <c r="Q58" s="29">
        <f t="shared" si="5"/>
        <v>6</v>
      </c>
      <c r="R58" s="27">
        <v>0</v>
      </c>
      <c r="S58" s="28">
        <v>18</v>
      </c>
      <c r="T58" s="29">
        <v>2</v>
      </c>
      <c r="U58" s="27">
        <v>0</v>
      </c>
      <c r="V58" s="28">
        <v>28</v>
      </c>
      <c r="W58" s="29">
        <v>4</v>
      </c>
      <c r="X58" s="8" t="s">
        <v>79</v>
      </c>
      <c r="Y58" s="9"/>
      <c r="Z58" s="27">
        <f t="shared" si="6"/>
        <v>0</v>
      </c>
      <c r="AA58" s="28">
        <f t="shared" si="7"/>
        <v>44</v>
      </c>
      <c r="AB58" s="29">
        <f t="shared" si="8"/>
        <v>6</v>
      </c>
      <c r="AC58" s="27">
        <v>0</v>
      </c>
      <c r="AD58" s="28">
        <v>17</v>
      </c>
      <c r="AE58" s="29">
        <v>2</v>
      </c>
      <c r="AF58" s="27">
        <v>0</v>
      </c>
      <c r="AG58" s="28">
        <v>27</v>
      </c>
      <c r="AH58" s="29">
        <v>4</v>
      </c>
    </row>
    <row r="59" spans="1:34" ht="13.5">
      <c r="A59" s="1" t="s">
        <v>80</v>
      </c>
      <c r="B59" s="8" t="s">
        <v>81</v>
      </c>
      <c r="C59" s="9"/>
      <c r="D59" s="27">
        <f t="shared" si="0"/>
        <v>1</v>
      </c>
      <c r="E59" s="28">
        <f t="shared" si="1"/>
        <v>57</v>
      </c>
      <c r="F59" s="29">
        <f t="shared" si="2"/>
        <v>8</v>
      </c>
      <c r="G59" s="27">
        <v>1</v>
      </c>
      <c r="H59" s="28">
        <v>25</v>
      </c>
      <c r="I59" s="29">
        <v>3</v>
      </c>
      <c r="J59" s="27">
        <v>0</v>
      </c>
      <c r="K59" s="28">
        <v>32</v>
      </c>
      <c r="L59" s="29">
        <v>5</v>
      </c>
      <c r="M59" s="8" t="s">
        <v>81</v>
      </c>
      <c r="N59" s="9"/>
      <c r="O59" s="27">
        <f t="shared" si="3"/>
        <v>0</v>
      </c>
      <c r="P59" s="28">
        <f t="shared" si="4"/>
        <v>50</v>
      </c>
      <c r="Q59" s="29">
        <f t="shared" si="5"/>
        <v>6</v>
      </c>
      <c r="R59" s="27">
        <v>0</v>
      </c>
      <c r="S59" s="28">
        <v>19</v>
      </c>
      <c r="T59" s="29">
        <v>2</v>
      </c>
      <c r="U59" s="27">
        <v>0</v>
      </c>
      <c r="V59" s="28">
        <v>31</v>
      </c>
      <c r="W59" s="29">
        <v>4</v>
      </c>
      <c r="X59" s="8" t="s">
        <v>81</v>
      </c>
      <c r="Y59" s="9"/>
      <c r="Z59" s="27">
        <f t="shared" si="6"/>
        <v>0</v>
      </c>
      <c r="AA59" s="28">
        <f t="shared" si="7"/>
        <v>49</v>
      </c>
      <c r="AB59" s="29">
        <f t="shared" si="8"/>
        <v>6</v>
      </c>
      <c r="AC59" s="27">
        <v>0</v>
      </c>
      <c r="AD59" s="28">
        <v>19</v>
      </c>
      <c r="AE59" s="29">
        <v>2</v>
      </c>
      <c r="AF59" s="27">
        <v>0</v>
      </c>
      <c r="AG59" s="28">
        <v>30</v>
      </c>
      <c r="AH59" s="29">
        <v>4</v>
      </c>
    </row>
    <row r="60" spans="1:34" ht="13.5">
      <c r="A60" s="1" t="s">
        <v>82</v>
      </c>
      <c r="B60" s="8" t="s">
        <v>83</v>
      </c>
      <c r="C60" s="9"/>
      <c r="D60" s="27">
        <f t="shared" si="0"/>
        <v>7</v>
      </c>
      <c r="E60" s="28">
        <f t="shared" si="1"/>
        <v>445</v>
      </c>
      <c r="F60" s="29">
        <f t="shared" si="2"/>
        <v>57</v>
      </c>
      <c r="G60" s="27">
        <v>6</v>
      </c>
      <c r="H60" s="28">
        <v>198</v>
      </c>
      <c r="I60" s="29">
        <v>22</v>
      </c>
      <c r="J60" s="27">
        <v>1</v>
      </c>
      <c r="K60" s="28">
        <v>247</v>
      </c>
      <c r="L60" s="29">
        <v>35</v>
      </c>
      <c r="M60" s="8" t="s">
        <v>83</v>
      </c>
      <c r="N60" s="9"/>
      <c r="O60" s="27">
        <f t="shared" si="3"/>
        <v>3</v>
      </c>
      <c r="P60" s="28">
        <f t="shared" si="4"/>
        <v>386</v>
      </c>
      <c r="Q60" s="29">
        <f t="shared" si="5"/>
        <v>49</v>
      </c>
      <c r="R60" s="27">
        <v>2</v>
      </c>
      <c r="S60" s="28">
        <v>150</v>
      </c>
      <c r="T60" s="29">
        <v>16</v>
      </c>
      <c r="U60" s="27">
        <v>1</v>
      </c>
      <c r="V60" s="28">
        <v>236</v>
      </c>
      <c r="W60" s="29">
        <v>33</v>
      </c>
      <c r="X60" s="8" t="s">
        <v>83</v>
      </c>
      <c r="Y60" s="9"/>
      <c r="Z60" s="27">
        <f t="shared" si="6"/>
        <v>4</v>
      </c>
      <c r="AA60" s="28">
        <f t="shared" si="7"/>
        <v>372</v>
      </c>
      <c r="AB60" s="29">
        <f t="shared" si="8"/>
        <v>48</v>
      </c>
      <c r="AC60" s="27">
        <v>3</v>
      </c>
      <c r="AD60" s="28">
        <v>146</v>
      </c>
      <c r="AE60" s="29">
        <v>16</v>
      </c>
      <c r="AF60" s="27">
        <v>1</v>
      </c>
      <c r="AG60" s="28">
        <v>226</v>
      </c>
      <c r="AH60" s="29">
        <v>32</v>
      </c>
    </row>
    <row r="61" spans="1:34" ht="13.5">
      <c r="A61" s="1" t="s">
        <v>84</v>
      </c>
      <c r="B61" s="8" t="s">
        <v>85</v>
      </c>
      <c r="C61" s="9"/>
      <c r="D61" s="27">
        <f t="shared" si="0"/>
        <v>1</v>
      </c>
      <c r="E61" s="28">
        <f t="shared" si="1"/>
        <v>60</v>
      </c>
      <c r="F61" s="29">
        <f t="shared" si="2"/>
        <v>7</v>
      </c>
      <c r="G61" s="27">
        <v>1</v>
      </c>
      <c r="H61" s="28">
        <v>29</v>
      </c>
      <c r="I61" s="29">
        <v>3</v>
      </c>
      <c r="J61" s="27">
        <v>0</v>
      </c>
      <c r="K61" s="28">
        <v>31</v>
      </c>
      <c r="L61" s="29">
        <v>4</v>
      </c>
      <c r="M61" s="8" t="s">
        <v>85</v>
      </c>
      <c r="N61" s="9"/>
      <c r="O61" s="27">
        <f t="shared" si="3"/>
        <v>0</v>
      </c>
      <c r="P61" s="28">
        <f t="shared" si="4"/>
        <v>51</v>
      </c>
      <c r="Q61" s="29">
        <f t="shared" si="5"/>
        <v>6</v>
      </c>
      <c r="R61" s="27">
        <v>0</v>
      </c>
      <c r="S61" s="28">
        <v>21</v>
      </c>
      <c r="T61" s="29">
        <v>2</v>
      </c>
      <c r="U61" s="27">
        <v>0</v>
      </c>
      <c r="V61" s="28">
        <v>30</v>
      </c>
      <c r="W61" s="29">
        <v>4</v>
      </c>
      <c r="X61" s="8" t="s">
        <v>85</v>
      </c>
      <c r="Y61" s="9"/>
      <c r="Z61" s="27">
        <f t="shared" si="6"/>
        <v>0</v>
      </c>
      <c r="AA61" s="28">
        <f t="shared" si="7"/>
        <v>50</v>
      </c>
      <c r="AB61" s="29">
        <f t="shared" si="8"/>
        <v>7</v>
      </c>
      <c r="AC61" s="27">
        <v>0</v>
      </c>
      <c r="AD61" s="28">
        <v>22</v>
      </c>
      <c r="AE61" s="29">
        <v>3</v>
      </c>
      <c r="AF61" s="27">
        <v>0</v>
      </c>
      <c r="AG61" s="28">
        <v>28</v>
      </c>
      <c r="AH61" s="29">
        <v>4</v>
      </c>
    </row>
    <row r="62" spans="1:34" ht="13.5">
      <c r="A62" s="1" t="s">
        <v>86</v>
      </c>
      <c r="B62" s="8" t="s">
        <v>87</v>
      </c>
      <c r="C62" s="9"/>
      <c r="D62" s="27">
        <f t="shared" si="0"/>
        <v>1</v>
      </c>
      <c r="E62" s="28">
        <f t="shared" si="1"/>
        <v>51</v>
      </c>
      <c r="F62" s="29">
        <f t="shared" si="2"/>
        <v>6</v>
      </c>
      <c r="G62" s="27">
        <v>1</v>
      </c>
      <c r="H62" s="28">
        <v>23</v>
      </c>
      <c r="I62" s="29">
        <v>2</v>
      </c>
      <c r="J62" s="27">
        <v>0</v>
      </c>
      <c r="K62" s="28">
        <v>28</v>
      </c>
      <c r="L62" s="29">
        <v>4</v>
      </c>
      <c r="M62" s="8" t="s">
        <v>87</v>
      </c>
      <c r="N62" s="9"/>
      <c r="O62" s="27">
        <f t="shared" si="3"/>
        <v>0</v>
      </c>
      <c r="P62" s="28">
        <f t="shared" si="4"/>
        <v>44</v>
      </c>
      <c r="Q62" s="29">
        <f t="shared" si="5"/>
        <v>6</v>
      </c>
      <c r="R62" s="27">
        <v>0</v>
      </c>
      <c r="S62" s="28">
        <v>17</v>
      </c>
      <c r="T62" s="29">
        <v>2</v>
      </c>
      <c r="U62" s="27">
        <v>0</v>
      </c>
      <c r="V62" s="28">
        <v>27</v>
      </c>
      <c r="W62" s="29">
        <v>4</v>
      </c>
      <c r="X62" s="8" t="s">
        <v>87</v>
      </c>
      <c r="Y62" s="9"/>
      <c r="Z62" s="27">
        <f t="shared" si="6"/>
        <v>0</v>
      </c>
      <c r="AA62" s="28">
        <f t="shared" si="7"/>
        <v>43</v>
      </c>
      <c r="AB62" s="29">
        <f t="shared" si="8"/>
        <v>6</v>
      </c>
      <c r="AC62" s="27">
        <v>0</v>
      </c>
      <c r="AD62" s="28">
        <v>17</v>
      </c>
      <c r="AE62" s="29">
        <v>2</v>
      </c>
      <c r="AF62" s="27">
        <v>0</v>
      </c>
      <c r="AG62" s="28">
        <v>26</v>
      </c>
      <c r="AH62" s="29">
        <v>4</v>
      </c>
    </row>
    <row r="63" spans="1:34" ht="13.5">
      <c r="A63" s="1" t="s">
        <v>88</v>
      </c>
      <c r="B63" s="8" t="s">
        <v>89</v>
      </c>
      <c r="C63" s="9"/>
      <c r="D63" s="27">
        <f t="shared" si="0"/>
        <v>1</v>
      </c>
      <c r="E63" s="28">
        <f t="shared" si="1"/>
        <v>52</v>
      </c>
      <c r="F63" s="29">
        <f t="shared" si="2"/>
        <v>6</v>
      </c>
      <c r="G63" s="27">
        <v>1</v>
      </c>
      <c r="H63" s="28">
        <v>22</v>
      </c>
      <c r="I63" s="29">
        <v>2</v>
      </c>
      <c r="J63" s="27">
        <v>0</v>
      </c>
      <c r="K63" s="28">
        <v>30</v>
      </c>
      <c r="L63" s="29">
        <v>4</v>
      </c>
      <c r="M63" s="8" t="s">
        <v>89</v>
      </c>
      <c r="N63" s="9"/>
      <c r="O63" s="27">
        <f t="shared" si="3"/>
        <v>0</v>
      </c>
      <c r="P63" s="28">
        <f t="shared" si="4"/>
        <v>44</v>
      </c>
      <c r="Q63" s="29">
        <f t="shared" si="5"/>
        <v>6</v>
      </c>
      <c r="R63" s="27">
        <v>0</v>
      </c>
      <c r="S63" s="28">
        <v>16</v>
      </c>
      <c r="T63" s="29">
        <v>2</v>
      </c>
      <c r="U63" s="27">
        <v>0</v>
      </c>
      <c r="V63" s="28">
        <v>28</v>
      </c>
      <c r="W63" s="29">
        <v>4</v>
      </c>
      <c r="X63" s="8" t="s">
        <v>89</v>
      </c>
      <c r="Y63" s="9"/>
      <c r="Z63" s="27">
        <f t="shared" si="6"/>
        <v>0</v>
      </c>
      <c r="AA63" s="28">
        <f t="shared" si="7"/>
        <v>43</v>
      </c>
      <c r="AB63" s="29">
        <f t="shared" si="8"/>
        <v>6</v>
      </c>
      <c r="AC63" s="27">
        <v>0</v>
      </c>
      <c r="AD63" s="28">
        <v>16</v>
      </c>
      <c r="AE63" s="29">
        <v>2</v>
      </c>
      <c r="AF63" s="27">
        <v>0</v>
      </c>
      <c r="AG63" s="28">
        <v>27</v>
      </c>
      <c r="AH63" s="29">
        <v>4</v>
      </c>
    </row>
    <row r="64" spans="1:34" ht="13.5">
      <c r="A64" s="1" t="s">
        <v>90</v>
      </c>
      <c r="B64" s="8" t="s">
        <v>91</v>
      </c>
      <c r="C64" s="9"/>
      <c r="D64" s="27">
        <f t="shared" si="0"/>
        <v>1</v>
      </c>
      <c r="E64" s="28">
        <f t="shared" si="1"/>
        <v>52</v>
      </c>
      <c r="F64" s="29">
        <f t="shared" si="2"/>
        <v>6</v>
      </c>
      <c r="G64" s="27">
        <v>1</v>
      </c>
      <c r="H64" s="28">
        <v>23</v>
      </c>
      <c r="I64" s="29">
        <v>2</v>
      </c>
      <c r="J64" s="27">
        <v>0</v>
      </c>
      <c r="K64" s="28">
        <v>29</v>
      </c>
      <c r="L64" s="29">
        <v>4</v>
      </c>
      <c r="M64" s="8" t="s">
        <v>91</v>
      </c>
      <c r="N64" s="9"/>
      <c r="O64" s="27">
        <f t="shared" si="3"/>
        <v>0</v>
      </c>
      <c r="P64" s="28">
        <f t="shared" si="4"/>
        <v>44</v>
      </c>
      <c r="Q64" s="29">
        <f t="shared" si="5"/>
        <v>6</v>
      </c>
      <c r="R64" s="27">
        <v>0</v>
      </c>
      <c r="S64" s="28">
        <v>17</v>
      </c>
      <c r="T64" s="29">
        <v>2</v>
      </c>
      <c r="U64" s="27">
        <v>0</v>
      </c>
      <c r="V64" s="28">
        <v>27</v>
      </c>
      <c r="W64" s="29">
        <v>4</v>
      </c>
      <c r="X64" s="8" t="s">
        <v>91</v>
      </c>
      <c r="Y64" s="9"/>
      <c r="Z64" s="27">
        <f t="shared" si="6"/>
        <v>0</v>
      </c>
      <c r="AA64" s="28">
        <f t="shared" si="7"/>
        <v>44</v>
      </c>
      <c r="AB64" s="29">
        <f t="shared" si="8"/>
        <v>6</v>
      </c>
      <c r="AC64" s="27">
        <v>0</v>
      </c>
      <c r="AD64" s="28">
        <v>18</v>
      </c>
      <c r="AE64" s="29">
        <v>2</v>
      </c>
      <c r="AF64" s="27">
        <v>0</v>
      </c>
      <c r="AG64" s="28">
        <v>26</v>
      </c>
      <c r="AH64" s="29">
        <v>4</v>
      </c>
    </row>
    <row r="65" spans="1:34" ht="13.5">
      <c r="A65" s="1" t="s">
        <v>92</v>
      </c>
      <c r="B65" s="8" t="s">
        <v>93</v>
      </c>
      <c r="C65" s="9"/>
      <c r="D65" s="27">
        <f t="shared" si="0"/>
        <v>0</v>
      </c>
      <c r="E65" s="28">
        <f t="shared" si="1"/>
        <v>54</v>
      </c>
      <c r="F65" s="29">
        <f t="shared" si="2"/>
        <v>6</v>
      </c>
      <c r="G65" s="27">
        <v>0</v>
      </c>
      <c r="H65" s="28">
        <v>29</v>
      </c>
      <c r="I65" s="29">
        <v>3</v>
      </c>
      <c r="J65" s="27">
        <v>0</v>
      </c>
      <c r="K65" s="28">
        <v>25</v>
      </c>
      <c r="L65" s="29">
        <v>3</v>
      </c>
      <c r="M65" s="8" t="s">
        <v>93</v>
      </c>
      <c r="N65" s="9"/>
      <c r="O65" s="27">
        <f t="shared" si="3"/>
        <v>0</v>
      </c>
      <c r="P65" s="28">
        <f t="shared" si="4"/>
        <v>43</v>
      </c>
      <c r="Q65" s="29">
        <f t="shared" si="5"/>
        <v>5</v>
      </c>
      <c r="R65" s="27">
        <v>0</v>
      </c>
      <c r="S65" s="28">
        <v>19</v>
      </c>
      <c r="T65" s="29">
        <v>2</v>
      </c>
      <c r="U65" s="27">
        <v>0</v>
      </c>
      <c r="V65" s="28">
        <v>24</v>
      </c>
      <c r="W65" s="29">
        <v>3</v>
      </c>
      <c r="X65" s="8" t="s">
        <v>93</v>
      </c>
      <c r="Y65" s="9"/>
      <c r="Z65" s="27">
        <f t="shared" si="6"/>
        <v>0</v>
      </c>
      <c r="AA65" s="28">
        <f t="shared" si="7"/>
        <v>43</v>
      </c>
      <c r="AB65" s="29">
        <f t="shared" si="8"/>
        <v>5</v>
      </c>
      <c r="AC65" s="27">
        <v>0</v>
      </c>
      <c r="AD65" s="28">
        <v>20</v>
      </c>
      <c r="AE65" s="29">
        <v>2</v>
      </c>
      <c r="AF65" s="27">
        <v>0</v>
      </c>
      <c r="AG65" s="28">
        <v>23</v>
      </c>
      <c r="AH65" s="29">
        <v>3</v>
      </c>
    </row>
    <row r="66" spans="1:34" ht="13.5">
      <c r="A66" s="1" t="s">
        <v>94</v>
      </c>
      <c r="B66" s="8" t="s">
        <v>95</v>
      </c>
      <c r="C66" s="9" t="s">
        <v>138</v>
      </c>
      <c r="D66" s="27">
        <f t="shared" si="0"/>
        <v>0</v>
      </c>
      <c r="E66" s="28">
        <f t="shared" si="1"/>
        <v>13</v>
      </c>
      <c r="F66" s="29">
        <f t="shared" si="2"/>
        <v>2</v>
      </c>
      <c r="G66" s="27">
        <v>0</v>
      </c>
      <c r="H66" s="28">
        <v>5</v>
      </c>
      <c r="I66" s="29">
        <v>1</v>
      </c>
      <c r="J66" s="27">
        <v>0</v>
      </c>
      <c r="K66" s="28">
        <v>8</v>
      </c>
      <c r="L66" s="29">
        <v>1</v>
      </c>
      <c r="M66" s="8" t="s">
        <v>95</v>
      </c>
      <c r="N66" s="9" t="s">
        <v>138</v>
      </c>
      <c r="O66" s="27">
        <f t="shared" si="3"/>
        <v>0</v>
      </c>
      <c r="P66" s="28">
        <f t="shared" si="4"/>
        <v>12</v>
      </c>
      <c r="Q66" s="29">
        <f t="shared" si="5"/>
        <v>1</v>
      </c>
      <c r="R66" s="27">
        <v>0</v>
      </c>
      <c r="S66" s="28">
        <v>4</v>
      </c>
      <c r="T66" s="29">
        <v>0</v>
      </c>
      <c r="U66" s="27">
        <v>0</v>
      </c>
      <c r="V66" s="28">
        <v>8</v>
      </c>
      <c r="W66" s="29">
        <v>1</v>
      </c>
      <c r="X66" s="8" t="s">
        <v>95</v>
      </c>
      <c r="Y66" s="9" t="s">
        <v>138</v>
      </c>
      <c r="Z66" s="27">
        <f t="shared" si="6"/>
        <v>0</v>
      </c>
      <c r="AA66" s="28">
        <f t="shared" si="7"/>
        <v>10</v>
      </c>
      <c r="AB66" s="29">
        <f t="shared" si="8"/>
        <v>1</v>
      </c>
      <c r="AC66" s="27">
        <v>0</v>
      </c>
      <c r="AD66" s="28">
        <v>3</v>
      </c>
      <c r="AE66" s="29">
        <v>0</v>
      </c>
      <c r="AF66" s="27">
        <v>0</v>
      </c>
      <c r="AG66" s="28">
        <v>7</v>
      </c>
      <c r="AH66" s="29">
        <v>1</v>
      </c>
    </row>
    <row r="67" spans="1:34" ht="13.5">
      <c r="A67" s="1" t="s">
        <v>96</v>
      </c>
      <c r="B67" s="8" t="s">
        <v>97</v>
      </c>
      <c r="C67" s="9" t="s">
        <v>139</v>
      </c>
      <c r="D67" s="27">
        <f t="shared" si="0"/>
        <v>0</v>
      </c>
      <c r="E67" s="28">
        <f t="shared" si="1"/>
        <v>7</v>
      </c>
      <c r="F67" s="29">
        <f t="shared" si="2"/>
        <v>1</v>
      </c>
      <c r="G67" s="27">
        <v>0</v>
      </c>
      <c r="H67" s="28">
        <v>2</v>
      </c>
      <c r="I67" s="29">
        <v>0</v>
      </c>
      <c r="J67" s="27">
        <v>0</v>
      </c>
      <c r="K67" s="28">
        <v>5</v>
      </c>
      <c r="L67" s="29">
        <v>1</v>
      </c>
      <c r="M67" s="8" t="s">
        <v>97</v>
      </c>
      <c r="N67" s="9" t="s">
        <v>139</v>
      </c>
      <c r="O67" s="27">
        <f t="shared" si="3"/>
        <v>0</v>
      </c>
      <c r="P67" s="28">
        <f t="shared" si="4"/>
        <v>7</v>
      </c>
      <c r="Q67" s="29">
        <f t="shared" si="5"/>
        <v>1</v>
      </c>
      <c r="R67" s="27">
        <v>0</v>
      </c>
      <c r="S67" s="28">
        <v>2</v>
      </c>
      <c r="T67" s="29">
        <v>0</v>
      </c>
      <c r="U67" s="27">
        <v>0</v>
      </c>
      <c r="V67" s="28">
        <v>5</v>
      </c>
      <c r="W67" s="29">
        <v>1</v>
      </c>
      <c r="X67" s="8" t="s">
        <v>97</v>
      </c>
      <c r="Y67" s="9" t="s">
        <v>139</v>
      </c>
      <c r="Z67" s="27">
        <f t="shared" si="6"/>
        <v>0</v>
      </c>
      <c r="AA67" s="28">
        <f t="shared" si="7"/>
        <v>6</v>
      </c>
      <c r="AB67" s="29">
        <f t="shared" si="8"/>
        <v>1</v>
      </c>
      <c r="AC67" s="27">
        <v>0</v>
      </c>
      <c r="AD67" s="28">
        <v>2</v>
      </c>
      <c r="AE67" s="29">
        <v>0</v>
      </c>
      <c r="AF67" s="27">
        <v>0</v>
      </c>
      <c r="AG67" s="28">
        <v>4</v>
      </c>
      <c r="AH67" s="29">
        <v>1</v>
      </c>
    </row>
    <row r="68" spans="1:34" ht="13.5">
      <c r="A68" s="1" t="s">
        <v>98</v>
      </c>
      <c r="B68" s="8" t="s">
        <v>97</v>
      </c>
      <c r="C68" s="9" t="s">
        <v>140</v>
      </c>
      <c r="D68" s="27">
        <f t="shared" si="0"/>
        <v>0</v>
      </c>
      <c r="E68" s="28">
        <f t="shared" si="1"/>
        <v>3</v>
      </c>
      <c r="F68" s="29">
        <f t="shared" si="2"/>
        <v>0</v>
      </c>
      <c r="G68" s="27">
        <v>0</v>
      </c>
      <c r="H68" s="28">
        <v>1</v>
      </c>
      <c r="I68" s="29">
        <v>0</v>
      </c>
      <c r="J68" s="27">
        <v>0</v>
      </c>
      <c r="K68" s="28">
        <v>2</v>
      </c>
      <c r="L68" s="29">
        <v>0</v>
      </c>
      <c r="M68" s="8" t="s">
        <v>97</v>
      </c>
      <c r="N68" s="9" t="s">
        <v>140</v>
      </c>
      <c r="O68" s="27">
        <f t="shared" si="3"/>
        <v>0</v>
      </c>
      <c r="P68" s="28">
        <f t="shared" si="4"/>
        <v>3</v>
      </c>
      <c r="Q68" s="29">
        <f t="shared" si="5"/>
        <v>0</v>
      </c>
      <c r="R68" s="27">
        <v>0</v>
      </c>
      <c r="S68" s="28">
        <v>1</v>
      </c>
      <c r="T68" s="29">
        <v>0</v>
      </c>
      <c r="U68" s="27">
        <v>0</v>
      </c>
      <c r="V68" s="28">
        <v>2</v>
      </c>
      <c r="W68" s="29">
        <v>0</v>
      </c>
      <c r="X68" s="8" t="s">
        <v>97</v>
      </c>
      <c r="Y68" s="9" t="s">
        <v>140</v>
      </c>
      <c r="Z68" s="27">
        <f t="shared" si="6"/>
        <v>0</v>
      </c>
      <c r="AA68" s="28">
        <f t="shared" si="7"/>
        <v>3</v>
      </c>
      <c r="AB68" s="29">
        <f t="shared" si="8"/>
        <v>0</v>
      </c>
      <c r="AC68" s="27">
        <v>0</v>
      </c>
      <c r="AD68" s="28">
        <v>1</v>
      </c>
      <c r="AE68" s="29">
        <v>0</v>
      </c>
      <c r="AF68" s="27">
        <v>0</v>
      </c>
      <c r="AG68" s="28">
        <v>2</v>
      </c>
      <c r="AH68" s="29">
        <v>0</v>
      </c>
    </row>
    <row r="69" spans="1:34" ht="13.5">
      <c r="A69" s="1" t="s">
        <v>99</v>
      </c>
      <c r="B69" s="8" t="s">
        <v>100</v>
      </c>
      <c r="C69" s="9" t="s">
        <v>141</v>
      </c>
      <c r="D69" s="27">
        <f aca="true" t="shared" si="9" ref="D69:D75">G69+J69</f>
        <v>0</v>
      </c>
      <c r="E69" s="28">
        <f aca="true" t="shared" si="10" ref="E69:E75">H69+K69</f>
        <v>15</v>
      </c>
      <c r="F69" s="29">
        <f aca="true" t="shared" si="11" ref="F69:F75">I69+L69</f>
        <v>2</v>
      </c>
      <c r="G69" s="27">
        <v>0</v>
      </c>
      <c r="H69" s="28">
        <v>6</v>
      </c>
      <c r="I69" s="29">
        <v>1</v>
      </c>
      <c r="J69" s="27">
        <v>0</v>
      </c>
      <c r="K69" s="28">
        <v>9</v>
      </c>
      <c r="L69" s="29">
        <v>1</v>
      </c>
      <c r="M69" s="8" t="s">
        <v>100</v>
      </c>
      <c r="N69" s="9" t="s">
        <v>141</v>
      </c>
      <c r="O69" s="27">
        <f aca="true" t="shared" si="12" ref="O69:O75">R69+U69</f>
        <v>0</v>
      </c>
      <c r="P69" s="28">
        <f aca="true" t="shared" si="13" ref="P69:P75">S69+V69</f>
        <v>13</v>
      </c>
      <c r="Q69" s="29">
        <f aca="true" t="shared" si="14" ref="Q69:Q75">T69+W69</f>
        <v>2</v>
      </c>
      <c r="R69" s="27">
        <v>0</v>
      </c>
      <c r="S69" s="28">
        <v>5</v>
      </c>
      <c r="T69" s="29">
        <v>1</v>
      </c>
      <c r="U69" s="27">
        <v>0</v>
      </c>
      <c r="V69" s="28">
        <v>8</v>
      </c>
      <c r="W69" s="29">
        <v>1</v>
      </c>
      <c r="X69" s="8" t="s">
        <v>100</v>
      </c>
      <c r="Y69" s="9" t="s">
        <v>141</v>
      </c>
      <c r="Z69" s="27">
        <f aca="true" t="shared" si="15" ref="Z69:Z75">AC69+AF69</f>
        <v>0</v>
      </c>
      <c r="AA69" s="28">
        <f aca="true" t="shared" si="16" ref="AA69:AA75">AD69+AG69</f>
        <v>13</v>
      </c>
      <c r="AB69" s="29">
        <f aca="true" t="shared" si="17" ref="AB69:AB75">AE69+AH69</f>
        <v>2</v>
      </c>
      <c r="AC69" s="27">
        <v>0</v>
      </c>
      <c r="AD69" s="28">
        <v>5</v>
      </c>
      <c r="AE69" s="29">
        <v>1</v>
      </c>
      <c r="AF69" s="27">
        <v>0</v>
      </c>
      <c r="AG69" s="28">
        <v>8</v>
      </c>
      <c r="AH69" s="29">
        <v>1</v>
      </c>
    </row>
    <row r="70" spans="1:34" ht="13.5">
      <c r="A70" s="1" t="s">
        <v>101</v>
      </c>
      <c r="B70" s="8" t="s">
        <v>102</v>
      </c>
      <c r="C70" s="9" t="s">
        <v>142</v>
      </c>
      <c r="D70" s="27">
        <f t="shared" si="9"/>
        <v>0</v>
      </c>
      <c r="E70" s="28">
        <f t="shared" si="10"/>
        <v>35</v>
      </c>
      <c r="F70" s="29">
        <f t="shared" si="11"/>
        <v>5</v>
      </c>
      <c r="G70" s="27">
        <v>0</v>
      </c>
      <c r="H70" s="28">
        <v>15</v>
      </c>
      <c r="I70" s="29">
        <v>2</v>
      </c>
      <c r="J70" s="27">
        <v>0</v>
      </c>
      <c r="K70" s="28">
        <v>20</v>
      </c>
      <c r="L70" s="29">
        <v>3</v>
      </c>
      <c r="M70" s="8" t="s">
        <v>102</v>
      </c>
      <c r="N70" s="9" t="s">
        <v>142</v>
      </c>
      <c r="O70" s="27">
        <f t="shared" si="12"/>
        <v>0</v>
      </c>
      <c r="P70" s="28">
        <f t="shared" si="13"/>
        <v>31</v>
      </c>
      <c r="Q70" s="29">
        <f t="shared" si="14"/>
        <v>4</v>
      </c>
      <c r="R70" s="27">
        <v>0</v>
      </c>
      <c r="S70" s="28">
        <v>12</v>
      </c>
      <c r="T70" s="29">
        <v>1</v>
      </c>
      <c r="U70" s="27">
        <v>0</v>
      </c>
      <c r="V70" s="28">
        <v>19</v>
      </c>
      <c r="W70" s="29">
        <v>3</v>
      </c>
      <c r="X70" s="8" t="s">
        <v>102</v>
      </c>
      <c r="Y70" s="9" t="s">
        <v>142</v>
      </c>
      <c r="Z70" s="27">
        <f t="shared" si="15"/>
        <v>0</v>
      </c>
      <c r="AA70" s="28">
        <f t="shared" si="16"/>
        <v>29</v>
      </c>
      <c r="AB70" s="29">
        <f t="shared" si="17"/>
        <v>4</v>
      </c>
      <c r="AC70" s="27">
        <v>0</v>
      </c>
      <c r="AD70" s="28">
        <v>11</v>
      </c>
      <c r="AE70" s="29">
        <v>1</v>
      </c>
      <c r="AF70" s="27">
        <v>0</v>
      </c>
      <c r="AG70" s="28">
        <v>18</v>
      </c>
      <c r="AH70" s="29">
        <v>3</v>
      </c>
    </row>
    <row r="71" spans="1:34" ht="13.5">
      <c r="A71" s="1" t="s">
        <v>103</v>
      </c>
      <c r="B71" s="8" t="s">
        <v>102</v>
      </c>
      <c r="C71" s="9" t="s">
        <v>143</v>
      </c>
      <c r="D71" s="27">
        <f t="shared" si="9"/>
        <v>0</v>
      </c>
      <c r="E71" s="28">
        <f t="shared" si="10"/>
        <v>7</v>
      </c>
      <c r="F71" s="29">
        <f t="shared" si="11"/>
        <v>1</v>
      </c>
      <c r="G71" s="27">
        <v>0</v>
      </c>
      <c r="H71" s="28">
        <v>3</v>
      </c>
      <c r="I71" s="29">
        <v>0</v>
      </c>
      <c r="J71" s="27">
        <v>0</v>
      </c>
      <c r="K71" s="28">
        <v>4</v>
      </c>
      <c r="L71" s="29">
        <v>1</v>
      </c>
      <c r="M71" s="8" t="s">
        <v>102</v>
      </c>
      <c r="N71" s="9" t="s">
        <v>143</v>
      </c>
      <c r="O71" s="27">
        <f t="shared" si="12"/>
        <v>0</v>
      </c>
      <c r="P71" s="28">
        <f t="shared" si="13"/>
        <v>6</v>
      </c>
      <c r="Q71" s="29">
        <f t="shared" si="14"/>
        <v>1</v>
      </c>
      <c r="R71" s="27">
        <v>0</v>
      </c>
      <c r="S71" s="28">
        <v>2</v>
      </c>
      <c r="T71" s="29">
        <v>0</v>
      </c>
      <c r="U71" s="27">
        <v>0</v>
      </c>
      <c r="V71" s="28">
        <v>4</v>
      </c>
      <c r="W71" s="29">
        <v>1</v>
      </c>
      <c r="X71" s="8" t="s">
        <v>102</v>
      </c>
      <c r="Y71" s="9" t="s">
        <v>143</v>
      </c>
      <c r="Z71" s="27">
        <f t="shared" si="15"/>
        <v>0</v>
      </c>
      <c r="AA71" s="28">
        <f t="shared" si="16"/>
        <v>6</v>
      </c>
      <c r="AB71" s="29">
        <f t="shared" si="17"/>
        <v>1</v>
      </c>
      <c r="AC71" s="27">
        <v>0</v>
      </c>
      <c r="AD71" s="28">
        <v>2</v>
      </c>
      <c r="AE71" s="29">
        <v>0</v>
      </c>
      <c r="AF71" s="27">
        <v>0</v>
      </c>
      <c r="AG71" s="28">
        <v>4</v>
      </c>
      <c r="AH71" s="29">
        <v>1</v>
      </c>
    </row>
    <row r="72" spans="1:34" ht="13.5">
      <c r="A72" s="1" t="s">
        <v>104</v>
      </c>
      <c r="B72" s="8" t="s">
        <v>102</v>
      </c>
      <c r="C72" s="9" t="s">
        <v>144</v>
      </c>
      <c r="D72" s="27">
        <f t="shared" si="9"/>
        <v>0</v>
      </c>
      <c r="E72" s="28">
        <f t="shared" si="10"/>
        <v>10</v>
      </c>
      <c r="F72" s="29">
        <f t="shared" si="11"/>
        <v>1</v>
      </c>
      <c r="G72" s="27">
        <v>0</v>
      </c>
      <c r="H72" s="28">
        <v>5</v>
      </c>
      <c r="I72" s="29">
        <v>0</v>
      </c>
      <c r="J72" s="27">
        <v>0</v>
      </c>
      <c r="K72" s="28">
        <v>5</v>
      </c>
      <c r="L72" s="29">
        <v>1</v>
      </c>
      <c r="M72" s="8" t="s">
        <v>102</v>
      </c>
      <c r="N72" s="9" t="s">
        <v>144</v>
      </c>
      <c r="O72" s="27">
        <f t="shared" si="12"/>
        <v>0</v>
      </c>
      <c r="P72" s="28">
        <f t="shared" si="13"/>
        <v>8</v>
      </c>
      <c r="Q72" s="29">
        <f t="shared" si="14"/>
        <v>1</v>
      </c>
      <c r="R72" s="27">
        <v>0</v>
      </c>
      <c r="S72" s="28">
        <v>3</v>
      </c>
      <c r="T72" s="29">
        <v>0</v>
      </c>
      <c r="U72" s="27">
        <v>0</v>
      </c>
      <c r="V72" s="28">
        <v>5</v>
      </c>
      <c r="W72" s="29">
        <v>1</v>
      </c>
      <c r="X72" s="8" t="s">
        <v>102</v>
      </c>
      <c r="Y72" s="9" t="s">
        <v>144</v>
      </c>
      <c r="Z72" s="27">
        <f t="shared" si="15"/>
        <v>0</v>
      </c>
      <c r="AA72" s="28">
        <f t="shared" si="16"/>
        <v>8</v>
      </c>
      <c r="AB72" s="29">
        <f t="shared" si="17"/>
        <v>1</v>
      </c>
      <c r="AC72" s="27">
        <v>0</v>
      </c>
      <c r="AD72" s="28">
        <v>4</v>
      </c>
      <c r="AE72" s="29">
        <v>0</v>
      </c>
      <c r="AF72" s="27">
        <v>0</v>
      </c>
      <c r="AG72" s="28">
        <v>4</v>
      </c>
      <c r="AH72" s="29">
        <v>1</v>
      </c>
    </row>
    <row r="73" spans="1:34" ht="13.5">
      <c r="A73" s="1" t="s">
        <v>105</v>
      </c>
      <c r="B73" s="8" t="s">
        <v>106</v>
      </c>
      <c r="C73" s="9" t="s">
        <v>145</v>
      </c>
      <c r="D73" s="27">
        <f t="shared" si="9"/>
        <v>0</v>
      </c>
      <c r="E73" s="28">
        <f t="shared" si="10"/>
        <v>12</v>
      </c>
      <c r="F73" s="29">
        <f t="shared" si="11"/>
        <v>2</v>
      </c>
      <c r="G73" s="27">
        <v>0</v>
      </c>
      <c r="H73" s="28">
        <v>5</v>
      </c>
      <c r="I73" s="29">
        <v>1</v>
      </c>
      <c r="J73" s="27">
        <v>0</v>
      </c>
      <c r="K73" s="28">
        <v>7</v>
      </c>
      <c r="L73" s="29">
        <v>1</v>
      </c>
      <c r="M73" s="264" t="s">
        <v>106</v>
      </c>
      <c r="N73" s="9" t="s">
        <v>145</v>
      </c>
      <c r="O73" s="27">
        <f t="shared" si="12"/>
        <v>0</v>
      </c>
      <c r="P73" s="28">
        <f t="shared" si="13"/>
        <v>11</v>
      </c>
      <c r="Q73" s="29">
        <f t="shared" si="14"/>
        <v>1</v>
      </c>
      <c r="R73" s="27">
        <v>0</v>
      </c>
      <c r="S73" s="28">
        <v>4</v>
      </c>
      <c r="T73" s="29">
        <v>0</v>
      </c>
      <c r="U73" s="27">
        <v>0</v>
      </c>
      <c r="V73" s="28">
        <v>7</v>
      </c>
      <c r="W73" s="29">
        <v>1</v>
      </c>
      <c r="X73" s="264" t="s">
        <v>106</v>
      </c>
      <c r="Y73" s="9" t="s">
        <v>145</v>
      </c>
      <c r="Z73" s="27">
        <f t="shared" si="15"/>
        <v>0</v>
      </c>
      <c r="AA73" s="28">
        <f t="shared" si="16"/>
        <v>10</v>
      </c>
      <c r="AB73" s="29">
        <f t="shared" si="17"/>
        <v>1</v>
      </c>
      <c r="AC73" s="27">
        <v>0</v>
      </c>
      <c r="AD73" s="28">
        <v>4</v>
      </c>
      <c r="AE73" s="29">
        <v>0</v>
      </c>
      <c r="AF73" s="27">
        <v>0</v>
      </c>
      <c r="AG73" s="28">
        <v>6</v>
      </c>
      <c r="AH73" s="29">
        <v>1</v>
      </c>
    </row>
    <row r="74" spans="1:34" ht="13.5">
      <c r="A74" s="1" t="s">
        <v>107</v>
      </c>
      <c r="B74" s="8" t="s">
        <v>106</v>
      </c>
      <c r="C74" s="9" t="s">
        <v>146</v>
      </c>
      <c r="D74" s="27">
        <f t="shared" si="9"/>
        <v>0</v>
      </c>
      <c r="E74" s="28">
        <f t="shared" si="10"/>
        <v>15</v>
      </c>
      <c r="F74" s="29">
        <f t="shared" si="11"/>
        <v>2</v>
      </c>
      <c r="G74" s="27">
        <v>0</v>
      </c>
      <c r="H74" s="28">
        <v>7</v>
      </c>
      <c r="I74" s="29">
        <v>1</v>
      </c>
      <c r="J74" s="27">
        <v>0</v>
      </c>
      <c r="K74" s="28">
        <v>8</v>
      </c>
      <c r="L74" s="29">
        <v>1</v>
      </c>
      <c r="M74" s="264" t="s">
        <v>106</v>
      </c>
      <c r="N74" s="9" t="s">
        <v>146</v>
      </c>
      <c r="O74" s="27">
        <f t="shared" si="12"/>
        <v>0</v>
      </c>
      <c r="P74" s="28">
        <f t="shared" si="13"/>
        <v>14</v>
      </c>
      <c r="Q74" s="29">
        <f t="shared" si="14"/>
        <v>2</v>
      </c>
      <c r="R74" s="27">
        <v>0</v>
      </c>
      <c r="S74" s="28">
        <v>6</v>
      </c>
      <c r="T74" s="29">
        <v>1</v>
      </c>
      <c r="U74" s="27">
        <v>0</v>
      </c>
      <c r="V74" s="28">
        <v>8</v>
      </c>
      <c r="W74" s="29">
        <v>1</v>
      </c>
      <c r="X74" s="264" t="s">
        <v>106</v>
      </c>
      <c r="Y74" s="9" t="s">
        <v>146</v>
      </c>
      <c r="Z74" s="27">
        <f t="shared" si="15"/>
        <v>0</v>
      </c>
      <c r="AA74" s="28">
        <f t="shared" si="16"/>
        <v>14</v>
      </c>
      <c r="AB74" s="29">
        <f t="shared" si="17"/>
        <v>1</v>
      </c>
      <c r="AC74" s="27">
        <v>0</v>
      </c>
      <c r="AD74" s="28">
        <v>6</v>
      </c>
      <c r="AE74" s="29">
        <v>0</v>
      </c>
      <c r="AF74" s="27">
        <v>0</v>
      </c>
      <c r="AG74" s="28">
        <v>8</v>
      </c>
      <c r="AH74" s="29">
        <v>1</v>
      </c>
    </row>
    <row r="75" spans="1:34" ht="14.25" thickBot="1">
      <c r="A75" s="1" t="s">
        <v>108</v>
      </c>
      <c r="B75" s="10" t="s">
        <v>106</v>
      </c>
      <c r="C75" s="51" t="s">
        <v>147</v>
      </c>
      <c r="D75" s="33">
        <f t="shared" si="9"/>
        <v>0</v>
      </c>
      <c r="E75" s="34">
        <f t="shared" si="10"/>
        <v>5</v>
      </c>
      <c r="F75" s="35">
        <f t="shared" si="11"/>
        <v>0</v>
      </c>
      <c r="G75" s="33">
        <v>0</v>
      </c>
      <c r="H75" s="34">
        <v>2</v>
      </c>
      <c r="I75" s="35">
        <v>0</v>
      </c>
      <c r="J75" s="33">
        <v>0</v>
      </c>
      <c r="K75" s="34">
        <v>3</v>
      </c>
      <c r="L75" s="35">
        <v>0</v>
      </c>
      <c r="M75" s="265" t="s">
        <v>106</v>
      </c>
      <c r="N75" s="51" t="s">
        <v>147</v>
      </c>
      <c r="O75" s="33">
        <f t="shared" si="12"/>
        <v>0</v>
      </c>
      <c r="P75" s="34">
        <f t="shared" si="13"/>
        <v>3</v>
      </c>
      <c r="Q75" s="35">
        <f t="shared" si="14"/>
        <v>0</v>
      </c>
      <c r="R75" s="33">
        <v>0</v>
      </c>
      <c r="S75" s="34">
        <v>1</v>
      </c>
      <c r="T75" s="35">
        <v>0</v>
      </c>
      <c r="U75" s="33">
        <v>0</v>
      </c>
      <c r="V75" s="34">
        <v>2</v>
      </c>
      <c r="W75" s="35">
        <v>0</v>
      </c>
      <c r="X75" s="265" t="s">
        <v>106</v>
      </c>
      <c r="Y75" s="51" t="s">
        <v>147</v>
      </c>
      <c r="Z75" s="33">
        <f t="shared" si="15"/>
        <v>0</v>
      </c>
      <c r="AA75" s="34">
        <f t="shared" si="16"/>
        <v>3</v>
      </c>
      <c r="AB75" s="35">
        <f t="shared" si="17"/>
        <v>0</v>
      </c>
      <c r="AC75" s="33">
        <v>0</v>
      </c>
      <c r="AD75" s="34">
        <v>1</v>
      </c>
      <c r="AE75" s="35">
        <v>0</v>
      </c>
      <c r="AF75" s="33">
        <v>0</v>
      </c>
      <c r="AG75" s="34">
        <v>2</v>
      </c>
      <c r="AH75" s="35">
        <v>0</v>
      </c>
    </row>
    <row r="76" ht="6" customHeight="1" thickBot="1"/>
    <row r="77" spans="2:34" ht="14.25" thickBot="1">
      <c r="B77" s="471" t="s">
        <v>157</v>
      </c>
      <c r="C77" s="472"/>
      <c r="D77" s="43">
        <f aca="true" t="shared" si="18" ref="D77:L77">SUM(D81:D83)</f>
        <v>94</v>
      </c>
      <c r="E77" s="43">
        <f t="shared" si="18"/>
        <v>7381</v>
      </c>
      <c r="F77" s="44">
        <f t="shared" si="18"/>
        <v>934</v>
      </c>
      <c r="G77" s="43">
        <f t="shared" si="18"/>
        <v>85</v>
      </c>
      <c r="H77" s="43">
        <f t="shared" si="18"/>
        <v>3280</v>
      </c>
      <c r="I77" s="44">
        <f t="shared" si="18"/>
        <v>354</v>
      </c>
      <c r="J77" s="43">
        <f t="shared" si="18"/>
        <v>9</v>
      </c>
      <c r="K77" s="43">
        <f t="shared" si="18"/>
        <v>4101</v>
      </c>
      <c r="L77" s="44">
        <f t="shared" si="18"/>
        <v>580</v>
      </c>
      <c r="M77" s="432" t="s">
        <v>157</v>
      </c>
      <c r="N77" s="459"/>
      <c r="O77" s="390">
        <f aca="true" t="shared" si="19" ref="O77:W77">SUM(O81:O83)</f>
        <v>20</v>
      </c>
      <c r="P77" s="43">
        <f t="shared" si="19"/>
        <v>6404</v>
      </c>
      <c r="Q77" s="43">
        <f t="shared" si="19"/>
        <v>815</v>
      </c>
      <c r="R77" s="43">
        <f t="shared" si="19"/>
        <v>13</v>
      </c>
      <c r="S77" s="43">
        <f t="shared" si="19"/>
        <v>2491</v>
      </c>
      <c r="T77" s="43">
        <f t="shared" si="19"/>
        <v>261</v>
      </c>
      <c r="U77" s="43">
        <f t="shared" si="19"/>
        <v>7</v>
      </c>
      <c r="V77" s="43">
        <f t="shared" si="19"/>
        <v>3913</v>
      </c>
      <c r="W77" s="44">
        <f t="shared" si="19"/>
        <v>554</v>
      </c>
      <c r="X77" s="432" t="s">
        <v>157</v>
      </c>
      <c r="Y77" s="433"/>
      <c r="Z77" s="390">
        <f aca="true" t="shared" si="20" ref="Z77:AH77">SUM(Z81:Z83)</f>
        <v>47</v>
      </c>
      <c r="AA77" s="43">
        <f t="shared" si="20"/>
        <v>6191</v>
      </c>
      <c r="AB77" s="43">
        <f t="shared" si="20"/>
        <v>787</v>
      </c>
      <c r="AC77" s="43">
        <f t="shared" si="20"/>
        <v>40</v>
      </c>
      <c r="AD77" s="43">
        <f t="shared" si="20"/>
        <v>2435</v>
      </c>
      <c r="AE77" s="43">
        <f t="shared" si="20"/>
        <v>258</v>
      </c>
      <c r="AF77" s="43">
        <f t="shared" si="20"/>
        <v>7</v>
      </c>
      <c r="AG77" s="43">
        <f t="shared" si="20"/>
        <v>3756</v>
      </c>
      <c r="AH77" s="44">
        <f t="shared" si="20"/>
        <v>529</v>
      </c>
    </row>
    <row r="78" ht="14.25" thickBot="1"/>
    <row r="79" spans="2:34" ht="13.5">
      <c r="B79" s="429"/>
      <c r="C79" s="430"/>
      <c r="D79" s="431" t="s">
        <v>206</v>
      </c>
      <c r="E79" s="431"/>
      <c r="F79" s="427"/>
      <c r="G79" s="460" t="s">
        <v>204</v>
      </c>
      <c r="H79" s="525"/>
      <c r="I79" s="526"/>
      <c r="J79" s="460" t="s">
        <v>205</v>
      </c>
      <c r="K79" s="525"/>
      <c r="L79" s="526"/>
      <c r="M79" s="502" t="s">
        <v>412</v>
      </c>
      <c r="N79" s="503"/>
      <c r="O79" s="477" t="s">
        <v>206</v>
      </c>
      <c r="P79" s="431"/>
      <c r="Q79" s="478"/>
      <c r="R79" s="477" t="s">
        <v>204</v>
      </c>
      <c r="S79" s="525"/>
      <c r="T79" s="526"/>
      <c r="U79" s="477" t="s">
        <v>205</v>
      </c>
      <c r="V79" s="525"/>
      <c r="W79" s="526"/>
      <c r="X79" s="502" t="s">
        <v>412</v>
      </c>
      <c r="Y79" s="503"/>
      <c r="Z79" s="477" t="s">
        <v>206</v>
      </c>
      <c r="AA79" s="431"/>
      <c r="AB79" s="478"/>
      <c r="AC79" s="477" t="s">
        <v>204</v>
      </c>
      <c r="AD79" s="525"/>
      <c r="AE79" s="526"/>
      <c r="AF79" s="477" t="s">
        <v>205</v>
      </c>
      <c r="AG79" s="525"/>
      <c r="AH79" s="526"/>
    </row>
    <row r="80" spans="2:34" ht="14.25" thickBot="1">
      <c r="B80" s="423"/>
      <c r="C80" s="424"/>
      <c r="D80" s="89" t="s">
        <v>148</v>
      </c>
      <c r="E80" s="56" t="s">
        <v>149</v>
      </c>
      <c r="F80" s="57" t="s">
        <v>150</v>
      </c>
      <c r="G80" s="56" t="s">
        <v>148</v>
      </c>
      <c r="H80" s="56" t="s">
        <v>149</v>
      </c>
      <c r="I80" s="57" t="s">
        <v>150</v>
      </c>
      <c r="J80" s="56" t="s">
        <v>148</v>
      </c>
      <c r="K80" s="56" t="s">
        <v>149</v>
      </c>
      <c r="L80" s="57" t="s">
        <v>150</v>
      </c>
      <c r="M80" s="504"/>
      <c r="N80" s="505"/>
      <c r="O80" s="309" t="s">
        <v>148</v>
      </c>
      <c r="P80" s="175" t="s">
        <v>149</v>
      </c>
      <c r="Q80" s="220" t="s">
        <v>150</v>
      </c>
      <c r="R80" s="309" t="s">
        <v>148</v>
      </c>
      <c r="S80" s="175" t="s">
        <v>149</v>
      </c>
      <c r="T80" s="220" t="s">
        <v>150</v>
      </c>
      <c r="U80" s="309" t="s">
        <v>148</v>
      </c>
      <c r="V80" s="175" t="s">
        <v>149</v>
      </c>
      <c r="W80" s="220" t="s">
        <v>150</v>
      </c>
      <c r="X80" s="504"/>
      <c r="Y80" s="505"/>
      <c r="Z80" s="309" t="s">
        <v>148</v>
      </c>
      <c r="AA80" s="175" t="s">
        <v>149</v>
      </c>
      <c r="AB80" s="220" t="s">
        <v>150</v>
      </c>
      <c r="AC80" s="309" t="s">
        <v>148</v>
      </c>
      <c r="AD80" s="175" t="s">
        <v>149</v>
      </c>
      <c r="AE80" s="220" t="s">
        <v>150</v>
      </c>
      <c r="AF80" s="309" t="s">
        <v>148</v>
      </c>
      <c r="AG80" s="175" t="s">
        <v>149</v>
      </c>
      <c r="AH80" s="220" t="s">
        <v>150</v>
      </c>
    </row>
    <row r="81" spans="2:34" ht="13.5">
      <c r="B81" s="495" t="s">
        <v>154</v>
      </c>
      <c r="C81" s="441"/>
      <c r="D81" s="13">
        <f>SUM(D4:D27)</f>
        <v>31</v>
      </c>
      <c r="E81" s="13">
        <f>SUM(E4:E27)</f>
        <v>2374</v>
      </c>
      <c r="F81" s="54">
        <f>SUM(F4:F27)</f>
        <v>298</v>
      </c>
      <c r="G81" s="13">
        <f aca="true" t="shared" si="21" ref="G81:L81">SUM(G4:G27)</f>
        <v>30</v>
      </c>
      <c r="H81" s="13">
        <f t="shared" si="21"/>
        <v>1081</v>
      </c>
      <c r="I81" s="54">
        <f t="shared" si="21"/>
        <v>115</v>
      </c>
      <c r="J81" s="13">
        <f t="shared" si="21"/>
        <v>1</v>
      </c>
      <c r="K81" s="13">
        <f t="shared" si="21"/>
        <v>1293</v>
      </c>
      <c r="L81" s="54">
        <f t="shared" si="21"/>
        <v>183</v>
      </c>
      <c r="M81" s="429" t="s">
        <v>154</v>
      </c>
      <c r="N81" s="460"/>
      <c r="O81" s="172">
        <f>SUM(O4:O27)</f>
        <v>3</v>
      </c>
      <c r="P81" s="13">
        <f>SUM(P4:P27)</f>
        <v>2046</v>
      </c>
      <c r="Q81" s="54">
        <f>SUM(Q4:Q27)</f>
        <v>258</v>
      </c>
      <c r="R81" s="172">
        <f aca="true" t="shared" si="22" ref="R81:AB81">SUM(R4:R27)</f>
        <v>3</v>
      </c>
      <c r="S81" s="13">
        <f t="shared" si="22"/>
        <v>810</v>
      </c>
      <c r="T81" s="54">
        <f t="shared" si="22"/>
        <v>84</v>
      </c>
      <c r="U81" s="172">
        <f t="shared" si="22"/>
        <v>0</v>
      </c>
      <c r="V81" s="13">
        <f t="shared" si="22"/>
        <v>1236</v>
      </c>
      <c r="W81" s="54">
        <f t="shared" si="22"/>
        <v>174</v>
      </c>
      <c r="X81" s="429" t="s">
        <v>154</v>
      </c>
      <c r="Y81" s="430"/>
      <c r="Z81" s="172">
        <f t="shared" si="22"/>
        <v>13</v>
      </c>
      <c r="AA81" s="13">
        <f t="shared" si="22"/>
        <v>1982</v>
      </c>
      <c r="AB81" s="54">
        <f t="shared" si="22"/>
        <v>249</v>
      </c>
      <c r="AC81" s="172">
        <f aca="true" t="shared" si="23" ref="AC81:AH81">SUM(AC4:AC27)</f>
        <v>13</v>
      </c>
      <c r="AD81" s="13">
        <f t="shared" si="23"/>
        <v>797</v>
      </c>
      <c r="AE81" s="54">
        <f t="shared" si="23"/>
        <v>84</v>
      </c>
      <c r="AF81" s="172">
        <f t="shared" si="23"/>
        <v>0</v>
      </c>
      <c r="AG81" s="13">
        <f t="shared" si="23"/>
        <v>1185</v>
      </c>
      <c r="AH81" s="54">
        <f t="shared" si="23"/>
        <v>165</v>
      </c>
    </row>
    <row r="82" spans="2:34" ht="14.25" thickBot="1">
      <c r="B82" s="496" t="s">
        <v>155</v>
      </c>
      <c r="C82" s="497"/>
      <c r="D82" s="3">
        <f>SUM(D28:D34)</f>
        <v>6</v>
      </c>
      <c r="E82" s="3">
        <f>SUM(E28:E34)</f>
        <v>738</v>
      </c>
      <c r="F82" s="14">
        <f>SUM(F28:F34)</f>
        <v>94</v>
      </c>
      <c r="G82" s="3">
        <f aca="true" t="shared" si="24" ref="G82:L82">SUM(G28:G34)</f>
        <v>6</v>
      </c>
      <c r="H82" s="3">
        <f t="shared" si="24"/>
        <v>327</v>
      </c>
      <c r="I82" s="14">
        <f t="shared" si="24"/>
        <v>35</v>
      </c>
      <c r="J82" s="3">
        <f t="shared" si="24"/>
        <v>0</v>
      </c>
      <c r="K82" s="3">
        <f t="shared" si="24"/>
        <v>411</v>
      </c>
      <c r="L82" s="14">
        <f t="shared" si="24"/>
        <v>59</v>
      </c>
      <c r="M82" s="423" t="s">
        <v>155</v>
      </c>
      <c r="N82" s="461"/>
      <c r="O82" s="221">
        <f>SUM(O28:O34)</f>
        <v>0</v>
      </c>
      <c r="P82" s="218">
        <f>SUM(P28:P34)</f>
        <v>644</v>
      </c>
      <c r="Q82" s="222">
        <f>SUM(Q28:Q34)</f>
        <v>83</v>
      </c>
      <c r="R82" s="221">
        <f aca="true" t="shared" si="25" ref="R82:AB82">SUM(R28:R34)</f>
        <v>0</v>
      </c>
      <c r="S82" s="218">
        <f t="shared" si="25"/>
        <v>252</v>
      </c>
      <c r="T82" s="222">
        <f t="shared" si="25"/>
        <v>27</v>
      </c>
      <c r="U82" s="221">
        <f t="shared" si="25"/>
        <v>0</v>
      </c>
      <c r="V82" s="218">
        <f t="shared" si="25"/>
        <v>392</v>
      </c>
      <c r="W82" s="222">
        <f t="shared" si="25"/>
        <v>56</v>
      </c>
      <c r="X82" s="493" t="s">
        <v>155</v>
      </c>
      <c r="Y82" s="494"/>
      <c r="Z82" s="221">
        <f t="shared" si="25"/>
        <v>5</v>
      </c>
      <c r="AA82" s="218">
        <f t="shared" si="25"/>
        <v>620</v>
      </c>
      <c r="AB82" s="222">
        <f t="shared" si="25"/>
        <v>78</v>
      </c>
      <c r="AC82" s="221">
        <f aca="true" t="shared" si="26" ref="AC82:AH82">SUM(AC28:AC34)</f>
        <v>5</v>
      </c>
      <c r="AD82" s="218">
        <f t="shared" si="26"/>
        <v>244</v>
      </c>
      <c r="AE82" s="222">
        <f t="shared" si="26"/>
        <v>26</v>
      </c>
      <c r="AF82" s="221">
        <f t="shared" si="26"/>
        <v>0</v>
      </c>
      <c r="AG82" s="218">
        <f t="shared" si="26"/>
        <v>376</v>
      </c>
      <c r="AH82" s="222">
        <f t="shared" si="26"/>
        <v>52</v>
      </c>
    </row>
    <row r="83" spans="2:34" ht="13.5" hidden="1">
      <c r="B83" s="496" t="s">
        <v>192</v>
      </c>
      <c r="C83" s="497"/>
      <c r="D83" s="40">
        <f>SUM(D35:D75)</f>
        <v>57</v>
      </c>
      <c r="E83" s="40">
        <f>SUM(E35:E75)</f>
        <v>4269</v>
      </c>
      <c r="F83" s="41">
        <f>SUM(F35:F75)</f>
        <v>542</v>
      </c>
      <c r="G83" s="40">
        <f aca="true" t="shared" si="27" ref="G83:L83">SUM(G35:G75)</f>
        <v>49</v>
      </c>
      <c r="H83" s="40">
        <f t="shared" si="27"/>
        <v>1872</v>
      </c>
      <c r="I83" s="41">
        <f t="shared" si="27"/>
        <v>204</v>
      </c>
      <c r="J83" s="40">
        <f t="shared" si="27"/>
        <v>8</v>
      </c>
      <c r="K83" s="40">
        <f t="shared" si="27"/>
        <v>2397</v>
      </c>
      <c r="L83" s="41">
        <f t="shared" si="27"/>
        <v>338</v>
      </c>
      <c r="M83" s="425" t="s">
        <v>156</v>
      </c>
      <c r="N83" s="458"/>
      <c r="O83" s="344">
        <f>SUM(O35:O75)</f>
        <v>17</v>
      </c>
      <c r="P83" s="345">
        <f>SUM(P35:P75)</f>
        <v>3714</v>
      </c>
      <c r="Q83" s="345">
        <f>SUM(Q35:Q75)</f>
        <v>474</v>
      </c>
      <c r="R83" s="345">
        <f aca="true" t="shared" si="28" ref="R83:AB83">SUM(R35:R75)</f>
        <v>10</v>
      </c>
      <c r="S83" s="345">
        <f t="shared" si="28"/>
        <v>1429</v>
      </c>
      <c r="T83" s="345">
        <f t="shared" si="28"/>
        <v>150</v>
      </c>
      <c r="U83" s="345">
        <f t="shared" si="28"/>
        <v>7</v>
      </c>
      <c r="V83" s="345">
        <f t="shared" si="28"/>
        <v>2285</v>
      </c>
      <c r="W83" s="358">
        <f t="shared" si="28"/>
        <v>324</v>
      </c>
      <c r="X83" s="493" t="s">
        <v>156</v>
      </c>
      <c r="Y83" s="494"/>
      <c r="Z83" s="344">
        <f t="shared" si="28"/>
        <v>29</v>
      </c>
      <c r="AA83" s="345">
        <f t="shared" si="28"/>
        <v>3589</v>
      </c>
      <c r="AB83" s="345">
        <f t="shared" si="28"/>
        <v>460</v>
      </c>
      <c r="AC83" s="345">
        <f aca="true" t="shared" si="29" ref="AC83:AH83">SUM(AC35:AC75)</f>
        <v>22</v>
      </c>
      <c r="AD83" s="345">
        <f t="shared" si="29"/>
        <v>1394</v>
      </c>
      <c r="AE83" s="345">
        <f t="shared" si="29"/>
        <v>148</v>
      </c>
      <c r="AF83" s="345">
        <f t="shared" si="29"/>
        <v>7</v>
      </c>
      <c r="AG83" s="345">
        <f t="shared" si="29"/>
        <v>2195</v>
      </c>
      <c r="AH83" s="358">
        <f t="shared" si="29"/>
        <v>312</v>
      </c>
    </row>
    <row r="84" ht="4.5" customHeight="1"/>
    <row r="85" spans="2:24" ht="13.5">
      <c r="B85" s="17"/>
      <c r="M85" s="1" t="s">
        <v>384</v>
      </c>
      <c r="X85" s="1" t="s">
        <v>384</v>
      </c>
    </row>
    <row r="87" spans="2:24" ht="13.5">
      <c r="B87" s="4"/>
      <c r="M87" s="4"/>
      <c r="X87" s="4"/>
    </row>
  </sheetData>
  <sheetProtection/>
  <mergeCells count="36">
    <mergeCell ref="M83:N83"/>
    <mergeCell ref="AF79:AH79"/>
    <mergeCell ref="J79:L79"/>
    <mergeCell ref="D79:F79"/>
    <mergeCell ref="G79:I79"/>
    <mergeCell ref="AC79:AE79"/>
    <mergeCell ref="M77:N77"/>
    <mergeCell ref="M79:N80"/>
    <mergeCell ref="AF2:AH2"/>
    <mergeCell ref="R2:T2"/>
    <mergeCell ref="D2:F2"/>
    <mergeCell ref="G2:I2"/>
    <mergeCell ref="J2:L2"/>
    <mergeCell ref="AC2:AE2"/>
    <mergeCell ref="M2:N3"/>
    <mergeCell ref="O2:Q2"/>
    <mergeCell ref="U2:W2"/>
    <mergeCell ref="Z2:AB2"/>
    <mergeCell ref="B81:C81"/>
    <mergeCell ref="B82:C82"/>
    <mergeCell ref="Z79:AB79"/>
    <mergeCell ref="O79:Q79"/>
    <mergeCell ref="R79:T79"/>
    <mergeCell ref="U79:W79"/>
    <mergeCell ref="M81:N81"/>
    <mergeCell ref="M82:N82"/>
    <mergeCell ref="B83:C83"/>
    <mergeCell ref="B77:C77"/>
    <mergeCell ref="X2:Y3"/>
    <mergeCell ref="X79:Y80"/>
    <mergeCell ref="X81:Y81"/>
    <mergeCell ref="X82:Y82"/>
    <mergeCell ref="X83:Y83"/>
    <mergeCell ref="X77:Y77"/>
    <mergeCell ref="B2:C3"/>
    <mergeCell ref="B79:C80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&amp;C&amp;14&amp;P+42 </oddFooter>
  </headerFooter>
  <colBreaks count="1" manualBreakCount="1">
    <brk id="23" max="84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6"/>
  </sheetPr>
  <dimension ref="A1:E87"/>
  <sheetViews>
    <sheetView view="pageBreakPreview" zoomScale="75" zoomScaleSheetLayoutView="75" zoomScalePageLayoutView="0" workbookViewId="0" topLeftCell="A1">
      <selection activeCell="E80" sqref="E80"/>
    </sheetView>
  </sheetViews>
  <sheetFormatPr defaultColWidth="9.140625" defaultRowHeight="15"/>
  <cols>
    <col min="2" max="2" width="7.140625" style="0" customWidth="1"/>
    <col min="3" max="3" width="7.57421875" style="0" customWidth="1"/>
    <col min="4" max="5" width="20.57421875" style="0" customWidth="1"/>
  </cols>
  <sheetData>
    <row r="1" s="293" customFormat="1" ht="14.25" thickBot="1">
      <c r="B1" s="293" t="s">
        <v>271</v>
      </c>
    </row>
    <row r="2" spans="2:5" ht="13.5">
      <c r="B2" s="429" t="s">
        <v>409</v>
      </c>
      <c r="C2" s="430"/>
      <c r="D2" s="431" t="s">
        <v>274</v>
      </c>
      <c r="E2" s="478"/>
    </row>
    <row r="3" spans="2:5" ht="14.25" thickBot="1">
      <c r="B3" s="423"/>
      <c r="C3" s="424"/>
      <c r="D3" s="89" t="s">
        <v>218</v>
      </c>
      <c r="E3" s="57" t="s">
        <v>219</v>
      </c>
    </row>
    <row r="4" spans="1:5" ht="13.5">
      <c r="A4" s="1" t="s">
        <v>0</v>
      </c>
      <c r="B4" s="15" t="s">
        <v>1</v>
      </c>
      <c r="C4" s="16" t="s">
        <v>268</v>
      </c>
      <c r="D4" s="22">
        <v>59</v>
      </c>
      <c r="E4" s="24">
        <v>83</v>
      </c>
    </row>
    <row r="5" spans="1:5" ht="13.5">
      <c r="A5" s="1" t="s">
        <v>2</v>
      </c>
      <c r="B5" s="8" t="s">
        <v>1</v>
      </c>
      <c r="C5" s="9" t="s">
        <v>109</v>
      </c>
      <c r="D5" s="27">
        <v>140</v>
      </c>
      <c r="E5" s="29">
        <v>197</v>
      </c>
    </row>
    <row r="6" spans="1:5" ht="13.5">
      <c r="A6" s="1" t="s">
        <v>3</v>
      </c>
      <c r="B6" s="8" t="s">
        <v>1</v>
      </c>
      <c r="C6" s="9" t="s">
        <v>110</v>
      </c>
      <c r="D6" s="27">
        <v>48</v>
      </c>
      <c r="E6" s="29">
        <v>68</v>
      </c>
    </row>
    <row r="7" spans="1:5" ht="13.5">
      <c r="A7" s="1" t="s">
        <v>4</v>
      </c>
      <c r="B7" s="8" t="s">
        <v>1</v>
      </c>
      <c r="C7" s="9" t="s">
        <v>111</v>
      </c>
      <c r="D7" s="27">
        <v>34</v>
      </c>
      <c r="E7" s="29">
        <v>46</v>
      </c>
    </row>
    <row r="8" spans="1:5" ht="13.5">
      <c r="A8" s="1" t="s">
        <v>5</v>
      </c>
      <c r="B8" s="8" t="s">
        <v>1</v>
      </c>
      <c r="C8" s="9" t="s">
        <v>112</v>
      </c>
      <c r="D8" s="27">
        <v>24</v>
      </c>
      <c r="E8" s="29">
        <v>33</v>
      </c>
    </row>
    <row r="9" spans="1:5" ht="13.5">
      <c r="A9" s="1" t="s">
        <v>6</v>
      </c>
      <c r="B9" s="8" t="s">
        <v>1</v>
      </c>
      <c r="C9" s="9" t="s">
        <v>113</v>
      </c>
      <c r="D9" s="27">
        <v>45</v>
      </c>
      <c r="E9" s="29">
        <v>65</v>
      </c>
    </row>
    <row r="10" spans="1:5" ht="13.5">
      <c r="A10" s="1" t="s">
        <v>7</v>
      </c>
      <c r="B10" s="8" t="s">
        <v>1</v>
      </c>
      <c r="C10" s="9" t="s">
        <v>114</v>
      </c>
      <c r="D10" s="27">
        <v>27</v>
      </c>
      <c r="E10" s="29">
        <v>35</v>
      </c>
    </row>
    <row r="11" spans="1:5" ht="13.5">
      <c r="A11" s="1" t="s">
        <v>8</v>
      </c>
      <c r="B11" s="8" t="s">
        <v>1</v>
      </c>
      <c r="C11" s="9" t="s">
        <v>115</v>
      </c>
      <c r="D11" s="27">
        <v>21</v>
      </c>
      <c r="E11" s="29">
        <v>26</v>
      </c>
    </row>
    <row r="12" spans="1:5" ht="13.5">
      <c r="A12" s="1" t="s">
        <v>9</v>
      </c>
      <c r="B12" s="8" t="s">
        <v>1</v>
      </c>
      <c r="C12" s="9" t="s">
        <v>116</v>
      </c>
      <c r="D12" s="27">
        <v>21</v>
      </c>
      <c r="E12" s="29">
        <v>27</v>
      </c>
    </row>
    <row r="13" spans="1:5" ht="13.5">
      <c r="A13" s="1" t="s">
        <v>10</v>
      </c>
      <c r="B13" s="8" t="s">
        <v>1</v>
      </c>
      <c r="C13" s="9" t="s">
        <v>117</v>
      </c>
      <c r="D13" s="27">
        <v>19</v>
      </c>
      <c r="E13" s="29">
        <v>24</v>
      </c>
    </row>
    <row r="14" spans="1:5" ht="13.5">
      <c r="A14" s="1" t="s">
        <v>11</v>
      </c>
      <c r="B14" s="8" t="s">
        <v>1</v>
      </c>
      <c r="C14" s="9" t="s">
        <v>118</v>
      </c>
      <c r="D14" s="27">
        <v>21</v>
      </c>
      <c r="E14" s="29">
        <v>27</v>
      </c>
    </row>
    <row r="15" spans="1:5" ht="13.5">
      <c r="A15" s="1" t="s">
        <v>12</v>
      </c>
      <c r="B15" s="8" t="s">
        <v>1</v>
      </c>
      <c r="C15" s="9" t="s">
        <v>119</v>
      </c>
      <c r="D15" s="27">
        <v>53</v>
      </c>
      <c r="E15" s="29">
        <v>68</v>
      </c>
    </row>
    <row r="16" spans="1:5" ht="13.5">
      <c r="A16" s="1" t="s">
        <v>13</v>
      </c>
      <c r="B16" s="8" t="s">
        <v>1</v>
      </c>
      <c r="C16" s="9" t="s">
        <v>120</v>
      </c>
      <c r="D16" s="27">
        <v>95</v>
      </c>
      <c r="E16" s="29">
        <v>124</v>
      </c>
    </row>
    <row r="17" spans="1:5" ht="13.5">
      <c r="A17" s="1" t="s">
        <v>14</v>
      </c>
      <c r="B17" s="8" t="s">
        <v>1</v>
      </c>
      <c r="C17" s="9" t="s">
        <v>121</v>
      </c>
      <c r="D17" s="27">
        <v>58</v>
      </c>
      <c r="E17" s="29">
        <v>81</v>
      </c>
    </row>
    <row r="18" spans="1:5" ht="13.5">
      <c r="A18" s="1" t="s">
        <v>15</v>
      </c>
      <c r="B18" s="8" t="s">
        <v>1</v>
      </c>
      <c r="C18" s="9" t="s">
        <v>122</v>
      </c>
      <c r="D18" s="27">
        <v>65</v>
      </c>
      <c r="E18" s="29">
        <v>87</v>
      </c>
    </row>
    <row r="19" spans="1:5" ht="13.5">
      <c r="A19" s="1" t="s">
        <v>16</v>
      </c>
      <c r="B19" s="8" t="s">
        <v>1</v>
      </c>
      <c r="C19" s="9" t="s">
        <v>123</v>
      </c>
      <c r="D19" s="27">
        <v>57</v>
      </c>
      <c r="E19" s="29">
        <v>80</v>
      </c>
    </row>
    <row r="20" spans="1:5" ht="13.5">
      <c r="A20" s="1" t="s">
        <v>17</v>
      </c>
      <c r="B20" s="8" t="s">
        <v>1</v>
      </c>
      <c r="C20" s="9" t="s">
        <v>124</v>
      </c>
      <c r="D20" s="27">
        <v>147</v>
      </c>
      <c r="E20" s="29">
        <v>205</v>
      </c>
    </row>
    <row r="21" spans="1:5" ht="13.5">
      <c r="A21" s="1" t="s">
        <v>18</v>
      </c>
      <c r="B21" s="8" t="s">
        <v>1</v>
      </c>
      <c r="C21" s="9" t="s">
        <v>125</v>
      </c>
      <c r="D21" s="27">
        <v>35</v>
      </c>
      <c r="E21" s="29">
        <v>46</v>
      </c>
    </row>
    <row r="22" spans="1:5" ht="13.5">
      <c r="A22" s="1" t="s">
        <v>19</v>
      </c>
      <c r="B22" s="8" t="s">
        <v>1</v>
      </c>
      <c r="C22" s="9" t="s">
        <v>126</v>
      </c>
      <c r="D22" s="27">
        <v>16</v>
      </c>
      <c r="E22" s="29">
        <v>22</v>
      </c>
    </row>
    <row r="23" spans="1:5" ht="13.5">
      <c r="A23" s="1" t="s">
        <v>20</v>
      </c>
      <c r="B23" s="8" t="s">
        <v>1</v>
      </c>
      <c r="C23" s="9" t="s">
        <v>127</v>
      </c>
      <c r="D23" s="27">
        <v>23</v>
      </c>
      <c r="E23" s="29">
        <v>29</v>
      </c>
    </row>
    <row r="24" spans="1:5" ht="13.5">
      <c r="A24" s="1" t="s">
        <v>21</v>
      </c>
      <c r="B24" s="8" t="s">
        <v>1</v>
      </c>
      <c r="C24" s="9" t="s">
        <v>128</v>
      </c>
      <c r="D24" s="27">
        <v>23</v>
      </c>
      <c r="E24" s="29">
        <v>29</v>
      </c>
    </row>
    <row r="25" spans="1:5" ht="13.5">
      <c r="A25" s="1" t="s">
        <v>22</v>
      </c>
      <c r="B25" s="8" t="s">
        <v>1</v>
      </c>
      <c r="C25" s="9" t="s">
        <v>129</v>
      </c>
      <c r="D25" s="27">
        <v>24</v>
      </c>
      <c r="E25" s="29">
        <v>31</v>
      </c>
    </row>
    <row r="26" spans="1:5" ht="13.5">
      <c r="A26" s="1" t="s">
        <v>23</v>
      </c>
      <c r="B26" s="8" t="s">
        <v>1</v>
      </c>
      <c r="C26" s="9" t="s">
        <v>130</v>
      </c>
      <c r="D26" s="27">
        <v>40</v>
      </c>
      <c r="E26" s="29">
        <v>50</v>
      </c>
    </row>
    <row r="27" spans="1:5" ht="14.25" thickBot="1">
      <c r="A27" s="1" t="s">
        <v>24</v>
      </c>
      <c r="B27" s="10" t="s">
        <v>1</v>
      </c>
      <c r="C27" s="11" t="s">
        <v>131</v>
      </c>
      <c r="D27" s="33">
        <v>21</v>
      </c>
      <c r="E27" s="35">
        <v>25</v>
      </c>
    </row>
    <row r="28" spans="1:5" ht="13.5">
      <c r="A28" s="1" t="s">
        <v>25</v>
      </c>
      <c r="B28" s="6" t="s">
        <v>269</v>
      </c>
      <c r="C28" s="7" t="s">
        <v>132</v>
      </c>
      <c r="D28" s="22">
        <v>31</v>
      </c>
      <c r="E28" s="24">
        <v>38</v>
      </c>
    </row>
    <row r="29" spans="1:5" ht="13.5">
      <c r="A29" s="1" t="s">
        <v>26</v>
      </c>
      <c r="B29" s="8" t="s">
        <v>269</v>
      </c>
      <c r="C29" s="9" t="s">
        <v>133</v>
      </c>
      <c r="D29" s="27">
        <v>32</v>
      </c>
      <c r="E29" s="29">
        <v>39</v>
      </c>
    </row>
    <row r="30" spans="1:5" ht="13.5">
      <c r="A30" s="1" t="s">
        <v>27</v>
      </c>
      <c r="B30" s="8" t="s">
        <v>269</v>
      </c>
      <c r="C30" s="9" t="s">
        <v>134</v>
      </c>
      <c r="D30" s="27">
        <v>34</v>
      </c>
      <c r="E30" s="29">
        <v>42</v>
      </c>
    </row>
    <row r="31" spans="1:5" ht="13.5">
      <c r="A31" s="1" t="s">
        <v>28</v>
      </c>
      <c r="B31" s="8" t="s">
        <v>269</v>
      </c>
      <c r="C31" s="9" t="s">
        <v>113</v>
      </c>
      <c r="D31" s="27">
        <v>29</v>
      </c>
      <c r="E31" s="29">
        <v>35</v>
      </c>
    </row>
    <row r="32" spans="1:5" ht="13.5">
      <c r="A32" s="1" t="s">
        <v>29</v>
      </c>
      <c r="B32" s="8" t="s">
        <v>269</v>
      </c>
      <c r="C32" s="9" t="s">
        <v>135</v>
      </c>
      <c r="D32" s="27">
        <v>54</v>
      </c>
      <c r="E32" s="29">
        <v>58</v>
      </c>
    </row>
    <row r="33" spans="1:5" ht="13.5">
      <c r="A33" s="1" t="s">
        <v>30</v>
      </c>
      <c r="B33" s="8" t="s">
        <v>269</v>
      </c>
      <c r="C33" s="9" t="s">
        <v>136</v>
      </c>
      <c r="D33" s="27">
        <v>41</v>
      </c>
      <c r="E33" s="29">
        <v>51</v>
      </c>
    </row>
    <row r="34" spans="1:5" ht="14.25" thickBot="1">
      <c r="A34" s="1" t="s">
        <v>31</v>
      </c>
      <c r="B34" s="10" t="s">
        <v>269</v>
      </c>
      <c r="C34" s="11" t="s">
        <v>137</v>
      </c>
      <c r="D34" s="33">
        <v>11</v>
      </c>
      <c r="E34" s="35">
        <v>15</v>
      </c>
    </row>
    <row r="35" spans="1:5" ht="13.5">
      <c r="A35" s="1" t="s">
        <v>32</v>
      </c>
      <c r="B35" s="6" t="s">
        <v>33</v>
      </c>
      <c r="C35" s="7"/>
      <c r="D35" s="22">
        <v>23</v>
      </c>
      <c r="E35" s="24">
        <v>25</v>
      </c>
    </row>
    <row r="36" spans="1:5" ht="13.5">
      <c r="A36" s="1" t="s">
        <v>34</v>
      </c>
      <c r="B36" s="8" t="s">
        <v>35</v>
      </c>
      <c r="C36" s="9"/>
      <c r="D36" s="27">
        <v>107</v>
      </c>
      <c r="E36" s="29">
        <v>143</v>
      </c>
    </row>
    <row r="37" spans="1:5" ht="13.5">
      <c r="A37" s="1" t="s">
        <v>36</v>
      </c>
      <c r="B37" s="8" t="s">
        <v>37</v>
      </c>
      <c r="C37" s="9"/>
      <c r="D37" s="27">
        <v>14</v>
      </c>
      <c r="E37" s="29">
        <v>17</v>
      </c>
    </row>
    <row r="38" spans="1:5" ht="13.5">
      <c r="A38" s="1" t="s">
        <v>38</v>
      </c>
      <c r="B38" s="8" t="s">
        <v>39</v>
      </c>
      <c r="C38" s="9"/>
      <c r="D38" s="27">
        <v>78</v>
      </c>
      <c r="E38" s="29">
        <v>96</v>
      </c>
    </row>
    <row r="39" spans="1:5" ht="13.5">
      <c r="A39" s="1" t="s">
        <v>40</v>
      </c>
      <c r="B39" s="8" t="s">
        <v>41</v>
      </c>
      <c r="C39" s="9"/>
      <c r="D39" s="27">
        <v>6</v>
      </c>
      <c r="E39" s="29">
        <v>7</v>
      </c>
    </row>
    <row r="40" spans="1:5" ht="13.5">
      <c r="A40" s="1" t="s">
        <v>42</v>
      </c>
      <c r="B40" s="8" t="s">
        <v>43</v>
      </c>
      <c r="C40" s="9"/>
      <c r="D40" s="27">
        <v>68</v>
      </c>
      <c r="E40" s="29">
        <v>86</v>
      </c>
    </row>
    <row r="41" spans="1:5" ht="13.5">
      <c r="A41" s="1" t="s">
        <v>44</v>
      </c>
      <c r="B41" s="8" t="s">
        <v>45</v>
      </c>
      <c r="C41" s="9"/>
      <c r="D41" s="27">
        <v>14</v>
      </c>
      <c r="E41" s="29">
        <v>16</v>
      </c>
    </row>
    <row r="42" spans="1:5" ht="13.5">
      <c r="A42" s="1" t="s">
        <v>46</v>
      </c>
      <c r="B42" s="8" t="s">
        <v>47</v>
      </c>
      <c r="C42" s="9"/>
      <c r="D42" s="27">
        <v>57</v>
      </c>
      <c r="E42" s="29">
        <v>79</v>
      </c>
    </row>
    <row r="43" spans="1:5" ht="13.5">
      <c r="A43" s="1" t="s">
        <v>48</v>
      </c>
      <c r="B43" s="8" t="s">
        <v>49</v>
      </c>
      <c r="C43" s="9"/>
      <c r="D43" s="27">
        <v>130</v>
      </c>
      <c r="E43" s="29">
        <v>171</v>
      </c>
    </row>
    <row r="44" spans="1:5" ht="13.5">
      <c r="A44" s="1" t="s">
        <v>50</v>
      </c>
      <c r="B44" s="8" t="s">
        <v>51</v>
      </c>
      <c r="C44" s="9"/>
      <c r="D44" s="27">
        <v>45</v>
      </c>
      <c r="E44" s="29">
        <v>53</v>
      </c>
    </row>
    <row r="45" spans="1:5" ht="13.5">
      <c r="A45" s="1" t="s">
        <v>52</v>
      </c>
      <c r="B45" s="8" t="s">
        <v>53</v>
      </c>
      <c r="C45" s="9"/>
      <c r="D45" s="27">
        <v>63</v>
      </c>
      <c r="E45" s="29">
        <v>76</v>
      </c>
    </row>
    <row r="46" spans="1:5" ht="13.5">
      <c r="A46" s="1" t="s">
        <v>54</v>
      </c>
      <c r="B46" s="8" t="s">
        <v>55</v>
      </c>
      <c r="C46" s="9"/>
      <c r="D46" s="27">
        <v>26</v>
      </c>
      <c r="E46" s="29">
        <v>31</v>
      </c>
    </row>
    <row r="47" spans="1:5" ht="13.5">
      <c r="A47" s="1" t="s">
        <v>56</v>
      </c>
      <c r="B47" s="8" t="s">
        <v>57</v>
      </c>
      <c r="C47" s="9"/>
      <c r="D47" s="27">
        <v>47</v>
      </c>
      <c r="E47" s="29">
        <v>64</v>
      </c>
    </row>
    <row r="48" spans="1:5" ht="13.5">
      <c r="A48" s="1" t="s">
        <v>58</v>
      </c>
      <c r="B48" s="8" t="s">
        <v>59</v>
      </c>
      <c r="C48" s="9"/>
      <c r="D48" s="27">
        <v>128</v>
      </c>
      <c r="E48" s="29">
        <v>178</v>
      </c>
    </row>
    <row r="49" spans="1:5" ht="13.5">
      <c r="A49" s="1" t="s">
        <v>60</v>
      </c>
      <c r="B49" s="8" t="s">
        <v>61</v>
      </c>
      <c r="C49" s="9"/>
      <c r="D49" s="27">
        <v>27</v>
      </c>
      <c r="E49" s="29">
        <v>34</v>
      </c>
    </row>
    <row r="50" spans="1:5" ht="13.5">
      <c r="A50" s="1" t="s">
        <v>62</v>
      </c>
      <c r="B50" s="8" t="s">
        <v>63</v>
      </c>
      <c r="C50" s="9"/>
      <c r="D50" s="27">
        <v>31</v>
      </c>
      <c r="E50" s="29">
        <v>40</v>
      </c>
    </row>
    <row r="51" spans="1:5" ht="13.5">
      <c r="A51" s="1" t="s">
        <v>64</v>
      </c>
      <c r="B51" s="8" t="s">
        <v>65</v>
      </c>
      <c r="C51" s="9"/>
      <c r="D51" s="27">
        <v>63</v>
      </c>
      <c r="E51" s="29">
        <v>87</v>
      </c>
    </row>
    <row r="52" spans="1:5" ht="13.5">
      <c r="A52" s="1" t="s">
        <v>66</v>
      </c>
      <c r="B52" s="8" t="s">
        <v>67</v>
      </c>
      <c r="C52" s="9"/>
      <c r="D52" s="27">
        <v>18</v>
      </c>
      <c r="E52" s="29">
        <v>20</v>
      </c>
    </row>
    <row r="53" spans="1:5" ht="13.5">
      <c r="A53" s="1" t="s">
        <v>68</v>
      </c>
      <c r="B53" s="8" t="s">
        <v>69</v>
      </c>
      <c r="C53" s="9"/>
      <c r="D53" s="27">
        <v>24</v>
      </c>
      <c r="E53" s="29">
        <v>30</v>
      </c>
    </row>
    <row r="54" spans="1:5" ht="13.5">
      <c r="A54" s="1" t="s">
        <v>70</v>
      </c>
      <c r="B54" s="8" t="s">
        <v>71</v>
      </c>
      <c r="C54" s="9"/>
      <c r="D54" s="27">
        <v>10</v>
      </c>
      <c r="E54" s="29">
        <v>12</v>
      </c>
    </row>
    <row r="55" spans="1:5" ht="13.5">
      <c r="A55" s="1" t="s">
        <v>72</v>
      </c>
      <c r="B55" s="8" t="s">
        <v>73</v>
      </c>
      <c r="C55" s="9"/>
      <c r="D55" s="27">
        <v>35</v>
      </c>
      <c r="E55" s="29">
        <v>42</v>
      </c>
    </row>
    <row r="56" spans="1:5" ht="13.5">
      <c r="A56" s="1" t="s">
        <v>74</v>
      </c>
      <c r="B56" s="8" t="s">
        <v>75</v>
      </c>
      <c r="C56" s="9"/>
      <c r="D56" s="27">
        <v>48</v>
      </c>
      <c r="E56" s="29">
        <v>64</v>
      </c>
    </row>
    <row r="57" spans="1:5" ht="13.5">
      <c r="A57" s="1" t="s">
        <v>76</v>
      </c>
      <c r="B57" s="8" t="s">
        <v>77</v>
      </c>
      <c r="C57" s="9"/>
      <c r="D57" s="27">
        <v>28</v>
      </c>
      <c r="E57" s="29">
        <v>40</v>
      </c>
    </row>
    <row r="58" spans="1:5" ht="13.5">
      <c r="A58" s="1" t="s">
        <v>78</v>
      </c>
      <c r="B58" s="8" t="s">
        <v>79</v>
      </c>
      <c r="C58" s="9"/>
      <c r="D58" s="27">
        <v>8</v>
      </c>
      <c r="E58" s="29">
        <v>10</v>
      </c>
    </row>
    <row r="59" spans="1:5" ht="13.5">
      <c r="A59" s="1" t="s">
        <v>80</v>
      </c>
      <c r="B59" s="8" t="s">
        <v>81</v>
      </c>
      <c r="C59" s="9"/>
      <c r="D59" s="27">
        <v>13</v>
      </c>
      <c r="E59" s="29">
        <v>14</v>
      </c>
    </row>
    <row r="60" spans="1:5" ht="13.5">
      <c r="A60" s="1" t="s">
        <v>82</v>
      </c>
      <c r="B60" s="8" t="s">
        <v>83</v>
      </c>
      <c r="C60" s="9"/>
      <c r="D60" s="27">
        <v>146</v>
      </c>
      <c r="E60" s="29">
        <v>194</v>
      </c>
    </row>
    <row r="61" spans="1:5" ht="13.5">
      <c r="A61" s="1" t="s">
        <v>84</v>
      </c>
      <c r="B61" s="8" t="s">
        <v>85</v>
      </c>
      <c r="C61" s="9"/>
      <c r="D61" s="27">
        <v>53</v>
      </c>
      <c r="E61" s="29">
        <v>68</v>
      </c>
    </row>
    <row r="62" spans="1:5" ht="13.5">
      <c r="A62" s="1" t="s">
        <v>86</v>
      </c>
      <c r="B62" s="8" t="s">
        <v>87</v>
      </c>
      <c r="C62" s="9"/>
      <c r="D62" s="27">
        <v>20</v>
      </c>
      <c r="E62" s="29">
        <v>27</v>
      </c>
    </row>
    <row r="63" spans="1:5" ht="13.5">
      <c r="A63" s="1" t="s">
        <v>88</v>
      </c>
      <c r="B63" s="8" t="s">
        <v>89</v>
      </c>
      <c r="C63" s="9"/>
      <c r="D63" s="27">
        <v>22</v>
      </c>
      <c r="E63" s="29">
        <v>26</v>
      </c>
    </row>
    <row r="64" spans="1:5" ht="13.5">
      <c r="A64" s="1" t="s">
        <v>90</v>
      </c>
      <c r="B64" s="8" t="s">
        <v>91</v>
      </c>
      <c r="C64" s="9"/>
      <c r="D64" s="27">
        <v>20</v>
      </c>
      <c r="E64" s="29">
        <v>23</v>
      </c>
    </row>
    <row r="65" spans="1:5" ht="13.5">
      <c r="A65" s="1" t="s">
        <v>92</v>
      </c>
      <c r="B65" s="8" t="s">
        <v>93</v>
      </c>
      <c r="C65" s="9"/>
      <c r="D65" s="27">
        <v>123</v>
      </c>
      <c r="E65" s="29">
        <v>168</v>
      </c>
    </row>
    <row r="66" spans="1:5" ht="13.5">
      <c r="A66" s="1" t="s">
        <v>94</v>
      </c>
      <c r="B66" s="8" t="s">
        <v>95</v>
      </c>
      <c r="C66" s="9" t="s">
        <v>138</v>
      </c>
      <c r="D66" s="27">
        <v>9</v>
      </c>
      <c r="E66" s="29">
        <v>11</v>
      </c>
    </row>
    <row r="67" spans="1:5" ht="13.5">
      <c r="A67" s="1" t="s">
        <v>96</v>
      </c>
      <c r="B67" s="8" t="s">
        <v>97</v>
      </c>
      <c r="C67" s="9" t="s">
        <v>139</v>
      </c>
      <c r="D67" s="27">
        <v>0</v>
      </c>
      <c r="E67" s="29">
        <v>0</v>
      </c>
    </row>
    <row r="68" spans="1:5" ht="13.5">
      <c r="A68" s="1" t="s">
        <v>98</v>
      </c>
      <c r="B68" s="8" t="s">
        <v>97</v>
      </c>
      <c r="C68" s="9" t="s">
        <v>140</v>
      </c>
      <c r="D68" s="27">
        <v>0</v>
      </c>
      <c r="E68" s="29">
        <v>0</v>
      </c>
    </row>
    <row r="69" spans="1:5" ht="13.5">
      <c r="A69" s="1" t="s">
        <v>99</v>
      </c>
      <c r="B69" s="8" t="s">
        <v>100</v>
      </c>
      <c r="C69" s="9" t="s">
        <v>141</v>
      </c>
      <c r="D69" s="27">
        <v>0</v>
      </c>
      <c r="E69" s="29">
        <v>1</v>
      </c>
    </row>
    <row r="70" spans="1:5" ht="13.5">
      <c r="A70" s="1" t="s">
        <v>101</v>
      </c>
      <c r="B70" s="8" t="s">
        <v>102</v>
      </c>
      <c r="C70" s="9" t="s">
        <v>142</v>
      </c>
      <c r="D70" s="27">
        <v>12</v>
      </c>
      <c r="E70" s="29">
        <v>13</v>
      </c>
    </row>
    <row r="71" spans="1:5" ht="13.5">
      <c r="A71" s="1" t="s">
        <v>103</v>
      </c>
      <c r="B71" s="8" t="s">
        <v>102</v>
      </c>
      <c r="C71" s="9" t="s">
        <v>143</v>
      </c>
      <c r="D71" s="27">
        <v>3</v>
      </c>
      <c r="E71" s="29">
        <v>4</v>
      </c>
    </row>
    <row r="72" spans="1:5" ht="13.5">
      <c r="A72" s="1" t="s">
        <v>104</v>
      </c>
      <c r="B72" s="8" t="s">
        <v>102</v>
      </c>
      <c r="C72" s="9" t="s">
        <v>144</v>
      </c>
      <c r="D72" s="27">
        <v>55</v>
      </c>
      <c r="E72" s="29">
        <v>77</v>
      </c>
    </row>
    <row r="73" spans="1:5" ht="13.5">
      <c r="A73" s="1" t="s">
        <v>105</v>
      </c>
      <c r="B73" s="264" t="s">
        <v>106</v>
      </c>
      <c r="C73" s="9" t="s">
        <v>145</v>
      </c>
      <c r="D73" s="27">
        <v>3</v>
      </c>
      <c r="E73" s="29">
        <v>3</v>
      </c>
    </row>
    <row r="74" spans="1:5" ht="13.5">
      <c r="A74" s="1" t="s">
        <v>107</v>
      </c>
      <c r="B74" s="264" t="s">
        <v>106</v>
      </c>
      <c r="C74" s="9" t="s">
        <v>146</v>
      </c>
      <c r="D74" s="27">
        <v>6</v>
      </c>
      <c r="E74" s="29">
        <v>8</v>
      </c>
    </row>
    <row r="75" spans="1:5" ht="14.25" thickBot="1">
      <c r="A75" s="1" t="s">
        <v>108</v>
      </c>
      <c r="B75" s="265" t="s">
        <v>106</v>
      </c>
      <c r="C75" s="51" t="s">
        <v>147</v>
      </c>
      <c r="D75" s="33">
        <v>2</v>
      </c>
      <c r="E75" s="35">
        <v>3</v>
      </c>
    </row>
    <row r="76" ht="6" customHeight="1" thickBot="1"/>
    <row r="77" spans="2:5" ht="14.25" thickBot="1">
      <c r="B77" s="432" t="s">
        <v>157</v>
      </c>
      <c r="C77" s="459"/>
      <c r="D77" s="390">
        <f>SUM(D81:D83)</f>
        <v>2933</v>
      </c>
      <c r="E77" s="44">
        <f>SUM(E81:E83)</f>
        <v>3847</v>
      </c>
    </row>
    <row r="78" ht="14.25" thickBot="1"/>
    <row r="79" spans="2:5" ht="13.5">
      <c r="B79" s="502" t="s">
        <v>412</v>
      </c>
      <c r="C79" s="503"/>
      <c r="D79" s="431" t="s">
        <v>270</v>
      </c>
      <c r="E79" s="478"/>
    </row>
    <row r="80" spans="2:5" ht="14.25" thickBot="1">
      <c r="B80" s="504"/>
      <c r="C80" s="505"/>
      <c r="D80" s="174" t="s">
        <v>218</v>
      </c>
      <c r="E80" s="220" t="s">
        <v>219</v>
      </c>
    </row>
    <row r="81" spans="2:5" ht="13.5">
      <c r="B81" s="429" t="s">
        <v>154</v>
      </c>
      <c r="C81" s="460"/>
      <c r="D81" s="172">
        <f>SUM(D4:D27)</f>
        <v>1116</v>
      </c>
      <c r="E81" s="54">
        <f>SUM(E4:E27)</f>
        <v>1508</v>
      </c>
    </row>
    <row r="82" spans="2:5" ht="14.25" thickBot="1">
      <c r="B82" s="423" t="s">
        <v>155</v>
      </c>
      <c r="C82" s="461"/>
      <c r="D82" s="221">
        <f>SUM(D28:D34)</f>
        <v>232</v>
      </c>
      <c r="E82" s="222">
        <f>SUM(E28:E34)</f>
        <v>278</v>
      </c>
    </row>
    <row r="83" spans="2:5" ht="13.5" hidden="1">
      <c r="B83" s="425" t="s">
        <v>156</v>
      </c>
      <c r="C83" s="458"/>
      <c r="D83" s="344">
        <f>SUM(D35:D75)</f>
        <v>1585</v>
      </c>
      <c r="E83" s="358">
        <f>SUM(E35:E75)</f>
        <v>2061</v>
      </c>
    </row>
    <row r="84" ht="3.75" customHeight="1"/>
    <row r="85" ht="13.5">
      <c r="B85" s="1" t="s">
        <v>384</v>
      </c>
    </row>
    <row r="86" ht="13.5">
      <c r="B86" s="1"/>
    </row>
    <row r="87" ht="13.5">
      <c r="B87" s="4"/>
    </row>
  </sheetData>
  <sheetProtection/>
  <mergeCells count="8">
    <mergeCell ref="B83:C83"/>
    <mergeCell ref="B77:C77"/>
    <mergeCell ref="B2:C3"/>
    <mergeCell ref="B79:C80"/>
    <mergeCell ref="D2:E2"/>
    <mergeCell ref="D79:E79"/>
    <mergeCell ref="B81:C81"/>
    <mergeCell ref="B82:C82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&amp;C&amp;14&amp;P+44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6"/>
  </sheetPr>
  <dimension ref="A1:M87"/>
  <sheetViews>
    <sheetView view="pageBreakPreview" zoomScale="75" zoomScaleSheetLayoutView="75" zoomScalePageLayoutView="0" workbookViewId="0" topLeftCell="A1">
      <selection activeCell="I73" sqref="I73"/>
    </sheetView>
  </sheetViews>
  <sheetFormatPr defaultColWidth="9.140625" defaultRowHeight="15"/>
  <cols>
    <col min="2" max="2" width="7.140625" style="0" customWidth="1"/>
    <col min="3" max="3" width="7.57421875" style="0" customWidth="1"/>
    <col min="4" max="5" width="20.57421875" style="0" customWidth="1"/>
    <col min="6" max="6" width="12.7109375" style="0" customWidth="1"/>
  </cols>
  <sheetData>
    <row r="1" s="293" customFormat="1" ht="14.25" thickBot="1">
      <c r="B1" s="293" t="s">
        <v>275</v>
      </c>
    </row>
    <row r="2" spans="2:13" ht="13.5">
      <c r="B2" s="429" t="s">
        <v>409</v>
      </c>
      <c r="C2" s="430"/>
      <c r="D2" s="431" t="s">
        <v>274</v>
      </c>
      <c r="E2" s="478"/>
      <c r="H2" s="527"/>
      <c r="I2" s="527"/>
      <c r="J2" s="527"/>
      <c r="K2" s="527"/>
      <c r="L2" s="527"/>
      <c r="M2" s="527"/>
    </row>
    <row r="3" spans="2:5" ht="14.25" thickBot="1">
      <c r="B3" s="423"/>
      <c r="C3" s="424"/>
      <c r="D3" s="89" t="s">
        <v>218</v>
      </c>
      <c r="E3" s="57" t="s">
        <v>219</v>
      </c>
    </row>
    <row r="4" spans="1:5" ht="13.5">
      <c r="A4" s="1" t="s">
        <v>0</v>
      </c>
      <c r="B4" s="15" t="s">
        <v>1</v>
      </c>
      <c r="C4" s="16" t="s">
        <v>272</v>
      </c>
      <c r="D4" s="86">
        <v>162373</v>
      </c>
      <c r="E4" s="49">
        <v>117584</v>
      </c>
    </row>
    <row r="5" spans="1:5" ht="13.5">
      <c r="A5" s="1" t="s">
        <v>2</v>
      </c>
      <c r="B5" s="8" t="s">
        <v>1</v>
      </c>
      <c r="C5" s="9" t="s">
        <v>109</v>
      </c>
      <c r="D5" s="87">
        <v>25528</v>
      </c>
      <c r="E5" s="47">
        <v>26027</v>
      </c>
    </row>
    <row r="6" spans="1:5" ht="13.5">
      <c r="A6" s="1" t="s">
        <v>3</v>
      </c>
      <c r="B6" s="8" t="s">
        <v>1</v>
      </c>
      <c r="C6" s="9" t="s">
        <v>110</v>
      </c>
      <c r="D6" s="87">
        <v>70200</v>
      </c>
      <c r="E6" s="47">
        <v>57705</v>
      </c>
    </row>
    <row r="7" spans="1:5" ht="13.5">
      <c r="A7" s="1" t="s">
        <v>4</v>
      </c>
      <c r="B7" s="8" t="s">
        <v>1</v>
      </c>
      <c r="C7" s="9" t="s">
        <v>111</v>
      </c>
      <c r="D7" s="87">
        <v>58334</v>
      </c>
      <c r="E7" s="47">
        <v>50539</v>
      </c>
    </row>
    <row r="8" spans="1:5" ht="13.5">
      <c r="A8" s="1" t="s">
        <v>5</v>
      </c>
      <c r="B8" s="8" t="s">
        <v>1</v>
      </c>
      <c r="C8" s="9" t="s">
        <v>112</v>
      </c>
      <c r="D8" s="87">
        <v>7878</v>
      </c>
      <c r="E8" s="47">
        <v>1156</v>
      </c>
    </row>
    <row r="9" spans="1:5" ht="13.5">
      <c r="A9" s="1" t="s">
        <v>6</v>
      </c>
      <c r="B9" s="8" t="s">
        <v>1</v>
      </c>
      <c r="C9" s="9" t="s">
        <v>113</v>
      </c>
      <c r="D9" s="87">
        <v>137133</v>
      </c>
      <c r="E9" s="47">
        <v>62970</v>
      </c>
    </row>
    <row r="10" spans="1:5" ht="13.5">
      <c r="A10" s="1" t="s">
        <v>7</v>
      </c>
      <c r="B10" s="8" t="s">
        <v>1</v>
      </c>
      <c r="C10" s="9" t="s">
        <v>114</v>
      </c>
      <c r="D10" s="87">
        <v>77208</v>
      </c>
      <c r="E10" s="47">
        <v>79243</v>
      </c>
    </row>
    <row r="11" spans="1:5" ht="13.5">
      <c r="A11" s="1" t="s">
        <v>8</v>
      </c>
      <c r="B11" s="8" t="s">
        <v>1</v>
      </c>
      <c r="C11" s="9" t="s">
        <v>115</v>
      </c>
      <c r="D11" s="87">
        <v>42258</v>
      </c>
      <c r="E11" s="47">
        <v>42828</v>
      </c>
    </row>
    <row r="12" spans="1:5" ht="13.5">
      <c r="A12" s="1" t="s">
        <v>9</v>
      </c>
      <c r="B12" s="8" t="s">
        <v>1</v>
      </c>
      <c r="C12" s="9" t="s">
        <v>116</v>
      </c>
      <c r="D12" s="87">
        <v>0</v>
      </c>
      <c r="E12" s="47">
        <v>0</v>
      </c>
    </row>
    <row r="13" spans="1:5" ht="13.5">
      <c r="A13" s="1" t="s">
        <v>10</v>
      </c>
      <c r="B13" s="8" t="s">
        <v>1</v>
      </c>
      <c r="C13" s="9" t="s">
        <v>117</v>
      </c>
      <c r="D13" s="87">
        <v>38675</v>
      </c>
      <c r="E13" s="47">
        <v>27618</v>
      </c>
    </row>
    <row r="14" spans="1:5" ht="13.5">
      <c r="A14" s="1" t="s">
        <v>11</v>
      </c>
      <c r="B14" s="8" t="s">
        <v>1</v>
      </c>
      <c r="C14" s="9" t="s">
        <v>118</v>
      </c>
      <c r="D14" s="87">
        <v>60799</v>
      </c>
      <c r="E14" s="47">
        <v>58216</v>
      </c>
    </row>
    <row r="15" spans="1:5" ht="13.5">
      <c r="A15" s="1" t="s">
        <v>12</v>
      </c>
      <c r="B15" s="8" t="s">
        <v>1</v>
      </c>
      <c r="C15" s="9" t="s">
        <v>119</v>
      </c>
      <c r="D15" s="87">
        <v>124395</v>
      </c>
      <c r="E15" s="47">
        <v>94640</v>
      </c>
    </row>
    <row r="16" spans="1:5" ht="13.5">
      <c r="A16" s="1" t="s">
        <v>13</v>
      </c>
      <c r="B16" s="8" t="s">
        <v>1</v>
      </c>
      <c r="C16" s="9" t="s">
        <v>120</v>
      </c>
      <c r="D16" s="87">
        <v>0</v>
      </c>
      <c r="E16" s="47">
        <v>0</v>
      </c>
    </row>
    <row r="17" spans="1:5" ht="13.5">
      <c r="A17" s="1" t="s">
        <v>14</v>
      </c>
      <c r="B17" s="8" t="s">
        <v>1</v>
      </c>
      <c r="C17" s="9" t="s">
        <v>121</v>
      </c>
      <c r="D17" s="87">
        <v>0</v>
      </c>
      <c r="E17" s="47">
        <v>0</v>
      </c>
    </row>
    <row r="18" spans="1:5" ht="13.5">
      <c r="A18" s="1" t="s">
        <v>15</v>
      </c>
      <c r="B18" s="8" t="s">
        <v>1</v>
      </c>
      <c r="C18" s="9" t="s">
        <v>122</v>
      </c>
      <c r="D18" s="87">
        <v>0</v>
      </c>
      <c r="E18" s="47">
        <v>0</v>
      </c>
    </row>
    <row r="19" spans="1:5" ht="13.5">
      <c r="A19" s="1" t="s">
        <v>16</v>
      </c>
      <c r="B19" s="8" t="s">
        <v>1</v>
      </c>
      <c r="C19" s="9" t="s">
        <v>123</v>
      </c>
      <c r="D19" s="87">
        <v>2015</v>
      </c>
      <c r="E19" s="47">
        <v>2159</v>
      </c>
    </row>
    <row r="20" spans="1:5" ht="13.5">
      <c r="A20" s="1" t="s">
        <v>17</v>
      </c>
      <c r="B20" s="8" t="s">
        <v>1</v>
      </c>
      <c r="C20" s="9" t="s">
        <v>124</v>
      </c>
      <c r="D20" s="87">
        <v>41851</v>
      </c>
      <c r="E20" s="47">
        <v>46035</v>
      </c>
    </row>
    <row r="21" spans="1:5" ht="13.5">
      <c r="A21" s="1" t="s">
        <v>18</v>
      </c>
      <c r="B21" s="8" t="s">
        <v>1</v>
      </c>
      <c r="C21" s="9" t="s">
        <v>125</v>
      </c>
      <c r="D21" s="87">
        <v>3609</v>
      </c>
      <c r="E21" s="47">
        <v>4072</v>
      </c>
    </row>
    <row r="22" spans="1:5" ht="13.5">
      <c r="A22" s="1" t="s">
        <v>19</v>
      </c>
      <c r="B22" s="8" t="s">
        <v>1</v>
      </c>
      <c r="C22" s="9" t="s">
        <v>126</v>
      </c>
      <c r="D22" s="87">
        <v>0</v>
      </c>
      <c r="E22" s="47">
        <v>0</v>
      </c>
    </row>
    <row r="23" spans="1:5" ht="13.5">
      <c r="A23" s="1" t="s">
        <v>20</v>
      </c>
      <c r="B23" s="8" t="s">
        <v>1</v>
      </c>
      <c r="C23" s="9" t="s">
        <v>127</v>
      </c>
      <c r="D23" s="87">
        <v>86175</v>
      </c>
      <c r="E23" s="47">
        <v>77394</v>
      </c>
    </row>
    <row r="24" spans="1:5" ht="13.5">
      <c r="A24" s="1" t="s">
        <v>21</v>
      </c>
      <c r="B24" s="8" t="s">
        <v>1</v>
      </c>
      <c r="C24" s="9" t="s">
        <v>128</v>
      </c>
      <c r="D24" s="87">
        <v>1282</v>
      </c>
      <c r="E24" s="47">
        <v>1399</v>
      </c>
    </row>
    <row r="25" spans="1:5" ht="13.5">
      <c r="A25" s="1" t="s">
        <v>22</v>
      </c>
      <c r="B25" s="8" t="s">
        <v>1</v>
      </c>
      <c r="C25" s="9" t="s">
        <v>129</v>
      </c>
      <c r="D25" s="87">
        <v>0</v>
      </c>
      <c r="E25" s="47">
        <v>0</v>
      </c>
    </row>
    <row r="26" spans="1:5" ht="13.5">
      <c r="A26" s="1" t="s">
        <v>23</v>
      </c>
      <c r="B26" s="8" t="s">
        <v>1</v>
      </c>
      <c r="C26" s="9" t="s">
        <v>130</v>
      </c>
      <c r="D26" s="87">
        <v>0</v>
      </c>
      <c r="E26" s="47">
        <v>0</v>
      </c>
    </row>
    <row r="27" spans="1:5" ht="14.25" thickBot="1">
      <c r="A27" s="1" t="s">
        <v>24</v>
      </c>
      <c r="B27" s="10" t="s">
        <v>1</v>
      </c>
      <c r="C27" s="11" t="s">
        <v>131</v>
      </c>
      <c r="D27" s="88">
        <v>49056</v>
      </c>
      <c r="E27" s="48">
        <v>46390</v>
      </c>
    </row>
    <row r="28" spans="1:5" ht="13.5">
      <c r="A28" s="1" t="s">
        <v>25</v>
      </c>
      <c r="B28" s="6" t="s">
        <v>273</v>
      </c>
      <c r="C28" s="7" t="s">
        <v>132</v>
      </c>
      <c r="D28" s="86">
        <v>35597</v>
      </c>
      <c r="E28" s="49">
        <v>31520</v>
      </c>
    </row>
    <row r="29" spans="1:5" ht="13.5">
      <c r="A29" s="1" t="s">
        <v>26</v>
      </c>
      <c r="B29" s="8" t="s">
        <v>273</v>
      </c>
      <c r="C29" s="9" t="s">
        <v>133</v>
      </c>
      <c r="D29" s="87">
        <v>0</v>
      </c>
      <c r="E29" s="47">
        <v>0</v>
      </c>
    </row>
    <row r="30" spans="1:5" ht="13.5">
      <c r="A30" s="1" t="s">
        <v>27</v>
      </c>
      <c r="B30" s="8" t="s">
        <v>273</v>
      </c>
      <c r="C30" s="9" t="s">
        <v>134</v>
      </c>
      <c r="D30" s="87">
        <v>0</v>
      </c>
      <c r="E30" s="47">
        <v>0</v>
      </c>
    </row>
    <row r="31" spans="1:5" ht="13.5">
      <c r="A31" s="1" t="s">
        <v>28</v>
      </c>
      <c r="B31" s="8" t="s">
        <v>273</v>
      </c>
      <c r="C31" s="9" t="s">
        <v>113</v>
      </c>
      <c r="D31" s="87">
        <v>11338</v>
      </c>
      <c r="E31" s="47">
        <v>13114</v>
      </c>
    </row>
    <row r="32" spans="1:5" ht="13.5">
      <c r="A32" s="1" t="s">
        <v>29</v>
      </c>
      <c r="B32" s="8" t="s">
        <v>273</v>
      </c>
      <c r="C32" s="9" t="s">
        <v>135</v>
      </c>
      <c r="D32" s="87">
        <v>0</v>
      </c>
      <c r="E32" s="47">
        <v>0</v>
      </c>
    </row>
    <row r="33" spans="1:5" ht="13.5">
      <c r="A33" s="1" t="s">
        <v>30</v>
      </c>
      <c r="B33" s="8" t="s">
        <v>273</v>
      </c>
      <c r="C33" s="9" t="s">
        <v>136</v>
      </c>
      <c r="D33" s="87">
        <v>0</v>
      </c>
      <c r="E33" s="47">
        <v>0</v>
      </c>
    </row>
    <row r="34" spans="1:5" ht="14.25" thickBot="1">
      <c r="A34" s="1" t="s">
        <v>31</v>
      </c>
      <c r="B34" s="10" t="s">
        <v>273</v>
      </c>
      <c r="C34" s="11" t="s">
        <v>137</v>
      </c>
      <c r="D34" s="88">
        <v>0</v>
      </c>
      <c r="E34" s="48">
        <v>0</v>
      </c>
    </row>
    <row r="35" spans="1:5" ht="13.5">
      <c r="A35" s="1" t="s">
        <v>32</v>
      </c>
      <c r="B35" s="6" t="s">
        <v>33</v>
      </c>
      <c r="C35" s="7"/>
      <c r="D35" s="86">
        <v>5125</v>
      </c>
      <c r="E35" s="49">
        <v>5641</v>
      </c>
    </row>
    <row r="36" spans="1:5" ht="13.5">
      <c r="A36" s="1" t="s">
        <v>34</v>
      </c>
      <c r="B36" s="8" t="s">
        <v>35</v>
      </c>
      <c r="C36" s="9"/>
      <c r="D36" s="87">
        <v>93</v>
      </c>
      <c r="E36" s="47">
        <v>105</v>
      </c>
    </row>
    <row r="37" spans="1:5" ht="13.5">
      <c r="A37" s="1" t="s">
        <v>36</v>
      </c>
      <c r="B37" s="8" t="s">
        <v>37</v>
      </c>
      <c r="C37" s="9"/>
      <c r="D37" s="87">
        <v>0</v>
      </c>
      <c r="E37" s="47">
        <v>0</v>
      </c>
    </row>
    <row r="38" spans="1:5" ht="13.5">
      <c r="A38" s="1" t="s">
        <v>38</v>
      </c>
      <c r="B38" s="8" t="s">
        <v>39</v>
      </c>
      <c r="C38" s="9"/>
      <c r="D38" s="87">
        <v>0</v>
      </c>
      <c r="E38" s="47">
        <v>0</v>
      </c>
    </row>
    <row r="39" spans="1:5" ht="13.5">
      <c r="A39" s="1" t="s">
        <v>40</v>
      </c>
      <c r="B39" s="8" t="s">
        <v>41</v>
      </c>
      <c r="C39" s="9"/>
      <c r="D39" s="87">
        <v>7388</v>
      </c>
      <c r="E39" s="47">
        <v>7939</v>
      </c>
    </row>
    <row r="40" spans="1:5" ht="13.5">
      <c r="A40" s="1" t="s">
        <v>42</v>
      </c>
      <c r="B40" s="8" t="s">
        <v>43</v>
      </c>
      <c r="C40" s="9"/>
      <c r="D40" s="87">
        <v>0</v>
      </c>
      <c r="E40" s="47">
        <v>0</v>
      </c>
    </row>
    <row r="41" spans="1:5" ht="13.5">
      <c r="A41" s="1" t="s">
        <v>44</v>
      </c>
      <c r="B41" s="8" t="s">
        <v>45</v>
      </c>
      <c r="C41" s="9"/>
      <c r="D41" s="87">
        <v>1494</v>
      </c>
      <c r="E41" s="47">
        <v>1680</v>
      </c>
    </row>
    <row r="42" spans="1:5" ht="13.5">
      <c r="A42" s="1" t="s">
        <v>46</v>
      </c>
      <c r="B42" s="8" t="s">
        <v>47</v>
      </c>
      <c r="C42" s="9"/>
      <c r="D42" s="87">
        <v>0</v>
      </c>
      <c r="E42" s="47">
        <v>0</v>
      </c>
    </row>
    <row r="43" spans="1:5" ht="13.5">
      <c r="A43" s="1" t="s">
        <v>48</v>
      </c>
      <c r="B43" s="8" t="s">
        <v>49</v>
      </c>
      <c r="C43" s="9"/>
      <c r="D43" s="87">
        <v>0</v>
      </c>
      <c r="E43" s="47">
        <v>0</v>
      </c>
    </row>
    <row r="44" spans="1:5" ht="13.5">
      <c r="A44" s="1" t="s">
        <v>50</v>
      </c>
      <c r="B44" s="8" t="s">
        <v>51</v>
      </c>
      <c r="C44" s="9"/>
      <c r="D44" s="87">
        <v>0</v>
      </c>
      <c r="E44" s="47">
        <v>0</v>
      </c>
    </row>
    <row r="45" spans="1:5" ht="13.5">
      <c r="A45" s="1" t="s">
        <v>52</v>
      </c>
      <c r="B45" s="8" t="s">
        <v>53</v>
      </c>
      <c r="C45" s="9"/>
      <c r="D45" s="87">
        <v>0</v>
      </c>
      <c r="E45" s="47">
        <v>0</v>
      </c>
    </row>
    <row r="46" spans="1:5" ht="13.5">
      <c r="A46" s="1" t="s">
        <v>54</v>
      </c>
      <c r="B46" s="8" t="s">
        <v>55</v>
      </c>
      <c r="C46" s="9"/>
      <c r="D46" s="87">
        <v>865</v>
      </c>
      <c r="E46" s="47">
        <v>745</v>
      </c>
    </row>
    <row r="47" spans="1:5" ht="13.5">
      <c r="A47" s="1" t="s">
        <v>56</v>
      </c>
      <c r="B47" s="8" t="s">
        <v>57</v>
      </c>
      <c r="C47" s="9"/>
      <c r="D47" s="87">
        <v>0</v>
      </c>
      <c r="E47" s="47">
        <v>0</v>
      </c>
    </row>
    <row r="48" spans="1:5" ht="13.5">
      <c r="A48" s="1" t="s">
        <v>58</v>
      </c>
      <c r="B48" s="8" t="s">
        <v>59</v>
      </c>
      <c r="C48" s="9"/>
      <c r="D48" s="87">
        <v>0</v>
      </c>
      <c r="E48" s="47">
        <v>0</v>
      </c>
    </row>
    <row r="49" spans="1:5" ht="13.5">
      <c r="A49" s="1" t="s">
        <v>60</v>
      </c>
      <c r="B49" s="8" t="s">
        <v>61</v>
      </c>
      <c r="C49" s="9"/>
      <c r="D49" s="87">
        <v>0</v>
      </c>
      <c r="E49" s="47">
        <v>0</v>
      </c>
    </row>
    <row r="50" spans="1:5" ht="13.5">
      <c r="A50" s="1" t="s">
        <v>62</v>
      </c>
      <c r="B50" s="8" t="s">
        <v>63</v>
      </c>
      <c r="C50" s="9"/>
      <c r="D50" s="87">
        <v>0</v>
      </c>
      <c r="E50" s="47">
        <v>0</v>
      </c>
    </row>
    <row r="51" spans="1:5" ht="13.5">
      <c r="A51" s="1" t="s">
        <v>64</v>
      </c>
      <c r="B51" s="8" t="s">
        <v>65</v>
      </c>
      <c r="C51" s="9"/>
      <c r="D51" s="87">
        <v>0</v>
      </c>
      <c r="E51" s="47">
        <v>0</v>
      </c>
    </row>
    <row r="52" spans="1:5" ht="13.5">
      <c r="A52" s="1" t="s">
        <v>66</v>
      </c>
      <c r="B52" s="8" t="s">
        <v>67</v>
      </c>
      <c r="C52" s="9"/>
      <c r="D52" s="87">
        <v>249</v>
      </c>
      <c r="E52" s="47">
        <v>290</v>
      </c>
    </row>
    <row r="53" spans="1:5" ht="13.5">
      <c r="A53" s="1" t="s">
        <v>68</v>
      </c>
      <c r="B53" s="8" t="s">
        <v>69</v>
      </c>
      <c r="C53" s="9"/>
      <c r="D53" s="87">
        <v>0</v>
      </c>
      <c r="E53" s="47">
        <v>0</v>
      </c>
    </row>
    <row r="54" spans="1:5" ht="13.5">
      <c r="A54" s="1" t="s">
        <v>70</v>
      </c>
      <c r="B54" s="8" t="s">
        <v>71</v>
      </c>
      <c r="C54" s="9"/>
      <c r="D54" s="87">
        <v>0</v>
      </c>
      <c r="E54" s="47">
        <v>0</v>
      </c>
    </row>
    <row r="55" spans="1:5" ht="13.5">
      <c r="A55" s="1" t="s">
        <v>72</v>
      </c>
      <c r="B55" s="8" t="s">
        <v>73</v>
      </c>
      <c r="C55" s="9"/>
      <c r="D55" s="87">
        <v>0</v>
      </c>
      <c r="E55" s="47">
        <v>0</v>
      </c>
    </row>
    <row r="56" spans="1:5" ht="13.5">
      <c r="A56" s="1" t="s">
        <v>74</v>
      </c>
      <c r="B56" s="8" t="s">
        <v>75</v>
      </c>
      <c r="C56" s="9"/>
      <c r="D56" s="87">
        <v>0</v>
      </c>
      <c r="E56" s="47">
        <v>0</v>
      </c>
    </row>
    <row r="57" spans="1:5" ht="13.5">
      <c r="A57" s="1" t="s">
        <v>76</v>
      </c>
      <c r="B57" s="8" t="s">
        <v>77</v>
      </c>
      <c r="C57" s="9"/>
      <c r="D57" s="87">
        <v>0</v>
      </c>
      <c r="E57" s="47">
        <v>0</v>
      </c>
    </row>
    <row r="58" spans="1:5" ht="13.5">
      <c r="A58" s="1" t="s">
        <v>78</v>
      </c>
      <c r="B58" s="8" t="s">
        <v>79</v>
      </c>
      <c r="C58" s="9"/>
      <c r="D58" s="87">
        <v>12988</v>
      </c>
      <c r="E58" s="47">
        <v>16311</v>
      </c>
    </row>
    <row r="59" spans="1:5" ht="13.5">
      <c r="A59" s="1" t="s">
        <v>80</v>
      </c>
      <c r="B59" s="8" t="s">
        <v>81</v>
      </c>
      <c r="C59" s="9"/>
      <c r="D59" s="87">
        <v>0</v>
      </c>
      <c r="E59" s="47">
        <v>0</v>
      </c>
    </row>
    <row r="60" spans="1:5" ht="13.5">
      <c r="A60" s="1" t="s">
        <v>82</v>
      </c>
      <c r="B60" s="8" t="s">
        <v>83</v>
      </c>
      <c r="C60" s="9"/>
      <c r="D60" s="87">
        <v>0</v>
      </c>
      <c r="E60" s="47">
        <v>0</v>
      </c>
    </row>
    <row r="61" spans="1:5" ht="13.5">
      <c r="A61" s="1" t="s">
        <v>84</v>
      </c>
      <c r="B61" s="8" t="s">
        <v>85</v>
      </c>
      <c r="C61" s="9"/>
      <c r="D61" s="87">
        <v>395</v>
      </c>
      <c r="E61" s="47">
        <v>416</v>
      </c>
    </row>
    <row r="62" spans="1:5" ht="13.5">
      <c r="A62" s="1" t="s">
        <v>86</v>
      </c>
      <c r="B62" s="8" t="s">
        <v>87</v>
      </c>
      <c r="C62" s="9"/>
      <c r="D62" s="87">
        <v>0</v>
      </c>
      <c r="E62" s="47">
        <v>0</v>
      </c>
    </row>
    <row r="63" spans="1:5" ht="13.5">
      <c r="A63" s="1" t="s">
        <v>88</v>
      </c>
      <c r="B63" s="8" t="s">
        <v>89</v>
      </c>
      <c r="C63" s="9"/>
      <c r="D63" s="87">
        <v>0</v>
      </c>
      <c r="E63" s="47">
        <v>0</v>
      </c>
    </row>
    <row r="64" spans="1:5" ht="13.5">
      <c r="A64" s="1" t="s">
        <v>90</v>
      </c>
      <c r="B64" s="8" t="s">
        <v>91</v>
      </c>
      <c r="C64" s="9"/>
      <c r="D64" s="87">
        <v>0</v>
      </c>
      <c r="E64" s="47">
        <v>0</v>
      </c>
    </row>
    <row r="65" spans="1:5" ht="13.5">
      <c r="A65" s="1" t="s">
        <v>92</v>
      </c>
      <c r="B65" s="8" t="s">
        <v>93</v>
      </c>
      <c r="C65" s="9"/>
      <c r="D65" s="87">
        <v>328</v>
      </c>
      <c r="E65" s="47">
        <v>427</v>
      </c>
    </row>
    <row r="66" spans="1:5" ht="13.5">
      <c r="A66" s="1" t="s">
        <v>94</v>
      </c>
      <c r="B66" s="8" t="s">
        <v>95</v>
      </c>
      <c r="C66" s="9" t="s">
        <v>138</v>
      </c>
      <c r="D66" s="87">
        <v>0</v>
      </c>
      <c r="E66" s="47">
        <v>0</v>
      </c>
    </row>
    <row r="67" spans="1:5" ht="13.5">
      <c r="A67" s="1" t="s">
        <v>96</v>
      </c>
      <c r="B67" s="8" t="s">
        <v>97</v>
      </c>
      <c r="C67" s="9" t="s">
        <v>139</v>
      </c>
      <c r="D67" s="87">
        <v>0</v>
      </c>
      <c r="E67" s="47">
        <v>0</v>
      </c>
    </row>
    <row r="68" spans="1:5" ht="13.5">
      <c r="A68" s="1" t="s">
        <v>98</v>
      </c>
      <c r="B68" s="8" t="s">
        <v>97</v>
      </c>
      <c r="C68" s="9" t="s">
        <v>140</v>
      </c>
      <c r="D68" s="87">
        <v>0</v>
      </c>
      <c r="E68" s="47">
        <v>0</v>
      </c>
    </row>
    <row r="69" spans="1:5" ht="13.5">
      <c r="A69" s="1" t="s">
        <v>99</v>
      </c>
      <c r="B69" s="8" t="s">
        <v>100</v>
      </c>
      <c r="C69" s="9" t="s">
        <v>141</v>
      </c>
      <c r="D69" s="87">
        <v>678</v>
      </c>
      <c r="E69" s="47">
        <v>731</v>
      </c>
    </row>
    <row r="70" spans="1:5" ht="13.5">
      <c r="A70" s="1" t="s">
        <v>101</v>
      </c>
      <c r="B70" s="8" t="s">
        <v>102</v>
      </c>
      <c r="C70" s="9" t="s">
        <v>142</v>
      </c>
      <c r="D70" s="87">
        <v>0</v>
      </c>
      <c r="E70" s="47">
        <v>0</v>
      </c>
    </row>
    <row r="71" spans="1:5" ht="13.5">
      <c r="A71" s="1" t="s">
        <v>103</v>
      </c>
      <c r="B71" s="8" t="s">
        <v>102</v>
      </c>
      <c r="C71" s="9" t="s">
        <v>143</v>
      </c>
      <c r="D71" s="87">
        <v>332</v>
      </c>
      <c r="E71" s="47">
        <v>294</v>
      </c>
    </row>
    <row r="72" spans="1:5" ht="13.5">
      <c r="A72" s="1" t="s">
        <v>104</v>
      </c>
      <c r="B72" s="8" t="s">
        <v>102</v>
      </c>
      <c r="C72" s="9" t="s">
        <v>144</v>
      </c>
      <c r="D72" s="87">
        <v>122</v>
      </c>
      <c r="E72" s="47">
        <v>149</v>
      </c>
    </row>
    <row r="73" spans="1:5" ht="13.5">
      <c r="A73" s="1" t="s">
        <v>105</v>
      </c>
      <c r="B73" s="264" t="s">
        <v>106</v>
      </c>
      <c r="C73" s="9" t="s">
        <v>145</v>
      </c>
      <c r="D73" s="87">
        <v>0</v>
      </c>
      <c r="E73" s="47">
        <v>0</v>
      </c>
    </row>
    <row r="74" spans="1:5" ht="13.5">
      <c r="A74" s="1" t="s">
        <v>107</v>
      </c>
      <c r="B74" s="264" t="s">
        <v>106</v>
      </c>
      <c r="C74" s="9" t="s">
        <v>146</v>
      </c>
      <c r="D74" s="87">
        <v>0</v>
      </c>
      <c r="E74" s="47">
        <v>0</v>
      </c>
    </row>
    <row r="75" spans="1:5" ht="14.25" thickBot="1">
      <c r="A75" s="1" t="s">
        <v>108</v>
      </c>
      <c r="B75" s="265" t="s">
        <v>106</v>
      </c>
      <c r="C75" s="51" t="s">
        <v>147</v>
      </c>
      <c r="D75" s="88">
        <v>0</v>
      </c>
      <c r="E75" s="48">
        <v>0</v>
      </c>
    </row>
    <row r="76" ht="6" customHeight="1" thickBot="1"/>
    <row r="77" spans="2:5" ht="14.25" thickBot="1">
      <c r="B77" s="432" t="s">
        <v>157</v>
      </c>
      <c r="C77" s="459"/>
      <c r="D77" s="390">
        <f>SUM(D81:D83)</f>
        <v>1065761</v>
      </c>
      <c r="E77" s="44">
        <f>SUM(E81:E83)</f>
        <v>875337</v>
      </c>
    </row>
    <row r="78" ht="14.25" thickBot="1"/>
    <row r="79" spans="2:5" ht="13.5">
      <c r="B79" s="502" t="s">
        <v>412</v>
      </c>
      <c r="C79" s="503"/>
      <c r="D79" s="431" t="s">
        <v>274</v>
      </c>
      <c r="E79" s="478"/>
    </row>
    <row r="80" spans="2:5" ht="14.25" thickBot="1">
      <c r="B80" s="504"/>
      <c r="C80" s="505"/>
      <c r="D80" s="174" t="s">
        <v>218</v>
      </c>
      <c r="E80" s="220" t="s">
        <v>219</v>
      </c>
    </row>
    <row r="81" spans="2:5" ht="13.5">
      <c r="B81" s="429" t="s">
        <v>154</v>
      </c>
      <c r="C81" s="460"/>
      <c r="D81" s="172">
        <f>SUM(D4:D27)</f>
        <v>988769</v>
      </c>
      <c r="E81" s="54">
        <f>SUM(E4:E27)</f>
        <v>795975</v>
      </c>
    </row>
    <row r="82" spans="2:5" ht="14.25" thickBot="1">
      <c r="B82" s="423" t="s">
        <v>155</v>
      </c>
      <c r="C82" s="461"/>
      <c r="D82" s="221">
        <f>SUM(D28:D34)</f>
        <v>46935</v>
      </c>
      <c r="E82" s="222">
        <f>SUM(E28:E34)</f>
        <v>44634</v>
      </c>
    </row>
    <row r="83" spans="2:5" ht="13.5" hidden="1">
      <c r="B83" s="425" t="s">
        <v>156</v>
      </c>
      <c r="C83" s="458"/>
      <c r="D83" s="344">
        <f>SUM(D35:D75)</f>
        <v>30057</v>
      </c>
      <c r="E83" s="358">
        <f>SUM(E35:E75)</f>
        <v>34728</v>
      </c>
    </row>
    <row r="84" ht="4.5" customHeight="1"/>
    <row r="85" ht="13.5">
      <c r="B85" s="1" t="s">
        <v>384</v>
      </c>
    </row>
    <row r="87" ht="13.5">
      <c r="B87" s="4"/>
    </row>
  </sheetData>
  <sheetProtection/>
  <mergeCells count="11">
    <mergeCell ref="D79:E79"/>
    <mergeCell ref="B81:C81"/>
    <mergeCell ref="B82:C82"/>
    <mergeCell ref="B83:C83"/>
    <mergeCell ref="H2:I2"/>
    <mergeCell ref="J2:K2"/>
    <mergeCell ref="L2:M2"/>
    <mergeCell ref="D2:E2"/>
    <mergeCell ref="B77:C77"/>
    <mergeCell ref="B2:C3"/>
    <mergeCell ref="B79:C80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&amp;C&amp;14&amp;P+45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5:H17"/>
  <sheetViews>
    <sheetView view="pageBreakPreview" zoomScale="75" zoomScaleSheetLayoutView="75" zoomScalePageLayoutView="0" workbookViewId="0" topLeftCell="A4">
      <selection activeCell="A15" sqref="A15:H17"/>
    </sheetView>
  </sheetViews>
  <sheetFormatPr defaultColWidth="10.57421875" defaultRowHeight="18" customHeight="1"/>
  <cols>
    <col min="1" max="16384" width="10.57421875" style="262" customWidth="1"/>
  </cols>
  <sheetData>
    <row r="15" spans="1:8" ht="18" customHeight="1">
      <c r="A15" s="422" t="s">
        <v>354</v>
      </c>
      <c r="B15" s="422"/>
      <c r="C15" s="422"/>
      <c r="D15" s="422"/>
      <c r="E15" s="422"/>
      <c r="F15" s="422"/>
      <c r="G15" s="422"/>
      <c r="H15" s="422"/>
    </row>
    <row r="16" spans="1:8" ht="18" customHeight="1">
      <c r="A16" s="422"/>
      <c r="B16" s="422"/>
      <c r="C16" s="422"/>
      <c r="D16" s="422"/>
      <c r="E16" s="422"/>
      <c r="F16" s="422"/>
      <c r="G16" s="422"/>
      <c r="H16" s="422"/>
    </row>
    <row r="17" spans="1:8" ht="18" customHeight="1">
      <c r="A17" s="422"/>
      <c r="B17" s="422"/>
      <c r="C17" s="422"/>
      <c r="D17" s="422"/>
      <c r="E17" s="422"/>
      <c r="F17" s="422"/>
      <c r="G17" s="422"/>
      <c r="H17" s="422"/>
    </row>
  </sheetData>
  <sheetProtection/>
  <mergeCells count="1">
    <mergeCell ref="A15:H17"/>
  </mergeCells>
  <printOptions horizontalCentered="1"/>
  <pageMargins left="0.7874015748031497" right="0.5905511811023623" top="0.7874015748031497" bottom="0.7874015748031497" header="0.31496062992125984" footer="0.1968503937007874"/>
  <pageSetup horizontalDpi="300" verticalDpi="300" orientation="portrait" paperSize="9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5:H17"/>
  <sheetViews>
    <sheetView view="pageBreakPreview" zoomScale="75" zoomScaleSheetLayoutView="75" zoomScalePageLayoutView="0" workbookViewId="0" topLeftCell="A1">
      <selection activeCell="B10" sqref="B10"/>
    </sheetView>
  </sheetViews>
  <sheetFormatPr defaultColWidth="10.57421875" defaultRowHeight="18" customHeight="1"/>
  <cols>
    <col min="1" max="16384" width="10.57421875" style="262" customWidth="1"/>
  </cols>
  <sheetData>
    <row r="15" spans="1:8" ht="18" customHeight="1">
      <c r="A15" s="422" t="s">
        <v>374</v>
      </c>
      <c r="B15" s="422"/>
      <c r="C15" s="422"/>
      <c r="D15" s="422"/>
      <c r="E15" s="422"/>
      <c r="F15" s="422"/>
      <c r="G15" s="422"/>
      <c r="H15" s="422"/>
    </row>
    <row r="16" spans="1:8" ht="18" customHeight="1">
      <c r="A16" s="422"/>
      <c r="B16" s="422"/>
      <c r="C16" s="422"/>
      <c r="D16" s="422"/>
      <c r="E16" s="422"/>
      <c r="F16" s="422"/>
      <c r="G16" s="422"/>
      <c r="H16" s="422"/>
    </row>
    <row r="17" spans="1:8" ht="18" customHeight="1">
      <c r="A17" s="422"/>
      <c r="B17" s="422"/>
      <c r="C17" s="422"/>
      <c r="D17" s="422"/>
      <c r="E17" s="422"/>
      <c r="F17" s="422"/>
      <c r="G17" s="422"/>
      <c r="H17" s="422"/>
    </row>
  </sheetData>
  <sheetProtection/>
  <mergeCells count="1">
    <mergeCell ref="A15:H17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r:id="rId1"/>
  <headerFooter alignWithMargins="0">
    <oddFooter xml:space="preserve">&amp;C&amp;P+47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B1:O87"/>
  <sheetViews>
    <sheetView view="pageBreakPreview" zoomScale="75" zoomScaleSheetLayoutView="75" zoomScalePageLayoutView="0" workbookViewId="0" topLeftCell="A1">
      <selection activeCell="T28" sqref="T28"/>
    </sheetView>
  </sheetViews>
  <sheetFormatPr defaultColWidth="9.140625" defaultRowHeight="15"/>
  <cols>
    <col min="1" max="1" width="3.57421875" style="176" customWidth="1"/>
    <col min="2" max="2" width="7.140625" style="176" customWidth="1"/>
    <col min="3" max="3" width="9.7109375" style="176" customWidth="1"/>
    <col min="4" max="4" width="8.421875" style="176" hidden="1" customWidth="1"/>
    <col min="5" max="6" width="12.57421875" style="176" customWidth="1"/>
    <col min="7" max="12" width="12.57421875" style="176" hidden="1" customWidth="1"/>
    <col min="13" max="15" width="12.57421875" style="176" customWidth="1"/>
    <col min="16" max="16384" width="9.00390625" style="176" customWidth="1"/>
  </cols>
  <sheetData>
    <row r="1" spans="2:13" s="260" customFormat="1" ht="14.25" thickBot="1">
      <c r="B1" s="260" t="s">
        <v>400</v>
      </c>
      <c r="M1" s="176"/>
    </row>
    <row r="2" spans="2:15" ht="14.25" thickBot="1">
      <c r="B2" s="542" t="s">
        <v>411</v>
      </c>
      <c r="C2" s="543"/>
      <c r="D2" s="534" t="s">
        <v>311</v>
      </c>
      <c r="E2" s="541" t="s">
        <v>312</v>
      </c>
      <c r="F2" s="538"/>
      <c r="G2" s="531" t="s">
        <v>402</v>
      </c>
      <c r="H2" s="532"/>
      <c r="I2" s="532"/>
      <c r="J2" s="532"/>
      <c r="K2" s="532"/>
      <c r="L2" s="532"/>
      <c r="M2" s="532"/>
      <c r="N2" s="532"/>
      <c r="O2" s="533"/>
    </row>
    <row r="3" spans="2:15" ht="14.25" hidden="1" thickBot="1">
      <c r="B3" s="544"/>
      <c r="C3" s="545"/>
      <c r="D3" s="535"/>
      <c r="E3" s="539" t="s">
        <v>313</v>
      </c>
      <c r="F3" s="540"/>
      <c r="G3" s="528" t="s">
        <v>314</v>
      </c>
      <c r="H3" s="529"/>
      <c r="I3" s="530"/>
      <c r="J3" s="528" t="s">
        <v>315</v>
      </c>
      <c r="K3" s="529"/>
      <c r="L3" s="530"/>
      <c r="M3" s="528" t="s">
        <v>313</v>
      </c>
      <c r="N3" s="529"/>
      <c r="O3" s="316"/>
    </row>
    <row r="4" spans="2:15" ht="14.25" thickBot="1">
      <c r="B4" s="546"/>
      <c r="C4" s="547"/>
      <c r="D4" s="536"/>
      <c r="E4" s="335" t="s">
        <v>316</v>
      </c>
      <c r="F4" s="336" t="s">
        <v>317</v>
      </c>
      <c r="G4" s="306" t="s">
        <v>158</v>
      </c>
      <c r="H4" s="307" t="s">
        <v>318</v>
      </c>
      <c r="I4" s="308" t="s">
        <v>319</v>
      </c>
      <c r="J4" s="306" t="s">
        <v>158</v>
      </c>
      <c r="K4" s="307" t="s">
        <v>318</v>
      </c>
      <c r="L4" s="308" t="s">
        <v>319</v>
      </c>
      <c r="M4" s="333" t="s">
        <v>316</v>
      </c>
      <c r="N4" s="334" t="s">
        <v>317</v>
      </c>
      <c r="O4" s="317" t="s">
        <v>322</v>
      </c>
    </row>
    <row r="5" spans="2:15" ht="13.5">
      <c r="B5" s="177" t="s">
        <v>1</v>
      </c>
      <c r="C5" s="178" t="s">
        <v>320</v>
      </c>
      <c r="D5" s="179">
        <v>65204</v>
      </c>
      <c r="E5" s="180">
        <v>110392</v>
      </c>
      <c r="F5" s="181">
        <v>382705</v>
      </c>
      <c r="G5" s="180">
        <v>5559.801466382403</v>
      </c>
      <c r="H5" s="182">
        <v>2442.617585795346</v>
      </c>
      <c r="I5" s="181">
        <v>3117.183880587058</v>
      </c>
      <c r="J5" s="180">
        <v>3347.4142396510465</v>
      </c>
      <c r="K5" s="182">
        <v>2068.333459138297</v>
      </c>
      <c r="L5" s="181">
        <v>1279.0807805127524</v>
      </c>
      <c r="M5" s="180">
        <v>34701.56733267132</v>
      </c>
      <c r="N5" s="313">
        <v>120303</v>
      </c>
      <c r="O5" s="318">
        <v>227903.56733267131</v>
      </c>
    </row>
    <row r="6" spans="2:15" ht="13.5">
      <c r="B6" s="183" t="s">
        <v>1</v>
      </c>
      <c r="C6" s="184" t="s">
        <v>109</v>
      </c>
      <c r="D6" s="185">
        <v>50075</v>
      </c>
      <c r="E6" s="186">
        <v>102632</v>
      </c>
      <c r="F6" s="187">
        <v>100668</v>
      </c>
      <c r="G6" s="186">
        <v>6528.9224681217875</v>
      </c>
      <c r="H6" s="188">
        <v>4309.997945990799</v>
      </c>
      <c r="I6" s="187">
        <v>2218.9245221309952</v>
      </c>
      <c r="J6" s="186">
        <v>5853.845706276001</v>
      </c>
      <c r="K6" s="188">
        <v>4119.695962678032</v>
      </c>
      <c r="L6" s="187">
        <v>1734.1497435979443</v>
      </c>
      <c r="M6" s="186">
        <v>41114.06738960715</v>
      </c>
      <c r="N6" s="314">
        <v>40327</v>
      </c>
      <c r="O6" s="319">
        <v>41114.06738960715</v>
      </c>
    </row>
    <row r="7" spans="2:15" ht="13.5">
      <c r="B7" s="183" t="s">
        <v>1</v>
      </c>
      <c r="C7" s="184" t="s">
        <v>110</v>
      </c>
      <c r="D7" s="185">
        <v>34379</v>
      </c>
      <c r="E7" s="186">
        <v>67290</v>
      </c>
      <c r="F7" s="187">
        <v>89796</v>
      </c>
      <c r="G7" s="186">
        <v>13283.983889148813</v>
      </c>
      <c r="H7" s="188">
        <v>8166.7268765771</v>
      </c>
      <c r="I7" s="187">
        <v>5117.25701257189</v>
      </c>
      <c r="J7" s="186">
        <v>11565.791627798513</v>
      </c>
      <c r="K7" s="188">
        <v>7772.637287188747</v>
      </c>
      <c r="L7" s="187">
        <v>3793.1543406098026</v>
      </c>
      <c r="M7" s="186">
        <v>66744.89509356693</v>
      </c>
      <c r="N7" s="314">
        <v>89069</v>
      </c>
      <c r="O7" s="319">
        <v>97594.89509356693</v>
      </c>
    </row>
    <row r="8" spans="2:15" ht="13.5">
      <c r="B8" s="183" t="s">
        <v>1</v>
      </c>
      <c r="C8" s="184" t="s">
        <v>111</v>
      </c>
      <c r="D8" s="185">
        <v>29495</v>
      </c>
      <c r="E8" s="186">
        <v>65569</v>
      </c>
      <c r="F8" s="187">
        <v>78925</v>
      </c>
      <c r="G8" s="186">
        <v>12935.717594549902</v>
      </c>
      <c r="H8" s="188">
        <v>7929.060782054454</v>
      </c>
      <c r="I8" s="187">
        <v>5006.656812495314</v>
      </c>
      <c r="J8" s="186">
        <v>11349.307868363589</v>
      </c>
      <c r="K8" s="188">
        <v>7531.262301423346</v>
      </c>
      <c r="L8" s="187">
        <v>3818.045566940188</v>
      </c>
      <c r="M8" s="186">
        <v>64780.60103147917</v>
      </c>
      <c r="N8" s="314">
        <v>77976</v>
      </c>
      <c r="O8" s="319">
        <v>82732.60103147916</v>
      </c>
    </row>
    <row r="9" spans="2:15" ht="13.5">
      <c r="B9" s="183" t="s">
        <v>1</v>
      </c>
      <c r="C9" s="184" t="s">
        <v>112</v>
      </c>
      <c r="D9" s="185">
        <v>49062</v>
      </c>
      <c r="E9" s="186">
        <v>78687</v>
      </c>
      <c r="F9" s="187">
        <v>465786</v>
      </c>
      <c r="G9" s="186">
        <v>377.6759815039518</v>
      </c>
      <c r="H9" s="188">
        <v>54.4029120190694</v>
      </c>
      <c r="I9" s="187">
        <v>323.2730694848823</v>
      </c>
      <c r="J9" s="186">
        <v>89.2930893752731</v>
      </c>
      <c r="K9" s="188">
        <v>29.094064636233778</v>
      </c>
      <c r="L9" s="187">
        <v>60.199024739039274</v>
      </c>
      <c r="M9" s="186">
        <v>1956.903734877477</v>
      </c>
      <c r="N9" s="314">
        <v>11584</v>
      </c>
      <c r="O9" s="319">
        <v>1956.903734877477</v>
      </c>
    </row>
    <row r="10" spans="2:15" ht="13.5">
      <c r="B10" s="183" t="s">
        <v>1</v>
      </c>
      <c r="C10" s="184" t="s">
        <v>113</v>
      </c>
      <c r="D10" s="185">
        <v>47073</v>
      </c>
      <c r="E10" s="186">
        <v>83058</v>
      </c>
      <c r="F10" s="187">
        <v>177691</v>
      </c>
      <c r="G10" s="186">
        <v>10492.861594126918</v>
      </c>
      <c r="H10" s="188">
        <v>3460.655211111833</v>
      </c>
      <c r="I10" s="187">
        <v>7032.206383014945</v>
      </c>
      <c r="J10" s="186">
        <v>6882.355703972317</v>
      </c>
      <c r="K10" s="188">
        <v>2904.763568259458</v>
      </c>
      <c r="L10" s="187">
        <v>3977.592135712837</v>
      </c>
      <c r="M10" s="186">
        <v>80424.98119456123</v>
      </c>
      <c r="N10" s="314">
        <v>172058</v>
      </c>
      <c r="O10" s="319">
        <v>171110.98119456123</v>
      </c>
    </row>
    <row r="11" spans="2:15" ht="13.5">
      <c r="B11" s="183" t="s">
        <v>1</v>
      </c>
      <c r="C11" s="184" t="s">
        <v>114</v>
      </c>
      <c r="D11" s="185">
        <v>40713</v>
      </c>
      <c r="E11" s="186">
        <v>84947</v>
      </c>
      <c r="F11" s="187">
        <v>90644</v>
      </c>
      <c r="G11" s="186">
        <v>16208.723054792365</v>
      </c>
      <c r="H11" s="188">
        <v>8987.565413527906</v>
      </c>
      <c r="I11" s="187">
        <v>7221.1576412646145</v>
      </c>
      <c r="J11" s="186">
        <v>14458.60125520752</v>
      </c>
      <c r="K11" s="188">
        <v>8717.620840356594</v>
      </c>
      <c r="L11" s="187">
        <v>5740.9804148509365</v>
      </c>
      <c r="M11" s="186">
        <v>84226.80684974349</v>
      </c>
      <c r="N11" s="314">
        <v>89876</v>
      </c>
      <c r="O11" s="319">
        <v>117628.80684974349</v>
      </c>
    </row>
    <row r="12" spans="2:15" ht="13.5">
      <c r="B12" s="183" t="s">
        <v>1</v>
      </c>
      <c r="C12" s="184" t="s">
        <v>115</v>
      </c>
      <c r="D12" s="185">
        <v>30521</v>
      </c>
      <c r="E12" s="186">
        <v>69510</v>
      </c>
      <c r="F12" s="187">
        <v>72508</v>
      </c>
      <c r="G12" s="186">
        <v>15250.040485780253</v>
      </c>
      <c r="H12" s="188">
        <v>9102.182771842537</v>
      </c>
      <c r="I12" s="187">
        <v>6147.857713937846</v>
      </c>
      <c r="J12" s="186">
        <v>13553.129367965874</v>
      </c>
      <c r="K12" s="188">
        <v>8760.885732462564</v>
      </c>
      <c r="L12" s="187">
        <v>4792.24363550346</v>
      </c>
      <c r="M12" s="186">
        <v>68954.65803138351</v>
      </c>
      <c r="N12" s="314">
        <v>71929</v>
      </c>
      <c r="O12" s="319">
        <v>79910.65803138351</v>
      </c>
    </row>
    <row r="13" spans="2:15" ht="13.5">
      <c r="B13" s="183" t="s">
        <v>1</v>
      </c>
      <c r="C13" s="184" t="s">
        <v>116</v>
      </c>
      <c r="D13" s="185">
        <v>34730</v>
      </c>
      <c r="E13" s="186">
        <v>69775</v>
      </c>
      <c r="F13" s="187">
        <v>116468</v>
      </c>
      <c r="G13" s="186">
        <v>0</v>
      </c>
      <c r="H13" s="188">
        <v>0</v>
      </c>
      <c r="I13" s="187">
        <v>0</v>
      </c>
      <c r="J13" s="186">
        <v>0</v>
      </c>
      <c r="K13" s="188">
        <v>0</v>
      </c>
      <c r="L13" s="187">
        <v>0</v>
      </c>
      <c r="M13" s="186"/>
      <c r="N13" s="314"/>
      <c r="O13" s="319"/>
    </row>
    <row r="14" spans="2:15" ht="13.5">
      <c r="B14" s="183" t="s">
        <v>1</v>
      </c>
      <c r="C14" s="184" t="s">
        <v>117</v>
      </c>
      <c r="D14" s="185">
        <v>42392</v>
      </c>
      <c r="E14" s="186">
        <v>61745</v>
      </c>
      <c r="F14" s="187">
        <v>97184</v>
      </c>
      <c r="G14" s="186">
        <v>3102.294363517337</v>
      </c>
      <c r="H14" s="188">
        <v>969.911128740742</v>
      </c>
      <c r="I14" s="187">
        <v>2132.383234776602</v>
      </c>
      <c r="J14" s="186">
        <v>2255.8092419456334</v>
      </c>
      <c r="K14" s="188">
        <v>874.625219381591</v>
      </c>
      <c r="L14" s="187">
        <v>1381.1840225640601</v>
      </c>
      <c r="M14" s="186">
        <v>25750.50598072421</v>
      </c>
      <c r="N14" s="314">
        <v>40530</v>
      </c>
      <c r="O14" s="319">
        <v>37813.50598072421</v>
      </c>
    </row>
    <row r="15" spans="2:15" ht="13.5">
      <c r="B15" s="183" t="s">
        <v>1</v>
      </c>
      <c r="C15" s="184" t="s">
        <v>118</v>
      </c>
      <c r="D15" s="185">
        <v>43608</v>
      </c>
      <c r="E15" s="186">
        <v>97504</v>
      </c>
      <c r="F15" s="187">
        <v>101005</v>
      </c>
      <c r="G15" s="186">
        <v>21024.390082002974</v>
      </c>
      <c r="H15" s="188">
        <v>14193.453270791802</v>
      </c>
      <c r="I15" s="187">
        <v>6830.936811211097</v>
      </c>
      <c r="J15" s="186">
        <v>18257.224197508553</v>
      </c>
      <c r="K15" s="188">
        <v>13620.653099275096</v>
      </c>
      <c r="L15" s="187">
        <v>4636.571098233441</v>
      </c>
      <c r="M15" s="186">
        <v>95876.27135733531</v>
      </c>
      <c r="N15" s="314">
        <v>99319</v>
      </c>
      <c r="O15" s="319">
        <v>113734.27135733531</v>
      </c>
    </row>
    <row r="16" spans="2:15" ht="13.5">
      <c r="B16" s="183" t="s">
        <v>1</v>
      </c>
      <c r="C16" s="184" t="s">
        <v>119</v>
      </c>
      <c r="D16" s="185">
        <v>91116</v>
      </c>
      <c r="E16" s="186">
        <v>172078</v>
      </c>
      <c r="F16" s="187">
        <v>221686</v>
      </c>
      <c r="G16" s="186">
        <v>23114.93327766568</v>
      </c>
      <c r="H16" s="188">
        <v>13911.748709127634</v>
      </c>
      <c r="I16" s="187">
        <v>9203.184568538016</v>
      </c>
      <c r="J16" s="186">
        <v>19426.16844762429</v>
      </c>
      <c r="K16" s="188">
        <v>13138.576495504281</v>
      </c>
      <c r="L16" s="187">
        <v>6287.591952119853</v>
      </c>
      <c r="M16" s="186">
        <f>127870.600823895+28</f>
        <v>127898.600823895</v>
      </c>
      <c r="N16" s="314">
        <f>164734+26</f>
        <v>164760</v>
      </c>
      <c r="O16" s="319">
        <v>164996.60082389455</v>
      </c>
    </row>
    <row r="17" spans="2:15" ht="13.5">
      <c r="B17" s="183" t="s">
        <v>1</v>
      </c>
      <c r="C17" s="184" t="s">
        <v>120</v>
      </c>
      <c r="D17" s="185">
        <v>91894</v>
      </c>
      <c r="E17" s="186">
        <v>176585</v>
      </c>
      <c r="F17" s="187">
        <v>166654</v>
      </c>
      <c r="G17" s="186">
        <v>0</v>
      </c>
      <c r="H17" s="188">
        <v>0</v>
      </c>
      <c r="I17" s="187">
        <v>0</v>
      </c>
      <c r="J17" s="186">
        <v>0</v>
      </c>
      <c r="K17" s="188">
        <v>0</v>
      </c>
      <c r="L17" s="187">
        <v>0</v>
      </c>
      <c r="M17" s="186"/>
      <c r="N17" s="314"/>
      <c r="O17" s="319"/>
    </row>
    <row r="18" spans="2:15" ht="13.5">
      <c r="B18" s="183" t="s">
        <v>1</v>
      </c>
      <c r="C18" s="184" t="s">
        <v>121</v>
      </c>
      <c r="D18" s="185">
        <v>38920</v>
      </c>
      <c r="E18" s="186">
        <v>80231</v>
      </c>
      <c r="F18" s="187">
        <v>81431</v>
      </c>
      <c r="G18" s="186">
        <v>0</v>
      </c>
      <c r="H18" s="188">
        <v>0</v>
      </c>
      <c r="I18" s="187">
        <v>0</v>
      </c>
      <c r="J18" s="186">
        <v>0</v>
      </c>
      <c r="K18" s="188">
        <v>0</v>
      </c>
      <c r="L18" s="187">
        <v>0</v>
      </c>
      <c r="M18" s="186"/>
      <c r="N18" s="314"/>
      <c r="O18" s="319"/>
    </row>
    <row r="19" spans="2:15" ht="13.5">
      <c r="B19" s="183" t="s">
        <v>1</v>
      </c>
      <c r="C19" s="184" t="s">
        <v>122</v>
      </c>
      <c r="D19" s="185">
        <v>62808</v>
      </c>
      <c r="E19" s="186">
        <v>134009</v>
      </c>
      <c r="F19" s="187">
        <v>131818</v>
      </c>
      <c r="G19" s="186">
        <v>0</v>
      </c>
      <c r="H19" s="188">
        <v>0</v>
      </c>
      <c r="I19" s="187">
        <v>0</v>
      </c>
      <c r="J19" s="186">
        <v>0</v>
      </c>
      <c r="K19" s="188">
        <v>0</v>
      </c>
      <c r="L19" s="187">
        <v>0</v>
      </c>
      <c r="M19" s="186"/>
      <c r="N19" s="314"/>
      <c r="O19" s="319"/>
    </row>
    <row r="20" spans="2:15" ht="13.5">
      <c r="B20" s="183" t="s">
        <v>1</v>
      </c>
      <c r="C20" s="184" t="s">
        <v>123</v>
      </c>
      <c r="D20" s="185">
        <v>43842</v>
      </c>
      <c r="E20" s="186">
        <v>92455</v>
      </c>
      <c r="F20" s="187">
        <v>86277</v>
      </c>
      <c r="G20" s="186">
        <v>1515.737276602542</v>
      </c>
      <c r="H20" s="188">
        <v>1050.8696434216454</v>
      </c>
      <c r="I20" s="187">
        <v>464.86763318089913</v>
      </c>
      <c r="J20" s="186">
        <v>1384.7605748335707</v>
      </c>
      <c r="K20" s="188">
        <v>1010.9370899436138</v>
      </c>
      <c r="L20" s="187">
        <v>373.8234848899593</v>
      </c>
      <c r="M20" s="186">
        <v>5842.6251225639</v>
      </c>
      <c r="N20" s="314">
        <v>5452</v>
      </c>
      <c r="O20" s="319">
        <v>5842.6251225639</v>
      </c>
    </row>
    <row r="21" spans="2:15" ht="13.5">
      <c r="B21" s="183" t="s">
        <v>1</v>
      </c>
      <c r="C21" s="184" t="s">
        <v>124</v>
      </c>
      <c r="D21" s="185">
        <v>76043</v>
      </c>
      <c r="E21" s="186">
        <v>165832</v>
      </c>
      <c r="F21" s="187">
        <v>149853</v>
      </c>
      <c r="G21" s="186">
        <v>12121.771048149949</v>
      </c>
      <c r="H21" s="188">
        <v>8185.926437581147</v>
      </c>
      <c r="I21" s="187">
        <v>3935.8446105687626</v>
      </c>
      <c r="J21" s="186">
        <v>10967.459750579736</v>
      </c>
      <c r="K21" s="188">
        <v>7854.215114517999</v>
      </c>
      <c r="L21" s="187">
        <v>3113.244636061775</v>
      </c>
      <c r="M21" s="186">
        <v>72140.2701939893</v>
      </c>
      <c r="N21" s="314">
        <v>65189</v>
      </c>
      <c r="O21" s="319">
        <v>79861.2701939893</v>
      </c>
    </row>
    <row r="22" spans="2:15" ht="13.5">
      <c r="B22" s="183" t="s">
        <v>1</v>
      </c>
      <c r="C22" s="184" t="s">
        <v>125</v>
      </c>
      <c r="D22" s="185">
        <v>45264</v>
      </c>
      <c r="E22" s="186">
        <v>111182</v>
      </c>
      <c r="F22" s="187">
        <v>98541</v>
      </c>
      <c r="G22" s="186">
        <v>1431.210957972285</v>
      </c>
      <c r="H22" s="188">
        <v>1002.8590513475874</v>
      </c>
      <c r="I22" s="187">
        <v>428.3519066246928</v>
      </c>
      <c r="J22" s="186">
        <v>1282.572461579363</v>
      </c>
      <c r="K22" s="188">
        <v>970.4479851574832</v>
      </c>
      <c r="L22" s="187">
        <v>312.12447642187897</v>
      </c>
      <c r="M22" s="186">
        <v>8211.395796987883</v>
      </c>
      <c r="N22" s="314">
        <v>7278</v>
      </c>
      <c r="O22" s="319">
        <v>10492.395796987883</v>
      </c>
    </row>
    <row r="23" spans="2:15" ht="13.5">
      <c r="B23" s="183" t="s">
        <v>1</v>
      </c>
      <c r="C23" s="184" t="s">
        <v>126</v>
      </c>
      <c r="D23" s="185">
        <v>49318</v>
      </c>
      <c r="E23" s="186">
        <v>106350</v>
      </c>
      <c r="F23" s="187">
        <v>115197</v>
      </c>
      <c r="G23" s="186">
        <v>0</v>
      </c>
      <c r="H23" s="188">
        <v>0</v>
      </c>
      <c r="I23" s="187">
        <v>0</v>
      </c>
      <c r="J23" s="186">
        <v>0</v>
      </c>
      <c r="K23" s="188">
        <v>0</v>
      </c>
      <c r="L23" s="187">
        <v>0</v>
      </c>
      <c r="M23" s="186"/>
      <c r="N23" s="314"/>
      <c r="O23" s="319"/>
    </row>
    <row r="24" spans="2:15" ht="13.5">
      <c r="B24" s="183" t="s">
        <v>1</v>
      </c>
      <c r="C24" s="184" t="s">
        <v>127</v>
      </c>
      <c r="D24" s="185">
        <v>56593</v>
      </c>
      <c r="E24" s="186">
        <v>127210</v>
      </c>
      <c r="F24" s="187">
        <v>140794</v>
      </c>
      <c r="G24" s="186">
        <v>17009.16585826942</v>
      </c>
      <c r="H24" s="188">
        <v>10918.951321909299</v>
      </c>
      <c r="I24" s="187">
        <v>6090.214536360072</v>
      </c>
      <c r="J24" s="186">
        <v>15229.192079666944</v>
      </c>
      <c r="K24" s="188">
        <v>10541.327818447035</v>
      </c>
      <c r="L24" s="187">
        <v>4687.8642612199155</v>
      </c>
      <c r="M24" s="186">
        <v>120885.32969124346</v>
      </c>
      <c r="N24" s="314">
        <v>133794</v>
      </c>
      <c r="O24" s="319">
        <v>135190.32969124347</v>
      </c>
    </row>
    <row r="25" spans="2:15" ht="13.5">
      <c r="B25" s="183" t="s">
        <v>1</v>
      </c>
      <c r="C25" s="184" t="s">
        <v>128</v>
      </c>
      <c r="D25" s="185">
        <v>73917</v>
      </c>
      <c r="E25" s="186">
        <v>155572</v>
      </c>
      <c r="F25" s="187">
        <v>142489</v>
      </c>
      <c r="G25" s="186">
        <v>527.3864453114596</v>
      </c>
      <c r="H25" s="188">
        <v>349.62918830459023</v>
      </c>
      <c r="I25" s="187">
        <v>177.75725700686942</v>
      </c>
      <c r="J25" s="186">
        <v>493.75105111483134</v>
      </c>
      <c r="K25" s="188">
        <v>335.980649998226</v>
      </c>
      <c r="L25" s="187">
        <v>157.77040111660477</v>
      </c>
      <c r="M25" s="186">
        <v>3432.643173174539</v>
      </c>
      <c r="N25" s="314">
        <v>3144</v>
      </c>
      <c r="O25" s="319">
        <v>3478.643173174539</v>
      </c>
    </row>
    <row r="26" spans="2:15" ht="13.5">
      <c r="B26" s="183" t="s">
        <v>1</v>
      </c>
      <c r="C26" s="184" t="s">
        <v>129</v>
      </c>
      <c r="D26" s="185">
        <v>60057</v>
      </c>
      <c r="E26" s="186">
        <v>130724</v>
      </c>
      <c r="F26" s="187">
        <v>117409</v>
      </c>
      <c r="G26" s="186">
        <v>0</v>
      </c>
      <c r="H26" s="188">
        <v>0</v>
      </c>
      <c r="I26" s="187">
        <v>0</v>
      </c>
      <c r="J26" s="186">
        <v>0</v>
      </c>
      <c r="K26" s="188">
        <v>0</v>
      </c>
      <c r="L26" s="187">
        <v>0</v>
      </c>
      <c r="M26" s="186"/>
      <c r="N26" s="314"/>
      <c r="O26" s="319"/>
    </row>
    <row r="27" spans="2:15" ht="13.5">
      <c r="B27" s="183" t="s">
        <v>1</v>
      </c>
      <c r="C27" s="184" t="s">
        <v>130</v>
      </c>
      <c r="D27" s="185">
        <v>86500</v>
      </c>
      <c r="E27" s="186">
        <v>200005</v>
      </c>
      <c r="F27" s="187">
        <v>187089</v>
      </c>
      <c r="G27" s="186">
        <v>0</v>
      </c>
      <c r="H27" s="188">
        <v>0</v>
      </c>
      <c r="I27" s="187">
        <v>0</v>
      </c>
      <c r="J27" s="186">
        <v>0</v>
      </c>
      <c r="K27" s="188">
        <v>0</v>
      </c>
      <c r="L27" s="187">
        <v>0</v>
      </c>
      <c r="M27" s="186"/>
      <c r="N27" s="314"/>
      <c r="O27" s="319"/>
    </row>
    <row r="28" spans="2:15" ht="14.25" thickBot="1">
      <c r="B28" s="189" t="s">
        <v>1</v>
      </c>
      <c r="C28" s="190" t="s">
        <v>131</v>
      </c>
      <c r="D28" s="191">
        <v>74466</v>
      </c>
      <c r="E28" s="192">
        <v>121972</v>
      </c>
      <c r="F28" s="193">
        <v>125958</v>
      </c>
      <c r="G28" s="192">
        <v>18039.98711552507</v>
      </c>
      <c r="H28" s="194">
        <v>12802.533127825687</v>
      </c>
      <c r="I28" s="193">
        <v>5237.453987699585</v>
      </c>
      <c r="J28" s="192">
        <v>16246.95873045696</v>
      </c>
      <c r="K28" s="194">
        <v>12269.804500805812</v>
      </c>
      <c r="L28" s="193">
        <v>3977.154229651077</v>
      </c>
      <c r="M28" s="192">
        <v>79958.98961587404</v>
      </c>
      <c r="N28" s="315">
        <v>82572</v>
      </c>
      <c r="O28" s="320">
        <v>87163.98961587404</v>
      </c>
    </row>
    <row r="29" spans="2:15" ht="13.5">
      <c r="B29" s="195" t="s">
        <v>321</v>
      </c>
      <c r="C29" s="196" t="s">
        <v>132</v>
      </c>
      <c r="D29" s="179">
        <v>67426</v>
      </c>
      <c r="E29" s="180">
        <v>148748</v>
      </c>
      <c r="F29" s="181">
        <v>173014</v>
      </c>
      <c r="G29" s="180">
        <v>15603.990575245192</v>
      </c>
      <c r="H29" s="182">
        <v>10295.595292666427</v>
      </c>
      <c r="I29" s="181">
        <v>5308.395282578748</v>
      </c>
      <c r="J29" s="180">
        <v>11898.478016128067</v>
      </c>
      <c r="K29" s="182">
        <v>9163.270167044328</v>
      </c>
      <c r="L29" s="181">
        <v>2735.207849083767</v>
      </c>
      <c r="M29" s="180">
        <v>46007.969508087364</v>
      </c>
      <c r="N29" s="313">
        <v>53513</v>
      </c>
      <c r="O29" s="318">
        <v>60546.969508087364</v>
      </c>
    </row>
    <row r="30" spans="2:15" ht="13.5">
      <c r="B30" s="183" t="s">
        <v>321</v>
      </c>
      <c r="C30" s="184" t="s">
        <v>133</v>
      </c>
      <c r="D30" s="185">
        <v>47203</v>
      </c>
      <c r="E30" s="186">
        <v>123532</v>
      </c>
      <c r="F30" s="187">
        <v>114077</v>
      </c>
      <c r="G30" s="186">
        <v>0</v>
      </c>
      <c r="H30" s="188">
        <v>0</v>
      </c>
      <c r="I30" s="187">
        <v>0</v>
      </c>
      <c r="J30" s="186">
        <v>0</v>
      </c>
      <c r="K30" s="188">
        <v>0</v>
      </c>
      <c r="L30" s="187">
        <v>0</v>
      </c>
      <c r="M30" s="186"/>
      <c r="N30" s="314"/>
      <c r="O30" s="319"/>
    </row>
    <row r="31" spans="2:15" ht="13.5">
      <c r="B31" s="183" t="s">
        <v>321</v>
      </c>
      <c r="C31" s="184" t="s">
        <v>134</v>
      </c>
      <c r="D31" s="185">
        <v>34404</v>
      </c>
      <c r="E31" s="186">
        <v>85444</v>
      </c>
      <c r="F31" s="187">
        <v>68218</v>
      </c>
      <c r="G31" s="186">
        <v>0</v>
      </c>
      <c r="H31" s="188">
        <v>0</v>
      </c>
      <c r="I31" s="187">
        <v>0</v>
      </c>
      <c r="J31" s="186">
        <v>0</v>
      </c>
      <c r="K31" s="188">
        <v>0</v>
      </c>
      <c r="L31" s="187">
        <v>0</v>
      </c>
      <c r="M31" s="186"/>
      <c r="N31" s="314"/>
      <c r="O31" s="319"/>
    </row>
    <row r="32" spans="2:15" ht="13.5">
      <c r="B32" s="183" t="s">
        <v>321</v>
      </c>
      <c r="C32" s="184" t="s">
        <v>113</v>
      </c>
      <c r="D32" s="185">
        <v>53442</v>
      </c>
      <c r="E32" s="186">
        <v>133622</v>
      </c>
      <c r="F32" s="187">
        <v>131131</v>
      </c>
      <c r="G32" s="186">
        <v>9789.16865302362</v>
      </c>
      <c r="H32" s="188">
        <v>6871.0294719469475</v>
      </c>
      <c r="I32" s="187">
        <v>2918.1391810765654</v>
      </c>
      <c r="J32" s="186">
        <v>8043.486531929961</v>
      </c>
      <c r="K32" s="188">
        <v>6469.824947908076</v>
      </c>
      <c r="L32" s="187">
        <v>1573.661584021652</v>
      </c>
      <c r="M32" s="186">
        <v>28166.80213159157</v>
      </c>
      <c r="N32" s="314">
        <v>27642</v>
      </c>
      <c r="O32" s="319">
        <v>34149.80213159157</v>
      </c>
    </row>
    <row r="33" spans="2:15" ht="13.5">
      <c r="B33" s="183" t="s">
        <v>321</v>
      </c>
      <c r="C33" s="184" t="s">
        <v>135</v>
      </c>
      <c r="D33" s="185">
        <v>61008</v>
      </c>
      <c r="E33" s="186">
        <v>154779</v>
      </c>
      <c r="F33" s="187">
        <v>131746</v>
      </c>
      <c r="G33" s="186">
        <v>0</v>
      </c>
      <c r="H33" s="188">
        <v>0</v>
      </c>
      <c r="I33" s="187">
        <v>0</v>
      </c>
      <c r="J33" s="186">
        <v>0</v>
      </c>
      <c r="K33" s="188">
        <v>0</v>
      </c>
      <c r="L33" s="187">
        <v>0</v>
      </c>
      <c r="M33" s="186"/>
      <c r="N33" s="314"/>
      <c r="O33" s="319"/>
    </row>
    <row r="34" spans="2:15" ht="13.5">
      <c r="B34" s="183" t="s">
        <v>321</v>
      </c>
      <c r="C34" s="184" t="s">
        <v>136</v>
      </c>
      <c r="D34" s="185">
        <v>67116</v>
      </c>
      <c r="E34" s="186">
        <v>156561</v>
      </c>
      <c r="F34" s="187">
        <v>132465</v>
      </c>
      <c r="G34" s="186">
        <v>0</v>
      </c>
      <c r="H34" s="188">
        <v>0</v>
      </c>
      <c r="I34" s="187">
        <v>0</v>
      </c>
      <c r="J34" s="186">
        <v>0</v>
      </c>
      <c r="K34" s="188">
        <v>0</v>
      </c>
      <c r="L34" s="187">
        <v>0</v>
      </c>
      <c r="M34" s="186"/>
      <c r="N34" s="314"/>
      <c r="O34" s="319"/>
    </row>
    <row r="35" spans="2:15" ht="14.25" thickBot="1">
      <c r="B35" s="189" t="s">
        <v>321</v>
      </c>
      <c r="C35" s="190" t="s">
        <v>137</v>
      </c>
      <c r="D35" s="191">
        <v>13866</v>
      </c>
      <c r="E35" s="192">
        <v>39280</v>
      </c>
      <c r="F35" s="193">
        <v>43856</v>
      </c>
      <c r="G35" s="192">
        <v>0</v>
      </c>
      <c r="H35" s="194">
        <v>0</v>
      </c>
      <c r="I35" s="193">
        <v>0</v>
      </c>
      <c r="J35" s="192">
        <v>0</v>
      </c>
      <c r="K35" s="194">
        <v>0</v>
      </c>
      <c r="L35" s="193">
        <v>0</v>
      </c>
      <c r="M35" s="192"/>
      <c r="N35" s="315"/>
      <c r="O35" s="320"/>
    </row>
    <row r="36" spans="2:15" ht="13.5">
      <c r="B36" s="195" t="s">
        <v>33</v>
      </c>
      <c r="C36" s="196"/>
      <c r="D36" s="179">
        <v>75353</v>
      </c>
      <c r="E36" s="180">
        <v>199234</v>
      </c>
      <c r="F36" s="181">
        <v>181016</v>
      </c>
      <c r="G36" s="180">
        <v>7336.745077796297</v>
      </c>
      <c r="H36" s="182">
        <v>4854.2392678889255</v>
      </c>
      <c r="I36" s="181">
        <v>2482.5058099074176</v>
      </c>
      <c r="J36" s="180">
        <v>5623.194083440428</v>
      </c>
      <c r="K36" s="182">
        <v>4626.588389915594</v>
      </c>
      <c r="L36" s="181">
        <v>996.6056935248065</v>
      </c>
      <c r="M36" s="180">
        <v>22558.714063549418</v>
      </c>
      <c r="N36" s="313">
        <v>20496</v>
      </c>
      <c r="O36" s="321">
        <v>22558.714063549418</v>
      </c>
    </row>
    <row r="37" spans="2:15" ht="13.5">
      <c r="B37" s="183" t="s">
        <v>35</v>
      </c>
      <c r="C37" s="184"/>
      <c r="D37" s="185">
        <v>166677</v>
      </c>
      <c r="E37" s="186">
        <v>389341</v>
      </c>
      <c r="F37" s="187">
        <v>347467</v>
      </c>
      <c r="G37" s="186">
        <v>40.734206772537</v>
      </c>
      <c r="H37" s="188">
        <v>29.532239061043924</v>
      </c>
      <c r="I37" s="187">
        <v>11.20196771149305</v>
      </c>
      <c r="J37" s="186">
        <v>36.9583556375025</v>
      </c>
      <c r="K37" s="188">
        <v>28.59177620492071</v>
      </c>
      <c r="L37" s="187">
        <v>8.36657943258191</v>
      </c>
      <c r="M37" s="186">
        <v>204.57824902343222</v>
      </c>
      <c r="N37" s="314">
        <v>183</v>
      </c>
      <c r="O37" s="319">
        <v>204.57824902343222</v>
      </c>
    </row>
    <row r="38" spans="2:15" ht="13.5">
      <c r="B38" s="183" t="s">
        <v>37</v>
      </c>
      <c r="C38" s="184"/>
      <c r="D38" s="185">
        <v>45661</v>
      </c>
      <c r="E38" s="186">
        <v>104229</v>
      </c>
      <c r="F38" s="187">
        <v>97397</v>
      </c>
      <c r="G38" s="186">
        <v>0</v>
      </c>
      <c r="H38" s="188">
        <v>0</v>
      </c>
      <c r="I38" s="187">
        <v>0</v>
      </c>
      <c r="J38" s="186">
        <v>0</v>
      </c>
      <c r="K38" s="188">
        <v>0</v>
      </c>
      <c r="L38" s="187">
        <v>0</v>
      </c>
      <c r="M38" s="186"/>
      <c r="N38" s="314"/>
      <c r="O38" s="319"/>
    </row>
    <row r="39" spans="2:15" ht="13.5">
      <c r="B39" s="183" t="s">
        <v>39</v>
      </c>
      <c r="C39" s="184"/>
      <c r="D39" s="185">
        <v>154702</v>
      </c>
      <c r="E39" s="186">
        <v>355798</v>
      </c>
      <c r="F39" s="187">
        <v>350816</v>
      </c>
      <c r="G39" s="186">
        <v>0</v>
      </c>
      <c r="H39" s="188">
        <v>0</v>
      </c>
      <c r="I39" s="187">
        <v>0</v>
      </c>
      <c r="J39" s="186">
        <v>0</v>
      </c>
      <c r="K39" s="188">
        <v>0</v>
      </c>
      <c r="L39" s="187">
        <v>0</v>
      </c>
      <c r="M39" s="186"/>
      <c r="N39" s="314"/>
      <c r="O39" s="319"/>
    </row>
    <row r="40" spans="2:15" ht="13.5">
      <c r="B40" s="183" t="s">
        <v>41</v>
      </c>
      <c r="C40" s="184"/>
      <c r="D40" s="185">
        <v>30962</v>
      </c>
      <c r="E40" s="186">
        <v>77548</v>
      </c>
      <c r="F40" s="187">
        <v>70946</v>
      </c>
      <c r="G40" s="186">
        <v>7518.494555858554</v>
      </c>
      <c r="H40" s="188">
        <v>4624.823238094483</v>
      </c>
      <c r="I40" s="187">
        <v>2893.6713177640777</v>
      </c>
      <c r="J40" s="186">
        <v>5568.295279670104</v>
      </c>
      <c r="K40" s="188">
        <v>3938.8769126531884</v>
      </c>
      <c r="L40" s="187">
        <v>1629.4183670169593</v>
      </c>
      <c r="M40" s="186">
        <v>21229.277910404282</v>
      </c>
      <c r="N40" s="314">
        <v>19422</v>
      </c>
      <c r="O40" s="319">
        <v>22695.277910404282</v>
      </c>
    </row>
    <row r="41" spans="2:15" ht="13.5">
      <c r="B41" s="183" t="s">
        <v>43</v>
      </c>
      <c r="C41" s="184"/>
      <c r="D41" s="185">
        <v>145426</v>
      </c>
      <c r="E41" s="186">
        <v>357359</v>
      </c>
      <c r="F41" s="187">
        <v>309233</v>
      </c>
      <c r="G41" s="186">
        <v>0</v>
      </c>
      <c r="H41" s="188">
        <v>0</v>
      </c>
      <c r="I41" s="187">
        <v>0</v>
      </c>
      <c r="J41" s="186">
        <v>0</v>
      </c>
      <c r="K41" s="188">
        <v>0</v>
      </c>
      <c r="L41" s="187">
        <v>0</v>
      </c>
      <c r="M41" s="186"/>
      <c r="N41" s="314"/>
      <c r="O41" s="319"/>
    </row>
    <row r="42" spans="2:15" ht="13.5">
      <c r="B42" s="183" t="s">
        <v>45</v>
      </c>
      <c r="C42" s="184"/>
      <c r="D42" s="185">
        <v>32993</v>
      </c>
      <c r="E42" s="186">
        <v>90519</v>
      </c>
      <c r="F42" s="187">
        <v>80467</v>
      </c>
      <c r="G42" s="186">
        <v>2104.204583145404</v>
      </c>
      <c r="H42" s="188">
        <v>1573.1609776393075</v>
      </c>
      <c r="I42" s="187">
        <v>531.0436055060967</v>
      </c>
      <c r="J42" s="186">
        <v>1493.4919988631113</v>
      </c>
      <c r="K42" s="188">
        <v>1296.335998012483</v>
      </c>
      <c r="L42" s="187">
        <v>197.1560008506262</v>
      </c>
      <c r="M42" s="186">
        <v>6352.853961792316</v>
      </c>
      <c r="N42" s="314">
        <v>5647</v>
      </c>
      <c r="O42" s="319">
        <v>6352.853961792316</v>
      </c>
    </row>
    <row r="43" spans="2:15" ht="13.5">
      <c r="B43" s="183" t="s">
        <v>47</v>
      </c>
      <c r="C43" s="184"/>
      <c r="D43" s="185">
        <v>65129</v>
      </c>
      <c r="E43" s="186">
        <v>146697</v>
      </c>
      <c r="F43" s="187">
        <v>148401</v>
      </c>
      <c r="G43" s="186">
        <v>0</v>
      </c>
      <c r="H43" s="188">
        <v>0</v>
      </c>
      <c r="I43" s="187">
        <v>0</v>
      </c>
      <c r="J43" s="186">
        <v>0</v>
      </c>
      <c r="K43" s="188">
        <v>0</v>
      </c>
      <c r="L43" s="187">
        <v>0</v>
      </c>
      <c r="M43" s="186"/>
      <c r="N43" s="314"/>
      <c r="O43" s="319"/>
    </row>
    <row r="44" spans="2:15" ht="13.5">
      <c r="B44" s="183" t="s">
        <v>49</v>
      </c>
      <c r="C44" s="184"/>
      <c r="D44" s="185">
        <v>163983</v>
      </c>
      <c r="E44" s="186">
        <v>407978</v>
      </c>
      <c r="F44" s="187">
        <v>358077</v>
      </c>
      <c r="G44" s="186">
        <v>0</v>
      </c>
      <c r="H44" s="188">
        <v>0</v>
      </c>
      <c r="I44" s="187">
        <v>0</v>
      </c>
      <c r="J44" s="186">
        <v>0</v>
      </c>
      <c r="K44" s="188">
        <v>0</v>
      </c>
      <c r="L44" s="187">
        <v>0</v>
      </c>
      <c r="M44" s="186"/>
      <c r="N44" s="314"/>
      <c r="O44" s="319"/>
    </row>
    <row r="45" spans="2:15" ht="13.5">
      <c r="B45" s="183" t="s">
        <v>51</v>
      </c>
      <c r="C45" s="184"/>
      <c r="D45" s="185">
        <v>112282</v>
      </c>
      <c r="E45" s="186">
        <v>274822</v>
      </c>
      <c r="F45" s="187">
        <v>254351</v>
      </c>
      <c r="G45" s="186">
        <v>0</v>
      </c>
      <c r="H45" s="188">
        <v>0</v>
      </c>
      <c r="I45" s="187">
        <v>0</v>
      </c>
      <c r="J45" s="186">
        <v>0</v>
      </c>
      <c r="K45" s="188">
        <v>0</v>
      </c>
      <c r="L45" s="187">
        <v>0</v>
      </c>
      <c r="M45" s="186"/>
      <c r="N45" s="314"/>
      <c r="O45" s="319"/>
    </row>
    <row r="46" spans="2:15" ht="13.5">
      <c r="B46" s="183" t="s">
        <v>53</v>
      </c>
      <c r="C46" s="184"/>
      <c r="D46" s="185">
        <v>108704</v>
      </c>
      <c r="E46" s="186">
        <v>271460</v>
      </c>
      <c r="F46" s="187">
        <v>259814</v>
      </c>
      <c r="G46" s="186">
        <v>0</v>
      </c>
      <c r="H46" s="188">
        <v>0</v>
      </c>
      <c r="I46" s="187">
        <v>0</v>
      </c>
      <c r="J46" s="186">
        <v>0</v>
      </c>
      <c r="K46" s="188">
        <v>0</v>
      </c>
      <c r="L46" s="187">
        <v>0</v>
      </c>
      <c r="M46" s="186"/>
      <c r="N46" s="314"/>
      <c r="O46" s="319"/>
    </row>
    <row r="47" spans="2:15" ht="13.5">
      <c r="B47" s="183" t="s">
        <v>55</v>
      </c>
      <c r="C47" s="184"/>
      <c r="D47" s="185">
        <v>39084</v>
      </c>
      <c r="E47" s="186">
        <v>100801</v>
      </c>
      <c r="F47" s="187">
        <v>105572</v>
      </c>
      <c r="G47" s="186">
        <v>726.9030498902741</v>
      </c>
      <c r="H47" s="188">
        <v>439.0240360485881</v>
      </c>
      <c r="I47" s="187">
        <v>287.87901384168515</v>
      </c>
      <c r="J47" s="186">
        <v>499.42643753674037</v>
      </c>
      <c r="K47" s="188">
        <v>414.8790610919713</v>
      </c>
      <c r="L47" s="187">
        <v>84.54737644476955</v>
      </c>
      <c r="M47" s="186">
        <v>3557.94412502343</v>
      </c>
      <c r="N47" s="314">
        <v>3726</v>
      </c>
      <c r="O47" s="319">
        <v>3557.94412502343</v>
      </c>
    </row>
    <row r="48" spans="2:15" ht="13.5">
      <c r="B48" s="183" t="s">
        <v>57</v>
      </c>
      <c r="C48" s="184"/>
      <c r="D48" s="185">
        <v>45600</v>
      </c>
      <c r="E48" s="186">
        <v>119576</v>
      </c>
      <c r="F48" s="187">
        <v>104806</v>
      </c>
      <c r="G48" s="186">
        <v>0</v>
      </c>
      <c r="H48" s="188">
        <v>0</v>
      </c>
      <c r="I48" s="187">
        <v>0</v>
      </c>
      <c r="J48" s="186">
        <v>0</v>
      </c>
      <c r="K48" s="188">
        <v>0</v>
      </c>
      <c r="L48" s="187">
        <v>0</v>
      </c>
      <c r="M48" s="186"/>
      <c r="N48" s="314"/>
      <c r="O48" s="319"/>
    </row>
    <row r="49" spans="2:15" ht="13.5">
      <c r="B49" s="183" t="s">
        <v>59</v>
      </c>
      <c r="C49" s="184"/>
      <c r="D49" s="185">
        <v>99178</v>
      </c>
      <c r="E49" s="186">
        <v>238204</v>
      </c>
      <c r="F49" s="187">
        <v>208014</v>
      </c>
      <c r="G49" s="186">
        <v>0</v>
      </c>
      <c r="H49" s="188">
        <v>0</v>
      </c>
      <c r="I49" s="187">
        <v>0</v>
      </c>
      <c r="J49" s="186">
        <v>0</v>
      </c>
      <c r="K49" s="188">
        <v>0</v>
      </c>
      <c r="L49" s="187">
        <v>0</v>
      </c>
      <c r="M49" s="186"/>
      <c r="N49" s="314"/>
      <c r="O49" s="319"/>
    </row>
    <row r="50" spans="2:15" ht="13.5">
      <c r="B50" s="183" t="s">
        <v>61</v>
      </c>
      <c r="C50" s="184"/>
      <c r="D50" s="185">
        <v>41339</v>
      </c>
      <c r="E50" s="186">
        <v>112490</v>
      </c>
      <c r="F50" s="187">
        <v>92434</v>
      </c>
      <c r="G50" s="186">
        <v>0</v>
      </c>
      <c r="H50" s="188">
        <v>0</v>
      </c>
      <c r="I50" s="187">
        <v>0</v>
      </c>
      <c r="J50" s="186">
        <v>0</v>
      </c>
      <c r="K50" s="188">
        <v>0</v>
      </c>
      <c r="L50" s="187">
        <v>0</v>
      </c>
      <c r="M50" s="186"/>
      <c r="N50" s="314"/>
      <c r="O50" s="319"/>
    </row>
    <row r="51" spans="2:15" ht="13.5">
      <c r="B51" s="183" t="s">
        <v>63</v>
      </c>
      <c r="C51" s="184"/>
      <c r="D51" s="185">
        <v>49218</v>
      </c>
      <c r="E51" s="186">
        <v>124594</v>
      </c>
      <c r="F51" s="187">
        <v>112696</v>
      </c>
      <c r="G51" s="186">
        <v>0</v>
      </c>
      <c r="H51" s="188">
        <v>0</v>
      </c>
      <c r="I51" s="187">
        <v>0</v>
      </c>
      <c r="J51" s="186">
        <v>0</v>
      </c>
      <c r="K51" s="188">
        <v>0</v>
      </c>
      <c r="L51" s="187">
        <v>0</v>
      </c>
      <c r="M51" s="186"/>
      <c r="N51" s="314"/>
      <c r="O51" s="319"/>
    </row>
    <row r="52" spans="2:15" ht="13.5">
      <c r="B52" s="183" t="s">
        <v>65</v>
      </c>
      <c r="C52" s="184"/>
      <c r="D52" s="185">
        <v>52381</v>
      </c>
      <c r="E52" s="186">
        <v>127534</v>
      </c>
      <c r="F52" s="187">
        <v>128974</v>
      </c>
      <c r="G52" s="186">
        <v>0</v>
      </c>
      <c r="H52" s="188">
        <v>0</v>
      </c>
      <c r="I52" s="187">
        <v>0</v>
      </c>
      <c r="J52" s="186">
        <v>0</v>
      </c>
      <c r="K52" s="188">
        <v>0</v>
      </c>
      <c r="L52" s="187">
        <v>0</v>
      </c>
      <c r="M52" s="186"/>
      <c r="N52" s="314"/>
      <c r="O52" s="319"/>
    </row>
    <row r="53" spans="2:15" ht="13.5">
      <c r="B53" s="183" t="s">
        <v>67</v>
      </c>
      <c r="C53" s="184"/>
      <c r="D53" s="185">
        <v>68342</v>
      </c>
      <c r="E53" s="186">
        <v>184988</v>
      </c>
      <c r="F53" s="187">
        <v>158734</v>
      </c>
      <c r="G53" s="186">
        <v>338.71073405438636</v>
      </c>
      <c r="H53" s="188">
        <v>246.3969495932334</v>
      </c>
      <c r="I53" s="187">
        <v>92.31378446115262</v>
      </c>
      <c r="J53" s="186">
        <v>290.0830800262681</v>
      </c>
      <c r="K53" s="188">
        <v>230.83234221918303</v>
      </c>
      <c r="L53" s="187">
        <v>59.2507378070844</v>
      </c>
      <c r="M53" s="186">
        <v>916.7426955681012</v>
      </c>
      <c r="N53" s="314">
        <v>787</v>
      </c>
      <c r="O53" s="319">
        <v>916.7426955681012</v>
      </c>
    </row>
    <row r="54" spans="2:15" ht="13.5">
      <c r="B54" s="183" t="s">
        <v>69</v>
      </c>
      <c r="C54" s="184"/>
      <c r="D54" s="185">
        <v>53560</v>
      </c>
      <c r="E54" s="186">
        <v>129895</v>
      </c>
      <c r="F54" s="187">
        <v>111608</v>
      </c>
      <c r="G54" s="186">
        <v>0</v>
      </c>
      <c r="H54" s="188">
        <v>0</v>
      </c>
      <c r="I54" s="187">
        <v>0</v>
      </c>
      <c r="J54" s="186">
        <v>0</v>
      </c>
      <c r="K54" s="188">
        <v>0</v>
      </c>
      <c r="L54" s="187">
        <v>0</v>
      </c>
      <c r="M54" s="186"/>
      <c r="N54" s="314"/>
      <c r="O54" s="319"/>
    </row>
    <row r="55" spans="2:15" ht="13.5">
      <c r="B55" s="183" t="s">
        <v>71</v>
      </c>
      <c r="C55" s="184"/>
      <c r="D55" s="185">
        <v>29685</v>
      </c>
      <c r="E55" s="186">
        <v>74773</v>
      </c>
      <c r="F55" s="187">
        <v>68195</v>
      </c>
      <c r="G55" s="186">
        <v>0</v>
      </c>
      <c r="H55" s="188">
        <v>0</v>
      </c>
      <c r="I55" s="187">
        <v>0</v>
      </c>
      <c r="J55" s="186">
        <v>0</v>
      </c>
      <c r="K55" s="188">
        <v>0</v>
      </c>
      <c r="L55" s="187">
        <v>0</v>
      </c>
      <c r="M55" s="186"/>
      <c r="N55" s="314"/>
      <c r="O55" s="319"/>
    </row>
    <row r="56" spans="2:15" ht="13.5">
      <c r="B56" s="183" t="s">
        <v>73</v>
      </c>
      <c r="C56" s="184"/>
      <c r="D56" s="185">
        <v>44693</v>
      </c>
      <c r="E56" s="186">
        <v>117681</v>
      </c>
      <c r="F56" s="187">
        <v>100801</v>
      </c>
      <c r="G56" s="186">
        <v>0</v>
      </c>
      <c r="H56" s="188">
        <v>0</v>
      </c>
      <c r="I56" s="187">
        <v>0</v>
      </c>
      <c r="J56" s="186">
        <v>0</v>
      </c>
      <c r="K56" s="188">
        <v>0</v>
      </c>
      <c r="L56" s="187">
        <v>0</v>
      </c>
      <c r="M56" s="186"/>
      <c r="N56" s="314"/>
      <c r="O56" s="319"/>
    </row>
    <row r="57" spans="2:15" ht="13.5">
      <c r="B57" s="183" t="s">
        <v>75</v>
      </c>
      <c r="C57" s="184"/>
      <c r="D57" s="185">
        <v>57880</v>
      </c>
      <c r="E57" s="186">
        <v>130282</v>
      </c>
      <c r="F57" s="187">
        <v>144849</v>
      </c>
      <c r="G57" s="186">
        <v>0</v>
      </c>
      <c r="H57" s="188">
        <v>0</v>
      </c>
      <c r="I57" s="187">
        <v>0</v>
      </c>
      <c r="J57" s="186">
        <v>0</v>
      </c>
      <c r="K57" s="188">
        <v>0</v>
      </c>
      <c r="L57" s="187">
        <v>0</v>
      </c>
      <c r="M57" s="186"/>
      <c r="N57" s="314"/>
      <c r="O57" s="319"/>
    </row>
    <row r="58" spans="2:15" ht="13.5">
      <c r="B58" s="183" t="s">
        <v>77</v>
      </c>
      <c r="C58" s="184"/>
      <c r="D58" s="185">
        <v>34987</v>
      </c>
      <c r="E58" s="186">
        <v>83720</v>
      </c>
      <c r="F58" s="187">
        <v>94321</v>
      </c>
      <c r="G58" s="186">
        <v>0</v>
      </c>
      <c r="H58" s="188">
        <v>0</v>
      </c>
      <c r="I58" s="187">
        <v>0</v>
      </c>
      <c r="J58" s="186">
        <v>0</v>
      </c>
      <c r="K58" s="188">
        <v>0</v>
      </c>
      <c r="L58" s="187">
        <v>0</v>
      </c>
      <c r="M58" s="186"/>
      <c r="N58" s="314"/>
      <c r="O58" s="319"/>
    </row>
    <row r="59" spans="2:15" ht="13.5">
      <c r="B59" s="183" t="s">
        <v>79</v>
      </c>
      <c r="C59" s="184"/>
      <c r="D59" s="185">
        <v>23012</v>
      </c>
      <c r="E59" s="186">
        <v>59572</v>
      </c>
      <c r="F59" s="187">
        <v>54572</v>
      </c>
      <c r="G59" s="186">
        <v>11801.934722946029</v>
      </c>
      <c r="H59" s="188">
        <v>6808.185979609103</v>
      </c>
      <c r="I59" s="187">
        <v>4993.748743336938</v>
      </c>
      <c r="J59" s="186">
        <v>9857.659907963596</v>
      </c>
      <c r="K59" s="188">
        <v>6576.756390982148</v>
      </c>
      <c r="L59" s="187">
        <v>3280.9035169814724</v>
      </c>
      <c r="M59" s="186">
        <v>32966.17095689362</v>
      </c>
      <c r="N59" s="314">
        <v>30199</v>
      </c>
      <c r="O59" s="319">
        <v>39754.17095689362</v>
      </c>
    </row>
    <row r="60" spans="2:15" ht="13.5">
      <c r="B60" s="183" t="s">
        <v>81</v>
      </c>
      <c r="C60" s="184"/>
      <c r="D60" s="185">
        <v>26754</v>
      </c>
      <c r="E60" s="186">
        <v>66165</v>
      </c>
      <c r="F60" s="187">
        <v>57820</v>
      </c>
      <c r="G60" s="186">
        <v>0</v>
      </c>
      <c r="H60" s="188">
        <v>0</v>
      </c>
      <c r="I60" s="187">
        <v>0</v>
      </c>
      <c r="J60" s="186">
        <v>0</v>
      </c>
      <c r="K60" s="188">
        <v>0</v>
      </c>
      <c r="L60" s="187">
        <v>0</v>
      </c>
      <c r="M60" s="186"/>
      <c r="N60" s="314"/>
      <c r="O60" s="319"/>
    </row>
    <row r="61" spans="2:15" ht="13.5">
      <c r="B61" s="183" t="s">
        <v>83</v>
      </c>
      <c r="C61" s="184"/>
      <c r="D61" s="185">
        <v>217762</v>
      </c>
      <c r="E61" s="186">
        <v>509533</v>
      </c>
      <c r="F61" s="187">
        <v>526015</v>
      </c>
      <c r="G61" s="186">
        <v>0</v>
      </c>
      <c r="H61" s="188">
        <v>0</v>
      </c>
      <c r="I61" s="187">
        <v>0</v>
      </c>
      <c r="J61" s="186">
        <v>0</v>
      </c>
      <c r="K61" s="188">
        <v>0</v>
      </c>
      <c r="L61" s="187">
        <v>0</v>
      </c>
      <c r="M61" s="186"/>
      <c r="N61" s="314"/>
      <c r="O61" s="319"/>
    </row>
    <row r="62" spans="2:15" ht="13.5">
      <c r="B62" s="183" t="s">
        <v>85</v>
      </c>
      <c r="C62" s="184"/>
      <c r="D62" s="185">
        <v>22604</v>
      </c>
      <c r="E62" s="186">
        <v>64403</v>
      </c>
      <c r="F62" s="187">
        <v>61087</v>
      </c>
      <c r="G62" s="186">
        <v>702.7300387815061</v>
      </c>
      <c r="H62" s="188">
        <v>540.7086000852664</v>
      </c>
      <c r="I62" s="187">
        <v>162.02143869623848</v>
      </c>
      <c r="J62" s="186">
        <v>597.5653863284584</v>
      </c>
      <c r="K62" s="188">
        <v>498.7992003745614</v>
      </c>
      <c r="L62" s="187">
        <v>98.7661859538954</v>
      </c>
      <c r="M62" s="186">
        <v>2416.8514009764663</v>
      </c>
      <c r="N62" s="314">
        <v>2292</v>
      </c>
      <c r="O62" s="319">
        <v>2416.8514009764663</v>
      </c>
    </row>
    <row r="63" spans="2:15" ht="13.5">
      <c r="B63" s="183" t="s">
        <v>87</v>
      </c>
      <c r="C63" s="184"/>
      <c r="D63" s="185">
        <v>21726</v>
      </c>
      <c r="E63" s="186">
        <v>57554</v>
      </c>
      <c r="F63" s="187">
        <v>48640</v>
      </c>
      <c r="G63" s="186">
        <v>0</v>
      </c>
      <c r="H63" s="188">
        <v>0</v>
      </c>
      <c r="I63" s="187">
        <v>0</v>
      </c>
      <c r="J63" s="186">
        <v>0</v>
      </c>
      <c r="K63" s="188">
        <v>0</v>
      </c>
      <c r="L63" s="187">
        <v>0</v>
      </c>
      <c r="M63" s="186"/>
      <c r="N63" s="314"/>
      <c r="O63" s="319"/>
    </row>
    <row r="64" spans="2:15" ht="13.5">
      <c r="B64" s="183" t="s">
        <v>89</v>
      </c>
      <c r="C64" s="184"/>
      <c r="D64" s="185">
        <v>28488</v>
      </c>
      <c r="E64" s="186">
        <v>77686</v>
      </c>
      <c r="F64" s="187">
        <v>61052</v>
      </c>
      <c r="G64" s="186">
        <v>0</v>
      </c>
      <c r="H64" s="188">
        <v>0</v>
      </c>
      <c r="I64" s="187">
        <v>0</v>
      </c>
      <c r="J64" s="186">
        <v>0</v>
      </c>
      <c r="K64" s="188">
        <v>0</v>
      </c>
      <c r="L64" s="187">
        <v>0</v>
      </c>
      <c r="M64" s="186"/>
      <c r="N64" s="314"/>
      <c r="O64" s="319"/>
    </row>
    <row r="65" spans="2:15" ht="13.5">
      <c r="B65" s="183" t="s">
        <v>91</v>
      </c>
      <c r="C65" s="184"/>
      <c r="D65" s="185">
        <v>22473</v>
      </c>
      <c r="E65" s="186">
        <v>58227</v>
      </c>
      <c r="F65" s="187">
        <v>51227</v>
      </c>
      <c r="G65" s="186">
        <v>0</v>
      </c>
      <c r="H65" s="188">
        <v>0</v>
      </c>
      <c r="I65" s="187">
        <v>0</v>
      </c>
      <c r="J65" s="186">
        <v>0</v>
      </c>
      <c r="K65" s="188">
        <v>0</v>
      </c>
      <c r="L65" s="187">
        <v>0</v>
      </c>
      <c r="M65" s="186"/>
      <c r="N65" s="314"/>
      <c r="O65" s="319"/>
    </row>
    <row r="66" spans="2:15" ht="13.5">
      <c r="B66" s="183" t="s">
        <v>93</v>
      </c>
      <c r="C66" s="184"/>
      <c r="D66" s="185">
        <v>20500</v>
      </c>
      <c r="E66" s="186">
        <v>56646</v>
      </c>
      <c r="F66" s="187">
        <v>43460</v>
      </c>
      <c r="G66" s="186">
        <v>1209.852805657048</v>
      </c>
      <c r="H66" s="188">
        <v>992.0216716797019</v>
      </c>
      <c r="I66" s="187">
        <v>217.8311339773477</v>
      </c>
      <c r="J66" s="186">
        <v>1079.8726853124358</v>
      </c>
      <c r="K66" s="188">
        <v>932.2474003585908</v>
      </c>
      <c r="L66" s="187">
        <v>147.62528495384336</v>
      </c>
      <c r="M66" s="186">
        <v>3624.88550698778</v>
      </c>
      <c r="N66" s="314">
        <v>2781</v>
      </c>
      <c r="O66" s="319">
        <v>3624.88550698778</v>
      </c>
    </row>
    <row r="67" spans="2:15" ht="13.5">
      <c r="B67" s="183" t="s">
        <v>95</v>
      </c>
      <c r="C67" s="184" t="s">
        <v>138</v>
      </c>
      <c r="D67" s="185">
        <v>11248</v>
      </c>
      <c r="E67" s="186">
        <v>28935</v>
      </c>
      <c r="F67" s="187">
        <v>22053</v>
      </c>
      <c r="G67" s="186">
        <v>0</v>
      </c>
      <c r="H67" s="188">
        <v>0</v>
      </c>
      <c r="I67" s="187">
        <v>0</v>
      </c>
      <c r="J67" s="186">
        <v>0</v>
      </c>
      <c r="K67" s="188">
        <v>0</v>
      </c>
      <c r="L67" s="187">
        <v>0</v>
      </c>
      <c r="M67" s="186"/>
      <c r="N67" s="314"/>
      <c r="O67" s="319"/>
    </row>
    <row r="68" spans="2:15" ht="13.5">
      <c r="B68" s="183" t="s">
        <v>97</v>
      </c>
      <c r="C68" s="184" t="s">
        <v>139</v>
      </c>
      <c r="D68" s="185">
        <v>7871</v>
      </c>
      <c r="E68" s="186">
        <v>21989</v>
      </c>
      <c r="F68" s="187">
        <v>14471</v>
      </c>
      <c r="G68" s="186">
        <v>0</v>
      </c>
      <c r="H68" s="188">
        <v>0</v>
      </c>
      <c r="I68" s="187">
        <v>0</v>
      </c>
      <c r="J68" s="186">
        <v>0</v>
      </c>
      <c r="K68" s="188">
        <v>0</v>
      </c>
      <c r="L68" s="187">
        <v>0</v>
      </c>
      <c r="M68" s="186"/>
      <c r="N68" s="314"/>
      <c r="O68" s="319"/>
    </row>
    <row r="69" spans="2:15" ht="13.5">
      <c r="B69" s="183" t="s">
        <v>97</v>
      </c>
      <c r="C69" s="184" t="s">
        <v>140</v>
      </c>
      <c r="D69" s="185">
        <v>3853</v>
      </c>
      <c r="E69" s="186">
        <v>11650</v>
      </c>
      <c r="F69" s="187">
        <v>9996</v>
      </c>
      <c r="G69" s="186">
        <v>0</v>
      </c>
      <c r="H69" s="188">
        <v>0</v>
      </c>
      <c r="I69" s="187">
        <v>0</v>
      </c>
      <c r="J69" s="186">
        <v>0</v>
      </c>
      <c r="K69" s="188">
        <v>0</v>
      </c>
      <c r="L69" s="187">
        <v>0</v>
      </c>
      <c r="M69" s="186"/>
      <c r="N69" s="314"/>
      <c r="O69" s="319"/>
    </row>
    <row r="70" spans="2:15" ht="13.5">
      <c r="B70" s="183" t="s">
        <v>100</v>
      </c>
      <c r="C70" s="184" t="s">
        <v>141</v>
      </c>
      <c r="D70" s="185">
        <v>6744</v>
      </c>
      <c r="E70" s="186">
        <v>18149</v>
      </c>
      <c r="F70" s="187">
        <v>16830</v>
      </c>
      <c r="G70" s="186">
        <v>1849.2599287837288</v>
      </c>
      <c r="H70" s="188">
        <v>1097.37303831514</v>
      </c>
      <c r="I70" s="187">
        <v>751.8868904685941</v>
      </c>
      <c r="J70" s="186">
        <v>1126.1163908562135</v>
      </c>
      <c r="K70" s="188">
        <v>954.8307905236919</v>
      </c>
      <c r="L70" s="187">
        <v>171.2856003325221</v>
      </c>
      <c r="M70" s="186">
        <v>4044.861159611182</v>
      </c>
      <c r="N70" s="314">
        <v>3751</v>
      </c>
      <c r="O70" s="319">
        <v>4044.861159611182</v>
      </c>
    </row>
    <row r="71" spans="2:15" ht="13.5">
      <c r="B71" s="183" t="s">
        <v>102</v>
      </c>
      <c r="C71" s="184" t="s">
        <v>142</v>
      </c>
      <c r="D71" s="185">
        <v>15768</v>
      </c>
      <c r="E71" s="186">
        <v>45069</v>
      </c>
      <c r="F71" s="187">
        <v>35728</v>
      </c>
      <c r="G71" s="186">
        <v>0</v>
      </c>
      <c r="H71" s="188">
        <v>0</v>
      </c>
      <c r="I71" s="187">
        <v>0</v>
      </c>
      <c r="J71" s="186">
        <v>0</v>
      </c>
      <c r="K71" s="188">
        <v>0</v>
      </c>
      <c r="L71" s="187">
        <v>0</v>
      </c>
      <c r="M71" s="186"/>
      <c r="N71" s="314"/>
      <c r="O71" s="319"/>
    </row>
    <row r="72" spans="2:15" ht="13.5">
      <c r="B72" s="183" t="s">
        <v>102</v>
      </c>
      <c r="C72" s="184" t="s">
        <v>143</v>
      </c>
      <c r="D72" s="185">
        <v>3255</v>
      </c>
      <c r="E72" s="186">
        <v>8085</v>
      </c>
      <c r="F72" s="187">
        <v>8451</v>
      </c>
      <c r="G72" s="186">
        <v>376.66060671717815</v>
      </c>
      <c r="H72" s="188">
        <v>276.1594913091614</v>
      </c>
      <c r="I72" s="187">
        <v>100.50111540801583</v>
      </c>
      <c r="J72" s="186">
        <v>304.6707256006535</v>
      </c>
      <c r="K72" s="188">
        <v>251.27108791949445</v>
      </c>
      <c r="L72" s="187">
        <v>53.39963768115925</v>
      </c>
      <c r="M72" s="186">
        <v>970.8313090053844</v>
      </c>
      <c r="N72" s="314">
        <v>1015</v>
      </c>
      <c r="O72" s="319">
        <v>970.8313090053844</v>
      </c>
    </row>
    <row r="73" spans="2:15" ht="13.5">
      <c r="B73" s="183" t="s">
        <v>102</v>
      </c>
      <c r="C73" s="184" t="s">
        <v>144</v>
      </c>
      <c r="D73" s="185">
        <v>6659</v>
      </c>
      <c r="E73" s="186">
        <v>17504</v>
      </c>
      <c r="F73" s="187">
        <v>14392</v>
      </c>
      <c r="G73" s="186">
        <v>1097.3870229983304</v>
      </c>
      <c r="H73" s="188">
        <v>829.9419662416398</v>
      </c>
      <c r="I73" s="187">
        <v>267.44505675669285</v>
      </c>
      <c r="J73" s="186">
        <v>962.6010061167049</v>
      </c>
      <c r="K73" s="188">
        <v>781.1388911813713</v>
      </c>
      <c r="L73" s="187">
        <v>181.46211493533266</v>
      </c>
      <c r="M73" s="186">
        <v>2618.676731278756</v>
      </c>
      <c r="N73" s="314">
        <v>2153</v>
      </c>
      <c r="O73" s="319">
        <v>2618.676731278756</v>
      </c>
    </row>
    <row r="74" spans="2:15" ht="13.5">
      <c r="B74" s="272" t="s">
        <v>106</v>
      </c>
      <c r="C74" s="184" t="s">
        <v>145</v>
      </c>
      <c r="D74" s="185">
        <v>4881</v>
      </c>
      <c r="E74" s="186">
        <v>14220</v>
      </c>
      <c r="F74" s="187">
        <v>10959</v>
      </c>
      <c r="G74" s="186">
        <v>0</v>
      </c>
      <c r="H74" s="188">
        <v>0</v>
      </c>
      <c r="I74" s="187">
        <v>0</v>
      </c>
      <c r="J74" s="186">
        <v>0</v>
      </c>
      <c r="K74" s="188">
        <v>0</v>
      </c>
      <c r="L74" s="187">
        <v>0</v>
      </c>
      <c r="M74" s="186"/>
      <c r="N74" s="314"/>
      <c r="O74" s="319"/>
    </row>
    <row r="75" spans="2:15" ht="13.5">
      <c r="B75" s="272" t="s">
        <v>106</v>
      </c>
      <c r="C75" s="184" t="s">
        <v>146</v>
      </c>
      <c r="D75" s="185">
        <v>6426</v>
      </c>
      <c r="E75" s="186">
        <v>17040</v>
      </c>
      <c r="F75" s="187">
        <v>16679</v>
      </c>
      <c r="G75" s="186">
        <v>0</v>
      </c>
      <c r="H75" s="188">
        <v>0</v>
      </c>
      <c r="I75" s="187">
        <v>0</v>
      </c>
      <c r="J75" s="186">
        <v>0</v>
      </c>
      <c r="K75" s="188">
        <v>0</v>
      </c>
      <c r="L75" s="187">
        <v>0</v>
      </c>
      <c r="M75" s="186"/>
      <c r="N75" s="314"/>
      <c r="O75" s="319"/>
    </row>
    <row r="76" spans="2:15" ht="14.25" thickBot="1">
      <c r="B76" s="273" t="s">
        <v>106</v>
      </c>
      <c r="C76" s="190" t="s">
        <v>147</v>
      </c>
      <c r="D76" s="191">
        <v>2088</v>
      </c>
      <c r="E76" s="192">
        <v>6015</v>
      </c>
      <c r="F76" s="193">
        <v>5056</v>
      </c>
      <c r="G76" s="192">
        <v>0</v>
      </c>
      <c r="H76" s="194">
        <v>0</v>
      </c>
      <c r="I76" s="193">
        <v>0</v>
      </c>
      <c r="J76" s="192">
        <v>0</v>
      </c>
      <c r="K76" s="194">
        <v>0</v>
      </c>
      <c r="L76" s="193">
        <v>0</v>
      </c>
      <c r="M76" s="192"/>
      <c r="N76" s="315"/>
      <c r="O76" s="320"/>
    </row>
    <row r="77" spans="2:14" ht="6" customHeight="1" thickBot="1">
      <c r="B77" s="197"/>
      <c r="C77" s="197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</row>
    <row r="78" spans="2:15" ht="14.25" thickBot="1">
      <c r="B78" s="432" t="s">
        <v>157</v>
      </c>
      <c r="C78" s="433"/>
      <c r="D78" s="417">
        <f aca="true" t="shared" si="0" ref="D78:O78">SUM(D83:D85)</f>
        <v>3832386</v>
      </c>
      <c r="E78" s="414">
        <f t="shared" si="0"/>
        <v>8865245</v>
      </c>
      <c r="F78" s="416">
        <f t="shared" si="0"/>
        <v>9280560</v>
      </c>
      <c r="G78" s="414">
        <f t="shared" si="0"/>
        <v>239021.37952109316</v>
      </c>
      <c r="H78" s="415">
        <f t="shared" si="0"/>
        <v>147317.28359814815</v>
      </c>
      <c r="I78" s="416">
        <f t="shared" si="0"/>
        <v>91704.0959229452</v>
      </c>
      <c r="J78" s="414">
        <f t="shared" si="0"/>
        <v>200025.5352793303</v>
      </c>
      <c r="K78" s="415">
        <f t="shared" si="0"/>
        <v>138685.104545564</v>
      </c>
      <c r="L78" s="416">
        <f t="shared" si="0"/>
        <v>61340.430733766</v>
      </c>
      <c r="M78" s="414">
        <f t="shared" si="0"/>
        <v>1158538.2721234711</v>
      </c>
      <c r="N78" s="418">
        <f t="shared" si="0"/>
        <v>1448767</v>
      </c>
      <c r="O78" s="416">
        <f t="shared" si="0"/>
        <v>1662939.2721234707</v>
      </c>
    </row>
    <row r="79" spans="2:14" ht="9.75" customHeight="1" thickBot="1">
      <c r="B79" s="197"/>
      <c r="C79" s="197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</row>
    <row r="80" spans="2:15" ht="14.25" thickBot="1">
      <c r="B80" s="542" t="s">
        <v>413</v>
      </c>
      <c r="C80" s="543"/>
      <c r="D80" s="534" t="s">
        <v>311</v>
      </c>
      <c r="E80" s="537" t="s">
        <v>429</v>
      </c>
      <c r="F80" s="538"/>
      <c r="G80" s="531" t="s">
        <v>402</v>
      </c>
      <c r="H80" s="532"/>
      <c r="I80" s="532"/>
      <c r="J80" s="532"/>
      <c r="K80" s="532"/>
      <c r="L80" s="532"/>
      <c r="M80" s="532"/>
      <c r="N80" s="532"/>
      <c r="O80" s="533"/>
    </row>
    <row r="81" spans="2:15" ht="14.25" customHeight="1" hidden="1" thickBot="1">
      <c r="B81" s="544"/>
      <c r="C81" s="545"/>
      <c r="D81" s="535"/>
      <c r="E81" s="539" t="s">
        <v>313</v>
      </c>
      <c r="F81" s="540"/>
      <c r="G81" s="528" t="s">
        <v>314</v>
      </c>
      <c r="H81" s="529"/>
      <c r="I81" s="530"/>
      <c r="J81" s="528" t="s">
        <v>315</v>
      </c>
      <c r="K81" s="529"/>
      <c r="L81" s="530"/>
      <c r="M81" s="528" t="s">
        <v>313</v>
      </c>
      <c r="N81" s="529"/>
      <c r="O81" s="357"/>
    </row>
    <row r="82" spans="2:15" ht="14.25" thickBot="1">
      <c r="B82" s="546"/>
      <c r="C82" s="547"/>
      <c r="D82" s="536"/>
      <c r="E82" s="335" t="s">
        <v>316</v>
      </c>
      <c r="F82" s="336" t="s">
        <v>317</v>
      </c>
      <c r="G82" s="306" t="s">
        <v>158</v>
      </c>
      <c r="H82" s="307" t="s">
        <v>318</v>
      </c>
      <c r="I82" s="308" t="s">
        <v>319</v>
      </c>
      <c r="J82" s="306" t="s">
        <v>158</v>
      </c>
      <c r="K82" s="307" t="s">
        <v>318</v>
      </c>
      <c r="L82" s="308" t="s">
        <v>319</v>
      </c>
      <c r="M82" s="333" t="s">
        <v>316</v>
      </c>
      <c r="N82" s="334" t="s">
        <v>317</v>
      </c>
      <c r="O82" s="317" t="s">
        <v>322</v>
      </c>
    </row>
    <row r="83" spans="2:15" ht="13.5">
      <c r="B83" s="429" t="s">
        <v>154</v>
      </c>
      <c r="C83" s="430"/>
      <c r="D83" s="199">
        <f aca="true" t="shared" si="1" ref="D83:L83">SUM(D5:D28)</f>
        <v>1317990</v>
      </c>
      <c r="E83" s="200">
        <f t="shared" si="1"/>
        <v>2665314</v>
      </c>
      <c r="F83" s="201">
        <f t="shared" si="1"/>
        <v>3538576</v>
      </c>
      <c r="G83" s="200">
        <f t="shared" si="1"/>
        <v>178524.60295942306</v>
      </c>
      <c r="H83" s="202">
        <f t="shared" si="1"/>
        <v>107839.09137796918</v>
      </c>
      <c r="I83" s="201">
        <f t="shared" si="1"/>
        <v>70685.51158145414</v>
      </c>
      <c r="J83" s="200">
        <f t="shared" si="1"/>
        <v>152643.63539392006</v>
      </c>
      <c r="K83" s="202">
        <f t="shared" si="1"/>
        <v>102520.86118917442</v>
      </c>
      <c r="L83" s="201">
        <f t="shared" si="1"/>
        <v>50122.774204745525</v>
      </c>
      <c r="M83" s="200">
        <f>SUM(M5:M28)</f>
        <v>982901.112413678</v>
      </c>
      <c r="N83" s="311">
        <f>SUM(N5:N28)</f>
        <v>1275160</v>
      </c>
      <c r="O83" s="201">
        <f>SUM(O5:O28)</f>
        <v>1458526.1124136776</v>
      </c>
    </row>
    <row r="84" spans="2:15" ht="14.25" thickBot="1">
      <c r="B84" s="423" t="s">
        <v>155</v>
      </c>
      <c r="C84" s="424"/>
      <c r="D84" s="203">
        <f aca="true" t="shared" si="2" ref="D84:L84">SUM(D29:D35)</f>
        <v>344465</v>
      </c>
      <c r="E84" s="204">
        <f t="shared" si="2"/>
        <v>841966</v>
      </c>
      <c r="F84" s="205">
        <f t="shared" si="2"/>
        <v>794507</v>
      </c>
      <c r="G84" s="204">
        <f t="shared" si="2"/>
        <v>25393.159228268814</v>
      </c>
      <c r="H84" s="206">
        <f t="shared" si="2"/>
        <v>17166.624764613374</v>
      </c>
      <c r="I84" s="205">
        <f t="shared" si="2"/>
        <v>8226.534463655313</v>
      </c>
      <c r="J84" s="204">
        <f t="shared" si="2"/>
        <v>19941.96454805803</v>
      </c>
      <c r="K84" s="206">
        <f t="shared" si="2"/>
        <v>15633.095114952404</v>
      </c>
      <c r="L84" s="205">
        <f t="shared" si="2"/>
        <v>4308.869433105419</v>
      </c>
      <c r="M84" s="204">
        <f>SUM(M29:M35)</f>
        <v>74174.77163967893</v>
      </c>
      <c r="N84" s="312">
        <f>SUM(N29:N35)</f>
        <v>81155</v>
      </c>
      <c r="O84" s="205">
        <f>SUM(O29:O35)</f>
        <v>94696.77163967893</v>
      </c>
    </row>
    <row r="85" spans="2:15" ht="13.5" hidden="1">
      <c r="B85" s="425" t="s">
        <v>156</v>
      </c>
      <c r="C85" s="426"/>
      <c r="D85" s="355">
        <f aca="true" t="shared" si="3" ref="D85:L85">SUM(D36:D76)</f>
        <v>2169931</v>
      </c>
      <c r="E85" s="352">
        <f t="shared" si="3"/>
        <v>5357965</v>
      </c>
      <c r="F85" s="354">
        <f t="shared" si="3"/>
        <v>4947477</v>
      </c>
      <c r="G85" s="352">
        <f t="shared" si="3"/>
        <v>35103.61733340128</v>
      </c>
      <c r="H85" s="353">
        <f t="shared" si="3"/>
        <v>22311.567455565593</v>
      </c>
      <c r="I85" s="354">
        <f t="shared" si="3"/>
        <v>12792.049877835749</v>
      </c>
      <c r="J85" s="352">
        <f t="shared" si="3"/>
        <v>27439.93533735221</v>
      </c>
      <c r="K85" s="353">
        <f t="shared" si="3"/>
        <v>20531.148241437193</v>
      </c>
      <c r="L85" s="354">
        <f t="shared" si="3"/>
        <v>6908.787095915054</v>
      </c>
      <c r="M85" s="352">
        <f>SUM(M36:M76)</f>
        <v>101462.38807011416</v>
      </c>
      <c r="N85" s="356">
        <f>SUM(N36:N76)</f>
        <v>92452</v>
      </c>
      <c r="O85" s="354">
        <f>SUM(O36:O76)</f>
        <v>109716.38807011416</v>
      </c>
    </row>
    <row r="87" ht="13.5">
      <c r="B87" s="1" t="s">
        <v>384</v>
      </c>
    </row>
  </sheetData>
  <sheetProtection/>
  <mergeCells count="20">
    <mergeCell ref="D2:D4"/>
    <mergeCell ref="E2:F2"/>
    <mergeCell ref="G2:O2"/>
    <mergeCell ref="M81:N81"/>
    <mergeCell ref="B85:C85"/>
    <mergeCell ref="B78:C78"/>
    <mergeCell ref="B2:C4"/>
    <mergeCell ref="B83:C83"/>
    <mergeCell ref="B84:C84"/>
    <mergeCell ref="B80:C82"/>
    <mergeCell ref="G81:I81"/>
    <mergeCell ref="J81:L81"/>
    <mergeCell ref="M3:N3"/>
    <mergeCell ref="G80:O80"/>
    <mergeCell ref="D80:D82"/>
    <mergeCell ref="E80:F80"/>
    <mergeCell ref="E81:F81"/>
    <mergeCell ref="G3:I3"/>
    <mergeCell ref="J3:L3"/>
    <mergeCell ref="E3:F3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&amp;C&amp;14&amp;P+48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R88"/>
  <sheetViews>
    <sheetView view="pageBreakPreview" zoomScale="75" zoomScaleSheetLayoutView="75" zoomScalePageLayoutView="0" workbookViewId="0" topLeftCell="A1">
      <selection activeCell="W21" sqref="W21"/>
    </sheetView>
  </sheetViews>
  <sheetFormatPr defaultColWidth="9.140625" defaultRowHeight="15"/>
  <cols>
    <col min="2" max="2" width="7.140625" style="0" customWidth="1"/>
    <col min="3" max="3" width="8.7109375" style="0" customWidth="1"/>
    <col min="4" max="5" width="12.57421875" style="0" customWidth="1"/>
    <col min="6" max="11" width="12.57421875" style="0" hidden="1" customWidth="1"/>
    <col min="12" max="12" width="12.57421875" style="0" customWidth="1"/>
    <col min="13" max="15" width="9.57421875" style="0" hidden="1" customWidth="1"/>
    <col min="16" max="18" width="12.57421875" style="176" customWidth="1"/>
  </cols>
  <sheetData>
    <row r="1" spans="16:18" ht="13.5">
      <c r="P1" s="260"/>
      <c r="Q1" s="260"/>
      <c r="R1" s="260"/>
    </row>
    <row r="2" s="293" customFormat="1" ht="14.25" thickBot="1">
      <c r="B2" s="293" t="s">
        <v>401</v>
      </c>
    </row>
    <row r="3" spans="2:18" ht="14.25" thickBot="1">
      <c r="B3" s="429" t="s">
        <v>409</v>
      </c>
      <c r="C3" s="430"/>
      <c r="D3" s="548" t="s">
        <v>403</v>
      </c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444"/>
      <c r="P3" s="528" t="s">
        <v>402</v>
      </c>
      <c r="Q3" s="529"/>
      <c r="R3" s="530"/>
    </row>
    <row r="4" spans="2:18" ht="29.25" customHeight="1" thickBot="1">
      <c r="B4" s="423"/>
      <c r="C4" s="424"/>
      <c r="D4" s="246" t="s">
        <v>216</v>
      </c>
      <c r="E4" s="328" t="s">
        <v>217</v>
      </c>
      <c r="F4" s="247" t="s">
        <v>332</v>
      </c>
      <c r="G4" s="247" t="s">
        <v>333</v>
      </c>
      <c r="H4" s="247" t="s">
        <v>334</v>
      </c>
      <c r="I4" s="247" t="s">
        <v>335</v>
      </c>
      <c r="J4" s="247" t="s">
        <v>336</v>
      </c>
      <c r="K4" s="247" t="s">
        <v>337</v>
      </c>
      <c r="L4" s="329" t="s">
        <v>406</v>
      </c>
      <c r="M4" s="325" t="s">
        <v>338</v>
      </c>
      <c r="N4" s="247" t="s">
        <v>339</v>
      </c>
      <c r="O4" s="248" t="s">
        <v>340</v>
      </c>
      <c r="P4" s="322" t="s">
        <v>158</v>
      </c>
      <c r="Q4" s="323" t="s">
        <v>404</v>
      </c>
      <c r="R4" s="324" t="s">
        <v>405</v>
      </c>
    </row>
    <row r="5" spans="2:18" ht="13.5">
      <c r="B5" s="15" t="s">
        <v>1</v>
      </c>
      <c r="C5" s="16" t="s">
        <v>179</v>
      </c>
      <c r="D5" s="64">
        <v>17861.237739665918</v>
      </c>
      <c r="E5" s="65">
        <v>7419.286815003113</v>
      </c>
      <c r="F5" s="65">
        <v>5155.582629995163</v>
      </c>
      <c r="G5" s="65">
        <v>611.5307934726312</v>
      </c>
      <c r="H5" s="65">
        <v>563.156592196213</v>
      </c>
      <c r="I5" s="65">
        <v>261.56457674736833</v>
      </c>
      <c r="J5" s="65">
        <v>452.1381336536423</v>
      </c>
      <c r="K5" s="65">
        <v>375.31408893809413</v>
      </c>
      <c r="L5" s="66">
        <v>10441.950924662806</v>
      </c>
      <c r="M5" s="330">
        <v>2450.794646993539</v>
      </c>
      <c r="N5" s="65">
        <v>2166.5914509384506</v>
      </c>
      <c r="O5" s="66">
        <v>5824.564826730811</v>
      </c>
      <c r="P5" s="180">
        <v>5559.801466382403</v>
      </c>
      <c r="Q5" s="182">
        <v>2442.617585795346</v>
      </c>
      <c r="R5" s="181">
        <v>3117.183880587058</v>
      </c>
    </row>
    <row r="6" spans="2:18" ht="13.5">
      <c r="B6" s="8" t="s">
        <v>1</v>
      </c>
      <c r="C6" s="9" t="s">
        <v>109</v>
      </c>
      <c r="D6" s="67">
        <v>16347.106536222493</v>
      </c>
      <c r="E6" s="63">
        <v>10235.351938565243</v>
      </c>
      <c r="F6" s="63">
        <v>6159.633618670698</v>
      </c>
      <c r="G6" s="63">
        <v>906.060211570548</v>
      </c>
      <c r="H6" s="63">
        <v>890.4069322025014</v>
      </c>
      <c r="I6" s="63">
        <v>435.04501738269977</v>
      </c>
      <c r="J6" s="63">
        <v>986.1189630620559</v>
      </c>
      <c r="K6" s="63">
        <v>858.0871956767461</v>
      </c>
      <c r="L6" s="68">
        <v>6111.754597657251</v>
      </c>
      <c r="M6" s="331">
        <v>946.2334593008659</v>
      </c>
      <c r="N6" s="63">
        <v>1366.1181969615666</v>
      </c>
      <c r="O6" s="68">
        <v>3799.4029413948183</v>
      </c>
      <c r="P6" s="186">
        <v>6528.9224681217875</v>
      </c>
      <c r="Q6" s="188">
        <v>4309.997945990799</v>
      </c>
      <c r="R6" s="187">
        <v>2218.9245221309952</v>
      </c>
    </row>
    <row r="7" spans="2:18" ht="13.5">
      <c r="B7" s="8" t="s">
        <v>1</v>
      </c>
      <c r="C7" s="9" t="s">
        <v>110</v>
      </c>
      <c r="D7" s="67">
        <v>13392.47405584709</v>
      </c>
      <c r="E7" s="63">
        <v>8215.616041391562</v>
      </c>
      <c r="F7" s="63">
        <v>5342.568155328438</v>
      </c>
      <c r="G7" s="63">
        <v>440.2628837934387</v>
      </c>
      <c r="H7" s="63">
        <v>600.9257749316548</v>
      </c>
      <c r="I7" s="63">
        <v>403.25301898724086</v>
      </c>
      <c r="J7" s="63">
        <v>743.5962909415904</v>
      </c>
      <c r="K7" s="63">
        <v>685.0099174091984</v>
      </c>
      <c r="L7" s="68">
        <v>5176.858014455532</v>
      </c>
      <c r="M7" s="331">
        <v>765.124668919656</v>
      </c>
      <c r="N7" s="63">
        <v>898.0296406896998</v>
      </c>
      <c r="O7" s="68">
        <v>3513.703704846178</v>
      </c>
      <c r="P7" s="186">
        <v>13283.983889148813</v>
      </c>
      <c r="Q7" s="188">
        <v>8166.7268765771</v>
      </c>
      <c r="R7" s="187">
        <v>5117.25701257189</v>
      </c>
    </row>
    <row r="8" spans="2:18" ht="13.5">
      <c r="B8" s="8" t="s">
        <v>1</v>
      </c>
      <c r="C8" s="9" t="s">
        <v>111</v>
      </c>
      <c r="D8" s="67">
        <v>13109.300802372825</v>
      </c>
      <c r="E8" s="63">
        <v>8008.5845299656585</v>
      </c>
      <c r="F8" s="63">
        <v>3195.039514443662</v>
      </c>
      <c r="G8" s="63">
        <v>1220.6841684481526</v>
      </c>
      <c r="H8" s="63">
        <v>1395.5143463073548</v>
      </c>
      <c r="I8" s="63">
        <v>515.3288551701473</v>
      </c>
      <c r="J8" s="63">
        <v>738.1737407110675</v>
      </c>
      <c r="K8" s="63">
        <v>943.8439048852704</v>
      </c>
      <c r="L8" s="68">
        <v>5100.716272407161</v>
      </c>
      <c r="M8" s="331">
        <v>723.3441710278904</v>
      </c>
      <c r="N8" s="63">
        <v>765.6113148228517</v>
      </c>
      <c r="O8" s="68">
        <v>3611.760786556418</v>
      </c>
      <c r="P8" s="186">
        <v>12935.717594549902</v>
      </c>
      <c r="Q8" s="188">
        <v>7929.060782054454</v>
      </c>
      <c r="R8" s="187">
        <v>5006.656812495314</v>
      </c>
    </row>
    <row r="9" spans="2:18" ht="13.5">
      <c r="B9" s="8" t="s">
        <v>1</v>
      </c>
      <c r="C9" s="9" t="s">
        <v>112</v>
      </c>
      <c r="D9" s="67">
        <v>17496.55695879928</v>
      </c>
      <c r="E9" s="63">
        <v>5306.12307458075</v>
      </c>
      <c r="F9" s="63">
        <v>4477.451923963719</v>
      </c>
      <c r="G9" s="63">
        <v>252.2645310650858</v>
      </c>
      <c r="H9" s="63">
        <v>193.86769828930937</v>
      </c>
      <c r="I9" s="63">
        <v>125.7804419546441</v>
      </c>
      <c r="J9" s="63">
        <v>146.26885797732362</v>
      </c>
      <c r="K9" s="63">
        <v>110.4896213306673</v>
      </c>
      <c r="L9" s="68">
        <v>12190.433884218528</v>
      </c>
      <c r="M9" s="331">
        <v>3369.4277646511546</v>
      </c>
      <c r="N9" s="63">
        <v>2310.1932332140436</v>
      </c>
      <c r="O9" s="68">
        <v>6510.812886353335</v>
      </c>
      <c r="P9" s="186">
        <v>377.6759815039518</v>
      </c>
      <c r="Q9" s="188">
        <v>54.4029120190694</v>
      </c>
      <c r="R9" s="187">
        <v>323.2730694848823</v>
      </c>
    </row>
    <row r="10" spans="2:18" ht="13.5">
      <c r="B10" s="8" t="s">
        <v>1</v>
      </c>
      <c r="C10" s="9" t="s">
        <v>113</v>
      </c>
      <c r="D10" s="67">
        <v>10912.537138952726</v>
      </c>
      <c r="E10" s="63">
        <v>3530.2946374475555</v>
      </c>
      <c r="F10" s="63">
        <v>2494.686108370249</v>
      </c>
      <c r="G10" s="63">
        <v>317.90042676603315</v>
      </c>
      <c r="H10" s="63">
        <v>246.92081486028232</v>
      </c>
      <c r="I10" s="63">
        <v>100.07844736784001</v>
      </c>
      <c r="J10" s="63">
        <v>157.88296619603244</v>
      </c>
      <c r="K10" s="63">
        <v>212.82587388711997</v>
      </c>
      <c r="L10" s="68">
        <v>7382.242501505174</v>
      </c>
      <c r="M10" s="331">
        <v>1604.3156350389045</v>
      </c>
      <c r="N10" s="63">
        <v>1401.7453723544543</v>
      </c>
      <c r="O10" s="68">
        <v>4376.181494111817</v>
      </c>
      <c r="P10" s="186">
        <v>10492.861594126918</v>
      </c>
      <c r="Q10" s="188">
        <v>3460.655211111833</v>
      </c>
      <c r="R10" s="187">
        <v>7032.206383014945</v>
      </c>
    </row>
    <row r="11" spans="2:18" ht="13.5">
      <c r="B11" s="8" t="s">
        <v>1</v>
      </c>
      <c r="C11" s="9" t="s">
        <v>114</v>
      </c>
      <c r="D11" s="67">
        <v>16354.404186851636</v>
      </c>
      <c r="E11" s="63">
        <v>9078.462401494591</v>
      </c>
      <c r="F11" s="63">
        <v>3582.0181040772823</v>
      </c>
      <c r="G11" s="63">
        <v>2712.988156519386</v>
      </c>
      <c r="H11" s="63">
        <v>1040.8183155347706</v>
      </c>
      <c r="I11" s="63">
        <v>364.556263336052</v>
      </c>
      <c r="J11" s="63">
        <v>667.2551759698794</v>
      </c>
      <c r="K11" s="63">
        <v>710.8263860572173</v>
      </c>
      <c r="L11" s="68">
        <v>7275.941785357051</v>
      </c>
      <c r="M11" s="331">
        <v>1309.5330184098063</v>
      </c>
      <c r="N11" s="63">
        <v>1247.2578108391617</v>
      </c>
      <c r="O11" s="68">
        <v>4719.150956108084</v>
      </c>
      <c r="P11" s="186">
        <v>16208.723054792365</v>
      </c>
      <c r="Q11" s="188">
        <v>8987.565413527906</v>
      </c>
      <c r="R11" s="187">
        <v>7221.1576412646145</v>
      </c>
    </row>
    <row r="12" spans="2:18" ht="13.5">
      <c r="B12" s="8" t="s">
        <v>1</v>
      </c>
      <c r="C12" s="9" t="s">
        <v>115</v>
      </c>
      <c r="D12" s="67">
        <v>16222.411697438007</v>
      </c>
      <c r="E12" s="63">
        <v>9606.331571695247</v>
      </c>
      <c r="F12" s="63">
        <v>3838.1020793091275</v>
      </c>
      <c r="G12" s="63">
        <v>1388.7793096040357</v>
      </c>
      <c r="H12" s="63">
        <v>1610.2690867286315</v>
      </c>
      <c r="I12" s="63">
        <v>800.5777464435744</v>
      </c>
      <c r="J12" s="63">
        <v>924.7730146860738</v>
      </c>
      <c r="K12" s="63">
        <v>1043.830334923805</v>
      </c>
      <c r="L12" s="68">
        <v>6616.080125742758</v>
      </c>
      <c r="M12" s="331">
        <v>949.2143164608269</v>
      </c>
      <c r="N12" s="63">
        <v>1397.5819728772371</v>
      </c>
      <c r="O12" s="68">
        <v>4269.283836404692</v>
      </c>
      <c r="P12" s="186">
        <v>15250.040485780253</v>
      </c>
      <c r="Q12" s="188">
        <v>9102.182771842537</v>
      </c>
      <c r="R12" s="187">
        <v>6147.857713937846</v>
      </c>
    </row>
    <row r="13" spans="2:18" ht="13.5">
      <c r="B13" s="8" t="s">
        <v>1</v>
      </c>
      <c r="C13" s="9" t="s">
        <v>116</v>
      </c>
      <c r="D13" s="67">
        <v>11834.348475664287</v>
      </c>
      <c r="E13" s="63">
        <v>5222.307160756983</v>
      </c>
      <c r="F13" s="63">
        <v>3581.401410320377</v>
      </c>
      <c r="G13" s="63">
        <v>408.1795183273809</v>
      </c>
      <c r="H13" s="63">
        <v>380.25350488782783</v>
      </c>
      <c r="I13" s="63">
        <v>226.9608396964495</v>
      </c>
      <c r="J13" s="63">
        <v>362.20973975989045</v>
      </c>
      <c r="K13" s="63">
        <v>263.30214776505636</v>
      </c>
      <c r="L13" s="68">
        <v>6612.04131490731</v>
      </c>
      <c r="M13" s="331">
        <v>1182.5591225323817</v>
      </c>
      <c r="N13" s="63">
        <v>1312.80767222286</v>
      </c>
      <c r="O13" s="68">
        <v>4116.674520152067</v>
      </c>
      <c r="P13" s="186">
        <v>0</v>
      </c>
      <c r="Q13" s="188">
        <v>0</v>
      </c>
      <c r="R13" s="187">
        <v>0</v>
      </c>
    </row>
    <row r="14" spans="2:18" ht="13.5">
      <c r="B14" s="8" t="s">
        <v>1</v>
      </c>
      <c r="C14" s="9" t="s">
        <v>117</v>
      </c>
      <c r="D14" s="67">
        <v>7471.200749057904</v>
      </c>
      <c r="E14" s="63">
        <v>2387.5443038549456</v>
      </c>
      <c r="F14" s="63">
        <v>1796.665352048059</v>
      </c>
      <c r="G14" s="63">
        <v>189.76992899386934</v>
      </c>
      <c r="H14" s="63">
        <v>108.93467766968176</v>
      </c>
      <c r="I14" s="63">
        <v>48.71003390274717</v>
      </c>
      <c r="J14" s="63">
        <v>89.87079018308302</v>
      </c>
      <c r="K14" s="63">
        <v>153.59352105750455</v>
      </c>
      <c r="L14" s="68">
        <v>5083.656445202961</v>
      </c>
      <c r="M14" s="331">
        <v>1149.1762451391899</v>
      </c>
      <c r="N14" s="63">
        <v>1159.825866093716</v>
      </c>
      <c r="O14" s="68">
        <v>2774.654333970054</v>
      </c>
      <c r="P14" s="186">
        <v>3102.294363517337</v>
      </c>
      <c r="Q14" s="188">
        <v>969.911128740742</v>
      </c>
      <c r="R14" s="187">
        <v>2132.383234776602</v>
      </c>
    </row>
    <row r="15" spans="2:18" ht="13.5">
      <c r="B15" s="8" t="s">
        <v>1</v>
      </c>
      <c r="C15" s="9" t="s">
        <v>118</v>
      </c>
      <c r="D15" s="67">
        <v>21431.33880854827</v>
      </c>
      <c r="E15" s="63">
        <v>14378.420594620908</v>
      </c>
      <c r="F15" s="63">
        <v>4929.074081918053</v>
      </c>
      <c r="G15" s="63">
        <v>1391.405687708798</v>
      </c>
      <c r="H15" s="63">
        <v>2389.579945719944</v>
      </c>
      <c r="I15" s="63">
        <v>1570.916728187338</v>
      </c>
      <c r="J15" s="63">
        <v>1990.0106605934368</v>
      </c>
      <c r="K15" s="63">
        <v>2107.433490493346</v>
      </c>
      <c r="L15" s="68">
        <v>7052.918213927344</v>
      </c>
      <c r="M15" s="331">
        <v>1228.0436553393442</v>
      </c>
      <c r="N15" s="63">
        <v>1242.612336251738</v>
      </c>
      <c r="O15" s="68">
        <v>4582.262222336262</v>
      </c>
      <c r="P15" s="186">
        <v>21024.390082002974</v>
      </c>
      <c r="Q15" s="188">
        <v>14193.453270791802</v>
      </c>
      <c r="R15" s="187">
        <v>6830.936811211097</v>
      </c>
    </row>
    <row r="16" spans="2:18" ht="13.5">
      <c r="B16" s="8" t="s">
        <v>1</v>
      </c>
      <c r="C16" s="9" t="s">
        <v>119</v>
      </c>
      <c r="D16" s="67">
        <v>31146.980163374985</v>
      </c>
      <c r="E16" s="63">
        <v>19127.691923865623</v>
      </c>
      <c r="F16" s="63">
        <v>8404.26221270764</v>
      </c>
      <c r="G16" s="63">
        <v>2134.889316610688</v>
      </c>
      <c r="H16" s="63">
        <v>3363.24817896595</v>
      </c>
      <c r="I16" s="63">
        <v>1273.445519423541</v>
      </c>
      <c r="J16" s="63">
        <v>2157.486498881521</v>
      </c>
      <c r="K16" s="63">
        <v>1794.3601972762758</v>
      </c>
      <c r="L16" s="68">
        <v>12019.28823950938</v>
      </c>
      <c r="M16" s="331">
        <v>1747.745922154131</v>
      </c>
      <c r="N16" s="63">
        <v>2431.132448582654</v>
      </c>
      <c r="O16" s="68">
        <v>7840.4098687726055</v>
      </c>
      <c r="P16" s="186">
        <f>23114.9332776657+5</f>
        <v>23119.9332776657</v>
      </c>
      <c r="Q16" s="188">
        <v>13911.748709127634</v>
      </c>
      <c r="R16" s="187">
        <f>9203.18456853802+5</f>
        <v>9208.18456853802</v>
      </c>
    </row>
    <row r="17" spans="2:18" ht="13.5">
      <c r="B17" s="8" t="s">
        <v>1</v>
      </c>
      <c r="C17" s="9" t="s">
        <v>120</v>
      </c>
      <c r="D17" s="67">
        <v>28628.869047842563</v>
      </c>
      <c r="E17" s="63">
        <v>18076.83188276326</v>
      </c>
      <c r="F17" s="63">
        <v>5542.410806486159</v>
      </c>
      <c r="G17" s="63">
        <v>2510.6456648016183</v>
      </c>
      <c r="H17" s="63">
        <v>3614.922522595608</v>
      </c>
      <c r="I17" s="63">
        <v>1617.2005506562707</v>
      </c>
      <c r="J17" s="63">
        <v>2320.688092357399</v>
      </c>
      <c r="K17" s="63">
        <v>2470.9642458662074</v>
      </c>
      <c r="L17" s="68">
        <v>10552.0371650793</v>
      </c>
      <c r="M17" s="331">
        <v>1104.8428761424898</v>
      </c>
      <c r="N17" s="63">
        <v>1913.4815507325409</v>
      </c>
      <c r="O17" s="68">
        <v>7533.712738204273</v>
      </c>
      <c r="P17" s="186">
        <v>0</v>
      </c>
      <c r="Q17" s="188">
        <v>0</v>
      </c>
      <c r="R17" s="187">
        <v>0</v>
      </c>
    </row>
    <row r="18" spans="2:18" ht="13.5">
      <c r="B18" s="8" t="s">
        <v>1</v>
      </c>
      <c r="C18" s="9" t="s">
        <v>121</v>
      </c>
      <c r="D18" s="67">
        <v>22879.176035414905</v>
      </c>
      <c r="E18" s="63">
        <v>15002.796709456583</v>
      </c>
      <c r="F18" s="63">
        <v>9790.879426021658</v>
      </c>
      <c r="G18" s="63">
        <v>904.44090139694</v>
      </c>
      <c r="H18" s="63">
        <v>1130.7327968233199</v>
      </c>
      <c r="I18" s="63">
        <v>694.0069232216866</v>
      </c>
      <c r="J18" s="63">
        <v>1277.0086399527586</v>
      </c>
      <c r="K18" s="63">
        <v>1205.7280220402229</v>
      </c>
      <c r="L18" s="68">
        <v>7876.379325958314</v>
      </c>
      <c r="M18" s="331">
        <v>1024.9250229627376</v>
      </c>
      <c r="N18" s="63">
        <v>1246.359918328209</v>
      </c>
      <c r="O18" s="68">
        <v>5605.094384667371</v>
      </c>
      <c r="P18" s="186">
        <v>0</v>
      </c>
      <c r="Q18" s="188">
        <v>0</v>
      </c>
      <c r="R18" s="187">
        <v>0</v>
      </c>
    </row>
    <row r="19" spans="2:18" ht="13.5">
      <c r="B19" s="8" t="s">
        <v>1</v>
      </c>
      <c r="C19" s="9" t="s">
        <v>122</v>
      </c>
      <c r="D19" s="67">
        <v>41997.34445987544</v>
      </c>
      <c r="E19" s="63">
        <v>28934.61003698097</v>
      </c>
      <c r="F19" s="63">
        <v>18391.9411196432</v>
      </c>
      <c r="G19" s="63">
        <v>2498.26871230171</v>
      </c>
      <c r="H19" s="63">
        <v>2323.9542313912602</v>
      </c>
      <c r="I19" s="63">
        <v>1611.7682238595182</v>
      </c>
      <c r="J19" s="63">
        <v>2212.031063612534</v>
      </c>
      <c r="K19" s="63">
        <v>1896.6466861727492</v>
      </c>
      <c r="L19" s="68">
        <v>13062.73442289448</v>
      </c>
      <c r="M19" s="331">
        <v>1669.2808351447752</v>
      </c>
      <c r="N19" s="63">
        <v>2088.9761885972325</v>
      </c>
      <c r="O19" s="68">
        <v>9304.477399152482</v>
      </c>
      <c r="P19" s="186">
        <v>0</v>
      </c>
      <c r="Q19" s="188">
        <v>0</v>
      </c>
      <c r="R19" s="187">
        <v>0</v>
      </c>
    </row>
    <row r="20" spans="2:18" ht="13.5">
      <c r="B20" s="8" t="s">
        <v>1</v>
      </c>
      <c r="C20" s="9" t="s">
        <v>123</v>
      </c>
      <c r="D20" s="67">
        <v>25035.010838620743</v>
      </c>
      <c r="E20" s="63">
        <v>17996.741338015123</v>
      </c>
      <c r="F20" s="63">
        <v>9618.73556017508</v>
      </c>
      <c r="G20" s="63">
        <v>1333.0772827277183</v>
      </c>
      <c r="H20" s="63">
        <v>1912.9529569155557</v>
      </c>
      <c r="I20" s="63">
        <v>1231.6028864416103</v>
      </c>
      <c r="J20" s="63">
        <v>2206.2314884263874</v>
      </c>
      <c r="K20" s="63">
        <v>1694.1411633287698</v>
      </c>
      <c r="L20" s="68">
        <v>7038.269500605619</v>
      </c>
      <c r="M20" s="331">
        <v>736.2029812521698</v>
      </c>
      <c r="N20" s="63">
        <v>1143.6109212544593</v>
      </c>
      <c r="O20" s="68">
        <v>5158.455598098988</v>
      </c>
      <c r="P20" s="186">
        <v>1515.737276602542</v>
      </c>
      <c r="Q20" s="188">
        <v>1050.8696434216454</v>
      </c>
      <c r="R20" s="187">
        <v>464.86763318089913</v>
      </c>
    </row>
    <row r="21" spans="2:18" ht="13.5">
      <c r="B21" s="8" t="s">
        <v>1</v>
      </c>
      <c r="C21" s="9" t="s">
        <v>124</v>
      </c>
      <c r="D21" s="67">
        <v>28783.926238219537</v>
      </c>
      <c r="E21" s="63">
        <v>19100.460103272395</v>
      </c>
      <c r="F21" s="63">
        <v>9493.813448419285</v>
      </c>
      <c r="G21" s="63">
        <v>1664.8449416570797</v>
      </c>
      <c r="H21" s="63">
        <v>2370.3138406347953</v>
      </c>
      <c r="I21" s="63">
        <v>1232.941871553317</v>
      </c>
      <c r="J21" s="63">
        <v>2407.3249213296863</v>
      </c>
      <c r="K21" s="63">
        <v>1931.221079678226</v>
      </c>
      <c r="L21" s="68">
        <v>9683.466134947153</v>
      </c>
      <c r="M21" s="331">
        <v>1339.7883941940609</v>
      </c>
      <c r="N21" s="63">
        <v>1687.1459398800705</v>
      </c>
      <c r="O21" s="68">
        <v>6656.531800873019</v>
      </c>
      <c r="P21" s="186">
        <v>12121.771048149949</v>
      </c>
      <c r="Q21" s="188">
        <v>8185.926437581147</v>
      </c>
      <c r="R21" s="187">
        <v>3935.8446105687626</v>
      </c>
    </row>
    <row r="22" spans="2:18" ht="13.5">
      <c r="B22" s="8" t="s">
        <v>1</v>
      </c>
      <c r="C22" s="9" t="s">
        <v>125</v>
      </c>
      <c r="D22" s="67">
        <v>19819.81336193841</v>
      </c>
      <c r="E22" s="63">
        <v>13768.812973934733</v>
      </c>
      <c r="F22" s="63">
        <v>2759.5662463031676</v>
      </c>
      <c r="G22" s="63">
        <v>2505.2286169403856</v>
      </c>
      <c r="H22" s="63">
        <v>2848.934111356818</v>
      </c>
      <c r="I22" s="63">
        <v>1134.974016687593</v>
      </c>
      <c r="J22" s="63">
        <v>2261.252885688771</v>
      </c>
      <c r="K22" s="63">
        <v>2258.857096958006</v>
      </c>
      <c r="L22" s="68">
        <v>6051.000388003664</v>
      </c>
      <c r="M22" s="331">
        <v>650.906476630117</v>
      </c>
      <c r="N22" s="63">
        <v>934.3927219152935</v>
      </c>
      <c r="O22" s="68">
        <v>4465.701189458257</v>
      </c>
      <c r="P22" s="186">
        <v>1431.210957972285</v>
      </c>
      <c r="Q22" s="188">
        <v>1002.8590513475874</v>
      </c>
      <c r="R22" s="187">
        <v>428.3519066246928</v>
      </c>
    </row>
    <row r="23" spans="2:18" ht="13.5">
      <c r="B23" s="8" t="s">
        <v>1</v>
      </c>
      <c r="C23" s="9" t="s">
        <v>126</v>
      </c>
      <c r="D23" s="67">
        <v>26737.476678125953</v>
      </c>
      <c r="E23" s="63">
        <v>17423.875798291807</v>
      </c>
      <c r="F23" s="63">
        <v>10442.054885985432</v>
      </c>
      <c r="G23" s="63">
        <v>1298.1843473029949</v>
      </c>
      <c r="H23" s="63">
        <v>1587.6985320861104</v>
      </c>
      <c r="I23" s="63">
        <v>1141.423788554981</v>
      </c>
      <c r="J23" s="63">
        <v>1708.4664491263086</v>
      </c>
      <c r="K23" s="63">
        <v>1246.04779523599</v>
      </c>
      <c r="L23" s="68">
        <v>9313.600879834143</v>
      </c>
      <c r="M23" s="331">
        <v>813.6746641784886</v>
      </c>
      <c r="N23" s="63">
        <v>1105.123245841193</v>
      </c>
      <c r="O23" s="68">
        <v>7394.802969814461</v>
      </c>
      <c r="P23" s="186">
        <v>0</v>
      </c>
      <c r="Q23" s="188">
        <v>0</v>
      </c>
      <c r="R23" s="187">
        <v>0</v>
      </c>
    </row>
    <row r="24" spans="2:18" ht="13.5">
      <c r="B24" s="8" t="s">
        <v>1</v>
      </c>
      <c r="C24" s="9" t="s">
        <v>127</v>
      </c>
      <c r="D24" s="67">
        <v>19790.817674611917</v>
      </c>
      <c r="E24" s="63">
        <v>12520.2668272967</v>
      </c>
      <c r="F24" s="63">
        <v>5295.295640176556</v>
      </c>
      <c r="G24" s="63">
        <v>1546.7502872988557</v>
      </c>
      <c r="H24" s="63">
        <v>1857.2763032914168</v>
      </c>
      <c r="I24" s="63">
        <v>1167.7252877874787</v>
      </c>
      <c r="J24" s="63">
        <v>1464.0477801550207</v>
      </c>
      <c r="K24" s="63">
        <v>1189.1715285873743</v>
      </c>
      <c r="L24" s="68">
        <v>7270.550847315225</v>
      </c>
      <c r="M24" s="331">
        <v>662.4079143618593</v>
      </c>
      <c r="N24" s="63">
        <v>1383.4181315357896</v>
      </c>
      <c r="O24" s="68">
        <v>5224.724801417582</v>
      </c>
      <c r="P24" s="186">
        <v>17009.16585826942</v>
      </c>
      <c r="Q24" s="188">
        <v>10918.951321909299</v>
      </c>
      <c r="R24" s="187">
        <v>6090.214536360072</v>
      </c>
    </row>
    <row r="25" spans="2:18" ht="13.5">
      <c r="B25" s="8" t="s">
        <v>1</v>
      </c>
      <c r="C25" s="9" t="s">
        <v>128</v>
      </c>
      <c r="D25" s="67">
        <v>32394.71289223203</v>
      </c>
      <c r="E25" s="63">
        <v>20740.312838455815</v>
      </c>
      <c r="F25" s="63">
        <v>7994.914304534011</v>
      </c>
      <c r="G25" s="63">
        <v>3826.576505521826</v>
      </c>
      <c r="H25" s="63">
        <v>2567.265805236098</v>
      </c>
      <c r="I25" s="63">
        <v>1695.975547961053</v>
      </c>
      <c r="J25" s="63">
        <v>2570.5714218543044</v>
      </c>
      <c r="K25" s="63">
        <v>2085.009253348515</v>
      </c>
      <c r="L25" s="68">
        <v>11654.400053776222</v>
      </c>
      <c r="M25" s="331">
        <v>910.2588655698489</v>
      </c>
      <c r="N25" s="63">
        <v>1892.6231502594417</v>
      </c>
      <c r="O25" s="68">
        <v>8851.518037946937</v>
      </c>
      <c r="P25" s="186">
        <v>527.3864453114596</v>
      </c>
      <c r="Q25" s="188">
        <v>349.62918830459023</v>
      </c>
      <c r="R25" s="187">
        <v>177.75725700686942</v>
      </c>
    </row>
    <row r="26" spans="2:18" ht="13.5">
      <c r="B26" s="8" t="s">
        <v>1</v>
      </c>
      <c r="C26" s="9" t="s">
        <v>129</v>
      </c>
      <c r="D26" s="67">
        <v>37579.32678797178</v>
      </c>
      <c r="E26" s="63">
        <v>25578.57768483212</v>
      </c>
      <c r="F26" s="63">
        <v>12614.135976681446</v>
      </c>
      <c r="G26" s="63">
        <v>3651.773716175671</v>
      </c>
      <c r="H26" s="63">
        <v>3004.8434104313415</v>
      </c>
      <c r="I26" s="63">
        <v>1788.1166454368324</v>
      </c>
      <c r="J26" s="63">
        <v>2411.507307180245</v>
      </c>
      <c r="K26" s="63">
        <v>2108.200628926589</v>
      </c>
      <c r="L26" s="68">
        <v>12000.74910313963</v>
      </c>
      <c r="M26" s="331">
        <v>852.7223513638232</v>
      </c>
      <c r="N26" s="63">
        <v>1499.4235995531794</v>
      </c>
      <c r="O26" s="68">
        <v>9648.603152222628</v>
      </c>
      <c r="P26" s="186">
        <v>0</v>
      </c>
      <c r="Q26" s="188">
        <v>0</v>
      </c>
      <c r="R26" s="187">
        <v>0</v>
      </c>
    </row>
    <row r="27" spans="2:18" ht="13.5">
      <c r="B27" s="8" t="s">
        <v>1</v>
      </c>
      <c r="C27" s="9" t="s">
        <v>130</v>
      </c>
      <c r="D27" s="67">
        <v>36940.71812086184</v>
      </c>
      <c r="E27" s="63">
        <v>20874.26199381033</v>
      </c>
      <c r="F27" s="63">
        <v>4410.196207932362</v>
      </c>
      <c r="G27" s="63">
        <v>4135.461275022165</v>
      </c>
      <c r="H27" s="63">
        <v>4801.867735917773</v>
      </c>
      <c r="I27" s="63">
        <v>2626.4196142143082</v>
      </c>
      <c r="J27" s="63">
        <v>2629.452456932499</v>
      </c>
      <c r="K27" s="63">
        <v>2270.864703791231</v>
      </c>
      <c r="L27" s="68">
        <v>16066.456127051499</v>
      </c>
      <c r="M27" s="331">
        <v>1616.5645232356192</v>
      </c>
      <c r="N27" s="63">
        <v>2717.1924545294496</v>
      </c>
      <c r="O27" s="68">
        <v>11732.699149286425</v>
      </c>
      <c r="P27" s="186">
        <v>0</v>
      </c>
      <c r="Q27" s="188">
        <v>0</v>
      </c>
      <c r="R27" s="187">
        <v>0</v>
      </c>
    </row>
    <row r="28" spans="2:18" ht="14.25" thickBot="1">
      <c r="B28" s="10" t="s">
        <v>1</v>
      </c>
      <c r="C28" s="11" t="s">
        <v>131</v>
      </c>
      <c r="D28" s="69">
        <v>29692.943048666893</v>
      </c>
      <c r="E28" s="70">
        <v>21025.07911080983</v>
      </c>
      <c r="F28" s="70">
        <v>12326.531374203501</v>
      </c>
      <c r="G28" s="70">
        <v>1574.6927082664229</v>
      </c>
      <c r="H28" s="70">
        <v>2359.913724677565</v>
      </c>
      <c r="I28" s="70">
        <v>1476.556274328776</v>
      </c>
      <c r="J28" s="70">
        <v>1863.8529929492418</v>
      </c>
      <c r="K28" s="70">
        <v>1423.5320363843232</v>
      </c>
      <c r="L28" s="71">
        <v>8667.863937857072</v>
      </c>
      <c r="M28" s="332">
        <v>1207.7148583507774</v>
      </c>
      <c r="N28" s="70">
        <v>1492.4467572877602</v>
      </c>
      <c r="O28" s="71">
        <v>5967.702322218536</v>
      </c>
      <c r="P28" s="192">
        <v>18039.98711552507</v>
      </c>
      <c r="Q28" s="194">
        <v>12802.533127825687</v>
      </c>
      <c r="R28" s="193">
        <v>5237.453987699585</v>
      </c>
    </row>
    <row r="29" spans="2:18" ht="13.5">
      <c r="B29" s="6" t="s">
        <v>180</v>
      </c>
      <c r="C29" s="7" t="s">
        <v>132</v>
      </c>
      <c r="D29" s="64">
        <v>50520.56120301623</v>
      </c>
      <c r="E29" s="65">
        <v>34271.31902307328</v>
      </c>
      <c r="F29" s="65">
        <v>13357.887381334902</v>
      </c>
      <c r="G29" s="65">
        <v>4926.777246378859</v>
      </c>
      <c r="H29" s="65">
        <v>5726.087442119309</v>
      </c>
      <c r="I29" s="65">
        <v>2341.246465808661</v>
      </c>
      <c r="J29" s="65">
        <v>3858.335888773054</v>
      </c>
      <c r="K29" s="65">
        <v>4060.9845986584965</v>
      </c>
      <c r="L29" s="66">
        <v>16249.242179942961</v>
      </c>
      <c r="M29" s="330">
        <v>3552.4372102010016</v>
      </c>
      <c r="N29" s="65">
        <v>3187.644616591303</v>
      </c>
      <c r="O29" s="66">
        <v>9509.160353150653</v>
      </c>
      <c r="P29" s="180">
        <v>15603.990575245192</v>
      </c>
      <c r="Q29" s="182">
        <v>10295.595292666427</v>
      </c>
      <c r="R29" s="181">
        <v>5308.395282578748</v>
      </c>
    </row>
    <row r="30" spans="2:18" ht="13.5">
      <c r="B30" s="8" t="s">
        <v>180</v>
      </c>
      <c r="C30" s="9" t="s">
        <v>133</v>
      </c>
      <c r="D30" s="67">
        <v>40748.127703518614</v>
      </c>
      <c r="E30" s="63">
        <v>31839.17834356641</v>
      </c>
      <c r="F30" s="63">
        <v>4442.406534741003</v>
      </c>
      <c r="G30" s="63">
        <v>3018.209571695992</v>
      </c>
      <c r="H30" s="63">
        <v>9145.72266553585</v>
      </c>
      <c r="I30" s="63">
        <v>4520.034384322396</v>
      </c>
      <c r="J30" s="63">
        <v>4562.716229317582</v>
      </c>
      <c r="K30" s="63">
        <v>6150.088957953595</v>
      </c>
      <c r="L30" s="68">
        <v>8908.949359952223</v>
      </c>
      <c r="M30" s="331">
        <v>1054.4461281358017</v>
      </c>
      <c r="N30" s="63">
        <v>2108.087774187638</v>
      </c>
      <c r="O30" s="68">
        <v>5746.4154576287865</v>
      </c>
      <c r="P30" s="186">
        <v>0</v>
      </c>
      <c r="Q30" s="188">
        <v>0</v>
      </c>
      <c r="R30" s="187">
        <v>0</v>
      </c>
    </row>
    <row r="31" spans="2:18" ht="13.5">
      <c r="B31" s="8" t="s">
        <v>180</v>
      </c>
      <c r="C31" s="9" t="s">
        <v>134</v>
      </c>
      <c r="D31" s="67">
        <v>31510.87438630571</v>
      </c>
      <c r="E31" s="63">
        <v>25287.478445045424</v>
      </c>
      <c r="F31" s="63">
        <v>2942.1508574253967</v>
      </c>
      <c r="G31" s="63">
        <v>4495.387601399719</v>
      </c>
      <c r="H31" s="63">
        <v>8037.052729278471</v>
      </c>
      <c r="I31" s="63">
        <v>2662.96541072666</v>
      </c>
      <c r="J31" s="63">
        <v>3569.0760996110507</v>
      </c>
      <c r="K31" s="63">
        <v>3580.845746604113</v>
      </c>
      <c r="L31" s="68">
        <v>6223.395941260296</v>
      </c>
      <c r="M31" s="331">
        <v>850.6156271354808</v>
      </c>
      <c r="N31" s="63">
        <v>1211.847818970175</v>
      </c>
      <c r="O31" s="68">
        <v>4160.93249515464</v>
      </c>
      <c r="P31" s="186">
        <v>0</v>
      </c>
      <c r="Q31" s="188">
        <v>0</v>
      </c>
      <c r="R31" s="187">
        <v>0</v>
      </c>
    </row>
    <row r="32" spans="2:18" ht="13.5">
      <c r="B32" s="8" t="s">
        <v>180</v>
      </c>
      <c r="C32" s="9" t="s">
        <v>113</v>
      </c>
      <c r="D32" s="67">
        <v>49378.530036337375</v>
      </c>
      <c r="E32" s="63">
        <v>36927.06281867452</v>
      </c>
      <c r="F32" s="63">
        <v>6621.5096157258595</v>
      </c>
      <c r="G32" s="63">
        <v>6447.136190592599</v>
      </c>
      <c r="H32" s="63">
        <v>8975.82882472166</v>
      </c>
      <c r="I32" s="63">
        <v>3092.9046202126588</v>
      </c>
      <c r="J32" s="63">
        <v>5390.9909501870525</v>
      </c>
      <c r="K32" s="63">
        <v>6398.692617234677</v>
      </c>
      <c r="L32" s="68">
        <v>12451.467217662846</v>
      </c>
      <c r="M32" s="331">
        <v>1993.4842568373</v>
      </c>
      <c r="N32" s="63">
        <v>2629.924299180849</v>
      </c>
      <c r="O32" s="68">
        <v>7828.0586616446835</v>
      </c>
      <c r="P32" s="186">
        <v>9789.16865302362</v>
      </c>
      <c r="Q32" s="188">
        <v>6871.0294719469475</v>
      </c>
      <c r="R32" s="187">
        <v>2918.1391810765654</v>
      </c>
    </row>
    <row r="33" spans="2:18" ht="13.5">
      <c r="B33" s="8" t="s">
        <v>180</v>
      </c>
      <c r="C33" s="9" t="s">
        <v>135</v>
      </c>
      <c r="D33" s="67">
        <v>34449.64665540829</v>
      </c>
      <c r="E33" s="63">
        <v>20094.581921879573</v>
      </c>
      <c r="F33" s="63">
        <v>2717.746982687626</v>
      </c>
      <c r="G33" s="63">
        <v>1590.8420032081872</v>
      </c>
      <c r="H33" s="63">
        <v>5135.782626555021</v>
      </c>
      <c r="I33" s="63">
        <v>4162.1034861598555</v>
      </c>
      <c r="J33" s="63">
        <v>2855.442912107633</v>
      </c>
      <c r="K33" s="63">
        <v>3632.663911161231</v>
      </c>
      <c r="L33" s="68">
        <v>14355.064733528758</v>
      </c>
      <c r="M33" s="331">
        <v>1168.3328141563277</v>
      </c>
      <c r="N33" s="63">
        <v>5510.5718905040885</v>
      </c>
      <c r="O33" s="68">
        <v>7676.160028868341</v>
      </c>
      <c r="P33" s="186">
        <v>0</v>
      </c>
      <c r="Q33" s="188">
        <v>0</v>
      </c>
      <c r="R33" s="187">
        <v>0</v>
      </c>
    </row>
    <row r="34" spans="2:18" ht="13.5">
      <c r="B34" s="8" t="s">
        <v>180</v>
      </c>
      <c r="C34" s="9" t="s">
        <v>136</v>
      </c>
      <c r="D34" s="67">
        <v>34243.781579400216</v>
      </c>
      <c r="E34" s="63">
        <v>24537.901711278024</v>
      </c>
      <c r="F34" s="63">
        <v>4144.5294233354125</v>
      </c>
      <c r="G34" s="63">
        <v>4779.392950370944</v>
      </c>
      <c r="H34" s="63">
        <v>5536.638279362419</v>
      </c>
      <c r="I34" s="63">
        <v>2095.723651469537</v>
      </c>
      <c r="J34" s="63">
        <v>3917.7616961015506</v>
      </c>
      <c r="K34" s="63">
        <v>4063.855710638147</v>
      </c>
      <c r="L34" s="68">
        <v>9705.8798681222</v>
      </c>
      <c r="M34" s="331">
        <v>1390.7836230569314</v>
      </c>
      <c r="N34" s="63">
        <v>1836.6630042047043</v>
      </c>
      <c r="O34" s="68">
        <v>6478.433240860567</v>
      </c>
      <c r="P34" s="186">
        <v>0</v>
      </c>
      <c r="Q34" s="188">
        <v>0</v>
      </c>
      <c r="R34" s="187">
        <v>0</v>
      </c>
    </row>
    <row r="35" spans="2:18" ht="14.25" thickBot="1">
      <c r="B35" s="10" t="s">
        <v>180</v>
      </c>
      <c r="C35" s="11" t="s">
        <v>137</v>
      </c>
      <c r="D35" s="69">
        <v>17903.471441153633</v>
      </c>
      <c r="E35" s="70">
        <v>12981.240177864469</v>
      </c>
      <c r="F35" s="70">
        <v>1326.4173953130833</v>
      </c>
      <c r="G35" s="70">
        <v>1387.0841747780673</v>
      </c>
      <c r="H35" s="70">
        <v>2899.019850300377</v>
      </c>
      <c r="I35" s="70">
        <v>3133.4397295193794</v>
      </c>
      <c r="J35" s="70">
        <v>2177.182969666496</v>
      </c>
      <c r="K35" s="70">
        <v>2058.0960582870657</v>
      </c>
      <c r="L35" s="71">
        <v>4922.231263289169</v>
      </c>
      <c r="M35" s="332">
        <v>654.4773981430459</v>
      </c>
      <c r="N35" s="70">
        <v>1147.4200550587354</v>
      </c>
      <c r="O35" s="71">
        <v>3120.333810087389</v>
      </c>
      <c r="P35" s="192">
        <v>0</v>
      </c>
      <c r="Q35" s="194">
        <v>0</v>
      </c>
      <c r="R35" s="193">
        <v>0</v>
      </c>
    </row>
    <row r="36" spans="2:18" ht="13.5">
      <c r="B36" s="6" t="s">
        <v>33</v>
      </c>
      <c r="C36" s="7"/>
      <c r="D36" s="64">
        <v>65286.98232890632</v>
      </c>
      <c r="E36" s="65">
        <v>45750.52912870261</v>
      </c>
      <c r="F36" s="65">
        <v>348.3671340860696</v>
      </c>
      <c r="G36" s="65">
        <v>8109.584834123556</v>
      </c>
      <c r="H36" s="65">
        <v>10702.601140908235</v>
      </c>
      <c r="I36" s="65">
        <v>8063.684020403902</v>
      </c>
      <c r="J36" s="65">
        <v>10341.254217487944</v>
      </c>
      <c r="K36" s="65">
        <v>8185.037781692878</v>
      </c>
      <c r="L36" s="66">
        <v>19536.453200203807</v>
      </c>
      <c r="M36" s="330">
        <v>2508.6617975565755</v>
      </c>
      <c r="N36" s="65">
        <v>4519.810260744572</v>
      </c>
      <c r="O36" s="66">
        <v>12507.9811419027</v>
      </c>
      <c r="P36" s="180">
        <v>7336.745077796297</v>
      </c>
      <c r="Q36" s="182">
        <v>4854.2392678889255</v>
      </c>
      <c r="R36" s="181">
        <v>2482.5058099074176</v>
      </c>
    </row>
    <row r="37" spans="2:18" ht="13.5">
      <c r="B37" s="8" t="s">
        <v>35</v>
      </c>
      <c r="C37" s="9"/>
      <c r="D37" s="67">
        <v>77522.88855111765</v>
      </c>
      <c r="E37" s="63">
        <v>52164.98681752575</v>
      </c>
      <c r="F37" s="63">
        <v>12988.349360494922</v>
      </c>
      <c r="G37" s="63">
        <v>11930.733241640934</v>
      </c>
      <c r="H37" s="63">
        <v>8012.2862606795425</v>
      </c>
      <c r="I37" s="63">
        <v>4194.865593690484</v>
      </c>
      <c r="J37" s="63">
        <v>7107.476416540808</v>
      </c>
      <c r="K37" s="63">
        <v>7931.275944479037</v>
      </c>
      <c r="L37" s="68">
        <v>25357.90173359193</v>
      </c>
      <c r="M37" s="331">
        <v>2387.919203333186</v>
      </c>
      <c r="N37" s="63">
        <v>3953.404348359233</v>
      </c>
      <c r="O37" s="68">
        <v>19016.578181899513</v>
      </c>
      <c r="P37" s="186">
        <v>40.734206772537</v>
      </c>
      <c r="Q37" s="188">
        <v>29.532239061043924</v>
      </c>
      <c r="R37" s="187">
        <v>11.20196771149305</v>
      </c>
    </row>
    <row r="38" spans="2:18" ht="13.5">
      <c r="B38" s="8" t="s">
        <v>37</v>
      </c>
      <c r="C38" s="9"/>
      <c r="D38" s="67">
        <v>34131.69031046348</v>
      </c>
      <c r="E38" s="63">
        <v>18863.502371197148</v>
      </c>
      <c r="F38" s="63">
        <v>338.4190210304196</v>
      </c>
      <c r="G38" s="63">
        <v>481.01517893422914</v>
      </c>
      <c r="H38" s="63">
        <v>470.82161697861534</v>
      </c>
      <c r="I38" s="63">
        <v>244.99130249054963</v>
      </c>
      <c r="J38" s="63">
        <v>375.6418267077058</v>
      </c>
      <c r="K38" s="63">
        <v>313.1019031912871</v>
      </c>
      <c r="L38" s="68">
        <v>15268.187939266305</v>
      </c>
      <c r="M38" s="331">
        <v>126.0524387294659</v>
      </c>
      <c r="N38" s="63">
        <v>154.36348007066218</v>
      </c>
      <c r="O38" s="68">
        <v>1063.8596530635143</v>
      </c>
      <c r="P38" s="186">
        <v>0</v>
      </c>
      <c r="Q38" s="188">
        <v>0</v>
      </c>
      <c r="R38" s="187">
        <v>0</v>
      </c>
    </row>
    <row r="39" spans="2:18" ht="13.5">
      <c r="B39" s="8" t="s">
        <v>39</v>
      </c>
      <c r="C39" s="9"/>
      <c r="D39" s="67">
        <v>72201.7512095869</v>
      </c>
      <c r="E39" s="63">
        <v>44935.59834628091</v>
      </c>
      <c r="F39" s="63">
        <v>8282.561129253987</v>
      </c>
      <c r="G39" s="63">
        <v>7659.180743159657</v>
      </c>
      <c r="H39" s="63">
        <v>10133.591661835111</v>
      </c>
      <c r="I39" s="63">
        <v>5596.809791173167</v>
      </c>
      <c r="J39" s="63">
        <v>6635.957442297689</v>
      </c>
      <c r="K39" s="63">
        <v>6627.497578561292</v>
      </c>
      <c r="L39" s="68">
        <v>27266.152863306008</v>
      </c>
      <c r="M39" s="331">
        <v>4619.867602508642</v>
      </c>
      <c r="N39" s="63">
        <v>5110.082627739321</v>
      </c>
      <c r="O39" s="68">
        <v>17536.20263305803</v>
      </c>
      <c r="P39" s="186">
        <v>0</v>
      </c>
      <c r="Q39" s="188">
        <v>0</v>
      </c>
      <c r="R39" s="187">
        <v>0</v>
      </c>
    </row>
    <row r="40" spans="2:18" ht="13.5">
      <c r="B40" s="8" t="s">
        <v>41</v>
      </c>
      <c r="C40" s="9"/>
      <c r="D40" s="67">
        <v>29782.188126647754</v>
      </c>
      <c r="E40" s="63">
        <v>19643.541871048674</v>
      </c>
      <c r="F40" s="63">
        <v>4951.4973448953815</v>
      </c>
      <c r="G40" s="63">
        <v>2731.408945511376</v>
      </c>
      <c r="H40" s="63">
        <v>3958.9538324233386</v>
      </c>
      <c r="I40" s="63">
        <v>1842.2168495076844</v>
      </c>
      <c r="J40" s="63">
        <v>2929.274747531127</v>
      </c>
      <c r="K40" s="63">
        <v>3230.1901511797696</v>
      </c>
      <c r="L40" s="68">
        <v>10138.646255599071</v>
      </c>
      <c r="M40" s="331">
        <v>1246.0056842787892</v>
      </c>
      <c r="N40" s="63">
        <v>1748.082842683995</v>
      </c>
      <c r="O40" s="68">
        <v>7144.557728636283</v>
      </c>
      <c r="P40" s="186">
        <v>7518.494555858554</v>
      </c>
      <c r="Q40" s="188">
        <v>4624.823238094483</v>
      </c>
      <c r="R40" s="187">
        <v>2893.6713177640777</v>
      </c>
    </row>
    <row r="41" spans="2:18" ht="13.5">
      <c r="B41" s="8" t="s">
        <v>43</v>
      </c>
      <c r="C41" s="9"/>
      <c r="D41" s="67">
        <v>104831.59547552138</v>
      </c>
      <c r="E41" s="63">
        <v>73603.04454100505</v>
      </c>
      <c r="F41" s="63">
        <v>3556.831969957224</v>
      </c>
      <c r="G41" s="63">
        <v>16371.132700700977</v>
      </c>
      <c r="H41" s="63">
        <v>16056.901289671088</v>
      </c>
      <c r="I41" s="63">
        <v>11932.273983744348</v>
      </c>
      <c r="J41" s="63">
        <v>13889.614425878675</v>
      </c>
      <c r="K41" s="63">
        <v>11796.290171052673</v>
      </c>
      <c r="L41" s="68">
        <v>31228.55093451632</v>
      </c>
      <c r="M41" s="331">
        <v>4143.505213977403</v>
      </c>
      <c r="N41" s="63">
        <v>5368.340919647155</v>
      </c>
      <c r="O41" s="68">
        <v>21716.704800891726</v>
      </c>
      <c r="P41" s="186">
        <v>0</v>
      </c>
      <c r="Q41" s="188">
        <v>0</v>
      </c>
      <c r="R41" s="187">
        <v>0</v>
      </c>
    </row>
    <row r="42" spans="2:18" ht="13.5">
      <c r="B42" s="8" t="s">
        <v>45</v>
      </c>
      <c r="C42" s="9"/>
      <c r="D42" s="67">
        <v>32301.485139477198</v>
      </c>
      <c r="E42" s="63">
        <v>23379.829737654156</v>
      </c>
      <c r="F42" s="63">
        <v>6798.4922567342455</v>
      </c>
      <c r="G42" s="63">
        <v>2876.6996753323256</v>
      </c>
      <c r="H42" s="63">
        <v>3536.1896576053773</v>
      </c>
      <c r="I42" s="63">
        <v>2595.8987567078575</v>
      </c>
      <c r="J42" s="63">
        <v>3903.3763794244633</v>
      </c>
      <c r="K42" s="63">
        <v>3669.1730118498645</v>
      </c>
      <c r="L42" s="68">
        <v>8921.655401823087</v>
      </c>
      <c r="M42" s="331">
        <v>1530.2345413187688</v>
      </c>
      <c r="N42" s="63">
        <v>2049.3664252533786</v>
      </c>
      <c r="O42" s="68">
        <v>5342.054435250937</v>
      </c>
      <c r="P42" s="186">
        <v>2104.204583145404</v>
      </c>
      <c r="Q42" s="188">
        <v>1573.1609776393075</v>
      </c>
      <c r="R42" s="187">
        <v>531.0436055060967</v>
      </c>
    </row>
    <row r="43" spans="2:18" ht="13.5">
      <c r="B43" s="8" t="s">
        <v>47</v>
      </c>
      <c r="C43" s="9"/>
      <c r="D43" s="67">
        <v>48446.39263826574</v>
      </c>
      <c r="E43" s="63">
        <v>35144.093715114366</v>
      </c>
      <c r="F43" s="63">
        <v>7854.326435732708</v>
      </c>
      <c r="G43" s="63">
        <v>11342.26666506187</v>
      </c>
      <c r="H43" s="63">
        <v>6292.894534113141</v>
      </c>
      <c r="I43" s="63">
        <v>3777.1599398876747</v>
      </c>
      <c r="J43" s="63">
        <v>3505.9541280495205</v>
      </c>
      <c r="K43" s="63">
        <v>2371.4920122694866</v>
      </c>
      <c r="L43" s="68">
        <v>13302.298923151375</v>
      </c>
      <c r="M43" s="331">
        <v>1757.1800832301274</v>
      </c>
      <c r="N43" s="63">
        <v>2022.6650043022858</v>
      </c>
      <c r="O43" s="68">
        <v>9522.453835618955</v>
      </c>
      <c r="P43" s="186">
        <v>0</v>
      </c>
      <c r="Q43" s="188">
        <v>0</v>
      </c>
      <c r="R43" s="187">
        <v>0</v>
      </c>
    </row>
    <row r="44" spans="2:18" ht="13.5">
      <c r="B44" s="8" t="s">
        <v>49</v>
      </c>
      <c r="C44" s="9"/>
      <c r="D44" s="67">
        <v>141580.97509060134</v>
      </c>
      <c r="E44" s="63">
        <v>101699.34892742526</v>
      </c>
      <c r="F44" s="63">
        <v>8691.004533285797</v>
      </c>
      <c r="G44" s="63">
        <v>14073.170268265005</v>
      </c>
      <c r="H44" s="63">
        <v>26048.344673445252</v>
      </c>
      <c r="I44" s="63">
        <v>17122.02423530554</v>
      </c>
      <c r="J44" s="63">
        <v>21492.7068985245</v>
      </c>
      <c r="K44" s="63">
        <v>14272.098318599143</v>
      </c>
      <c r="L44" s="68">
        <v>39881.626163176115</v>
      </c>
      <c r="M44" s="331">
        <v>3668.699396359527</v>
      </c>
      <c r="N44" s="63">
        <v>8208.929748753637</v>
      </c>
      <c r="O44" s="68">
        <v>28003.997018063015</v>
      </c>
      <c r="P44" s="186">
        <v>0</v>
      </c>
      <c r="Q44" s="188">
        <v>0</v>
      </c>
      <c r="R44" s="187">
        <v>0</v>
      </c>
    </row>
    <row r="45" spans="2:18" ht="13.5">
      <c r="B45" s="8" t="s">
        <v>51</v>
      </c>
      <c r="C45" s="9"/>
      <c r="D45" s="67">
        <v>78552.49188227803</v>
      </c>
      <c r="E45" s="63">
        <v>52539.060322137586</v>
      </c>
      <c r="F45" s="63">
        <v>6596.771519973268</v>
      </c>
      <c r="G45" s="63">
        <v>11491.207979986322</v>
      </c>
      <c r="H45" s="63">
        <v>10503.763893975985</v>
      </c>
      <c r="I45" s="63">
        <v>7392.207758333296</v>
      </c>
      <c r="J45" s="63">
        <v>8994.894294070591</v>
      </c>
      <c r="K45" s="63">
        <v>7560.214875798111</v>
      </c>
      <c r="L45" s="68">
        <v>26013.431560140427</v>
      </c>
      <c r="M45" s="331">
        <v>2801.356356219334</v>
      </c>
      <c r="N45" s="63">
        <v>4800.3020819828635</v>
      </c>
      <c r="O45" s="68">
        <v>18411.773121938244</v>
      </c>
      <c r="P45" s="186">
        <v>0</v>
      </c>
      <c r="Q45" s="188">
        <v>0</v>
      </c>
      <c r="R45" s="187">
        <v>0</v>
      </c>
    </row>
    <row r="46" spans="2:18" ht="13.5">
      <c r="B46" s="8" t="s">
        <v>53</v>
      </c>
      <c r="C46" s="9"/>
      <c r="D46" s="67">
        <v>77173.60688462417</v>
      </c>
      <c r="E46" s="63">
        <v>59637.21182759631</v>
      </c>
      <c r="F46" s="63">
        <v>8845.143437026032</v>
      </c>
      <c r="G46" s="63">
        <v>14658.109517216757</v>
      </c>
      <c r="H46" s="63">
        <v>15210.086039731186</v>
      </c>
      <c r="I46" s="63">
        <v>7199.7246279740575</v>
      </c>
      <c r="J46" s="63">
        <v>10326.157701686272</v>
      </c>
      <c r="K46" s="63">
        <v>3397.9905039619366</v>
      </c>
      <c r="L46" s="68">
        <v>17536.39505702792</v>
      </c>
      <c r="M46" s="331">
        <v>3229.0607528537753</v>
      </c>
      <c r="N46" s="63">
        <v>3815.543036754837</v>
      </c>
      <c r="O46" s="68">
        <v>10491.791267419292</v>
      </c>
      <c r="P46" s="186">
        <v>0</v>
      </c>
      <c r="Q46" s="188">
        <v>0</v>
      </c>
      <c r="R46" s="187">
        <v>0</v>
      </c>
    </row>
    <row r="47" spans="2:18" ht="13.5">
      <c r="B47" s="8" t="s">
        <v>55</v>
      </c>
      <c r="C47" s="9"/>
      <c r="D47" s="67">
        <v>24992.360400830134</v>
      </c>
      <c r="E47" s="63">
        <v>17159.813241115302</v>
      </c>
      <c r="F47" s="63">
        <v>1765.6061417346434</v>
      </c>
      <c r="G47" s="63">
        <v>1916.509633980907</v>
      </c>
      <c r="H47" s="63">
        <v>3972.6235224193983</v>
      </c>
      <c r="I47" s="63">
        <v>2098.9633636283525</v>
      </c>
      <c r="J47" s="63">
        <v>3569.9552394900925</v>
      </c>
      <c r="K47" s="63">
        <v>3836.1553398619117</v>
      </c>
      <c r="L47" s="68">
        <v>7832.547159714809</v>
      </c>
      <c r="M47" s="331">
        <v>1200.1348887407096</v>
      </c>
      <c r="N47" s="63">
        <v>1972.9731054341582</v>
      </c>
      <c r="O47" s="68">
        <v>4659.439165539946</v>
      </c>
      <c r="P47" s="186">
        <v>726.9030498902741</v>
      </c>
      <c r="Q47" s="188">
        <v>439.0240360485881</v>
      </c>
      <c r="R47" s="187">
        <v>287.87901384168515</v>
      </c>
    </row>
    <row r="48" spans="2:18" ht="13.5">
      <c r="B48" s="8" t="s">
        <v>57</v>
      </c>
      <c r="C48" s="9"/>
      <c r="D48" s="67">
        <v>42789.47386748857</v>
      </c>
      <c r="E48" s="63">
        <v>27565.76412499906</v>
      </c>
      <c r="F48" s="63">
        <v>5206.498486178801</v>
      </c>
      <c r="G48" s="63">
        <v>3911.8878646655253</v>
      </c>
      <c r="H48" s="63">
        <v>5282.153263046761</v>
      </c>
      <c r="I48" s="63">
        <v>4479.156470622853</v>
      </c>
      <c r="J48" s="63">
        <v>5438.571017184175</v>
      </c>
      <c r="K48" s="63">
        <v>3247.4970233009526</v>
      </c>
      <c r="L48" s="68">
        <v>15223.709742489526</v>
      </c>
      <c r="M48" s="331">
        <v>1991.540793254062</v>
      </c>
      <c r="N48" s="63">
        <v>2503.896180668987</v>
      </c>
      <c r="O48" s="68">
        <v>10728.272768566467</v>
      </c>
      <c r="P48" s="186">
        <v>0</v>
      </c>
      <c r="Q48" s="188">
        <v>0</v>
      </c>
      <c r="R48" s="187">
        <v>0</v>
      </c>
    </row>
    <row r="49" spans="2:18" ht="13.5">
      <c r="B49" s="8" t="s">
        <v>59</v>
      </c>
      <c r="C49" s="9"/>
      <c r="D49" s="67">
        <v>68252.45339443457</v>
      </c>
      <c r="E49" s="63">
        <v>55056.71744057633</v>
      </c>
      <c r="F49" s="63">
        <v>3759.373006750415</v>
      </c>
      <c r="G49" s="63">
        <v>13692.44819685971</v>
      </c>
      <c r="H49" s="63">
        <v>12387.250407821131</v>
      </c>
      <c r="I49" s="63">
        <v>7774.058497931225</v>
      </c>
      <c r="J49" s="63">
        <v>11011.099478386763</v>
      </c>
      <c r="K49" s="63">
        <v>6432.4878528271165</v>
      </c>
      <c r="L49" s="68">
        <v>13195.735953858235</v>
      </c>
      <c r="M49" s="331">
        <v>1733.2169401476071</v>
      </c>
      <c r="N49" s="63">
        <v>2029.911494692292</v>
      </c>
      <c r="O49" s="68">
        <v>9432.607519018338</v>
      </c>
      <c r="P49" s="186">
        <v>0</v>
      </c>
      <c r="Q49" s="188">
        <v>0</v>
      </c>
      <c r="R49" s="187">
        <v>0</v>
      </c>
    </row>
    <row r="50" spans="2:18" ht="13.5">
      <c r="B50" s="8" t="s">
        <v>61</v>
      </c>
      <c r="C50" s="9"/>
      <c r="D50" s="67">
        <v>46330.04319047342</v>
      </c>
      <c r="E50" s="63">
        <v>29160.046242664877</v>
      </c>
      <c r="F50" s="63">
        <v>1577.4872386464508</v>
      </c>
      <c r="G50" s="63">
        <v>3353.9567132187735</v>
      </c>
      <c r="H50" s="63">
        <v>7456.566299607624</v>
      </c>
      <c r="I50" s="63">
        <v>7573.631899628668</v>
      </c>
      <c r="J50" s="63">
        <v>6197.322692540376</v>
      </c>
      <c r="K50" s="63">
        <v>3001.081399022969</v>
      </c>
      <c r="L50" s="68">
        <v>17169.996947808606</v>
      </c>
      <c r="M50" s="331">
        <v>1670.82761511919</v>
      </c>
      <c r="N50" s="63">
        <v>3514.230003567989</v>
      </c>
      <c r="O50" s="68">
        <v>11984.939329121418</v>
      </c>
      <c r="P50" s="186">
        <v>0</v>
      </c>
      <c r="Q50" s="188">
        <v>0</v>
      </c>
      <c r="R50" s="187">
        <v>0</v>
      </c>
    </row>
    <row r="51" spans="2:18" ht="13.5">
      <c r="B51" s="8" t="s">
        <v>63</v>
      </c>
      <c r="C51" s="9"/>
      <c r="D51" s="67">
        <v>48565.64464426859</v>
      </c>
      <c r="E51" s="63">
        <v>36164.564120741416</v>
      </c>
      <c r="F51" s="63">
        <v>3443.2400277323145</v>
      </c>
      <c r="G51" s="63">
        <v>11090.035601081587</v>
      </c>
      <c r="H51" s="63">
        <v>8078.821147962084</v>
      </c>
      <c r="I51" s="63">
        <v>3685.1255947090517</v>
      </c>
      <c r="J51" s="63">
        <v>5695.432903111566</v>
      </c>
      <c r="K51" s="63">
        <v>4171.908846144828</v>
      </c>
      <c r="L51" s="68">
        <v>12401.080523527142</v>
      </c>
      <c r="M51" s="331">
        <v>1078.3342554208862</v>
      </c>
      <c r="N51" s="63">
        <v>2176.539084822688</v>
      </c>
      <c r="O51" s="68">
        <v>9146.207183283575</v>
      </c>
      <c r="P51" s="186">
        <v>0</v>
      </c>
      <c r="Q51" s="188">
        <v>0</v>
      </c>
      <c r="R51" s="187">
        <v>0</v>
      </c>
    </row>
    <row r="52" spans="2:18" ht="13.5">
      <c r="B52" s="8" t="s">
        <v>65</v>
      </c>
      <c r="C52" s="9"/>
      <c r="D52" s="67">
        <v>42809.44587395118</v>
      </c>
      <c r="E52" s="63">
        <v>28578.656100823333</v>
      </c>
      <c r="F52" s="63">
        <v>876.452431228959</v>
      </c>
      <c r="G52" s="63">
        <v>7441.8169178255885</v>
      </c>
      <c r="H52" s="63">
        <v>7466.915067180498</v>
      </c>
      <c r="I52" s="63">
        <v>4120.370406683255</v>
      </c>
      <c r="J52" s="63">
        <v>5230.5828988605</v>
      </c>
      <c r="K52" s="63">
        <v>3442.518379044525</v>
      </c>
      <c r="L52" s="68">
        <v>14230.789773127883</v>
      </c>
      <c r="M52" s="331">
        <v>1619.5732005269965</v>
      </c>
      <c r="N52" s="63">
        <v>2257.566730744179</v>
      </c>
      <c r="O52" s="68">
        <v>10353.649841856697</v>
      </c>
      <c r="P52" s="186">
        <v>0</v>
      </c>
      <c r="Q52" s="188">
        <v>0</v>
      </c>
      <c r="R52" s="187">
        <v>0</v>
      </c>
    </row>
    <row r="53" spans="2:18" ht="13.5">
      <c r="B53" s="8" t="s">
        <v>67</v>
      </c>
      <c r="C53" s="9"/>
      <c r="D53" s="67">
        <v>68347.8816620669</v>
      </c>
      <c r="E53" s="63">
        <v>44332.98095662834</v>
      </c>
      <c r="F53" s="63">
        <v>9588.276096480833</v>
      </c>
      <c r="G53" s="63">
        <v>5623.669953233422</v>
      </c>
      <c r="H53" s="63">
        <v>6424.743377216758</v>
      </c>
      <c r="I53" s="63">
        <v>7172.734040523408</v>
      </c>
      <c r="J53" s="63">
        <v>7545.361048655939</v>
      </c>
      <c r="K53" s="63">
        <v>7978.196440517936</v>
      </c>
      <c r="L53" s="68">
        <v>24014.90070543863</v>
      </c>
      <c r="M53" s="331">
        <v>2581.0304049825186</v>
      </c>
      <c r="N53" s="63">
        <v>4865.783003789158</v>
      </c>
      <c r="O53" s="68">
        <v>16568.08729666693</v>
      </c>
      <c r="P53" s="186">
        <v>338.71073405438636</v>
      </c>
      <c r="Q53" s="188">
        <v>246.3969495932334</v>
      </c>
      <c r="R53" s="187">
        <v>92.31378446115262</v>
      </c>
    </row>
    <row r="54" spans="2:18" ht="13.5">
      <c r="B54" s="8" t="s">
        <v>69</v>
      </c>
      <c r="C54" s="9"/>
      <c r="D54" s="67">
        <v>38473.100493289756</v>
      </c>
      <c r="E54" s="63">
        <v>27415.810538265312</v>
      </c>
      <c r="F54" s="63">
        <v>3758.389488336461</v>
      </c>
      <c r="G54" s="63">
        <v>4002.523137942324</v>
      </c>
      <c r="H54" s="63">
        <v>6490.775616099415</v>
      </c>
      <c r="I54" s="63">
        <v>3636.6573551071456</v>
      </c>
      <c r="J54" s="63">
        <v>4276.828417569349</v>
      </c>
      <c r="K54" s="63">
        <v>5250.636523210621</v>
      </c>
      <c r="L54" s="68">
        <v>11057.289955024433</v>
      </c>
      <c r="M54" s="331">
        <v>964.5491707440963</v>
      </c>
      <c r="N54" s="63">
        <v>2460.080300104183</v>
      </c>
      <c r="O54" s="68">
        <v>7632.66048417616</v>
      </c>
      <c r="P54" s="186">
        <v>0</v>
      </c>
      <c r="Q54" s="188">
        <v>0</v>
      </c>
      <c r="R54" s="187">
        <v>0</v>
      </c>
    </row>
    <row r="55" spans="2:18" ht="13.5">
      <c r="B55" s="8" t="s">
        <v>71</v>
      </c>
      <c r="C55" s="9"/>
      <c r="D55" s="67">
        <v>30788.839715742124</v>
      </c>
      <c r="E55" s="63">
        <v>21996.205040506557</v>
      </c>
      <c r="F55" s="63">
        <v>489.34253485615443</v>
      </c>
      <c r="G55" s="63">
        <v>399.98651400832404</v>
      </c>
      <c r="H55" s="63">
        <v>781.1520448293871</v>
      </c>
      <c r="I55" s="63">
        <v>357.0203930144662</v>
      </c>
      <c r="J55" s="63">
        <v>516.1462262567834</v>
      </c>
      <c r="K55" s="63">
        <v>415.0579455222604</v>
      </c>
      <c r="L55" s="68">
        <v>8792.634675235568</v>
      </c>
      <c r="M55" s="331">
        <v>158.22283145515905</v>
      </c>
      <c r="N55" s="63">
        <v>282.86598779845986</v>
      </c>
      <c r="O55" s="68">
        <v>774.7931547645144</v>
      </c>
      <c r="P55" s="186">
        <v>0</v>
      </c>
      <c r="Q55" s="188">
        <v>0</v>
      </c>
      <c r="R55" s="187">
        <v>0</v>
      </c>
    </row>
    <row r="56" spans="2:18" ht="13.5">
      <c r="B56" s="8" t="s">
        <v>73</v>
      </c>
      <c r="C56" s="9"/>
      <c r="D56" s="67">
        <v>39890.15413194026</v>
      </c>
      <c r="E56" s="63">
        <v>33038.72152375073</v>
      </c>
      <c r="F56" s="63">
        <v>3135.8077978980555</v>
      </c>
      <c r="G56" s="63">
        <v>6613.83574326518</v>
      </c>
      <c r="H56" s="63">
        <v>7868.889377154142</v>
      </c>
      <c r="I56" s="63">
        <v>6363.7481643845695</v>
      </c>
      <c r="J56" s="63">
        <v>7277.6232893042115</v>
      </c>
      <c r="K56" s="63">
        <v>1778.8171517445853</v>
      </c>
      <c r="L56" s="68">
        <v>6851.43260818949</v>
      </c>
      <c r="M56" s="331">
        <v>1111.4251411767057</v>
      </c>
      <c r="N56" s="63">
        <v>1295.1534187123</v>
      </c>
      <c r="O56" s="68">
        <v>4444.854048300485</v>
      </c>
      <c r="P56" s="186">
        <v>0</v>
      </c>
      <c r="Q56" s="188">
        <v>0</v>
      </c>
      <c r="R56" s="187">
        <v>0</v>
      </c>
    </row>
    <row r="57" spans="2:18" ht="13.5">
      <c r="B57" s="8" t="s">
        <v>75</v>
      </c>
      <c r="C57" s="9"/>
      <c r="D57" s="67">
        <v>42035.719086503894</v>
      </c>
      <c r="E57" s="63">
        <v>27998.028710152277</v>
      </c>
      <c r="F57" s="63">
        <v>3159.349616531068</v>
      </c>
      <c r="G57" s="63">
        <v>7736.995342075422</v>
      </c>
      <c r="H57" s="63">
        <v>6126.85922006217</v>
      </c>
      <c r="I57" s="63">
        <v>3947.8536384295217</v>
      </c>
      <c r="J57" s="63">
        <v>4389.900638234041</v>
      </c>
      <c r="K57" s="63">
        <v>2637.0702548200647</v>
      </c>
      <c r="L57" s="68">
        <v>14037.690376351618</v>
      </c>
      <c r="M57" s="331">
        <v>1362.4781300757961</v>
      </c>
      <c r="N57" s="63">
        <v>1856.3979621527103</v>
      </c>
      <c r="O57" s="68">
        <v>10818.814284123118</v>
      </c>
      <c r="P57" s="186">
        <v>0</v>
      </c>
      <c r="Q57" s="188">
        <v>0</v>
      </c>
      <c r="R57" s="187">
        <v>0</v>
      </c>
    </row>
    <row r="58" spans="2:18" ht="13.5">
      <c r="B58" s="8" t="s">
        <v>77</v>
      </c>
      <c r="C58" s="9"/>
      <c r="D58" s="67">
        <v>32556.248623087962</v>
      </c>
      <c r="E58" s="63">
        <v>21251.497045214695</v>
      </c>
      <c r="F58" s="63">
        <v>1400.0171385707727</v>
      </c>
      <c r="G58" s="63">
        <v>4716.143538235643</v>
      </c>
      <c r="H58" s="63">
        <v>5475.546639197488</v>
      </c>
      <c r="I58" s="63">
        <v>3464.346407750294</v>
      </c>
      <c r="J58" s="63">
        <v>3573.638046946017</v>
      </c>
      <c r="K58" s="63">
        <v>2621.8052745144855</v>
      </c>
      <c r="L58" s="68">
        <v>11304.751577873256</v>
      </c>
      <c r="M58" s="331">
        <v>1067.7516396864758</v>
      </c>
      <c r="N58" s="63">
        <v>1667.1012138752235</v>
      </c>
      <c r="O58" s="68">
        <v>8569.898724311559</v>
      </c>
      <c r="P58" s="186">
        <v>0</v>
      </c>
      <c r="Q58" s="188">
        <v>0</v>
      </c>
      <c r="R58" s="187">
        <v>0</v>
      </c>
    </row>
    <row r="59" spans="2:18" ht="13.5">
      <c r="B59" s="8" t="s">
        <v>79</v>
      </c>
      <c r="C59" s="9"/>
      <c r="D59" s="67">
        <v>22850.381609671957</v>
      </c>
      <c r="E59" s="63">
        <v>14503.182763180308</v>
      </c>
      <c r="F59" s="63">
        <v>1390.399316764818</v>
      </c>
      <c r="G59" s="63">
        <v>2995.137351081823</v>
      </c>
      <c r="H59" s="63">
        <v>3273.072033532364</v>
      </c>
      <c r="I59" s="63">
        <v>1747.112173791276</v>
      </c>
      <c r="J59" s="63">
        <v>2688.77183311233</v>
      </c>
      <c r="K59" s="63">
        <v>2408.6900548976982</v>
      </c>
      <c r="L59" s="68">
        <v>8347.198846491647</v>
      </c>
      <c r="M59" s="331">
        <v>866.870758377793</v>
      </c>
      <c r="N59" s="63">
        <v>1455.2357917859745</v>
      </c>
      <c r="O59" s="68">
        <v>6025.09229632788</v>
      </c>
      <c r="P59" s="186">
        <v>11801.934722946029</v>
      </c>
      <c r="Q59" s="188">
        <v>6808.185979609103</v>
      </c>
      <c r="R59" s="187">
        <v>4993.748743336938</v>
      </c>
    </row>
    <row r="60" spans="2:18" ht="13.5">
      <c r="B60" s="8" t="s">
        <v>81</v>
      </c>
      <c r="C60" s="9"/>
      <c r="D60" s="67">
        <v>21111.90570260623</v>
      </c>
      <c r="E60" s="63">
        <v>16563.181671781913</v>
      </c>
      <c r="F60" s="63">
        <v>1908.1631984799492</v>
      </c>
      <c r="G60" s="63">
        <v>3059.9709087569363</v>
      </c>
      <c r="H60" s="63">
        <v>3985.0620025427293</v>
      </c>
      <c r="I60" s="63">
        <v>2132.5916251805347</v>
      </c>
      <c r="J60" s="63">
        <v>2929.5620642932627</v>
      </c>
      <c r="K60" s="63">
        <v>2547.8318725285008</v>
      </c>
      <c r="L60" s="68">
        <v>4548.724030824304</v>
      </c>
      <c r="M60" s="331">
        <v>480.2741061723971</v>
      </c>
      <c r="N60" s="63">
        <v>882.3828561361582</v>
      </c>
      <c r="O60" s="68">
        <v>3186.067068515746</v>
      </c>
      <c r="P60" s="186">
        <v>0</v>
      </c>
      <c r="Q60" s="188">
        <v>0</v>
      </c>
      <c r="R60" s="187">
        <v>0</v>
      </c>
    </row>
    <row r="61" spans="2:18" ht="13.5">
      <c r="B61" s="8" t="s">
        <v>83</v>
      </c>
      <c r="C61" s="9"/>
      <c r="D61" s="67">
        <v>197723.73065527354</v>
      </c>
      <c r="E61" s="63">
        <v>110984.39029957545</v>
      </c>
      <c r="F61" s="63">
        <v>16659.586974165668</v>
      </c>
      <c r="G61" s="63">
        <v>21537.066261137443</v>
      </c>
      <c r="H61" s="63">
        <v>25270.00601591636</v>
      </c>
      <c r="I61" s="63">
        <v>15841.249473990229</v>
      </c>
      <c r="J61" s="63">
        <v>16137.659186957904</v>
      </c>
      <c r="K61" s="63">
        <v>15538.822387407872</v>
      </c>
      <c r="L61" s="68">
        <v>86739.34035569798</v>
      </c>
      <c r="M61" s="331">
        <v>7002.200577590779</v>
      </c>
      <c r="N61" s="63">
        <v>12602.804645554424</v>
      </c>
      <c r="O61" s="68">
        <v>67134.33513255285</v>
      </c>
      <c r="P61" s="186">
        <v>0</v>
      </c>
      <c r="Q61" s="188">
        <v>0</v>
      </c>
      <c r="R61" s="187">
        <v>0</v>
      </c>
    </row>
    <row r="62" spans="2:18" ht="13.5">
      <c r="B62" s="8" t="s">
        <v>85</v>
      </c>
      <c r="C62" s="9"/>
      <c r="D62" s="67">
        <v>23129.2944790154</v>
      </c>
      <c r="E62" s="63">
        <v>18483.48782239714</v>
      </c>
      <c r="F62" s="63">
        <v>4777.374079259214</v>
      </c>
      <c r="G62" s="63">
        <v>1718.7284448338444</v>
      </c>
      <c r="H62" s="63">
        <v>3455.2206002389726</v>
      </c>
      <c r="I62" s="63">
        <v>2465.8483131357675</v>
      </c>
      <c r="J62" s="63">
        <v>3264.887062070395</v>
      </c>
      <c r="K62" s="63">
        <v>2801.4293228589495</v>
      </c>
      <c r="L62" s="68">
        <v>4645.8066566182615</v>
      </c>
      <c r="M62" s="331">
        <v>936.4708761724257</v>
      </c>
      <c r="N62" s="63">
        <v>1186.5944915642904</v>
      </c>
      <c r="O62" s="68">
        <v>2522.741288881543</v>
      </c>
      <c r="P62" s="186">
        <v>702.7300387815061</v>
      </c>
      <c r="Q62" s="188">
        <v>540.7086000852664</v>
      </c>
      <c r="R62" s="187">
        <v>162.02143869623848</v>
      </c>
    </row>
    <row r="63" spans="2:18" ht="13.5">
      <c r="B63" s="8" t="s">
        <v>87</v>
      </c>
      <c r="C63" s="9"/>
      <c r="D63" s="67">
        <v>19878.29778911705</v>
      </c>
      <c r="E63" s="63">
        <v>14089.287212098707</v>
      </c>
      <c r="F63" s="63">
        <v>1428.1680061620991</v>
      </c>
      <c r="G63" s="63">
        <v>3284.6142030430274</v>
      </c>
      <c r="H63" s="63">
        <v>2495.571228314269</v>
      </c>
      <c r="I63" s="63">
        <v>1837.588554168114</v>
      </c>
      <c r="J63" s="63">
        <v>3271.7743639319647</v>
      </c>
      <c r="K63" s="63">
        <v>1771.5708564792271</v>
      </c>
      <c r="L63" s="68">
        <v>5789.010577018348</v>
      </c>
      <c r="M63" s="331">
        <v>657.5995777116221</v>
      </c>
      <c r="N63" s="63">
        <v>543.9931808041937</v>
      </c>
      <c r="O63" s="68">
        <v>4587.41781850254</v>
      </c>
      <c r="P63" s="186">
        <v>0</v>
      </c>
      <c r="Q63" s="188">
        <v>0</v>
      </c>
      <c r="R63" s="187">
        <v>0</v>
      </c>
    </row>
    <row r="64" spans="2:18" ht="13.5">
      <c r="B64" s="8" t="s">
        <v>89</v>
      </c>
      <c r="C64" s="9"/>
      <c r="D64" s="67">
        <v>32430.869355962026</v>
      </c>
      <c r="E64" s="63">
        <v>21878.680751313288</v>
      </c>
      <c r="F64" s="63">
        <v>2550.436882710195</v>
      </c>
      <c r="G64" s="63">
        <v>2807.0053005088484</v>
      </c>
      <c r="H64" s="63">
        <v>5147.535395599009</v>
      </c>
      <c r="I64" s="63">
        <v>3346.4227635026814</v>
      </c>
      <c r="J64" s="63">
        <v>4862.0136155618475</v>
      </c>
      <c r="K64" s="63">
        <v>3165.2667934307165</v>
      </c>
      <c r="L64" s="68">
        <v>10552.18860464871</v>
      </c>
      <c r="M64" s="331">
        <v>1015.5149780997366</v>
      </c>
      <c r="N64" s="63">
        <v>2000.1696305499531</v>
      </c>
      <c r="O64" s="68">
        <v>7536.5039959990145</v>
      </c>
      <c r="P64" s="186">
        <v>0</v>
      </c>
      <c r="Q64" s="188">
        <v>0</v>
      </c>
      <c r="R64" s="187">
        <v>0</v>
      </c>
    </row>
    <row r="65" spans="2:18" ht="13.5">
      <c r="B65" s="8" t="s">
        <v>91</v>
      </c>
      <c r="C65" s="9"/>
      <c r="D65" s="67">
        <v>21573.725249857307</v>
      </c>
      <c r="E65" s="63">
        <v>12899.947238534163</v>
      </c>
      <c r="F65" s="63">
        <v>1777.614726249294</v>
      </c>
      <c r="G65" s="63">
        <v>1201.4801090781198</v>
      </c>
      <c r="H65" s="63">
        <v>3418.3331065804623</v>
      </c>
      <c r="I65" s="63">
        <v>1890.0695764564834</v>
      </c>
      <c r="J65" s="63">
        <v>2245.740276016053</v>
      </c>
      <c r="K65" s="63">
        <v>2366.7094441537542</v>
      </c>
      <c r="L65" s="68">
        <v>8673.778011323142</v>
      </c>
      <c r="M65" s="331">
        <v>883.0897324512879</v>
      </c>
      <c r="N65" s="63">
        <v>1946.023538411823</v>
      </c>
      <c r="O65" s="68">
        <v>5844.664740460027</v>
      </c>
      <c r="P65" s="186">
        <v>0</v>
      </c>
      <c r="Q65" s="188">
        <v>0</v>
      </c>
      <c r="R65" s="187">
        <v>0</v>
      </c>
    </row>
    <row r="66" spans="2:18" ht="13.5">
      <c r="B66" s="8" t="s">
        <v>93</v>
      </c>
      <c r="C66" s="9"/>
      <c r="D66" s="67">
        <v>20430.445577880124</v>
      </c>
      <c r="E66" s="63">
        <v>14637.187488856684</v>
      </c>
      <c r="F66" s="63">
        <v>1913.8873761199286</v>
      </c>
      <c r="G66" s="63">
        <v>1723.3715176114808</v>
      </c>
      <c r="H66" s="63">
        <v>3521.107465292166</v>
      </c>
      <c r="I66" s="63">
        <v>3138.32715349534</v>
      </c>
      <c r="J66" s="63">
        <v>3678.8296955411465</v>
      </c>
      <c r="K66" s="63">
        <v>661.6642807966064</v>
      </c>
      <c r="L66" s="68">
        <v>5793.258089023474</v>
      </c>
      <c r="M66" s="331">
        <v>448.90118237824123</v>
      </c>
      <c r="N66" s="63">
        <v>1490.5965800334309</v>
      </c>
      <c r="O66" s="68">
        <v>3853.760326611804</v>
      </c>
      <c r="P66" s="186">
        <v>1209.852805657048</v>
      </c>
      <c r="Q66" s="188">
        <v>992.0216716797019</v>
      </c>
      <c r="R66" s="187">
        <v>217.8311339773477</v>
      </c>
    </row>
    <row r="67" spans="2:18" ht="13.5">
      <c r="B67" s="8" t="s">
        <v>95</v>
      </c>
      <c r="C67" s="9" t="s">
        <v>138</v>
      </c>
      <c r="D67" s="67">
        <v>5038.985638845885</v>
      </c>
      <c r="E67" s="63">
        <v>3791.3460270664214</v>
      </c>
      <c r="F67" s="63">
        <v>411.92139117348773</v>
      </c>
      <c r="G67" s="63">
        <v>815.2872846927804</v>
      </c>
      <c r="H67" s="63">
        <v>854.1807213699182</v>
      </c>
      <c r="I67" s="63">
        <v>683.2064095826362</v>
      </c>
      <c r="J67" s="63">
        <v>723.3820235375806</v>
      </c>
      <c r="K67" s="63">
        <v>303.3681967100164</v>
      </c>
      <c r="L67" s="68">
        <v>1247.6396117794652</v>
      </c>
      <c r="M67" s="331">
        <v>334.8856044691964</v>
      </c>
      <c r="N67" s="63">
        <v>272.3573861605467</v>
      </c>
      <c r="O67" s="68">
        <v>640.3966211497218</v>
      </c>
      <c r="P67" s="186">
        <v>0</v>
      </c>
      <c r="Q67" s="188">
        <v>0</v>
      </c>
      <c r="R67" s="187">
        <v>0</v>
      </c>
    </row>
    <row r="68" spans="2:18" ht="13.5">
      <c r="B68" s="8" t="s">
        <v>97</v>
      </c>
      <c r="C68" s="9" t="s">
        <v>139</v>
      </c>
      <c r="D68" s="67">
        <v>11779.09506984223</v>
      </c>
      <c r="E68" s="63">
        <v>7253.999813031288</v>
      </c>
      <c r="F68" s="63">
        <v>238.85717472058525</v>
      </c>
      <c r="G68" s="63">
        <v>665.4285714285711</v>
      </c>
      <c r="H68" s="63">
        <v>1720.2381809523802</v>
      </c>
      <c r="I68" s="63">
        <v>2409.0952380952344</v>
      </c>
      <c r="J68" s="63">
        <v>1877.2378287868974</v>
      </c>
      <c r="K68" s="63">
        <v>343.14281904761873</v>
      </c>
      <c r="L68" s="68">
        <v>4525.095256810943</v>
      </c>
      <c r="M68" s="331">
        <v>148.09526733726202</v>
      </c>
      <c r="N68" s="63">
        <v>1094.380952380951</v>
      </c>
      <c r="O68" s="68">
        <v>3282.619037092729</v>
      </c>
      <c r="P68" s="186">
        <v>0</v>
      </c>
      <c r="Q68" s="188">
        <v>0</v>
      </c>
      <c r="R68" s="187">
        <v>0</v>
      </c>
    </row>
    <row r="69" spans="2:18" ht="13.5">
      <c r="B69" s="8" t="s">
        <v>97</v>
      </c>
      <c r="C69" s="9" t="s">
        <v>140</v>
      </c>
      <c r="D69" s="67">
        <v>7371.104583407548</v>
      </c>
      <c r="E69" s="63">
        <v>5378.273830255331</v>
      </c>
      <c r="F69" s="63">
        <v>86.96211043579461</v>
      </c>
      <c r="G69" s="63">
        <v>720.8141150861424</v>
      </c>
      <c r="H69" s="63">
        <v>1079.1668739295392</v>
      </c>
      <c r="I69" s="63">
        <v>938.1674382471887</v>
      </c>
      <c r="J69" s="63">
        <v>2311.9119358593016</v>
      </c>
      <c r="K69" s="63">
        <v>241.25135669736608</v>
      </c>
      <c r="L69" s="68">
        <v>1992.8307531522123</v>
      </c>
      <c r="M69" s="331">
        <v>154.57149015043746</v>
      </c>
      <c r="N69" s="63">
        <v>545.6020277783481</v>
      </c>
      <c r="O69" s="68">
        <v>1292.6572352234264</v>
      </c>
      <c r="P69" s="186">
        <v>0</v>
      </c>
      <c r="Q69" s="188">
        <v>0</v>
      </c>
      <c r="R69" s="187">
        <v>0</v>
      </c>
    </row>
    <row r="70" spans="2:18" ht="13.5">
      <c r="B70" s="8" t="s">
        <v>100</v>
      </c>
      <c r="C70" s="9" t="s">
        <v>141</v>
      </c>
      <c r="D70" s="67">
        <v>8338.589574121203</v>
      </c>
      <c r="E70" s="63">
        <v>5661.7264933582455</v>
      </c>
      <c r="F70" s="63">
        <v>959.6023832816813</v>
      </c>
      <c r="G70" s="63">
        <v>852.3047937353163</v>
      </c>
      <c r="H70" s="63">
        <v>1135.5266370178686</v>
      </c>
      <c r="I70" s="63">
        <v>750.7883122047526</v>
      </c>
      <c r="J70" s="63">
        <v>860.9711390753606</v>
      </c>
      <c r="K70" s="63">
        <v>1102.5332280432683</v>
      </c>
      <c r="L70" s="68">
        <v>2676.8630807629575</v>
      </c>
      <c r="M70" s="331">
        <v>474.9656029480999</v>
      </c>
      <c r="N70" s="63">
        <v>657.7308615512407</v>
      </c>
      <c r="O70" s="68">
        <v>1544.1666162636157</v>
      </c>
      <c r="P70" s="186">
        <v>1849.2599287837288</v>
      </c>
      <c r="Q70" s="188">
        <v>1097.37303831514</v>
      </c>
      <c r="R70" s="187">
        <v>751.8868904685941</v>
      </c>
    </row>
    <row r="71" spans="2:18" ht="13.5">
      <c r="B71" s="8" t="s">
        <v>102</v>
      </c>
      <c r="C71" s="9" t="s">
        <v>142</v>
      </c>
      <c r="D71" s="67">
        <v>17666.12155864583</v>
      </c>
      <c r="E71" s="63">
        <v>12631.225617292324</v>
      </c>
      <c r="F71" s="63">
        <v>1457.8028533144552</v>
      </c>
      <c r="G71" s="63">
        <v>986.1394659050983</v>
      </c>
      <c r="H71" s="63">
        <v>2214.072784571746</v>
      </c>
      <c r="I71" s="63">
        <v>3214.233193204177</v>
      </c>
      <c r="J71" s="63">
        <v>2721.1461407591314</v>
      </c>
      <c r="K71" s="63">
        <v>2037.8311795377144</v>
      </c>
      <c r="L71" s="68">
        <v>5034.8959413535</v>
      </c>
      <c r="M71" s="331">
        <v>404.9082896631362</v>
      </c>
      <c r="N71" s="63">
        <v>1374.939939648652</v>
      </c>
      <c r="O71" s="68">
        <v>3255.047712041712</v>
      </c>
      <c r="P71" s="186">
        <v>0</v>
      </c>
      <c r="Q71" s="188">
        <v>0</v>
      </c>
      <c r="R71" s="187">
        <v>0</v>
      </c>
    </row>
    <row r="72" spans="2:18" ht="13.5">
      <c r="B72" s="8" t="s">
        <v>102</v>
      </c>
      <c r="C72" s="9" t="s">
        <v>143</v>
      </c>
      <c r="D72" s="67">
        <v>3216.2910037454003</v>
      </c>
      <c r="E72" s="63">
        <v>2321.9117365399234</v>
      </c>
      <c r="F72" s="63">
        <v>829.768238279119</v>
      </c>
      <c r="G72" s="63">
        <v>87.27792205409573</v>
      </c>
      <c r="H72" s="63">
        <v>349.5981326281892</v>
      </c>
      <c r="I72" s="63">
        <v>290.2296839351243</v>
      </c>
      <c r="J72" s="63">
        <v>290.42052574902436</v>
      </c>
      <c r="K72" s="63">
        <v>474.617233894371</v>
      </c>
      <c r="L72" s="68">
        <v>894.3792672054764</v>
      </c>
      <c r="M72" s="331">
        <v>145.30778602040098</v>
      </c>
      <c r="N72" s="63">
        <v>241.27194270287058</v>
      </c>
      <c r="O72" s="68">
        <v>507.79953848220487</v>
      </c>
      <c r="P72" s="186">
        <v>376.66060671717815</v>
      </c>
      <c r="Q72" s="188">
        <v>276.1594913091614</v>
      </c>
      <c r="R72" s="187">
        <v>100.50111540801583</v>
      </c>
    </row>
    <row r="73" spans="2:18" ht="13.5">
      <c r="B73" s="8" t="s">
        <v>102</v>
      </c>
      <c r="C73" s="9" t="s">
        <v>144</v>
      </c>
      <c r="D73" s="67">
        <v>8544.782116482667</v>
      </c>
      <c r="E73" s="63">
        <v>6466.700513146288</v>
      </c>
      <c r="F73" s="63">
        <v>2347.0980656739007</v>
      </c>
      <c r="G73" s="63">
        <v>469.540575171144</v>
      </c>
      <c r="H73" s="63">
        <v>1280.5782950752648</v>
      </c>
      <c r="I73" s="63">
        <v>1070.3501352082747</v>
      </c>
      <c r="J73" s="63">
        <v>1186.461089744073</v>
      </c>
      <c r="K73" s="63">
        <v>112.67235227363165</v>
      </c>
      <c r="L73" s="68">
        <v>2078.081603336374</v>
      </c>
      <c r="M73" s="331">
        <v>270.48804533972907</v>
      </c>
      <c r="N73" s="63">
        <v>715.7021038912669</v>
      </c>
      <c r="O73" s="68">
        <v>1091.8914541053794</v>
      </c>
      <c r="P73" s="186">
        <v>1097.3870229983304</v>
      </c>
      <c r="Q73" s="188">
        <v>829.9419662416398</v>
      </c>
      <c r="R73" s="187">
        <v>267.44505675669285</v>
      </c>
    </row>
    <row r="74" spans="2:18" ht="13.5">
      <c r="B74" s="264" t="s">
        <v>106</v>
      </c>
      <c r="C74" s="9" t="s">
        <v>145</v>
      </c>
      <c r="D74" s="67">
        <v>5268.846351036748</v>
      </c>
      <c r="E74" s="63">
        <v>3818.918275389227</v>
      </c>
      <c r="F74" s="63">
        <v>217.4048094806594</v>
      </c>
      <c r="G74" s="63">
        <v>303.46377493259774</v>
      </c>
      <c r="H74" s="63">
        <v>655.0096569631404</v>
      </c>
      <c r="I74" s="63">
        <v>595.6236577154663</v>
      </c>
      <c r="J74" s="63">
        <v>1470.1517170191003</v>
      </c>
      <c r="K74" s="63">
        <v>577.2646592782614</v>
      </c>
      <c r="L74" s="68">
        <v>1449.9280756475225</v>
      </c>
      <c r="M74" s="331">
        <v>97.58928993792796</v>
      </c>
      <c r="N74" s="63">
        <v>315.015040499477</v>
      </c>
      <c r="O74" s="68">
        <v>1037.3237452101175</v>
      </c>
      <c r="P74" s="186">
        <v>0</v>
      </c>
      <c r="Q74" s="188">
        <v>0</v>
      </c>
      <c r="R74" s="187">
        <v>0</v>
      </c>
    </row>
    <row r="75" spans="2:18" ht="13.5">
      <c r="B75" s="264" t="s">
        <v>106</v>
      </c>
      <c r="C75" s="9" t="s">
        <v>146</v>
      </c>
      <c r="D75" s="67">
        <v>9027.536860471042</v>
      </c>
      <c r="E75" s="63">
        <v>5848.147282534043</v>
      </c>
      <c r="F75" s="63">
        <v>289.7042774193813</v>
      </c>
      <c r="G75" s="63">
        <v>972.9931206191782</v>
      </c>
      <c r="H75" s="63">
        <v>1244.5477866997526</v>
      </c>
      <c r="I75" s="63">
        <v>804.1342726369794</v>
      </c>
      <c r="J75" s="63">
        <v>1793.9594466676763</v>
      </c>
      <c r="K75" s="63">
        <v>742.8083784910743</v>
      </c>
      <c r="L75" s="68">
        <v>3179.3895779369946</v>
      </c>
      <c r="M75" s="331">
        <v>415.52558013271585</v>
      </c>
      <c r="N75" s="63">
        <v>963.7807244630383</v>
      </c>
      <c r="O75" s="68">
        <v>1800.0832733412426</v>
      </c>
      <c r="P75" s="186">
        <v>0</v>
      </c>
      <c r="Q75" s="188">
        <v>0</v>
      </c>
      <c r="R75" s="187">
        <v>0</v>
      </c>
    </row>
    <row r="76" spans="2:18" ht="14.25" thickBot="1">
      <c r="B76" s="265" t="s">
        <v>106</v>
      </c>
      <c r="C76" s="51" t="s">
        <v>147</v>
      </c>
      <c r="D76" s="69">
        <v>4523.507142289796</v>
      </c>
      <c r="E76" s="70">
        <v>3334.418850781789</v>
      </c>
      <c r="F76" s="70">
        <v>1300.5706412502732</v>
      </c>
      <c r="G76" s="70">
        <v>344.25810168197387</v>
      </c>
      <c r="H76" s="70">
        <v>590.7143733199825</v>
      </c>
      <c r="I76" s="70">
        <v>409.1479992037179</v>
      </c>
      <c r="J76" s="70">
        <v>486.3026048867009</v>
      </c>
      <c r="K76" s="70">
        <v>203.42513043914184</v>
      </c>
      <c r="L76" s="71">
        <v>1189.0882915080058</v>
      </c>
      <c r="M76" s="332">
        <v>71.51860163968482</v>
      </c>
      <c r="N76" s="70">
        <v>451.44878160512206</v>
      </c>
      <c r="O76" s="71">
        <v>666.1209082631989</v>
      </c>
      <c r="P76" s="192">
        <v>0</v>
      </c>
      <c r="Q76" s="194">
        <v>0</v>
      </c>
      <c r="R76" s="193">
        <v>0</v>
      </c>
    </row>
    <row r="77" spans="1:18" ht="6" customHeight="1" thickBot="1">
      <c r="A77" s="4"/>
      <c r="B77" s="52"/>
      <c r="C77" s="52"/>
      <c r="P77" s="198"/>
      <c r="Q77" s="198"/>
      <c r="R77" s="198"/>
    </row>
    <row r="78" spans="2:18" ht="14.25" thickBot="1">
      <c r="B78" s="432" t="s">
        <v>157</v>
      </c>
      <c r="C78" s="433"/>
      <c r="D78" s="410">
        <f aca="true" t="shared" si="0" ref="D78:R78">SUM(D82:D84)</f>
        <v>2530161.9485421567</v>
      </c>
      <c r="E78" s="411">
        <f t="shared" si="0"/>
        <v>1697122.971110802</v>
      </c>
      <c r="F78" s="411">
        <f t="shared" si="0"/>
        <v>345146.53503063315</v>
      </c>
      <c r="G78" s="411">
        <f t="shared" si="0"/>
        <v>282838.6903584016</v>
      </c>
      <c r="H78" s="411">
        <f t="shared" si="0"/>
        <v>339048.9761320327</v>
      </c>
      <c r="I78" s="411">
        <f t="shared" si="0"/>
        <v>213753.05593290756</v>
      </c>
      <c r="J78" s="411">
        <f t="shared" si="0"/>
        <v>268105.6800022541</v>
      </c>
      <c r="K78" s="411">
        <f t="shared" si="0"/>
        <v>212553.02275068936</v>
      </c>
      <c r="L78" s="412">
        <f t="shared" si="0"/>
        <v>833038.9774313548</v>
      </c>
      <c r="M78" s="413">
        <f t="shared" si="0"/>
        <v>100045.78487530901</v>
      </c>
      <c r="N78" s="411">
        <f t="shared" si="0"/>
        <v>151809.28109243658</v>
      </c>
      <c r="O78" s="412">
        <f t="shared" si="0"/>
        <v>559683.2463949893</v>
      </c>
      <c r="P78" s="414">
        <f t="shared" si="0"/>
        <v>239026.37952109316</v>
      </c>
      <c r="Q78" s="415">
        <f t="shared" si="0"/>
        <v>147317.28359814815</v>
      </c>
      <c r="R78" s="416">
        <f t="shared" si="0"/>
        <v>91709.0959229452</v>
      </c>
    </row>
    <row r="79" spans="1:18" ht="9.75" customHeight="1" thickBot="1">
      <c r="A79" s="4"/>
      <c r="B79" s="52"/>
      <c r="C79" s="52"/>
      <c r="P79" s="198"/>
      <c r="Q79" s="198"/>
      <c r="R79" s="198"/>
    </row>
    <row r="80" spans="2:18" ht="14.25" thickBot="1">
      <c r="B80" s="429" t="s">
        <v>413</v>
      </c>
      <c r="C80" s="460"/>
      <c r="D80" s="548" t="s">
        <v>429</v>
      </c>
      <c r="E80" s="549"/>
      <c r="F80" s="549"/>
      <c r="G80" s="549"/>
      <c r="H80" s="549"/>
      <c r="I80" s="549"/>
      <c r="J80" s="549"/>
      <c r="K80" s="549"/>
      <c r="L80" s="549"/>
      <c r="M80" s="549"/>
      <c r="N80" s="549"/>
      <c r="O80" s="444"/>
      <c r="P80" s="528" t="s">
        <v>402</v>
      </c>
      <c r="Q80" s="529"/>
      <c r="R80" s="530"/>
    </row>
    <row r="81" spans="2:18" ht="29.25" customHeight="1" thickBot="1">
      <c r="B81" s="423"/>
      <c r="C81" s="461"/>
      <c r="D81" s="246" t="s">
        <v>216</v>
      </c>
      <c r="E81" s="328" t="s">
        <v>217</v>
      </c>
      <c r="F81" s="247" t="s">
        <v>332</v>
      </c>
      <c r="G81" s="247" t="s">
        <v>333</v>
      </c>
      <c r="H81" s="247" t="s">
        <v>334</v>
      </c>
      <c r="I81" s="247" t="s">
        <v>335</v>
      </c>
      <c r="J81" s="247" t="s">
        <v>336</v>
      </c>
      <c r="K81" s="247" t="s">
        <v>337</v>
      </c>
      <c r="L81" s="329" t="s">
        <v>406</v>
      </c>
      <c r="M81" s="325" t="s">
        <v>338</v>
      </c>
      <c r="N81" s="247" t="s">
        <v>339</v>
      </c>
      <c r="O81" s="248" t="s">
        <v>340</v>
      </c>
      <c r="P81" s="322" t="s">
        <v>158</v>
      </c>
      <c r="Q81" s="323" t="s">
        <v>404</v>
      </c>
      <c r="R81" s="324" t="s">
        <v>405</v>
      </c>
    </row>
    <row r="82" spans="2:18" ht="13.5">
      <c r="B82" s="429" t="s">
        <v>154</v>
      </c>
      <c r="C82" s="430"/>
      <c r="D82" s="73">
        <f>SUM(D5:D28)</f>
        <v>543860.0324971775</v>
      </c>
      <c r="E82" s="74">
        <f aca="true" t="shared" si="1" ref="E82:O82">SUM(E5:E28)</f>
        <v>333558.6422911618</v>
      </c>
      <c r="F82" s="74">
        <f t="shared" si="1"/>
        <v>161636.96018771434</v>
      </c>
      <c r="G82" s="74">
        <f t="shared" si="1"/>
        <v>39424.65989229344</v>
      </c>
      <c r="H82" s="74">
        <f t="shared" si="1"/>
        <v>43164.571839651784</v>
      </c>
      <c r="I82" s="74">
        <f t="shared" si="1"/>
        <v>23544.92911930307</v>
      </c>
      <c r="J82" s="74">
        <f t="shared" si="1"/>
        <v>34748.22033218076</v>
      </c>
      <c r="K82" s="74">
        <f t="shared" si="1"/>
        <v>31039.300920018504</v>
      </c>
      <c r="L82" s="75">
        <f t="shared" si="1"/>
        <v>210301.39020601555</v>
      </c>
      <c r="M82" s="326">
        <f t="shared" si="1"/>
        <v>30014.802389354452</v>
      </c>
      <c r="N82" s="74">
        <f t="shared" si="1"/>
        <v>36803.70189556305</v>
      </c>
      <c r="O82" s="75">
        <f t="shared" si="1"/>
        <v>143482.88592109812</v>
      </c>
      <c r="P82" s="200">
        <f>SUM(P5:P28)</f>
        <v>178529.60295942306</v>
      </c>
      <c r="Q82" s="202">
        <f>SUM(Q5:Q28)</f>
        <v>107839.09137796918</v>
      </c>
      <c r="R82" s="201">
        <f>SUM(R5:R28)</f>
        <v>70690.51158145414</v>
      </c>
    </row>
    <row r="83" spans="2:18" ht="14.25" thickBot="1">
      <c r="B83" s="423" t="s">
        <v>155</v>
      </c>
      <c r="C83" s="424"/>
      <c r="D83" s="76">
        <f>SUM(D29:D35)</f>
        <v>258754.99300514007</v>
      </c>
      <c r="E83" s="77">
        <f aca="true" t="shared" si="2" ref="E83:O83">SUM(E29:E35)</f>
        <v>185938.7624413817</v>
      </c>
      <c r="F83" s="77">
        <f t="shared" si="2"/>
        <v>35552.64819056328</v>
      </c>
      <c r="G83" s="77">
        <f t="shared" si="2"/>
        <v>26644.82973842437</v>
      </c>
      <c r="H83" s="77">
        <f t="shared" si="2"/>
        <v>45456.132417873116</v>
      </c>
      <c r="I83" s="77">
        <f t="shared" si="2"/>
        <v>22008.417748219144</v>
      </c>
      <c r="J83" s="77">
        <f t="shared" si="2"/>
        <v>26331.50674576442</v>
      </c>
      <c r="K83" s="77">
        <f t="shared" si="2"/>
        <v>29945.227600537324</v>
      </c>
      <c r="L83" s="78">
        <f t="shared" si="2"/>
        <v>72816.23056375845</v>
      </c>
      <c r="M83" s="327">
        <f t="shared" si="2"/>
        <v>10664.57705766589</v>
      </c>
      <c r="N83" s="77">
        <f t="shared" si="2"/>
        <v>17632.159458697493</v>
      </c>
      <c r="O83" s="78">
        <f t="shared" si="2"/>
        <v>44519.49404739506</v>
      </c>
      <c r="P83" s="204">
        <f>SUM(P29:P35)</f>
        <v>25393.159228268814</v>
      </c>
      <c r="Q83" s="206">
        <f>SUM(Q29:Q35)</f>
        <v>17166.624764613374</v>
      </c>
      <c r="R83" s="205">
        <f>SUM(R29:R35)</f>
        <v>8226.534463655313</v>
      </c>
    </row>
    <row r="84" spans="2:18" ht="13.5" hidden="1">
      <c r="B84" s="425" t="s">
        <v>156</v>
      </c>
      <c r="C84" s="426"/>
      <c r="D84" s="348">
        <f>SUM(D36:D76)</f>
        <v>1727546.9230398391</v>
      </c>
      <c r="E84" s="349">
        <f aca="true" t="shared" si="3" ref="E84:O84">SUM(E36:E76)</f>
        <v>1177625.5663782584</v>
      </c>
      <c r="F84" s="349">
        <f t="shared" si="3"/>
        <v>147956.92665235553</v>
      </c>
      <c r="G84" s="349">
        <f t="shared" si="3"/>
        <v>216769.20072768378</v>
      </c>
      <c r="H84" s="349">
        <f t="shared" si="3"/>
        <v>250428.27187450783</v>
      </c>
      <c r="I84" s="349">
        <f t="shared" si="3"/>
        <v>168199.70906538537</v>
      </c>
      <c r="J84" s="349">
        <f t="shared" si="3"/>
        <v>207025.9529243089</v>
      </c>
      <c r="K84" s="349">
        <f t="shared" si="3"/>
        <v>151568.49423013354</v>
      </c>
      <c r="L84" s="350">
        <f t="shared" si="3"/>
        <v>549921.3566615809</v>
      </c>
      <c r="M84" s="351">
        <f t="shared" si="3"/>
        <v>59366.40542828866</v>
      </c>
      <c r="N84" s="349">
        <f t="shared" si="3"/>
        <v>97373.41973817603</v>
      </c>
      <c r="O84" s="350">
        <f t="shared" si="3"/>
        <v>371680.8664264962</v>
      </c>
      <c r="P84" s="352">
        <f>SUM(P36:P76)</f>
        <v>35103.61733340128</v>
      </c>
      <c r="Q84" s="353">
        <f>SUM(Q36:Q76)</f>
        <v>22311.567455565593</v>
      </c>
      <c r="R84" s="354">
        <f>SUM(R36:R76)</f>
        <v>12792.049877835749</v>
      </c>
    </row>
    <row r="85" spans="2:13" ht="6.75" customHeight="1">
      <c r="B85" s="1"/>
      <c r="C85" s="1"/>
      <c r="M85" s="72">
        <f>SUM(M78:O78)</f>
        <v>811538.3123627349</v>
      </c>
    </row>
    <row r="86" spans="2:6" ht="13.5">
      <c r="B86" s="1" t="s">
        <v>384</v>
      </c>
      <c r="F86" s="72"/>
    </row>
    <row r="88" ht="13.5">
      <c r="B88" s="4"/>
    </row>
  </sheetData>
  <sheetProtection/>
  <mergeCells count="10">
    <mergeCell ref="P3:R3"/>
    <mergeCell ref="P80:R80"/>
    <mergeCell ref="D3:O3"/>
    <mergeCell ref="B84:C84"/>
    <mergeCell ref="B78:C78"/>
    <mergeCell ref="B3:C4"/>
    <mergeCell ref="B82:C82"/>
    <mergeCell ref="B83:C83"/>
    <mergeCell ref="B80:C81"/>
    <mergeCell ref="D80:O80"/>
  </mergeCells>
  <printOptions horizontalCentered="1"/>
  <pageMargins left="0.7874015748031497" right="0.1968503937007874" top="0.5905511811023623" bottom="0.3937007874015748" header="0.31496062992125984" footer="0.1968503937007874"/>
  <pageSetup horizontalDpi="300" verticalDpi="300" orientation="portrait" paperSize="9" scale="71" r:id="rId1"/>
  <headerFooter alignWithMargins="0">
    <oddFooter xml:space="preserve">&amp;C&amp;14&amp;P+49 </oddFooter>
  </headerFooter>
  <colBreaks count="1" manualBreakCount="1">
    <brk id="18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6"/>
  </sheetPr>
  <dimension ref="A1:P87"/>
  <sheetViews>
    <sheetView view="pageBreakPreview" zoomScale="75" zoomScaleSheetLayoutView="75" zoomScalePageLayoutView="0" workbookViewId="0" topLeftCell="A1">
      <selection activeCell="N21" sqref="N21"/>
    </sheetView>
  </sheetViews>
  <sheetFormatPr defaultColWidth="9.140625" defaultRowHeight="15"/>
  <cols>
    <col min="2" max="2" width="7.140625" style="0" customWidth="1"/>
    <col min="3" max="3" width="9.28125" style="0" customWidth="1"/>
    <col min="4" max="6" width="10.57421875" style="0" customWidth="1"/>
    <col min="7" max="7" width="12.421875" style="274" hidden="1" customWidth="1"/>
    <col min="8" max="10" width="10.57421875" style="0" customWidth="1"/>
    <col min="11" max="11" width="12.421875" style="274" hidden="1" customWidth="1"/>
  </cols>
  <sheetData>
    <row r="1" spans="2:11" s="290" customFormat="1" ht="14.25" thickBot="1">
      <c r="B1" s="290" t="s">
        <v>407</v>
      </c>
      <c r="G1" s="292"/>
      <c r="K1" s="292"/>
    </row>
    <row r="2" spans="2:16" ht="13.5" customHeight="1">
      <c r="B2" s="429" t="s">
        <v>409</v>
      </c>
      <c r="C2" s="430"/>
      <c r="D2" s="429" t="s">
        <v>330</v>
      </c>
      <c r="E2" s="428"/>
      <c r="F2" s="430"/>
      <c r="G2" s="550" t="s">
        <v>379</v>
      </c>
      <c r="H2" s="429" t="s">
        <v>331</v>
      </c>
      <c r="I2" s="428"/>
      <c r="J2" s="430"/>
      <c r="K2" s="550" t="s">
        <v>380</v>
      </c>
      <c r="L2" s="245"/>
      <c r="M2" s="527"/>
      <c r="N2" s="527"/>
      <c r="O2" s="527"/>
      <c r="P2" s="527"/>
    </row>
    <row r="3" spans="2:11" ht="14.25" thickBot="1">
      <c r="B3" s="423"/>
      <c r="C3" s="424"/>
      <c r="D3" s="166" t="s">
        <v>327</v>
      </c>
      <c r="E3" s="173" t="s">
        <v>328</v>
      </c>
      <c r="F3" s="167" t="s">
        <v>329</v>
      </c>
      <c r="G3" s="551"/>
      <c r="H3" s="166" t="s">
        <v>327</v>
      </c>
      <c r="I3" s="173" t="s">
        <v>328</v>
      </c>
      <c r="J3" s="167" t="s">
        <v>329</v>
      </c>
      <c r="K3" s="551"/>
    </row>
    <row r="4" spans="1:11" ht="13.5">
      <c r="A4" s="1" t="s">
        <v>0</v>
      </c>
      <c r="B4" s="15" t="s">
        <v>1</v>
      </c>
      <c r="C4" s="16" t="s">
        <v>325</v>
      </c>
      <c r="D4" s="170">
        <v>4</v>
      </c>
      <c r="E4" s="168">
        <v>1</v>
      </c>
      <c r="F4" s="46">
        <v>0</v>
      </c>
      <c r="G4" s="275">
        <v>0</v>
      </c>
      <c r="H4" s="170">
        <v>4</v>
      </c>
      <c r="I4" s="168">
        <v>1</v>
      </c>
      <c r="J4" s="46">
        <v>0</v>
      </c>
      <c r="K4" s="285">
        <v>0</v>
      </c>
    </row>
    <row r="5" spans="1:11" ht="13.5">
      <c r="A5" s="1" t="s">
        <v>2</v>
      </c>
      <c r="B5" s="8" t="s">
        <v>1</v>
      </c>
      <c r="C5" s="9" t="s">
        <v>109</v>
      </c>
      <c r="D5" s="87">
        <v>5</v>
      </c>
      <c r="E5" s="169">
        <v>3</v>
      </c>
      <c r="F5" s="47">
        <v>0</v>
      </c>
      <c r="G5" s="276">
        <v>0</v>
      </c>
      <c r="H5" s="87">
        <v>5</v>
      </c>
      <c r="I5" s="169">
        <v>3</v>
      </c>
      <c r="J5" s="47">
        <v>0</v>
      </c>
      <c r="K5" s="286">
        <v>0</v>
      </c>
    </row>
    <row r="6" spans="1:11" ht="13.5">
      <c r="A6" s="1" t="s">
        <v>3</v>
      </c>
      <c r="B6" s="8" t="s">
        <v>1</v>
      </c>
      <c r="C6" s="9" t="s">
        <v>110</v>
      </c>
      <c r="D6" s="87">
        <v>3</v>
      </c>
      <c r="E6" s="169">
        <v>2</v>
      </c>
      <c r="F6" s="47">
        <v>0</v>
      </c>
      <c r="G6" s="276">
        <v>0</v>
      </c>
      <c r="H6" s="87">
        <v>3</v>
      </c>
      <c r="I6" s="169">
        <v>2</v>
      </c>
      <c r="J6" s="47">
        <v>0</v>
      </c>
      <c r="K6" s="286">
        <v>0</v>
      </c>
    </row>
    <row r="7" spans="1:11" ht="13.5">
      <c r="A7" s="1" t="s">
        <v>4</v>
      </c>
      <c r="B7" s="8" t="s">
        <v>1</v>
      </c>
      <c r="C7" s="9" t="s">
        <v>111</v>
      </c>
      <c r="D7" s="87">
        <v>3</v>
      </c>
      <c r="E7" s="169">
        <v>2</v>
      </c>
      <c r="F7" s="47">
        <v>0</v>
      </c>
      <c r="G7" s="276">
        <v>0</v>
      </c>
      <c r="H7" s="87">
        <v>3</v>
      </c>
      <c r="I7" s="169">
        <v>2</v>
      </c>
      <c r="J7" s="47">
        <v>0</v>
      </c>
      <c r="K7" s="286">
        <v>0</v>
      </c>
    </row>
    <row r="8" spans="1:11" ht="13.5">
      <c r="A8" s="1" t="s">
        <v>5</v>
      </c>
      <c r="B8" s="8" t="s">
        <v>1</v>
      </c>
      <c r="C8" s="9" t="s">
        <v>112</v>
      </c>
      <c r="D8" s="87">
        <v>2</v>
      </c>
      <c r="E8" s="169">
        <v>0</v>
      </c>
      <c r="F8" s="47">
        <v>0</v>
      </c>
      <c r="G8" s="276">
        <v>0</v>
      </c>
      <c r="H8" s="87">
        <v>2</v>
      </c>
      <c r="I8" s="169">
        <v>0</v>
      </c>
      <c r="J8" s="47">
        <v>0</v>
      </c>
      <c r="K8" s="286">
        <v>0</v>
      </c>
    </row>
    <row r="9" spans="1:11" ht="13.5">
      <c r="A9" s="1" t="s">
        <v>6</v>
      </c>
      <c r="B9" s="8" t="s">
        <v>1</v>
      </c>
      <c r="C9" s="9" t="s">
        <v>113</v>
      </c>
      <c r="D9" s="87">
        <v>3</v>
      </c>
      <c r="E9" s="169">
        <v>1</v>
      </c>
      <c r="F9" s="47">
        <v>0</v>
      </c>
      <c r="G9" s="276">
        <v>0</v>
      </c>
      <c r="H9" s="87">
        <v>3</v>
      </c>
      <c r="I9" s="169">
        <v>1</v>
      </c>
      <c r="J9" s="47">
        <v>0</v>
      </c>
      <c r="K9" s="286">
        <v>0</v>
      </c>
    </row>
    <row r="10" spans="1:11" ht="13.5">
      <c r="A10" s="1" t="s">
        <v>7</v>
      </c>
      <c r="B10" s="8" t="s">
        <v>1</v>
      </c>
      <c r="C10" s="9" t="s">
        <v>114</v>
      </c>
      <c r="D10" s="87">
        <v>4</v>
      </c>
      <c r="E10" s="169">
        <v>2</v>
      </c>
      <c r="F10" s="47">
        <v>0</v>
      </c>
      <c r="G10" s="276">
        <v>0</v>
      </c>
      <c r="H10" s="87">
        <v>4</v>
      </c>
      <c r="I10" s="169">
        <v>2</v>
      </c>
      <c r="J10" s="47">
        <v>0</v>
      </c>
      <c r="K10" s="286">
        <v>0</v>
      </c>
    </row>
    <row r="11" spans="1:11" ht="13.5">
      <c r="A11" s="1" t="s">
        <v>8</v>
      </c>
      <c r="B11" s="8" t="s">
        <v>1</v>
      </c>
      <c r="C11" s="9" t="s">
        <v>115</v>
      </c>
      <c r="D11" s="87">
        <v>3</v>
      </c>
      <c r="E11" s="169">
        <v>1</v>
      </c>
      <c r="F11" s="47">
        <v>0</v>
      </c>
      <c r="G11" s="276">
        <v>0</v>
      </c>
      <c r="H11" s="87">
        <v>3</v>
      </c>
      <c r="I11" s="169">
        <v>1</v>
      </c>
      <c r="J11" s="47">
        <v>0</v>
      </c>
      <c r="K11" s="286">
        <v>0</v>
      </c>
    </row>
    <row r="12" spans="1:11" ht="13.5">
      <c r="A12" s="1" t="s">
        <v>9</v>
      </c>
      <c r="B12" s="8" t="s">
        <v>1</v>
      </c>
      <c r="C12" s="9" t="s">
        <v>116</v>
      </c>
      <c r="D12" s="87">
        <v>2</v>
      </c>
      <c r="E12" s="169">
        <v>0</v>
      </c>
      <c r="F12" s="47">
        <v>0</v>
      </c>
      <c r="G12" s="276">
        <v>0</v>
      </c>
      <c r="H12" s="87">
        <v>2</v>
      </c>
      <c r="I12" s="169">
        <v>0</v>
      </c>
      <c r="J12" s="47">
        <v>0</v>
      </c>
      <c r="K12" s="286">
        <v>0</v>
      </c>
    </row>
    <row r="13" spans="1:11" ht="13.5">
      <c r="A13" s="1" t="s">
        <v>10</v>
      </c>
      <c r="B13" s="8" t="s">
        <v>1</v>
      </c>
      <c r="C13" s="9" t="s">
        <v>117</v>
      </c>
      <c r="D13" s="87">
        <v>2</v>
      </c>
      <c r="E13" s="169">
        <v>1</v>
      </c>
      <c r="F13" s="47">
        <v>0</v>
      </c>
      <c r="G13" s="276">
        <v>0</v>
      </c>
      <c r="H13" s="87">
        <v>2</v>
      </c>
      <c r="I13" s="169">
        <v>1</v>
      </c>
      <c r="J13" s="47">
        <v>0</v>
      </c>
      <c r="K13" s="286">
        <v>0</v>
      </c>
    </row>
    <row r="14" spans="1:11" ht="13.5">
      <c r="A14" s="1" t="s">
        <v>11</v>
      </c>
      <c r="B14" s="8" t="s">
        <v>1</v>
      </c>
      <c r="C14" s="9" t="s">
        <v>118</v>
      </c>
      <c r="D14" s="87">
        <v>4</v>
      </c>
      <c r="E14" s="169">
        <v>2</v>
      </c>
      <c r="F14" s="47">
        <v>0</v>
      </c>
      <c r="G14" s="276">
        <v>0</v>
      </c>
      <c r="H14" s="87">
        <v>4</v>
      </c>
      <c r="I14" s="169">
        <v>2</v>
      </c>
      <c r="J14" s="47">
        <v>0</v>
      </c>
      <c r="K14" s="286">
        <v>0</v>
      </c>
    </row>
    <row r="15" spans="1:11" ht="13.5">
      <c r="A15" s="1" t="s">
        <v>12</v>
      </c>
      <c r="B15" s="8" t="s">
        <v>1</v>
      </c>
      <c r="C15" s="9" t="s">
        <v>119</v>
      </c>
      <c r="D15" s="87">
        <v>7</v>
      </c>
      <c r="E15" s="169">
        <v>3</v>
      </c>
      <c r="F15" s="47">
        <v>0</v>
      </c>
      <c r="G15" s="276">
        <v>0</v>
      </c>
      <c r="H15" s="87">
        <v>6</v>
      </c>
      <c r="I15" s="169">
        <v>3</v>
      </c>
      <c r="J15" s="47">
        <v>0</v>
      </c>
      <c r="K15" s="286">
        <v>0</v>
      </c>
    </row>
    <row r="16" spans="1:11" ht="13.5">
      <c r="A16" s="1" t="s">
        <v>13</v>
      </c>
      <c r="B16" s="8" t="s">
        <v>1</v>
      </c>
      <c r="C16" s="9" t="s">
        <v>120</v>
      </c>
      <c r="D16" s="87">
        <v>7</v>
      </c>
      <c r="E16" s="169">
        <v>3</v>
      </c>
      <c r="F16" s="47">
        <v>0</v>
      </c>
      <c r="G16" s="276">
        <v>0</v>
      </c>
      <c r="H16" s="87">
        <v>7</v>
      </c>
      <c r="I16" s="169">
        <v>3</v>
      </c>
      <c r="J16" s="47">
        <v>0</v>
      </c>
      <c r="K16" s="286">
        <v>0</v>
      </c>
    </row>
    <row r="17" spans="1:11" ht="13.5">
      <c r="A17" s="1" t="s">
        <v>14</v>
      </c>
      <c r="B17" s="8" t="s">
        <v>1</v>
      </c>
      <c r="C17" s="9" t="s">
        <v>121</v>
      </c>
      <c r="D17" s="87">
        <v>3</v>
      </c>
      <c r="E17" s="169">
        <v>2</v>
      </c>
      <c r="F17" s="47">
        <v>0</v>
      </c>
      <c r="G17" s="276">
        <v>0.21</v>
      </c>
      <c r="H17" s="87">
        <v>3</v>
      </c>
      <c r="I17" s="169">
        <v>2</v>
      </c>
      <c r="J17" s="47">
        <v>0</v>
      </c>
      <c r="K17" s="286">
        <v>0.21</v>
      </c>
    </row>
    <row r="18" spans="1:11" ht="13.5">
      <c r="A18" s="1" t="s">
        <v>15</v>
      </c>
      <c r="B18" s="8" t="s">
        <v>1</v>
      </c>
      <c r="C18" s="9" t="s">
        <v>122</v>
      </c>
      <c r="D18" s="87">
        <v>4</v>
      </c>
      <c r="E18" s="169">
        <v>2</v>
      </c>
      <c r="F18" s="47">
        <v>0</v>
      </c>
      <c r="G18" s="276">
        <v>0.43</v>
      </c>
      <c r="H18" s="87">
        <v>4</v>
      </c>
      <c r="I18" s="169">
        <v>2</v>
      </c>
      <c r="J18" s="47">
        <v>0</v>
      </c>
      <c r="K18" s="286">
        <v>0.43</v>
      </c>
    </row>
    <row r="19" spans="1:11" ht="13.5">
      <c r="A19" s="1" t="s">
        <v>16</v>
      </c>
      <c r="B19" s="8" t="s">
        <v>1</v>
      </c>
      <c r="C19" s="9" t="s">
        <v>123</v>
      </c>
      <c r="D19" s="87">
        <v>4</v>
      </c>
      <c r="E19" s="169">
        <v>2</v>
      </c>
      <c r="F19" s="47">
        <v>2</v>
      </c>
      <c r="G19" s="276">
        <v>0.56</v>
      </c>
      <c r="H19" s="87">
        <v>4</v>
      </c>
      <c r="I19" s="169">
        <v>2</v>
      </c>
      <c r="J19" s="47">
        <v>2</v>
      </c>
      <c r="K19" s="286">
        <v>0.22</v>
      </c>
    </row>
    <row r="20" spans="1:11" ht="13.5">
      <c r="A20" s="1" t="s">
        <v>17</v>
      </c>
      <c r="B20" s="8" t="s">
        <v>1</v>
      </c>
      <c r="C20" s="9" t="s">
        <v>124</v>
      </c>
      <c r="D20" s="87">
        <v>6</v>
      </c>
      <c r="E20" s="169">
        <v>3</v>
      </c>
      <c r="F20" s="47">
        <v>1</v>
      </c>
      <c r="G20" s="276">
        <v>0.28</v>
      </c>
      <c r="H20" s="87">
        <v>6</v>
      </c>
      <c r="I20" s="169">
        <v>3</v>
      </c>
      <c r="J20" s="47">
        <v>1</v>
      </c>
      <c r="K20" s="286">
        <v>0.28</v>
      </c>
    </row>
    <row r="21" spans="1:11" ht="13.5">
      <c r="A21" s="1" t="s">
        <v>18</v>
      </c>
      <c r="B21" s="8" t="s">
        <v>1</v>
      </c>
      <c r="C21" s="9" t="s">
        <v>125</v>
      </c>
      <c r="D21" s="87">
        <v>3</v>
      </c>
      <c r="E21" s="169">
        <v>1</v>
      </c>
      <c r="F21" s="47">
        <v>0</v>
      </c>
      <c r="G21" s="276">
        <v>0</v>
      </c>
      <c r="H21" s="87">
        <v>3</v>
      </c>
      <c r="I21" s="169">
        <v>1</v>
      </c>
      <c r="J21" s="47">
        <v>0</v>
      </c>
      <c r="K21" s="286">
        <v>0</v>
      </c>
    </row>
    <row r="22" spans="1:11" ht="13.5">
      <c r="A22" s="1" t="s">
        <v>19</v>
      </c>
      <c r="B22" s="8" t="s">
        <v>1</v>
      </c>
      <c r="C22" s="9" t="s">
        <v>126</v>
      </c>
      <c r="D22" s="87">
        <v>3</v>
      </c>
      <c r="E22" s="169">
        <v>1</v>
      </c>
      <c r="F22" s="47">
        <v>0</v>
      </c>
      <c r="G22" s="276">
        <v>0</v>
      </c>
      <c r="H22" s="87">
        <v>3</v>
      </c>
      <c r="I22" s="169">
        <v>1</v>
      </c>
      <c r="J22" s="47">
        <v>0</v>
      </c>
      <c r="K22" s="286">
        <v>0</v>
      </c>
    </row>
    <row r="23" spans="1:11" ht="13.5">
      <c r="A23" s="1" t="s">
        <v>20</v>
      </c>
      <c r="B23" s="8" t="s">
        <v>1</v>
      </c>
      <c r="C23" s="9" t="s">
        <v>127</v>
      </c>
      <c r="D23" s="87">
        <v>5</v>
      </c>
      <c r="E23" s="169">
        <v>2</v>
      </c>
      <c r="F23" s="47">
        <v>1</v>
      </c>
      <c r="G23" s="276">
        <v>0.08</v>
      </c>
      <c r="H23" s="87">
        <v>5</v>
      </c>
      <c r="I23" s="169">
        <v>2</v>
      </c>
      <c r="J23" s="47">
        <v>1</v>
      </c>
      <c r="K23" s="286">
        <v>0.08</v>
      </c>
    </row>
    <row r="24" spans="1:11" ht="13.5">
      <c r="A24" s="1" t="s">
        <v>21</v>
      </c>
      <c r="B24" s="8" t="s">
        <v>1</v>
      </c>
      <c r="C24" s="9" t="s">
        <v>128</v>
      </c>
      <c r="D24" s="87">
        <v>4</v>
      </c>
      <c r="E24" s="169">
        <v>1</v>
      </c>
      <c r="F24" s="47">
        <v>1</v>
      </c>
      <c r="G24" s="276">
        <v>0.89</v>
      </c>
      <c r="H24" s="87">
        <v>4</v>
      </c>
      <c r="I24" s="169">
        <v>1</v>
      </c>
      <c r="J24" s="47">
        <v>1</v>
      </c>
      <c r="K24" s="286">
        <v>0.89</v>
      </c>
    </row>
    <row r="25" spans="1:11" ht="13.5">
      <c r="A25" s="1" t="s">
        <v>22</v>
      </c>
      <c r="B25" s="8" t="s">
        <v>1</v>
      </c>
      <c r="C25" s="9" t="s">
        <v>129</v>
      </c>
      <c r="D25" s="87">
        <v>3</v>
      </c>
      <c r="E25" s="169">
        <v>1</v>
      </c>
      <c r="F25" s="47">
        <v>0</v>
      </c>
      <c r="G25" s="276">
        <v>0</v>
      </c>
      <c r="H25" s="87">
        <v>3</v>
      </c>
      <c r="I25" s="169">
        <v>1</v>
      </c>
      <c r="J25" s="47">
        <v>0</v>
      </c>
      <c r="K25" s="286">
        <v>0</v>
      </c>
    </row>
    <row r="26" spans="1:11" ht="13.5">
      <c r="A26" s="1" t="s">
        <v>23</v>
      </c>
      <c r="B26" s="8" t="s">
        <v>1</v>
      </c>
      <c r="C26" s="9" t="s">
        <v>130</v>
      </c>
      <c r="D26" s="87">
        <v>5</v>
      </c>
      <c r="E26" s="169">
        <v>2</v>
      </c>
      <c r="F26" s="47">
        <v>0</v>
      </c>
      <c r="G26" s="276">
        <v>0</v>
      </c>
      <c r="H26" s="87">
        <v>5</v>
      </c>
      <c r="I26" s="169">
        <v>2</v>
      </c>
      <c r="J26" s="47">
        <v>0</v>
      </c>
      <c r="K26" s="286">
        <v>0</v>
      </c>
    </row>
    <row r="27" spans="1:11" ht="14.25" thickBot="1">
      <c r="A27" s="1" t="s">
        <v>24</v>
      </c>
      <c r="B27" s="212" t="s">
        <v>1</v>
      </c>
      <c r="C27" s="213" t="s">
        <v>131</v>
      </c>
      <c r="D27" s="214">
        <v>5</v>
      </c>
      <c r="E27" s="215">
        <v>2</v>
      </c>
      <c r="F27" s="244">
        <v>0</v>
      </c>
      <c r="G27" s="277">
        <v>0</v>
      </c>
      <c r="H27" s="214">
        <v>5</v>
      </c>
      <c r="I27" s="215">
        <v>2</v>
      </c>
      <c r="J27" s="244">
        <v>0</v>
      </c>
      <c r="K27" s="287">
        <v>0</v>
      </c>
    </row>
    <row r="28" spans="1:11" ht="13.5">
      <c r="A28" s="1" t="s">
        <v>25</v>
      </c>
      <c r="B28" s="6" t="s">
        <v>326</v>
      </c>
      <c r="C28" s="7" t="s">
        <v>132</v>
      </c>
      <c r="D28" s="86">
        <v>6</v>
      </c>
      <c r="E28" s="38">
        <v>1</v>
      </c>
      <c r="F28" s="49">
        <v>0</v>
      </c>
      <c r="G28" s="278">
        <v>0</v>
      </c>
      <c r="H28" s="86">
        <v>5</v>
      </c>
      <c r="I28" s="38">
        <v>1</v>
      </c>
      <c r="J28" s="49">
        <v>0</v>
      </c>
      <c r="K28" s="288">
        <v>0</v>
      </c>
    </row>
    <row r="29" spans="1:11" ht="13.5">
      <c r="A29" s="1" t="s">
        <v>26</v>
      </c>
      <c r="B29" s="8" t="s">
        <v>326</v>
      </c>
      <c r="C29" s="9" t="s">
        <v>133</v>
      </c>
      <c r="D29" s="87">
        <v>3</v>
      </c>
      <c r="E29" s="169">
        <v>0</v>
      </c>
      <c r="F29" s="47">
        <v>0</v>
      </c>
      <c r="G29" s="276">
        <v>0</v>
      </c>
      <c r="H29" s="87">
        <v>3</v>
      </c>
      <c r="I29" s="169">
        <v>0</v>
      </c>
      <c r="J29" s="47">
        <v>0</v>
      </c>
      <c r="K29" s="286">
        <v>0</v>
      </c>
    </row>
    <row r="30" spans="1:11" ht="13.5">
      <c r="A30" s="1" t="s">
        <v>27</v>
      </c>
      <c r="B30" s="8" t="s">
        <v>326</v>
      </c>
      <c r="C30" s="9" t="s">
        <v>134</v>
      </c>
      <c r="D30" s="87">
        <v>3</v>
      </c>
      <c r="E30" s="169">
        <v>0</v>
      </c>
      <c r="F30" s="47">
        <v>0</v>
      </c>
      <c r="G30" s="276">
        <v>0</v>
      </c>
      <c r="H30" s="87">
        <v>2</v>
      </c>
      <c r="I30" s="169">
        <v>0</v>
      </c>
      <c r="J30" s="47">
        <v>0</v>
      </c>
      <c r="K30" s="286">
        <v>0</v>
      </c>
    </row>
    <row r="31" spans="1:11" ht="13.5">
      <c r="A31" s="1" t="s">
        <v>28</v>
      </c>
      <c r="B31" s="8" t="s">
        <v>326</v>
      </c>
      <c r="C31" s="9" t="s">
        <v>113</v>
      </c>
      <c r="D31" s="87">
        <v>5</v>
      </c>
      <c r="E31" s="169">
        <v>1</v>
      </c>
      <c r="F31" s="47">
        <v>1</v>
      </c>
      <c r="G31" s="276">
        <v>1.97</v>
      </c>
      <c r="H31" s="87">
        <v>4</v>
      </c>
      <c r="I31" s="169">
        <v>1</v>
      </c>
      <c r="J31" s="47">
        <v>1</v>
      </c>
      <c r="K31" s="286">
        <v>1.97</v>
      </c>
    </row>
    <row r="32" spans="1:11" ht="13.5">
      <c r="A32" s="1" t="s">
        <v>29</v>
      </c>
      <c r="B32" s="8" t="s">
        <v>326</v>
      </c>
      <c r="C32" s="9" t="s">
        <v>135</v>
      </c>
      <c r="D32" s="87">
        <v>4</v>
      </c>
      <c r="E32" s="169">
        <v>0</v>
      </c>
      <c r="F32" s="47">
        <v>0</v>
      </c>
      <c r="G32" s="276">
        <v>0</v>
      </c>
      <c r="H32" s="87">
        <v>3</v>
      </c>
      <c r="I32" s="169">
        <v>0</v>
      </c>
      <c r="J32" s="47">
        <v>0</v>
      </c>
      <c r="K32" s="286">
        <v>0</v>
      </c>
    </row>
    <row r="33" spans="1:11" ht="13.5">
      <c r="A33" s="1" t="s">
        <v>30</v>
      </c>
      <c r="B33" s="8" t="s">
        <v>326</v>
      </c>
      <c r="C33" s="9" t="s">
        <v>136</v>
      </c>
      <c r="D33" s="87">
        <v>4</v>
      </c>
      <c r="E33" s="169">
        <v>0</v>
      </c>
      <c r="F33" s="47">
        <v>0</v>
      </c>
      <c r="G33" s="276">
        <v>0</v>
      </c>
      <c r="H33" s="87">
        <v>4</v>
      </c>
      <c r="I33" s="169">
        <v>0</v>
      </c>
      <c r="J33" s="47">
        <v>0</v>
      </c>
      <c r="K33" s="286">
        <v>0</v>
      </c>
    </row>
    <row r="34" spans="1:11" ht="14.25" thickBot="1">
      <c r="A34" s="1" t="s">
        <v>31</v>
      </c>
      <c r="B34" s="10" t="s">
        <v>326</v>
      </c>
      <c r="C34" s="11" t="s">
        <v>137</v>
      </c>
      <c r="D34" s="88">
        <v>1</v>
      </c>
      <c r="E34" s="32">
        <v>0</v>
      </c>
      <c r="F34" s="48">
        <v>0</v>
      </c>
      <c r="G34" s="279">
        <v>0</v>
      </c>
      <c r="H34" s="88">
        <v>1</v>
      </c>
      <c r="I34" s="32">
        <v>0</v>
      </c>
      <c r="J34" s="48">
        <v>0</v>
      </c>
      <c r="K34" s="289">
        <v>0</v>
      </c>
    </row>
    <row r="35" spans="1:11" ht="13.5">
      <c r="A35" s="1" t="s">
        <v>32</v>
      </c>
      <c r="B35" s="15" t="s">
        <v>33</v>
      </c>
      <c r="C35" s="16"/>
      <c r="D35" s="170">
        <v>5</v>
      </c>
      <c r="E35" s="168">
        <v>0</v>
      </c>
      <c r="F35" s="46">
        <v>0</v>
      </c>
      <c r="G35" s="275">
        <v>0</v>
      </c>
      <c r="H35" s="170">
        <v>4</v>
      </c>
      <c r="I35" s="168">
        <v>0</v>
      </c>
      <c r="J35" s="46">
        <v>0</v>
      </c>
      <c r="K35" s="285">
        <v>0</v>
      </c>
    </row>
    <row r="36" spans="1:11" ht="13.5">
      <c r="A36" s="1" t="s">
        <v>34</v>
      </c>
      <c r="B36" s="8" t="s">
        <v>35</v>
      </c>
      <c r="C36" s="9"/>
      <c r="D36" s="87">
        <v>11</v>
      </c>
      <c r="E36" s="169">
        <v>1</v>
      </c>
      <c r="F36" s="47">
        <v>0</v>
      </c>
      <c r="G36" s="276">
        <v>0</v>
      </c>
      <c r="H36" s="87">
        <v>9</v>
      </c>
      <c r="I36" s="169">
        <v>1</v>
      </c>
      <c r="J36" s="47">
        <v>0</v>
      </c>
      <c r="K36" s="286">
        <v>0</v>
      </c>
    </row>
    <row r="37" spans="1:11" ht="13.5">
      <c r="A37" s="1" t="s">
        <v>36</v>
      </c>
      <c r="B37" s="8" t="s">
        <v>37</v>
      </c>
      <c r="C37" s="9"/>
      <c r="D37" s="87">
        <v>3</v>
      </c>
      <c r="E37" s="169">
        <v>0</v>
      </c>
      <c r="F37" s="47">
        <v>0</v>
      </c>
      <c r="G37" s="276">
        <v>0</v>
      </c>
      <c r="H37" s="87">
        <v>2</v>
      </c>
      <c r="I37" s="169">
        <v>0</v>
      </c>
      <c r="J37" s="47">
        <v>0</v>
      </c>
      <c r="K37" s="286">
        <v>0</v>
      </c>
    </row>
    <row r="38" spans="1:11" ht="13.5">
      <c r="A38" s="1" t="s">
        <v>38</v>
      </c>
      <c r="B38" s="8" t="s">
        <v>39</v>
      </c>
      <c r="C38" s="9"/>
      <c r="D38" s="87">
        <v>10</v>
      </c>
      <c r="E38" s="169">
        <v>1</v>
      </c>
      <c r="F38" s="47">
        <v>0</v>
      </c>
      <c r="G38" s="276">
        <v>0</v>
      </c>
      <c r="H38" s="87">
        <v>8</v>
      </c>
      <c r="I38" s="169">
        <v>0</v>
      </c>
      <c r="J38" s="47">
        <v>0</v>
      </c>
      <c r="K38" s="286">
        <v>0</v>
      </c>
    </row>
    <row r="39" spans="1:11" ht="13.5">
      <c r="A39" s="1" t="s">
        <v>40</v>
      </c>
      <c r="B39" s="8" t="s">
        <v>41</v>
      </c>
      <c r="C39" s="9"/>
      <c r="D39" s="87">
        <v>2</v>
      </c>
      <c r="E39" s="169">
        <v>0</v>
      </c>
      <c r="F39" s="47">
        <v>0</v>
      </c>
      <c r="G39" s="276">
        <v>0</v>
      </c>
      <c r="H39" s="87">
        <v>2</v>
      </c>
      <c r="I39" s="169">
        <v>0</v>
      </c>
      <c r="J39" s="47">
        <v>0</v>
      </c>
      <c r="K39" s="286">
        <v>0</v>
      </c>
    </row>
    <row r="40" spans="1:11" ht="13.5">
      <c r="A40" s="1" t="s">
        <v>42</v>
      </c>
      <c r="B40" s="8" t="s">
        <v>43</v>
      </c>
      <c r="C40" s="9"/>
      <c r="D40" s="87">
        <v>10</v>
      </c>
      <c r="E40" s="169">
        <v>1</v>
      </c>
      <c r="F40" s="47">
        <v>0</v>
      </c>
      <c r="G40" s="276">
        <v>0</v>
      </c>
      <c r="H40" s="87">
        <v>9</v>
      </c>
      <c r="I40" s="169">
        <v>1</v>
      </c>
      <c r="J40" s="47">
        <v>0</v>
      </c>
      <c r="K40" s="286">
        <v>0</v>
      </c>
    </row>
    <row r="41" spans="1:11" ht="13.5">
      <c r="A41" s="1" t="s">
        <v>44</v>
      </c>
      <c r="B41" s="8" t="s">
        <v>45</v>
      </c>
      <c r="C41" s="9"/>
      <c r="D41" s="87">
        <v>2</v>
      </c>
      <c r="E41" s="169">
        <v>0</v>
      </c>
      <c r="F41" s="47">
        <v>0</v>
      </c>
      <c r="G41" s="276">
        <v>0</v>
      </c>
      <c r="H41" s="87">
        <v>2</v>
      </c>
      <c r="I41" s="169">
        <v>0</v>
      </c>
      <c r="J41" s="47">
        <v>0</v>
      </c>
      <c r="K41" s="286">
        <v>0</v>
      </c>
    </row>
    <row r="42" spans="1:11" ht="13.5">
      <c r="A42" s="1" t="s">
        <v>46</v>
      </c>
      <c r="B42" s="8" t="s">
        <v>47</v>
      </c>
      <c r="C42" s="9"/>
      <c r="D42" s="87">
        <v>6</v>
      </c>
      <c r="E42" s="169">
        <v>2</v>
      </c>
      <c r="F42" s="47">
        <v>2</v>
      </c>
      <c r="G42" s="276">
        <v>4.14</v>
      </c>
      <c r="H42" s="87">
        <v>5</v>
      </c>
      <c r="I42" s="169">
        <v>1</v>
      </c>
      <c r="J42" s="47">
        <v>1</v>
      </c>
      <c r="K42" s="286">
        <v>3.96</v>
      </c>
    </row>
    <row r="43" spans="1:11" ht="13.5">
      <c r="A43" s="1" t="s">
        <v>48</v>
      </c>
      <c r="B43" s="8" t="s">
        <v>49</v>
      </c>
      <c r="C43" s="9"/>
      <c r="D43" s="87">
        <v>10</v>
      </c>
      <c r="E43" s="169">
        <v>1</v>
      </c>
      <c r="F43" s="47">
        <v>0</v>
      </c>
      <c r="G43" s="276">
        <v>0</v>
      </c>
      <c r="H43" s="87">
        <v>9</v>
      </c>
      <c r="I43" s="169">
        <v>1</v>
      </c>
      <c r="J43" s="47">
        <v>0</v>
      </c>
      <c r="K43" s="286">
        <v>0</v>
      </c>
    </row>
    <row r="44" spans="1:11" ht="13.5">
      <c r="A44" s="1" t="s">
        <v>50</v>
      </c>
      <c r="B44" s="8" t="s">
        <v>51</v>
      </c>
      <c r="C44" s="9"/>
      <c r="D44" s="87">
        <v>7</v>
      </c>
      <c r="E44" s="169">
        <v>0</v>
      </c>
      <c r="F44" s="47">
        <v>0</v>
      </c>
      <c r="G44" s="276">
        <v>0</v>
      </c>
      <c r="H44" s="87">
        <v>6</v>
      </c>
      <c r="I44" s="169">
        <v>0</v>
      </c>
      <c r="J44" s="47">
        <v>0</v>
      </c>
      <c r="K44" s="286">
        <v>0</v>
      </c>
    </row>
    <row r="45" spans="1:11" ht="13.5">
      <c r="A45" s="1" t="s">
        <v>52</v>
      </c>
      <c r="B45" s="8" t="s">
        <v>53</v>
      </c>
      <c r="C45" s="9"/>
      <c r="D45" s="87">
        <v>10</v>
      </c>
      <c r="E45" s="169">
        <v>3</v>
      </c>
      <c r="F45" s="47">
        <v>1</v>
      </c>
      <c r="G45" s="276">
        <v>6.47</v>
      </c>
      <c r="H45" s="87">
        <v>9</v>
      </c>
      <c r="I45" s="169">
        <v>3</v>
      </c>
      <c r="J45" s="47">
        <v>1</v>
      </c>
      <c r="K45" s="286">
        <v>6.47</v>
      </c>
    </row>
    <row r="46" spans="1:11" ht="13.5">
      <c r="A46" s="1" t="s">
        <v>54</v>
      </c>
      <c r="B46" s="8" t="s">
        <v>55</v>
      </c>
      <c r="C46" s="9"/>
      <c r="D46" s="87">
        <v>3</v>
      </c>
      <c r="E46" s="169">
        <v>0</v>
      </c>
      <c r="F46" s="47">
        <v>0</v>
      </c>
      <c r="G46" s="276">
        <v>0</v>
      </c>
      <c r="H46" s="87">
        <v>2</v>
      </c>
      <c r="I46" s="169">
        <v>0</v>
      </c>
      <c r="J46" s="47">
        <v>0</v>
      </c>
      <c r="K46" s="286">
        <v>0</v>
      </c>
    </row>
    <row r="47" spans="1:11" ht="13.5">
      <c r="A47" s="1" t="s">
        <v>56</v>
      </c>
      <c r="B47" s="8" t="s">
        <v>57</v>
      </c>
      <c r="C47" s="9"/>
      <c r="D47" s="87">
        <v>3</v>
      </c>
      <c r="E47" s="169">
        <v>0</v>
      </c>
      <c r="F47" s="47">
        <v>0</v>
      </c>
      <c r="G47" s="276">
        <v>0</v>
      </c>
      <c r="H47" s="87">
        <v>3</v>
      </c>
      <c r="I47" s="169">
        <v>0</v>
      </c>
      <c r="J47" s="47">
        <v>0</v>
      </c>
      <c r="K47" s="286">
        <v>0</v>
      </c>
    </row>
    <row r="48" spans="1:11" ht="13.5">
      <c r="A48" s="1" t="s">
        <v>58</v>
      </c>
      <c r="B48" s="8" t="s">
        <v>59</v>
      </c>
      <c r="C48" s="9"/>
      <c r="D48" s="87">
        <v>8</v>
      </c>
      <c r="E48" s="169">
        <v>2</v>
      </c>
      <c r="F48" s="47">
        <v>1</v>
      </c>
      <c r="G48" s="276">
        <v>3.54</v>
      </c>
      <c r="H48" s="87">
        <v>7</v>
      </c>
      <c r="I48" s="169">
        <v>2</v>
      </c>
      <c r="J48" s="47">
        <v>1</v>
      </c>
      <c r="K48" s="286">
        <v>3.54</v>
      </c>
    </row>
    <row r="49" spans="1:11" ht="13.5">
      <c r="A49" s="1" t="s">
        <v>60</v>
      </c>
      <c r="B49" s="8" t="s">
        <v>61</v>
      </c>
      <c r="C49" s="9"/>
      <c r="D49" s="87">
        <v>3</v>
      </c>
      <c r="E49" s="169">
        <v>0</v>
      </c>
      <c r="F49" s="47">
        <v>0</v>
      </c>
      <c r="G49" s="276">
        <v>0</v>
      </c>
      <c r="H49" s="87">
        <v>2</v>
      </c>
      <c r="I49" s="169">
        <v>0</v>
      </c>
      <c r="J49" s="47">
        <v>0</v>
      </c>
      <c r="K49" s="286">
        <v>0</v>
      </c>
    </row>
    <row r="50" spans="1:11" ht="13.5">
      <c r="A50" s="1" t="s">
        <v>62</v>
      </c>
      <c r="B50" s="8" t="s">
        <v>63</v>
      </c>
      <c r="C50" s="9"/>
      <c r="D50" s="87">
        <v>3</v>
      </c>
      <c r="E50" s="169">
        <v>0</v>
      </c>
      <c r="F50" s="47">
        <v>0</v>
      </c>
      <c r="G50" s="276">
        <v>0</v>
      </c>
      <c r="H50" s="87">
        <v>3</v>
      </c>
      <c r="I50" s="169">
        <v>0</v>
      </c>
      <c r="J50" s="47">
        <v>0</v>
      </c>
      <c r="K50" s="286">
        <v>0</v>
      </c>
    </row>
    <row r="51" spans="1:11" ht="13.5">
      <c r="A51" s="1" t="s">
        <v>64</v>
      </c>
      <c r="B51" s="8" t="s">
        <v>65</v>
      </c>
      <c r="C51" s="9"/>
      <c r="D51" s="87">
        <v>4</v>
      </c>
      <c r="E51" s="169">
        <v>1</v>
      </c>
      <c r="F51" s="47">
        <v>1</v>
      </c>
      <c r="G51" s="276">
        <v>1.86</v>
      </c>
      <c r="H51" s="87">
        <v>3</v>
      </c>
      <c r="I51" s="169">
        <v>1</v>
      </c>
      <c r="J51" s="47">
        <v>1</v>
      </c>
      <c r="K51" s="286">
        <v>1.86</v>
      </c>
    </row>
    <row r="52" spans="1:11" ht="13.5">
      <c r="A52" s="1" t="s">
        <v>66</v>
      </c>
      <c r="B52" s="8" t="s">
        <v>67</v>
      </c>
      <c r="C52" s="9"/>
      <c r="D52" s="87">
        <v>4</v>
      </c>
      <c r="E52" s="169">
        <v>0</v>
      </c>
      <c r="F52" s="47">
        <v>0</v>
      </c>
      <c r="G52" s="276">
        <v>0</v>
      </c>
      <c r="H52" s="87">
        <v>4</v>
      </c>
      <c r="I52" s="169">
        <v>0</v>
      </c>
      <c r="J52" s="47">
        <v>0</v>
      </c>
      <c r="K52" s="286">
        <v>0</v>
      </c>
    </row>
    <row r="53" spans="1:11" ht="13.5">
      <c r="A53" s="1" t="s">
        <v>68</v>
      </c>
      <c r="B53" s="8" t="s">
        <v>69</v>
      </c>
      <c r="C53" s="9"/>
      <c r="D53" s="87">
        <v>3</v>
      </c>
      <c r="E53" s="169">
        <v>0</v>
      </c>
      <c r="F53" s="47">
        <v>0</v>
      </c>
      <c r="G53" s="276">
        <v>0</v>
      </c>
      <c r="H53" s="87">
        <v>3</v>
      </c>
      <c r="I53" s="169">
        <v>0</v>
      </c>
      <c r="J53" s="47">
        <v>0</v>
      </c>
      <c r="K53" s="286">
        <v>0</v>
      </c>
    </row>
    <row r="54" spans="1:11" ht="13.5">
      <c r="A54" s="1" t="s">
        <v>70</v>
      </c>
      <c r="B54" s="8" t="s">
        <v>71</v>
      </c>
      <c r="C54" s="9"/>
      <c r="D54" s="87">
        <v>2</v>
      </c>
      <c r="E54" s="169">
        <v>0</v>
      </c>
      <c r="F54" s="47">
        <v>0</v>
      </c>
      <c r="G54" s="276">
        <v>0</v>
      </c>
      <c r="H54" s="87">
        <v>2</v>
      </c>
      <c r="I54" s="169">
        <v>0</v>
      </c>
      <c r="J54" s="47">
        <v>0</v>
      </c>
      <c r="K54" s="286">
        <v>0</v>
      </c>
    </row>
    <row r="55" spans="1:11" ht="13.5">
      <c r="A55" s="1" t="s">
        <v>72</v>
      </c>
      <c r="B55" s="8" t="s">
        <v>73</v>
      </c>
      <c r="C55" s="9"/>
      <c r="D55" s="87">
        <v>3</v>
      </c>
      <c r="E55" s="169">
        <v>0</v>
      </c>
      <c r="F55" s="47">
        <v>0</v>
      </c>
      <c r="G55" s="276">
        <v>0</v>
      </c>
      <c r="H55" s="87">
        <v>3</v>
      </c>
      <c r="I55" s="169">
        <v>0</v>
      </c>
      <c r="J55" s="47">
        <v>0</v>
      </c>
      <c r="K55" s="286">
        <v>0</v>
      </c>
    </row>
    <row r="56" spans="1:11" ht="13.5">
      <c r="A56" s="1" t="s">
        <v>74</v>
      </c>
      <c r="B56" s="8" t="s">
        <v>75</v>
      </c>
      <c r="C56" s="9"/>
      <c r="D56" s="87">
        <v>4</v>
      </c>
      <c r="E56" s="169">
        <v>1</v>
      </c>
      <c r="F56" s="47">
        <v>1</v>
      </c>
      <c r="G56" s="276">
        <v>1.25</v>
      </c>
      <c r="H56" s="87">
        <v>4</v>
      </c>
      <c r="I56" s="169">
        <v>1</v>
      </c>
      <c r="J56" s="47">
        <v>1</v>
      </c>
      <c r="K56" s="286">
        <v>1.25</v>
      </c>
    </row>
    <row r="57" spans="1:11" ht="13.5">
      <c r="A57" s="1" t="s">
        <v>76</v>
      </c>
      <c r="B57" s="8" t="s">
        <v>77</v>
      </c>
      <c r="C57" s="9"/>
      <c r="D57" s="87">
        <v>2</v>
      </c>
      <c r="E57" s="169">
        <v>0</v>
      </c>
      <c r="F57" s="47">
        <v>0</v>
      </c>
      <c r="G57" s="276">
        <v>0</v>
      </c>
      <c r="H57" s="87">
        <v>2</v>
      </c>
      <c r="I57" s="169">
        <v>0</v>
      </c>
      <c r="J57" s="47">
        <v>0</v>
      </c>
      <c r="K57" s="286">
        <v>0</v>
      </c>
    </row>
    <row r="58" spans="1:11" ht="13.5">
      <c r="A58" s="1" t="s">
        <v>78</v>
      </c>
      <c r="B58" s="8" t="s">
        <v>79</v>
      </c>
      <c r="C58" s="9"/>
      <c r="D58" s="87">
        <v>1</v>
      </c>
      <c r="E58" s="169">
        <v>0</v>
      </c>
      <c r="F58" s="47">
        <v>0</v>
      </c>
      <c r="G58" s="276">
        <v>0.16</v>
      </c>
      <c r="H58" s="87">
        <v>1</v>
      </c>
      <c r="I58" s="169">
        <v>0</v>
      </c>
      <c r="J58" s="47">
        <v>0</v>
      </c>
      <c r="K58" s="286">
        <v>0.16</v>
      </c>
    </row>
    <row r="59" spans="1:11" ht="13.5">
      <c r="A59" s="1" t="s">
        <v>80</v>
      </c>
      <c r="B59" s="8" t="s">
        <v>81</v>
      </c>
      <c r="C59" s="9"/>
      <c r="D59" s="87">
        <v>2</v>
      </c>
      <c r="E59" s="169">
        <v>0</v>
      </c>
      <c r="F59" s="47">
        <v>0</v>
      </c>
      <c r="G59" s="276">
        <v>0</v>
      </c>
      <c r="H59" s="87">
        <v>1</v>
      </c>
      <c r="I59" s="169">
        <v>0</v>
      </c>
      <c r="J59" s="47">
        <v>0</v>
      </c>
      <c r="K59" s="286">
        <v>0</v>
      </c>
    </row>
    <row r="60" spans="1:11" ht="13.5">
      <c r="A60" s="1" t="s">
        <v>82</v>
      </c>
      <c r="B60" s="8" t="s">
        <v>83</v>
      </c>
      <c r="C60" s="9"/>
      <c r="D60" s="87">
        <v>19</v>
      </c>
      <c r="E60" s="169">
        <v>5</v>
      </c>
      <c r="F60" s="47">
        <v>2</v>
      </c>
      <c r="G60" s="276">
        <v>0.38</v>
      </c>
      <c r="H60" s="87">
        <v>16</v>
      </c>
      <c r="I60" s="169">
        <v>5</v>
      </c>
      <c r="J60" s="47">
        <v>2</v>
      </c>
      <c r="K60" s="286">
        <v>0.38</v>
      </c>
    </row>
    <row r="61" spans="1:11" ht="13.5">
      <c r="A61" s="1" t="s">
        <v>84</v>
      </c>
      <c r="B61" s="8" t="s">
        <v>85</v>
      </c>
      <c r="C61" s="9"/>
      <c r="D61" s="87">
        <v>2</v>
      </c>
      <c r="E61" s="169">
        <v>0</v>
      </c>
      <c r="F61" s="47">
        <v>0</v>
      </c>
      <c r="G61" s="276">
        <v>0.26</v>
      </c>
      <c r="H61" s="87">
        <v>2</v>
      </c>
      <c r="I61" s="169">
        <v>0</v>
      </c>
      <c r="J61" s="47">
        <v>0</v>
      </c>
      <c r="K61" s="286">
        <v>0</v>
      </c>
    </row>
    <row r="62" spans="1:11" ht="13.5">
      <c r="A62" s="1" t="s">
        <v>86</v>
      </c>
      <c r="B62" s="8" t="s">
        <v>87</v>
      </c>
      <c r="C62" s="9"/>
      <c r="D62" s="87">
        <v>2</v>
      </c>
      <c r="E62" s="169">
        <v>0</v>
      </c>
      <c r="F62" s="47">
        <v>0</v>
      </c>
      <c r="G62" s="276">
        <v>2.21</v>
      </c>
      <c r="H62" s="87">
        <v>2</v>
      </c>
      <c r="I62" s="169">
        <v>0</v>
      </c>
      <c r="J62" s="47">
        <v>0</v>
      </c>
      <c r="K62" s="286">
        <v>2.21</v>
      </c>
    </row>
    <row r="63" spans="1:11" ht="13.5">
      <c r="A63" s="1" t="s">
        <v>88</v>
      </c>
      <c r="B63" s="8" t="s">
        <v>89</v>
      </c>
      <c r="C63" s="9"/>
      <c r="D63" s="87">
        <v>2</v>
      </c>
      <c r="E63" s="169">
        <v>0</v>
      </c>
      <c r="F63" s="47">
        <v>0</v>
      </c>
      <c r="G63" s="276">
        <v>0</v>
      </c>
      <c r="H63" s="87">
        <v>2</v>
      </c>
      <c r="I63" s="169">
        <v>0</v>
      </c>
      <c r="J63" s="47">
        <v>0</v>
      </c>
      <c r="K63" s="286">
        <v>0</v>
      </c>
    </row>
    <row r="64" spans="1:11" ht="13.5">
      <c r="A64" s="1" t="s">
        <v>90</v>
      </c>
      <c r="B64" s="8" t="s">
        <v>91</v>
      </c>
      <c r="C64" s="9"/>
      <c r="D64" s="87">
        <v>1</v>
      </c>
      <c r="E64" s="169">
        <v>0</v>
      </c>
      <c r="F64" s="47">
        <v>0</v>
      </c>
      <c r="G64" s="276">
        <v>0</v>
      </c>
      <c r="H64" s="87">
        <v>1</v>
      </c>
      <c r="I64" s="169">
        <v>0</v>
      </c>
      <c r="J64" s="47">
        <v>0</v>
      </c>
      <c r="K64" s="286">
        <v>0</v>
      </c>
    </row>
    <row r="65" spans="1:11" ht="13.5">
      <c r="A65" s="1" t="s">
        <v>92</v>
      </c>
      <c r="B65" s="8" t="s">
        <v>93</v>
      </c>
      <c r="C65" s="9"/>
      <c r="D65" s="87">
        <v>2</v>
      </c>
      <c r="E65" s="169">
        <v>1</v>
      </c>
      <c r="F65" s="47">
        <v>1</v>
      </c>
      <c r="G65" s="276">
        <v>0.75</v>
      </c>
      <c r="H65" s="87">
        <v>2</v>
      </c>
      <c r="I65" s="169">
        <v>0</v>
      </c>
      <c r="J65" s="47">
        <v>0</v>
      </c>
      <c r="K65" s="286">
        <v>0</v>
      </c>
    </row>
    <row r="66" spans="1:11" ht="13.5">
      <c r="A66" s="1" t="s">
        <v>94</v>
      </c>
      <c r="B66" s="8" t="s">
        <v>95</v>
      </c>
      <c r="C66" s="9" t="s">
        <v>138</v>
      </c>
      <c r="D66" s="87">
        <v>1</v>
      </c>
      <c r="E66" s="169">
        <v>0</v>
      </c>
      <c r="F66" s="47">
        <v>0</v>
      </c>
      <c r="G66" s="276">
        <v>0</v>
      </c>
      <c r="H66" s="87">
        <v>1</v>
      </c>
      <c r="I66" s="169">
        <v>0</v>
      </c>
      <c r="J66" s="47">
        <v>0</v>
      </c>
      <c r="K66" s="286">
        <v>0</v>
      </c>
    </row>
    <row r="67" spans="1:11" ht="13.5">
      <c r="A67" s="1" t="s">
        <v>96</v>
      </c>
      <c r="B67" s="8" t="s">
        <v>97</v>
      </c>
      <c r="C67" s="9" t="s">
        <v>139</v>
      </c>
      <c r="D67" s="87">
        <v>0</v>
      </c>
      <c r="E67" s="169">
        <v>0</v>
      </c>
      <c r="F67" s="47">
        <v>0</v>
      </c>
      <c r="G67" s="276">
        <v>0</v>
      </c>
      <c r="H67" s="87">
        <v>0</v>
      </c>
      <c r="I67" s="169">
        <v>0</v>
      </c>
      <c r="J67" s="47">
        <v>0</v>
      </c>
      <c r="K67" s="286">
        <v>0</v>
      </c>
    </row>
    <row r="68" spans="1:11" ht="13.5">
      <c r="A68" s="1" t="s">
        <v>98</v>
      </c>
      <c r="B68" s="8" t="s">
        <v>97</v>
      </c>
      <c r="C68" s="9" t="s">
        <v>140</v>
      </c>
      <c r="D68" s="87">
        <v>0</v>
      </c>
      <c r="E68" s="169">
        <v>0</v>
      </c>
      <c r="F68" s="47">
        <v>0</v>
      </c>
      <c r="G68" s="276">
        <v>0</v>
      </c>
      <c r="H68" s="87">
        <v>0</v>
      </c>
      <c r="I68" s="169">
        <v>0</v>
      </c>
      <c r="J68" s="47">
        <v>0</v>
      </c>
      <c r="K68" s="286">
        <v>0</v>
      </c>
    </row>
    <row r="69" spans="1:11" ht="13.5">
      <c r="A69" s="1" t="s">
        <v>99</v>
      </c>
      <c r="B69" s="8" t="s">
        <v>100</v>
      </c>
      <c r="C69" s="9" t="s">
        <v>141</v>
      </c>
      <c r="D69" s="87">
        <v>0</v>
      </c>
      <c r="E69" s="169">
        <v>0</v>
      </c>
      <c r="F69" s="47">
        <v>0</v>
      </c>
      <c r="G69" s="276">
        <v>0</v>
      </c>
      <c r="H69" s="87">
        <v>0</v>
      </c>
      <c r="I69" s="169">
        <v>0</v>
      </c>
      <c r="J69" s="47">
        <v>0</v>
      </c>
      <c r="K69" s="286">
        <v>0</v>
      </c>
    </row>
    <row r="70" spans="1:11" ht="13.5">
      <c r="A70" s="1" t="s">
        <v>101</v>
      </c>
      <c r="B70" s="8" t="s">
        <v>102</v>
      </c>
      <c r="C70" s="9" t="s">
        <v>142</v>
      </c>
      <c r="D70" s="87">
        <v>1</v>
      </c>
      <c r="E70" s="169">
        <v>0</v>
      </c>
      <c r="F70" s="47">
        <v>0</v>
      </c>
      <c r="G70" s="276">
        <v>0</v>
      </c>
      <c r="H70" s="87">
        <v>1</v>
      </c>
      <c r="I70" s="169">
        <v>0</v>
      </c>
      <c r="J70" s="47">
        <v>0</v>
      </c>
      <c r="K70" s="286">
        <v>0</v>
      </c>
    </row>
    <row r="71" spans="1:11" ht="13.5">
      <c r="A71" s="1" t="s">
        <v>103</v>
      </c>
      <c r="B71" s="8" t="s">
        <v>102</v>
      </c>
      <c r="C71" s="9" t="s">
        <v>143</v>
      </c>
      <c r="D71" s="87">
        <v>0</v>
      </c>
      <c r="E71" s="169">
        <v>0</v>
      </c>
      <c r="F71" s="47">
        <v>0</v>
      </c>
      <c r="G71" s="276">
        <v>0</v>
      </c>
      <c r="H71" s="87">
        <v>0</v>
      </c>
      <c r="I71" s="169">
        <v>0</v>
      </c>
      <c r="J71" s="47">
        <v>0</v>
      </c>
      <c r="K71" s="286">
        <v>0</v>
      </c>
    </row>
    <row r="72" spans="1:11" ht="13.5">
      <c r="A72" s="1" t="s">
        <v>104</v>
      </c>
      <c r="B72" s="8" t="s">
        <v>102</v>
      </c>
      <c r="C72" s="9" t="s">
        <v>144</v>
      </c>
      <c r="D72" s="87">
        <v>1</v>
      </c>
      <c r="E72" s="169">
        <v>0</v>
      </c>
      <c r="F72" s="47">
        <v>0</v>
      </c>
      <c r="G72" s="276">
        <v>0</v>
      </c>
      <c r="H72" s="87">
        <v>1</v>
      </c>
      <c r="I72" s="169">
        <v>0</v>
      </c>
      <c r="J72" s="47">
        <v>0</v>
      </c>
      <c r="K72" s="286">
        <v>0</v>
      </c>
    </row>
    <row r="73" spans="1:11" ht="13.5">
      <c r="A73" s="1" t="s">
        <v>105</v>
      </c>
      <c r="B73" s="264" t="s">
        <v>106</v>
      </c>
      <c r="C73" s="9" t="s">
        <v>145</v>
      </c>
      <c r="D73" s="87">
        <v>0</v>
      </c>
      <c r="E73" s="169">
        <v>0</v>
      </c>
      <c r="F73" s="47">
        <v>0</v>
      </c>
      <c r="G73" s="276">
        <v>0</v>
      </c>
      <c r="H73" s="87">
        <v>0</v>
      </c>
      <c r="I73" s="169">
        <v>0</v>
      </c>
      <c r="J73" s="47">
        <v>0</v>
      </c>
      <c r="K73" s="286">
        <v>0</v>
      </c>
    </row>
    <row r="74" spans="1:11" ht="13.5">
      <c r="A74" s="1" t="s">
        <v>107</v>
      </c>
      <c r="B74" s="264" t="s">
        <v>106</v>
      </c>
      <c r="C74" s="9" t="s">
        <v>146</v>
      </c>
      <c r="D74" s="87">
        <v>0</v>
      </c>
      <c r="E74" s="169">
        <v>0</v>
      </c>
      <c r="F74" s="47">
        <v>0</v>
      </c>
      <c r="G74" s="276">
        <v>0</v>
      </c>
      <c r="H74" s="87">
        <v>0</v>
      </c>
      <c r="I74" s="169">
        <v>0</v>
      </c>
      <c r="J74" s="47">
        <v>0</v>
      </c>
      <c r="K74" s="286">
        <v>0</v>
      </c>
    </row>
    <row r="75" spans="1:11" ht="14.25" thickBot="1">
      <c r="A75" s="1" t="s">
        <v>108</v>
      </c>
      <c r="B75" s="265" t="s">
        <v>106</v>
      </c>
      <c r="C75" s="51" t="s">
        <v>147</v>
      </c>
      <c r="D75" s="88">
        <v>0</v>
      </c>
      <c r="E75" s="32">
        <v>0</v>
      </c>
      <c r="F75" s="48">
        <v>0</v>
      </c>
      <c r="G75" s="279">
        <v>0</v>
      </c>
      <c r="H75" s="88">
        <v>0</v>
      </c>
      <c r="I75" s="32">
        <v>0</v>
      </c>
      <c r="J75" s="48">
        <v>0</v>
      </c>
      <c r="K75" s="289">
        <v>0</v>
      </c>
    </row>
    <row r="76" ht="6" customHeight="1" thickBot="1"/>
    <row r="77" spans="2:11" ht="14.25" thickBot="1">
      <c r="B77" s="432" t="s">
        <v>157</v>
      </c>
      <c r="C77" s="459"/>
      <c r="D77" s="390">
        <f aca="true" t="shared" si="0" ref="D77:K77">SUM(D81:D83)</f>
        <v>272</v>
      </c>
      <c r="E77" s="43">
        <f t="shared" si="0"/>
        <v>61</v>
      </c>
      <c r="F77" s="44">
        <f t="shared" si="0"/>
        <v>15</v>
      </c>
      <c r="G77" s="419">
        <f t="shared" si="0"/>
        <v>25.439999999999998</v>
      </c>
      <c r="H77" s="390">
        <f t="shared" si="0"/>
        <v>248</v>
      </c>
      <c r="I77" s="43">
        <f t="shared" si="0"/>
        <v>58</v>
      </c>
      <c r="J77" s="44">
        <f t="shared" si="0"/>
        <v>13</v>
      </c>
      <c r="K77" s="284">
        <f t="shared" si="0"/>
        <v>23.909999999999997</v>
      </c>
    </row>
    <row r="78" ht="14.25" thickBot="1"/>
    <row r="79" spans="2:11" ht="13.5" customHeight="1">
      <c r="B79" s="429" t="s">
        <v>412</v>
      </c>
      <c r="C79" s="430"/>
      <c r="D79" s="429" t="s">
        <v>330</v>
      </c>
      <c r="E79" s="428"/>
      <c r="F79" s="430"/>
      <c r="G79" s="550" t="s">
        <v>378</v>
      </c>
      <c r="H79" s="429" t="s">
        <v>331</v>
      </c>
      <c r="I79" s="428"/>
      <c r="J79" s="430"/>
      <c r="K79" s="550" t="s">
        <v>380</v>
      </c>
    </row>
    <row r="80" spans="2:11" ht="14.25" thickBot="1">
      <c r="B80" s="423"/>
      <c r="C80" s="424"/>
      <c r="D80" s="166" t="s">
        <v>327</v>
      </c>
      <c r="E80" s="173" t="s">
        <v>328</v>
      </c>
      <c r="F80" s="167" t="s">
        <v>329</v>
      </c>
      <c r="G80" s="551"/>
      <c r="H80" s="166" t="s">
        <v>327</v>
      </c>
      <c r="I80" s="173" t="s">
        <v>328</v>
      </c>
      <c r="J80" s="167" t="s">
        <v>329</v>
      </c>
      <c r="K80" s="551"/>
    </row>
    <row r="81" spans="2:11" ht="13.5">
      <c r="B81" s="429" t="s">
        <v>154</v>
      </c>
      <c r="C81" s="460"/>
      <c r="D81" s="172">
        <f aca="true" t="shared" si="1" ref="D81:J81">SUM(D4:D27)</f>
        <v>94</v>
      </c>
      <c r="E81" s="13">
        <f t="shared" si="1"/>
        <v>40</v>
      </c>
      <c r="F81" s="217">
        <f t="shared" si="1"/>
        <v>5</v>
      </c>
      <c r="G81" s="280">
        <f>SUM(G4:G27)</f>
        <v>2.45</v>
      </c>
      <c r="H81" s="172">
        <f t="shared" si="1"/>
        <v>93</v>
      </c>
      <c r="I81" s="13">
        <f t="shared" si="1"/>
        <v>40</v>
      </c>
      <c r="J81" s="217">
        <f t="shared" si="1"/>
        <v>5</v>
      </c>
      <c r="K81" s="282">
        <f>SUM(K4:K27)</f>
        <v>2.1100000000000003</v>
      </c>
    </row>
    <row r="82" spans="2:11" ht="14.25" thickBot="1">
      <c r="B82" s="423" t="s">
        <v>155</v>
      </c>
      <c r="C82" s="461"/>
      <c r="D82" s="221">
        <f aca="true" t="shared" si="2" ref="D82:J82">SUM(D28:D34)</f>
        <v>26</v>
      </c>
      <c r="E82" s="218">
        <f t="shared" si="2"/>
        <v>2</v>
      </c>
      <c r="F82" s="219">
        <f t="shared" si="2"/>
        <v>1</v>
      </c>
      <c r="G82" s="281">
        <f>SUM(G28:G34)</f>
        <v>1.97</v>
      </c>
      <c r="H82" s="221">
        <f t="shared" si="2"/>
        <v>22</v>
      </c>
      <c r="I82" s="218">
        <f t="shared" si="2"/>
        <v>2</v>
      </c>
      <c r="J82" s="219">
        <f t="shared" si="2"/>
        <v>1</v>
      </c>
      <c r="K82" s="283">
        <f>SUM(K28:K34)</f>
        <v>1.97</v>
      </c>
    </row>
    <row r="83" spans="2:11" ht="13.5" hidden="1">
      <c r="B83" s="425" t="s">
        <v>156</v>
      </c>
      <c r="C83" s="458"/>
      <c r="D83" s="344">
        <f aca="true" t="shared" si="3" ref="D83:J83">SUM(D35:D75)</f>
        <v>152</v>
      </c>
      <c r="E83" s="345">
        <f t="shared" si="3"/>
        <v>19</v>
      </c>
      <c r="F83" s="346">
        <f t="shared" si="3"/>
        <v>9</v>
      </c>
      <c r="G83" s="347">
        <f>SUM(G35:G75)</f>
        <v>21.02</v>
      </c>
      <c r="H83" s="344">
        <f t="shared" si="3"/>
        <v>133</v>
      </c>
      <c r="I83" s="345">
        <f t="shared" si="3"/>
        <v>16</v>
      </c>
      <c r="J83" s="346">
        <f t="shared" si="3"/>
        <v>7</v>
      </c>
      <c r="K83" s="283">
        <f>SUM(K35:K75)</f>
        <v>19.83</v>
      </c>
    </row>
    <row r="84" ht="4.5" customHeight="1"/>
    <row r="85" ht="13.5">
      <c r="B85" s="1"/>
    </row>
    <row r="87" ht="13.5">
      <c r="B87" s="4"/>
    </row>
  </sheetData>
  <sheetProtection/>
  <mergeCells count="16">
    <mergeCell ref="B81:C81"/>
    <mergeCell ref="B82:C82"/>
    <mergeCell ref="B83:C83"/>
    <mergeCell ref="D79:F79"/>
    <mergeCell ref="G2:G3"/>
    <mergeCell ref="G79:G80"/>
    <mergeCell ref="M2:N2"/>
    <mergeCell ref="O2:P2"/>
    <mergeCell ref="D2:F2"/>
    <mergeCell ref="B77:C77"/>
    <mergeCell ref="B2:C3"/>
    <mergeCell ref="B79:C80"/>
    <mergeCell ref="K2:K3"/>
    <mergeCell ref="K79:K80"/>
    <mergeCell ref="H79:J79"/>
    <mergeCell ref="H2:J2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&amp;C&amp;14&amp;P+50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6"/>
  </sheetPr>
  <dimension ref="A1:K73"/>
  <sheetViews>
    <sheetView view="pageBreakPreview" zoomScale="75" zoomScaleSheetLayoutView="75" zoomScalePageLayoutView="0" workbookViewId="0" topLeftCell="A1">
      <selection activeCell="K12" sqref="K12"/>
    </sheetView>
  </sheetViews>
  <sheetFormatPr defaultColWidth="9.140625" defaultRowHeight="15"/>
  <cols>
    <col min="2" max="2" width="7.140625" style="0" customWidth="1"/>
    <col min="3" max="3" width="7.57421875" style="0" customWidth="1"/>
    <col min="4" max="4" width="13.57421875" style="0" customWidth="1"/>
    <col min="5" max="5" width="20.57421875" style="0" customWidth="1"/>
    <col min="6" max="6" width="20.57421875" style="0" hidden="1" customWidth="1"/>
  </cols>
  <sheetData>
    <row r="1" spans="2:11" s="290" customFormat="1" ht="14.25" thickBot="1">
      <c r="B1" s="290" t="s">
        <v>428</v>
      </c>
      <c r="G1" s="291"/>
      <c r="H1" s="563"/>
      <c r="I1" s="563"/>
      <c r="J1" s="563"/>
      <c r="K1" s="563"/>
    </row>
    <row r="2" spans="1:6" ht="13.5">
      <c r="A2" s="1"/>
      <c r="B2" s="429" t="s">
        <v>409</v>
      </c>
      <c r="C2" s="430"/>
      <c r="D2" s="467" t="s">
        <v>341</v>
      </c>
      <c r="E2" s="454" t="s">
        <v>342</v>
      </c>
      <c r="F2" s="564" t="s">
        <v>343</v>
      </c>
    </row>
    <row r="3" spans="1:6" ht="14.25" thickBot="1">
      <c r="A3" s="1"/>
      <c r="B3" s="423"/>
      <c r="C3" s="424"/>
      <c r="D3" s="469"/>
      <c r="E3" s="435"/>
      <c r="F3" s="565"/>
    </row>
    <row r="4" spans="1:6" ht="13.5">
      <c r="A4" s="1"/>
      <c r="B4" s="8" t="s">
        <v>1</v>
      </c>
      <c r="C4" s="9" t="s">
        <v>110</v>
      </c>
      <c r="D4" s="249">
        <v>46</v>
      </c>
      <c r="E4" s="337">
        <v>64529</v>
      </c>
      <c r="F4" s="558" t="s">
        <v>344</v>
      </c>
    </row>
    <row r="5" spans="1:6" ht="13.5">
      <c r="A5" s="1"/>
      <c r="B5" s="8" t="s">
        <v>1</v>
      </c>
      <c r="C5" s="9" t="s">
        <v>111</v>
      </c>
      <c r="D5" s="249">
        <v>52</v>
      </c>
      <c r="E5" s="337">
        <v>39120</v>
      </c>
      <c r="F5" s="559"/>
    </row>
    <row r="6" spans="1:6" ht="13.5">
      <c r="A6" s="1"/>
      <c r="B6" s="8" t="s">
        <v>1</v>
      </c>
      <c r="C6" s="9" t="s">
        <v>113</v>
      </c>
      <c r="D6" s="249">
        <v>24</v>
      </c>
      <c r="E6" s="337">
        <v>32366</v>
      </c>
      <c r="F6" s="559"/>
    </row>
    <row r="7" spans="1:6" ht="13.5">
      <c r="A7" s="1"/>
      <c r="B7" s="8" t="s">
        <v>1</v>
      </c>
      <c r="C7" s="9" t="s">
        <v>114</v>
      </c>
      <c r="D7" s="249">
        <v>72</v>
      </c>
      <c r="E7" s="337">
        <v>43128</v>
      </c>
      <c r="F7" s="559"/>
    </row>
    <row r="8" spans="1:6" ht="13.5">
      <c r="A8" s="1"/>
      <c r="B8" s="8" t="s">
        <v>1</v>
      </c>
      <c r="C8" s="9" t="s">
        <v>115</v>
      </c>
      <c r="D8" s="249">
        <v>26</v>
      </c>
      <c r="E8" s="337">
        <v>61002</v>
      </c>
      <c r="F8" s="559"/>
    </row>
    <row r="9" spans="1:6" ht="13.5">
      <c r="A9" s="1"/>
      <c r="B9" s="8" t="s">
        <v>1</v>
      </c>
      <c r="C9" s="9" t="s">
        <v>117</v>
      </c>
      <c r="D9" s="249">
        <v>103</v>
      </c>
      <c r="E9" s="337">
        <v>75754</v>
      </c>
      <c r="F9" s="559"/>
    </row>
    <row r="10" spans="1:6" ht="13.5">
      <c r="A10" s="1"/>
      <c r="B10" s="8" t="s">
        <v>1</v>
      </c>
      <c r="C10" s="9" t="s">
        <v>118</v>
      </c>
      <c r="D10" s="249">
        <v>57</v>
      </c>
      <c r="E10" s="337">
        <v>43283</v>
      </c>
      <c r="F10" s="559"/>
    </row>
    <row r="11" spans="1:6" ht="13.5">
      <c r="A11" s="1"/>
      <c r="B11" s="8" t="s">
        <v>1</v>
      </c>
      <c r="C11" s="9" t="s">
        <v>119</v>
      </c>
      <c r="D11" s="249">
        <v>106</v>
      </c>
      <c r="E11" s="337">
        <v>71472</v>
      </c>
      <c r="F11" s="559"/>
    </row>
    <row r="12" spans="1:6" ht="13.5">
      <c r="A12" s="1"/>
      <c r="B12" s="8" t="s">
        <v>1</v>
      </c>
      <c r="C12" s="9" t="s">
        <v>127</v>
      </c>
      <c r="D12" s="249">
        <v>51</v>
      </c>
      <c r="E12" s="337">
        <v>114956</v>
      </c>
      <c r="F12" s="559"/>
    </row>
    <row r="13" spans="1:6" ht="14.25" thickBot="1">
      <c r="A13" s="1"/>
      <c r="B13" s="10" t="s">
        <v>1</v>
      </c>
      <c r="C13" s="11" t="s">
        <v>131</v>
      </c>
      <c r="D13" s="251">
        <v>64</v>
      </c>
      <c r="E13" s="338">
        <v>61989</v>
      </c>
      <c r="F13" s="560"/>
    </row>
    <row r="14" spans="1:6" ht="13.5">
      <c r="A14" s="1"/>
      <c r="B14" s="6" t="s">
        <v>345</v>
      </c>
      <c r="C14" s="7" t="s">
        <v>132</v>
      </c>
      <c r="D14" s="252">
        <v>94</v>
      </c>
      <c r="E14" s="339" t="s">
        <v>346</v>
      </c>
      <c r="F14" s="561" t="s">
        <v>347</v>
      </c>
    </row>
    <row r="15" spans="1:6" ht="14.25" thickBot="1">
      <c r="A15" s="1"/>
      <c r="B15" s="8" t="s">
        <v>348</v>
      </c>
      <c r="C15" s="9" t="s">
        <v>113</v>
      </c>
      <c r="D15" s="249">
        <v>26</v>
      </c>
      <c r="E15" s="340" t="s">
        <v>349</v>
      </c>
      <c r="F15" s="562"/>
    </row>
    <row r="16" spans="1:6" ht="13.5">
      <c r="A16" s="1"/>
      <c r="B16" s="6" t="s">
        <v>33</v>
      </c>
      <c r="C16" s="7"/>
      <c r="D16" s="252">
        <v>14</v>
      </c>
      <c r="E16" s="341">
        <v>26770</v>
      </c>
      <c r="F16" s="253"/>
    </row>
    <row r="17" spans="1:6" ht="13.5">
      <c r="A17" s="1"/>
      <c r="B17" s="8" t="s">
        <v>39</v>
      </c>
      <c r="C17" s="9"/>
      <c r="D17" s="249">
        <v>29</v>
      </c>
      <c r="E17" s="337">
        <v>20984</v>
      </c>
      <c r="F17" s="250"/>
    </row>
    <row r="18" spans="1:6" ht="13.5">
      <c r="A18" s="1"/>
      <c r="B18" s="8" t="s">
        <v>41</v>
      </c>
      <c r="C18" s="9"/>
      <c r="D18" s="249">
        <v>113</v>
      </c>
      <c r="E18" s="337">
        <v>76086</v>
      </c>
      <c r="F18" s="254" t="s">
        <v>350</v>
      </c>
    </row>
    <row r="19" spans="1:6" ht="13.5">
      <c r="A19" s="1"/>
      <c r="B19" s="8" t="s">
        <v>45</v>
      </c>
      <c r="C19" s="9"/>
      <c r="D19" s="249">
        <v>13</v>
      </c>
      <c r="E19" s="337">
        <v>8682</v>
      </c>
      <c r="F19" s="250"/>
    </row>
    <row r="20" spans="1:6" ht="13.5">
      <c r="A20" s="1"/>
      <c r="B20" s="8" t="s">
        <v>55</v>
      </c>
      <c r="C20" s="9"/>
      <c r="D20" s="249">
        <v>8</v>
      </c>
      <c r="E20" s="337">
        <v>5511</v>
      </c>
      <c r="F20" s="254" t="s">
        <v>350</v>
      </c>
    </row>
    <row r="21" spans="1:6" ht="13.5">
      <c r="A21" s="1"/>
      <c r="B21" s="8" t="s">
        <v>67</v>
      </c>
      <c r="C21" s="9"/>
      <c r="D21" s="249">
        <v>1</v>
      </c>
      <c r="E21" s="337">
        <v>2800</v>
      </c>
      <c r="F21" s="254" t="s">
        <v>351</v>
      </c>
    </row>
    <row r="22" spans="1:6" ht="13.5">
      <c r="A22" s="1"/>
      <c r="B22" s="8" t="s">
        <v>79</v>
      </c>
      <c r="C22" s="9"/>
      <c r="D22" s="249">
        <v>28</v>
      </c>
      <c r="E22" s="337">
        <v>9460</v>
      </c>
      <c r="F22" s="250"/>
    </row>
    <row r="23" spans="1:6" ht="13.5">
      <c r="A23" s="1"/>
      <c r="B23" s="8" t="s">
        <v>85</v>
      </c>
      <c r="C23" s="9"/>
      <c r="D23" s="249">
        <v>5</v>
      </c>
      <c r="E23" s="337">
        <v>2550</v>
      </c>
      <c r="F23" s="254" t="s">
        <v>350</v>
      </c>
    </row>
    <row r="24" spans="1:6" ht="13.5">
      <c r="A24" s="1"/>
      <c r="B24" s="8" t="s">
        <v>100</v>
      </c>
      <c r="C24" s="9" t="s">
        <v>141</v>
      </c>
      <c r="D24" s="249">
        <v>3</v>
      </c>
      <c r="E24" s="337">
        <v>516</v>
      </c>
      <c r="F24" s="250"/>
    </row>
    <row r="25" spans="1:6" ht="13.5">
      <c r="A25" s="1"/>
      <c r="B25" s="8" t="s">
        <v>102</v>
      </c>
      <c r="C25" s="9" t="s">
        <v>143</v>
      </c>
      <c r="D25" s="249">
        <v>22</v>
      </c>
      <c r="E25" s="337">
        <v>12555</v>
      </c>
      <c r="F25" s="254" t="s">
        <v>352</v>
      </c>
    </row>
    <row r="26" spans="1:6" ht="14.25" thickBot="1">
      <c r="A26" s="1"/>
      <c r="B26" s="10" t="s">
        <v>102</v>
      </c>
      <c r="C26" s="11" t="s">
        <v>144</v>
      </c>
      <c r="D26" s="251">
        <v>10</v>
      </c>
      <c r="E26" s="342" t="s">
        <v>353</v>
      </c>
      <c r="F26" s="255"/>
    </row>
    <row r="27" spans="1:6" ht="6" customHeight="1" thickBot="1">
      <c r="A27" s="1"/>
      <c r="B27" s="343"/>
      <c r="C27" s="343"/>
      <c r="D27" s="343"/>
      <c r="E27" s="343"/>
      <c r="F27" s="256"/>
    </row>
    <row r="28" spans="1:5" ht="14.25" thickBot="1">
      <c r="A28" s="1"/>
      <c r="B28" s="556" t="s">
        <v>157</v>
      </c>
      <c r="C28" s="557"/>
      <c r="D28" s="258">
        <f>SUM(D32:D34)</f>
        <v>967</v>
      </c>
      <c r="E28" s="259">
        <f>SUM(E32:E34)</f>
        <v>846053</v>
      </c>
    </row>
    <row r="29" ht="14.25" thickBot="1">
      <c r="A29" s="1"/>
    </row>
    <row r="30" spans="1:5" ht="13.5">
      <c r="A30" s="1"/>
      <c r="B30" s="429" t="s">
        <v>410</v>
      </c>
      <c r="C30" s="430"/>
      <c r="D30" s="467" t="s">
        <v>341</v>
      </c>
      <c r="E30" s="454" t="s">
        <v>342</v>
      </c>
    </row>
    <row r="31" spans="1:5" ht="14.25" thickBot="1">
      <c r="A31" s="1"/>
      <c r="B31" s="423"/>
      <c r="C31" s="424"/>
      <c r="D31" s="469"/>
      <c r="E31" s="435"/>
    </row>
    <row r="32" spans="1:5" ht="13.5">
      <c r="A32" s="1"/>
      <c r="B32" s="467" t="s">
        <v>154</v>
      </c>
      <c r="C32" s="468"/>
      <c r="D32" s="37">
        <f>SUM(D4:D13)</f>
        <v>601</v>
      </c>
      <c r="E32" s="49">
        <f>SUM(E4:E13)</f>
        <v>607599</v>
      </c>
    </row>
    <row r="33" spans="1:5" ht="14.25" thickBot="1">
      <c r="A33" s="1"/>
      <c r="B33" s="554" t="s">
        <v>155</v>
      </c>
      <c r="C33" s="555"/>
      <c r="D33" s="26">
        <f>SUM(D14:D15)</f>
        <v>120</v>
      </c>
      <c r="E33" s="47">
        <f>SUM(E14:E15)+52452+14508</f>
        <v>66960</v>
      </c>
    </row>
    <row r="34" spans="1:5" ht="14.25" hidden="1" thickBot="1">
      <c r="A34" s="1"/>
      <c r="B34" s="554" t="s">
        <v>156</v>
      </c>
      <c r="C34" s="555"/>
      <c r="D34" s="257">
        <f>SUM(D16:D26)</f>
        <v>246</v>
      </c>
      <c r="E34" s="244">
        <f>SUM(E16:E26)+5580</f>
        <v>171494</v>
      </c>
    </row>
    <row r="35" spans="1:5" ht="13.5">
      <c r="A35" s="1"/>
      <c r="B35" s="552" t="s">
        <v>408</v>
      </c>
      <c r="C35" s="552"/>
      <c r="D35" s="552"/>
      <c r="E35" s="552"/>
    </row>
    <row r="36" spans="1:5" ht="13.5">
      <c r="A36" s="1"/>
      <c r="B36" s="553"/>
      <c r="C36" s="553"/>
      <c r="D36" s="553"/>
      <c r="E36" s="553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1"/>
    </row>
    <row r="47" ht="13.5">
      <c r="A47" s="1"/>
    </row>
    <row r="48" ht="13.5">
      <c r="A48" s="1"/>
    </row>
    <row r="49" ht="13.5">
      <c r="A49" s="1"/>
    </row>
    <row r="50" ht="13.5">
      <c r="A50" s="1"/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  <row r="71" ht="13.5">
      <c r="A71" s="1"/>
    </row>
    <row r="72" ht="13.5">
      <c r="A72" s="1"/>
    </row>
    <row r="73" ht="13.5">
      <c r="A73" s="1"/>
    </row>
  </sheetData>
  <sheetProtection/>
  <mergeCells count="16">
    <mergeCell ref="H1:I1"/>
    <mergeCell ref="J1:K1"/>
    <mergeCell ref="B2:C3"/>
    <mergeCell ref="D2:D3"/>
    <mergeCell ref="E2:E3"/>
    <mergeCell ref="F2:F3"/>
    <mergeCell ref="B35:E36"/>
    <mergeCell ref="B32:C32"/>
    <mergeCell ref="B33:C33"/>
    <mergeCell ref="B34:C34"/>
    <mergeCell ref="B28:C28"/>
    <mergeCell ref="F4:F13"/>
    <mergeCell ref="F14:F15"/>
    <mergeCell ref="B30:C31"/>
    <mergeCell ref="D30:D31"/>
    <mergeCell ref="E30:E31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85" r:id="rId1"/>
  <headerFooter alignWithMargins="0">
    <oddFooter xml:space="preserve">&amp;C&amp;14&amp;P+51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P87"/>
  <sheetViews>
    <sheetView showGridLines="0" view="pageBreakPreview" zoomScale="75" zoomScaleNormal="75" zoomScaleSheetLayoutView="75" zoomScalePageLayoutView="0" workbookViewId="0" topLeftCell="A1">
      <pane xSplit="3" ySplit="3" topLeftCell="D4" activePane="bottomRight" state="frozen"/>
      <selection pane="topLeft" activeCell="I45" sqref="I45"/>
      <selection pane="topRight" activeCell="I45" sqref="I45"/>
      <selection pane="bottomLeft" activeCell="I45" sqref="I45"/>
      <selection pane="bottomRight" activeCell="G14" sqref="G14"/>
    </sheetView>
  </sheetViews>
  <sheetFormatPr defaultColWidth="9.140625" defaultRowHeight="15"/>
  <cols>
    <col min="2" max="2" width="7.140625" style="0" customWidth="1"/>
    <col min="3" max="3" width="7.57421875" style="0" customWidth="1"/>
    <col min="4" max="12" width="9.140625" style="0" customWidth="1"/>
    <col min="16" max="16" width="16.57421875" style="0" customWidth="1"/>
  </cols>
  <sheetData>
    <row r="1" s="290" customFormat="1" ht="14.25" thickBot="1">
      <c r="B1" s="290" t="s">
        <v>223</v>
      </c>
    </row>
    <row r="2" spans="2:12" ht="13.5">
      <c r="B2" s="429" t="s">
        <v>409</v>
      </c>
      <c r="C2" s="430"/>
      <c r="D2" s="431" t="s">
        <v>222</v>
      </c>
      <c r="E2" s="431"/>
      <c r="F2" s="427"/>
      <c r="G2" s="427" t="s">
        <v>159</v>
      </c>
      <c r="H2" s="428"/>
      <c r="I2" s="428"/>
      <c r="J2" s="428" t="s">
        <v>168</v>
      </c>
      <c r="K2" s="428"/>
      <c r="L2" s="430"/>
    </row>
    <row r="3" spans="2:12" ht="14.25" thickBot="1">
      <c r="B3" s="423"/>
      <c r="C3" s="424"/>
      <c r="D3" s="90" t="s">
        <v>174</v>
      </c>
      <c r="E3" s="18" t="s">
        <v>175</v>
      </c>
      <c r="F3" s="18" t="s">
        <v>176</v>
      </c>
      <c r="G3" s="18" t="s">
        <v>174</v>
      </c>
      <c r="H3" s="18" t="s">
        <v>175</v>
      </c>
      <c r="I3" s="18" t="s">
        <v>176</v>
      </c>
      <c r="J3" s="18" t="s">
        <v>174</v>
      </c>
      <c r="K3" s="18" t="s">
        <v>175</v>
      </c>
      <c r="L3" s="45" t="s">
        <v>176</v>
      </c>
    </row>
    <row r="4" spans="1:16" ht="13.5">
      <c r="A4" s="1" t="s">
        <v>0</v>
      </c>
      <c r="B4" s="15" t="s">
        <v>1</v>
      </c>
      <c r="C4" s="16" t="s">
        <v>179</v>
      </c>
      <c r="D4" s="20">
        <v>17861.237739665918</v>
      </c>
      <c r="E4" s="21">
        <v>7419.286815003113</v>
      </c>
      <c r="F4" s="21">
        <v>10441.950924662806</v>
      </c>
      <c r="G4" s="21">
        <f aca="true" t="shared" si="0" ref="G4:G35">SUM(H4:I4)</f>
        <v>173.09692883356115</v>
      </c>
      <c r="H4" s="21">
        <v>131.8995480477471</v>
      </c>
      <c r="I4" s="21">
        <v>41.19738078581407</v>
      </c>
      <c r="J4" s="21">
        <f aca="true" t="shared" si="1" ref="J4:J35">SUM(K4:L4)</f>
        <v>1552.4577918499015</v>
      </c>
      <c r="K4" s="21">
        <v>1301.2271645571777</v>
      </c>
      <c r="L4" s="46">
        <v>251.2306272927237</v>
      </c>
      <c r="P4" s="2"/>
    </row>
    <row r="5" spans="1:16" ht="13.5">
      <c r="A5" s="1" t="s">
        <v>2</v>
      </c>
      <c r="B5" s="8" t="s">
        <v>1</v>
      </c>
      <c r="C5" s="9" t="s">
        <v>109</v>
      </c>
      <c r="D5" s="25">
        <v>16347.106536222493</v>
      </c>
      <c r="E5" s="26">
        <v>10235.351938565243</v>
      </c>
      <c r="F5" s="26">
        <v>6111.754597657251</v>
      </c>
      <c r="G5" s="26">
        <f t="shared" si="0"/>
        <v>422.8030465845154</v>
      </c>
      <c r="H5" s="26">
        <v>382.6862860184417</v>
      </c>
      <c r="I5" s="26">
        <v>40.116760566073715</v>
      </c>
      <c r="J5" s="26">
        <f t="shared" si="1"/>
        <v>2410.7278263811695</v>
      </c>
      <c r="K5" s="26">
        <v>2219.8885143048687</v>
      </c>
      <c r="L5" s="47">
        <v>190.8393120763008</v>
      </c>
      <c r="P5" s="2"/>
    </row>
    <row r="6" spans="1:16" ht="13.5">
      <c r="A6" s="1" t="s">
        <v>3</v>
      </c>
      <c r="B6" s="8" t="s">
        <v>1</v>
      </c>
      <c r="C6" s="9" t="s">
        <v>110</v>
      </c>
      <c r="D6" s="25">
        <v>13392.47405584709</v>
      </c>
      <c r="E6" s="26">
        <v>8215.616041391562</v>
      </c>
      <c r="F6" s="26">
        <v>5176.858014455532</v>
      </c>
      <c r="G6" s="26">
        <f t="shared" si="0"/>
        <v>179.6454883387402</v>
      </c>
      <c r="H6" s="26">
        <v>160.52495424796874</v>
      </c>
      <c r="I6" s="26">
        <v>19.12053409077146</v>
      </c>
      <c r="J6" s="26">
        <f t="shared" si="1"/>
        <v>1517.4606209120795</v>
      </c>
      <c r="K6" s="26">
        <v>1404.658200794581</v>
      </c>
      <c r="L6" s="47">
        <v>112.8024201174986</v>
      </c>
      <c r="P6" s="2"/>
    </row>
    <row r="7" spans="1:16" ht="13.5">
      <c r="A7" s="1" t="s">
        <v>4</v>
      </c>
      <c r="B7" s="8" t="s">
        <v>1</v>
      </c>
      <c r="C7" s="9" t="s">
        <v>111</v>
      </c>
      <c r="D7" s="25">
        <v>13109.300802372825</v>
      </c>
      <c r="E7" s="26">
        <v>8008.5845299656585</v>
      </c>
      <c r="F7" s="26">
        <v>5100.716272407161</v>
      </c>
      <c r="G7" s="26">
        <f t="shared" si="0"/>
        <v>122.6483813234009</v>
      </c>
      <c r="H7" s="26">
        <v>108.51610776822221</v>
      </c>
      <c r="I7" s="26">
        <v>14.132273555178681</v>
      </c>
      <c r="J7" s="26">
        <f t="shared" si="1"/>
        <v>1158.9478323879744</v>
      </c>
      <c r="K7" s="26">
        <v>1068.5616832333433</v>
      </c>
      <c r="L7" s="47">
        <v>90.38614915463097</v>
      </c>
      <c r="P7" s="2"/>
    </row>
    <row r="8" spans="1:16" ht="13.5">
      <c r="A8" s="1" t="s">
        <v>5</v>
      </c>
      <c r="B8" s="8" t="s">
        <v>1</v>
      </c>
      <c r="C8" s="9" t="s">
        <v>112</v>
      </c>
      <c r="D8" s="25">
        <v>17496.55695879928</v>
      </c>
      <c r="E8" s="26">
        <v>5306.12307458075</v>
      </c>
      <c r="F8" s="26">
        <v>12190.433884218528</v>
      </c>
      <c r="G8" s="26">
        <f t="shared" si="0"/>
        <v>93.67549833303124</v>
      </c>
      <c r="H8" s="26">
        <v>56.77976868962035</v>
      </c>
      <c r="I8" s="26">
        <v>36.895729643410895</v>
      </c>
      <c r="J8" s="26">
        <f t="shared" si="1"/>
        <v>1058.3160224882586</v>
      </c>
      <c r="K8" s="26">
        <v>815.8503261753038</v>
      </c>
      <c r="L8" s="47">
        <v>242.46569631295472</v>
      </c>
      <c r="P8" s="2"/>
    </row>
    <row r="9" spans="1:16" ht="13.5">
      <c r="A9" s="1" t="s">
        <v>6</v>
      </c>
      <c r="B9" s="8" t="s">
        <v>1</v>
      </c>
      <c r="C9" s="9" t="s">
        <v>113</v>
      </c>
      <c r="D9" s="25">
        <v>10912.537138952726</v>
      </c>
      <c r="E9" s="26">
        <v>3530.2946374475555</v>
      </c>
      <c r="F9" s="26">
        <v>7382.242501505174</v>
      </c>
      <c r="G9" s="26">
        <f t="shared" si="0"/>
        <v>90.65621037547152</v>
      </c>
      <c r="H9" s="26">
        <v>62.32505338918409</v>
      </c>
      <c r="I9" s="26">
        <v>28.331156986287418</v>
      </c>
      <c r="J9" s="26">
        <f t="shared" si="1"/>
        <v>790.9963700852509</v>
      </c>
      <c r="K9" s="26">
        <v>617.7332863962314</v>
      </c>
      <c r="L9" s="47">
        <v>173.26308368901945</v>
      </c>
      <c r="P9" s="2"/>
    </row>
    <row r="10" spans="1:16" ht="13.5">
      <c r="A10" s="1" t="s">
        <v>7</v>
      </c>
      <c r="B10" s="8" t="s">
        <v>1</v>
      </c>
      <c r="C10" s="9" t="s">
        <v>114</v>
      </c>
      <c r="D10" s="25">
        <v>16354.404186851636</v>
      </c>
      <c r="E10" s="26">
        <v>9078.462401494591</v>
      </c>
      <c r="F10" s="26">
        <v>7275.941785357051</v>
      </c>
      <c r="G10" s="26">
        <f t="shared" si="0"/>
        <v>80.86956777349259</v>
      </c>
      <c r="H10" s="26">
        <v>65.15690845212258</v>
      </c>
      <c r="I10" s="26">
        <v>15.712659321370015</v>
      </c>
      <c r="J10" s="26">
        <f t="shared" si="1"/>
        <v>1058.5971768958939</v>
      </c>
      <c r="K10" s="26">
        <v>953.2353106605</v>
      </c>
      <c r="L10" s="47">
        <v>105.36186623539393</v>
      </c>
      <c r="P10" s="2"/>
    </row>
    <row r="11" spans="1:16" ht="13.5">
      <c r="A11" s="1" t="s">
        <v>8</v>
      </c>
      <c r="B11" s="8" t="s">
        <v>1</v>
      </c>
      <c r="C11" s="9" t="s">
        <v>115</v>
      </c>
      <c r="D11" s="25">
        <v>16222.411697438007</v>
      </c>
      <c r="E11" s="26">
        <v>9606.331571695247</v>
      </c>
      <c r="F11" s="26">
        <v>6616.080125742758</v>
      </c>
      <c r="G11" s="26">
        <f t="shared" si="0"/>
        <v>75.05235072963286</v>
      </c>
      <c r="H11" s="26">
        <v>60.749256843898216</v>
      </c>
      <c r="I11" s="26">
        <v>14.303093885734642</v>
      </c>
      <c r="J11" s="26">
        <f t="shared" si="1"/>
        <v>1001.7140580807925</v>
      </c>
      <c r="K11" s="26">
        <v>907.6502667957285</v>
      </c>
      <c r="L11" s="47">
        <v>94.06379128506394</v>
      </c>
      <c r="P11" s="2"/>
    </row>
    <row r="12" spans="1:16" ht="13.5">
      <c r="A12" s="1" t="s">
        <v>9</v>
      </c>
      <c r="B12" s="8" t="s">
        <v>1</v>
      </c>
      <c r="C12" s="9" t="s">
        <v>116</v>
      </c>
      <c r="D12" s="25">
        <v>11834.348475664287</v>
      </c>
      <c r="E12" s="26">
        <v>5222.307160756983</v>
      </c>
      <c r="F12" s="26">
        <v>6612.04131490731</v>
      </c>
      <c r="G12" s="26">
        <f t="shared" si="0"/>
        <v>51.634817892104735</v>
      </c>
      <c r="H12" s="26">
        <v>37.37811409871011</v>
      </c>
      <c r="I12" s="26">
        <v>14.256703793394626</v>
      </c>
      <c r="J12" s="26">
        <f t="shared" si="1"/>
        <v>713.9474948261429</v>
      </c>
      <c r="K12" s="26">
        <v>619.7569794445193</v>
      </c>
      <c r="L12" s="47">
        <v>94.19051538162365</v>
      </c>
      <c r="P12" s="2"/>
    </row>
    <row r="13" spans="1:16" ht="13.5">
      <c r="A13" s="1" t="s">
        <v>10</v>
      </c>
      <c r="B13" s="8" t="s">
        <v>1</v>
      </c>
      <c r="C13" s="9" t="s">
        <v>117</v>
      </c>
      <c r="D13" s="25">
        <v>7471.200749057904</v>
      </c>
      <c r="E13" s="26">
        <v>2387.5443038549456</v>
      </c>
      <c r="F13" s="26">
        <v>5083.656445202961</v>
      </c>
      <c r="G13" s="26">
        <f t="shared" si="0"/>
        <v>29.722739854730428</v>
      </c>
      <c r="H13" s="26">
        <v>18.147024151742183</v>
      </c>
      <c r="I13" s="26">
        <v>11.575715702988244</v>
      </c>
      <c r="J13" s="26">
        <f t="shared" si="1"/>
        <v>369.11566294295903</v>
      </c>
      <c r="K13" s="26">
        <v>284.75991011544846</v>
      </c>
      <c r="L13" s="47">
        <v>84.3557528275106</v>
      </c>
      <c r="P13" s="2"/>
    </row>
    <row r="14" spans="1:16" ht="13.5">
      <c r="A14" s="1" t="s">
        <v>11</v>
      </c>
      <c r="B14" s="8" t="s">
        <v>1</v>
      </c>
      <c r="C14" s="9" t="s">
        <v>118</v>
      </c>
      <c r="D14" s="25">
        <v>21431.33880854827</v>
      </c>
      <c r="E14" s="26">
        <v>14378.420594620908</v>
      </c>
      <c r="F14" s="26">
        <v>7052.918213927344</v>
      </c>
      <c r="G14" s="26">
        <f t="shared" si="0"/>
        <v>82.49718498516671</v>
      </c>
      <c r="H14" s="26">
        <v>68.19145036332766</v>
      </c>
      <c r="I14" s="26">
        <v>14.305734621839056</v>
      </c>
      <c r="J14" s="26">
        <f t="shared" si="1"/>
        <v>1181.4217833929822</v>
      </c>
      <c r="K14" s="26">
        <v>1083.8548948174875</v>
      </c>
      <c r="L14" s="47">
        <v>97.56688857549469</v>
      </c>
      <c r="P14" s="2"/>
    </row>
    <row r="15" spans="1:16" ht="13.5">
      <c r="A15" s="1" t="s">
        <v>12</v>
      </c>
      <c r="B15" s="8" t="s">
        <v>1</v>
      </c>
      <c r="C15" s="9" t="s">
        <v>119</v>
      </c>
      <c r="D15" s="25">
        <v>31146.980163374985</v>
      </c>
      <c r="E15" s="26">
        <v>19127.691923865623</v>
      </c>
      <c r="F15" s="26">
        <v>12019.28823950938</v>
      </c>
      <c r="G15" s="26">
        <f t="shared" si="0"/>
        <v>163.61286489674967</v>
      </c>
      <c r="H15" s="26">
        <v>135.57206765646868</v>
      </c>
      <c r="I15" s="26">
        <v>28.040797240280995</v>
      </c>
      <c r="J15" s="26">
        <f t="shared" si="1"/>
        <v>2099.284553679541</v>
      </c>
      <c r="K15" s="26">
        <v>1913.9209305725212</v>
      </c>
      <c r="L15" s="47">
        <v>185.36362310702</v>
      </c>
      <c r="P15" s="2"/>
    </row>
    <row r="16" spans="1:16" ht="13.5">
      <c r="A16" s="1" t="s">
        <v>13</v>
      </c>
      <c r="B16" s="8" t="s">
        <v>1</v>
      </c>
      <c r="C16" s="9" t="s">
        <v>120</v>
      </c>
      <c r="D16" s="25">
        <v>28628.869047842563</v>
      </c>
      <c r="E16" s="26">
        <v>18076.83188276326</v>
      </c>
      <c r="F16" s="26">
        <v>10552.0371650793</v>
      </c>
      <c r="G16" s="26">
        <f t="shared" si="0"/>
        <v>253.4061284430687</v>
      </c>
      <c r="H16" s="26">
        <v>217.86375286523602</v>
      </c>
      <c r="I16" s="26">
        <v>35.54237557783267</v>
      </c>
      <c r="J16" s="26">
        <f t="shared" si="1"/>
        <v>2335.471244426279</v>
      </c>
      <c r="K16" s="26">
        <v>2130.899310092686</v>
      </c>
      <c r="L16" s="47">
        <v>204.57193433359322</v>
      </c>
      <c r="P16" s="2"/>
    </row>
    <row r="17" spans="1:16" ht="13.5">
      <c r="A17" s="1" t="s">
        <v>14</v>
      </c>
      <c r="B17" s="8" t="s">
        <v>1</v>
      </c>
      <c r="C17" s="9" t="s">
        <v>121</v>
      </c>
      <c r="D17" s="25">
        <v>22879.176035414905</v>
      </c>
      <c r="E17" s="26">
        <v>15002.796709456583</v>
      </c>
      <c r="F17" s="26">
        <v>7876.379325958314</v>
      </c>
      <c r="G17" s="26">
        <f t="shared" si="0"/>
        <v>325.6397200670298</v>
      </c>
      <c r="H17" s="26">
        <v>300.1370368307281</v>
      </c>
      <c r="I17" s="26">
        <v>25.502683236301703</v>
      </c>
      <c r="J17" s="26">
        <f t="shared" si="1"/>
        <v>2803.58777167629</v>
      </c>
      <c r="K17" s="26">
        <v>2652.0212208471926</v>
      </c>
      <c r="L17" s="47">
        <v>151.5665508290972</v>
      </c>
      <c r="P17" s="2"/>
    </row>
    <row r="18" spans="1:16" ht="13.5">
      <c r="A18" s="1" t="s">
        <v>15</v>
      </c>
      <c r="B18" s="8" t="s">
        <v>1</v>
      </c>
      <c r="C18" s="9" t="s">
        <v>122</v>
      </c>
      <c r="D18" s="25">
        <v>41997.34445987544</v>
      </c>
      <c r="E18" s="26">
        <v>28934.61003698097</v>
      </c>
      <c r="F18" s="26">
        <v>13062.73442289448</v>
      </c>
      <c r="G18" s="26">
        <f t="shared" si="0"/>
        <v>390.43550058034106</v>
      </c>
      <c r="H18" s="26">
        <v>355.7154141088094</v>
      </c>
      <c r="I18" s="26">
        <v>34.720086471531665</v>
      </c>
      <c r="J18" s="26">
        <f t="shared" si="1"/>
        <v>4321.707062179122</v>
      </c>
      <c r="K18" s="26">
        <v>4106.971817697915</v>
      </c>
      <c r="L18" s="47">
        <v>214.7352444812064</v>
      </c>
      <c r="P18" s="2"/>
    </row>
    <row r="19" spans="1:16" ht="13.5">
      <c r="A19" s="1" t="s">
        <v>16</v>
      </c>
      <c r="B19" s="8" t="s">
        <v>1</v>
      </c>
      <c r="C19" s="9" t="s">
        <v>123</v>
      </c>
      <c r="D19" s="25">
        <v>25035.010838620743</v>
      </c>
      <c r="E19" s="26">
        <v>17996.741338015123</v>
      </c>
      <c r="F19" s="26">
        <v>7038.269500605619</v>
      </c>
      <c r="G19" s="26">
        <f t="shared" si="0"/>
        <v>314.1233016245232</v>
      </c>
      <c r="H19" s="26">
        <v>293.18834040770577</v>
      </c>
      <c r="I19" s="26">
        <v>20.934961216817445</v>
      </c>
      <c r="J19" s="26">
        <f t="shared" si="1"/>
        <v>2750.707295731603</v>
      </c>
      <c r="K19" s="26">
        <v>2627.014186603799</v>
      </c>
      <c r="L19" s="47">
        <v>123.69310912780412</v>
      </c>
      <c r="P19" s="2"/>
    </row>
    <row r="20" spans="1:16" ht="13.5">
      <c r="A20" s="1" t="s">
        <v>17</v>
      </c>
      <c r="B20" s="8" t="s">
        <v>1</v>
      </c>
      <c r="C20" s="9" t="s">
        <v>124</v>
      </c>
      <c r="D20" s="25">
        <v>28783.926238219537</v>
      </c>
      <c r="E20" s="26">
        <v>19100.460103272395</v>
      </c>
      <c r="F20" s="26">
        <v>9683.466134947153</v>
      </c>
      <c r="G20" s="26">
        <f t="shared" si="0"/>
        <v>494.8890720246227</v>
      </c>
      <c r="H20" s="26">
        <v>454.0014634287266</v>
      </c>
      <c r="I20" s="26">
        <v>40.88760859589608</v>
      </c>
      <c r="J20" s="26">
        <f t="shared" si="1"/>
        <v>3533.6224374900876</v>
      </c>
      <c r="K20" s="26">
        <v>3310.106675698785</v>
      </c>
      <c r="L20" s="47">
        <v>223.515761791303</v>
      </c>
      <c r="P20" s="2"/>
    </row>
    <row r="21" spans="1:16" ht="13.5">
      <c r="A21" s="1" t="s">
        <v>18</v>
      </c>
      <c r="B21" s="8" t="s">
        <v>1</v>
      </c>
      <c r="C21" s="9" t="s">
        <v>125</v>
      </c>
      <c r="D21" s="25">
        <v>19819.81336193841</v>
      </c>
      <c r="E21" s="26">
        <v>13768.812973934733</v>
      </c>
      <c r="F21" s="26">
        <v>6051.000388003664</v>
      </c>
      <c r="G21" s="26">
        <f t="shared" si="0"/>
        <v>115.96981767541853</v>
      </c>
      <c r="H21" s="26">
        <v>102.54801370081938</v>
      </c>
      <c r="I21" s="26">
        <v>13.421803974599143</v>
      </c>
      <c r="J21" s="26">
        <f t="shared" si="1"/>
        <v>1320.6499452518412</v>
      </c>
      <c r="K21" s="26">
        <v>1234.3076602478563</v>
      </c>
      <c r="L21" s="47">
        <v>86.3422850039849</v>
      </c>
      <c r="P21" s="2"/>
    </row>
    <row r="22" spans="1:16" ht="13.5">
      <c r="A22" s="1" t="s">
        <v>19</v>
      </c>
      <c r="B22" s="8" t="s">
        <v>1</v>
      </c>
      <c r="C22" s="9" t="s">
        <v>126</v>
      </c>
      <c r="D22" s="25">
        <v>26737.476678125953</v>
      </c>
      <c r="E22" s="26">
        <v>17423.875798291807</v>
      </c>
      <c r="F22" s="26">
        <v>9313.600879834143</v>
      </c>
      <c r="G22" s="26">
        <f t="shared" si="0"/>
        <v>70.24390038516711</v>
      </c>
      <c r="H22" s="26">
        <v>61.63913186072517</v>
      </c>
      <c r="I22" s="26">
        <v>8.604768524441944</v>
      </c>
      <c r="J22" s="26">
        <f t="shared" si="1"/>
        <v>1511.7203247410514</v>
      </c>
      <c r="K22" s="26">
        <v>1438.8920655602883</v>
      </c>
      <c r="L22" s="47">
        <v>72.8282591807632</v>
      </c>
      <c r="P22" s="2"/>
    </row>
    <row r="23" spans="1:16" ht="13.5">
      <c r="A23" s="1" t="s">
        <v>20</v>
      </c>
      <c r="B23" s="8" t="s">
        <v>1</v>
      </c>
      <c r="C23" s="9" t="s">
        <v>127</v>
      </c>
      <c r="D23" s="25">
        <v>19790.817674611917</v>
      </c>
      <c r="E23" s="26">
        <v>12520.2668272967</v>
      </c>
      <c r="F23" s="26">
        <v>7270.550847315225</v>
      </c>
      <c r="G23" s="26">
        <f t="shared" si="0"/>
        <v>57.54614156495373</v>
      </c>
      <c r="H23" s="26">
        <v>46.10617168970221</v>
      </c>
      <c r="I23" s="26">
        <v>11.439969875251524</v>
      </c>
      <c r="J23" s="26">
        <f t="shared" si="1"/>
        <v>1021.5615946392217</v>
      </c>
      <c r="K23" s="26">
        <v>944.9507762923367</v>
      </c>
      <c r="L23" s="47">
        <v>76.61081834688488</v>
      </c>
      <c r="P23" s="2"/>
    </row>
    <row r="24" spans="1:16" ht="13.5">
      <c r="A24" s="1" t="s">
        <v>21</v>
      </c>
      <c r="B24" s="8" t="s">
        <v>1</v>
      </c>
      <c r="C24" s="9" t="s">
        <v>128</v>
      </c>
      <c r="D24" s="25">
        <v>32394.71289223203</v>
      </c>
      <c r="E24" s="26">
        <v>20740.312838455815</v>
      </c>
      <c r="F24" s="26">
        <v>11654.400053776222</v>
      </c>
      <c r="G24" s="26">
        <f t="shared" si="0"/>
        <v>73.4196727307561</v>
      </c>
      <c r="H24" s="26">
        <v>61.229106563831024</v>
      </c>
      <c r="I24" s="26">
        <v>12.190566166925075</v>
      </c>
      <c r="J24" s="26">
        <f t="shared" si="1"/>
        <v>1511.9124526058145</v>
      </c>
      <c r="K24" s="26">
        <v>1416.0322961298662</v>
      </c>
      <c r="L24" s="47">
        <v>95.88015647594821</v>
      </c>
      <c r="P24" s="2"/>
    </row>
    <row r="25" spans="1:16" ht="13.5">
      <c r="A25" s="1" t="s">
        <v>22</v>
      </c>
      <c r="B25" s="8" t="s">
        <v>1</v>
      </c>
      <c r="C25" s="9" t="s">
        <v>129</v>
      </c>
      <c r="D25" s="25">
        <v>37579.32678797178</v>
      </c>
      <c r="E25" s="26">
        <v>25578.57768483212</v>
      </c>
      <c r="F25" s="26">
        <v>12000.74910313963</v>
      </c>
      <c r="G25" s="26">
        <f t="shared" si="0"/>
        <v>116.17082932148969</v>
      </c>
      <c r="H25" s="26">
        <v>102.83595223959718</v>
      </c>
      <c r="I25" s="26">
        <v>13.334877081892508</v>
      </c>
      <c r="J25" s="26">
        <f t="shared" si="1"/>
        <v>2291.433552866406</v>
      </c>
      <c r="K25" s="26">
        <v>2193.112064170317</v>
      </c>
      <c r="L25" s="47">
        <v>98.32148869608919</v>
      </c>
      <c r="P25" s="2"/>
    </row>
    <row r="26" spans="1:16" ht="13.5">
      <c r="A26" s="1" t="s">
        <v>23</v>
      </c>
      <c r="B26" s="8" t="s">
        <v>1</v>
      </c>
      <c r="C26" s="9" t="s">
        <v>130</v>
      </c>
      <c r="D26" s="25">
        <v>36940.71812086184</v>
      </c>
      <c r="E26" s="26">
        <v>20874.26199381033</v>
      </c>
      <c r="F26" s="26">
        <v>16066.456127051499</v>
      </c>
      <c r="G26" s="26">
        <f t="shared" si="0"/>
        <v>114.04900299289635</v>
      </c>
      <c r="H26" s="26">
        <v>87.3867868500588</v>
      </c>
      <c r="I26" s="26">
        <v>26.662216142837554</v>
      </c>
      <c r="J26" s="26">
        <f t="shared" si="1"/>
        <v>1648.6374651236224</v>
      </c>
      <c r="K26" s="26">
        <v>1468.0584283667972</v>
      </c>
      <c r="L26" s="47">
        <v>180.57903675682513</v>
      </c>
      <c r="P26" s="2"/>
    </row>
    <row r="27" spans="1:16" ht="14.25" thickBot="1">
      <c r="A27" s="1" t="s">
        <v>24</v>
      </c>
      <c r="B27" s="10" t="s">
        <v>1</v>
      </c>
      <c r="C27" s="11" t="s">
        <v>131</v>
      </c>
      <c r="D27" s="30">
        <v>29692.943048666893</v>
      </c>
      <c r="E27" s="31">
        <v>21025.07911080983</v>
      </c>
      <c r="F27" s="31">
        <v>8667.863937857072</v>
      </c>
      <c r="G27" s="31">
        <f t="shared" si="0"/>
        <v>82.53498811604712</v>
      </c>
      <c r="H27" s="31">
        <v>71.10084951943682</v>
      </c>
      <c r="I27" s="31">
        <v>11.434138596610294</v>
      </c>
      <c r="J27" s="31">
        <f t="shared" si="1"/>
        <v>1764.812764565254</v>
      </c>
      <c r="K27" s="31">
        <v>1676.6526730552305</v>
      </c>
      <c r="L27" s="48">
        <v>88.16009151002348</v>
      </c>
      <c r="P27" s="2"/>
    </row>
    <row r="28" spans="1:16" ht="13.5">
      <c r="A28" s="1" t="s">
        <v>25</v>
      </c>
      <c r="B28" s="6" t="s">
        <v>180</v>
      </c>
      <c r="C28" s="7" t="s">
        <v>132</v>
      </c>
      <c r="D28" s="36">
        <v>50520.56120301623</v>
      </c>
      <c r="E28" s="37">
        <v>34271.31902307328</v>
      </c>
      <c r="F28" s="37">
        <v>16249.242179942961</v>
      </c>
      <c r="G28" s="37">
        <f t="shared" si="0"/>
        <v>191.9740344505595</v>
      </c>
      <c r="H28" s="37">
        <v>155.8346890401799</v>
      </c>
      <c r="I28" s="37">
        <v>36.13934541037957</v>
      </c>
      <c r="J28" s="37">
        <f t="shared" si="1"/>
        <v>3234.099754628997</v>
      </c>
      <c r="K28" s="37">
        <v>2993.6389228624917</v>
      </c>
      <c r="L28" s="49">
        <v>240.46083176650524</v>
      </c>
      <c r="P28" s="2"/>
    </row>
    <row r="29" spans="1:16" ht="13.5">
      <c r="A29" s="1" t="s">
        <v>26</v>
      </c>
      <c r="B29" s="8" t="s">
        <v>180</v>
      </c>
      <c r="C29" s="9" t="s">
        <v>133</v>
      </c>
      <c r="D29" s="25">
        <v>40748.127703518614</v>
      </c>
      <c r="E29" s="26">
        <v>31839.17834356641</v>
      </c>
      <c r="F29" s="26">
        <v>8908.949359952223</v>
      </c>
      <c r="G29" s="26">
        <f t="shared" si="0"/>
        <v>182.15021208357578</v>
      </c>
      <c r="H29" s="26">
        <v>159.66649276108714</v>
      </c>
      <c r="I29" s="26">
        <v>22.483719322488632</v>
      </c>
      <c r="J29" s="26">
        <f t="shared" si="1"/>
        <v>2445.3870464622682</v>
      </c>
      <c r="K29" s="26">
        <v>2303.8768095357323</v>
      </c>
      <c r="L29" s="47">
        <v>141.5102369265361</v>
      </c>
      <c r="P29" s="2"/>
    </row>
    <row r="30" spans="1:16" ht="13.5">
      <c r="A30" s="1" t="s">
        <v>27</v>
      </c>
      <c r="B30" s="8" t="s">
        <v>180</v>
      </c>
      <c r="C30" s="9" t="s">
        <v>134</v>
      </c>
      <c r="D30" s="25">
        <v>31510.87438630571</v>
      </c>
      <c r="E30" s="26">
        <v>25287.478445045424</v>
      </c>
      <c r="F30" s="26">
        <v>6223.395941260296</v>
      </c>
      <c r="G30" s="26">
        <f t="shared" si="0"/>
        <v>230.2280287561034</v>
      </c>
      <c r="H30" s="26">
        <v>212.4949058271189</v>
      </c>
      <c r="I30" s="26">
        <v>17.733122928984486</v>
      </c>
      <c r="J30" s="26">
        <f t="shared" si="1"/>
        <v>2617.120288380604</v>
      </c>
      <c r="K30" s="26">
        <v>2502.7432527162578</v>
      </c>
      <c r="L30" s="47">
        <v>114.37703566434651</v>
      </c>
      <c r="P30" s="2"/>
    </row>
    <row r="31" spans="1:16" ht="13.5">
      <c r="A31" s="1" t="s">
        <v>28</v>
      </c>
      <c r="B31" s="8" t="s">
        <v>180</v>
      </c>
      <c r="C31" s="9" t="s">
        <v>113</v>
      </c>
      <c r="D31" s="25">
        <v>49378.530036337375</v>
      </c>
      <c r="E31" s="26">
        <v>36927.06281867452</v>
      </c>
      <c r="F31" s="26">
        <v>12451.467217662846</v>
      </c>
      <c r="G31" s="26">
        <f t="shared" si="0"/>
        <v>182.0244548797874</v>
      </c>
      <c r="H31" s="26">
        <v>154.77674708424462</v>
      </c>
      <c r="I31" s="26">
        <v>27.24770779554278</v>
      </c>
      <c r="J31" s="26">
        <f t="shared" si="1"/>
        <v>2741.709910636113</v>
      </c>
      <c r="K31" s="26">
        <v>2563.5410500937796</v>
      </c>
      <c r="L31" s="47">
        <v>178.16886054233342</v>
      </c>
      <c r="P31" s="2"/>
    </row>
    <row r="32" spans="1:16" ht="13.5">
      <c r="A32" s="1" t="s">
        <v>29</v>
      </c>
      <c r="B32" s="8" t="s">
        <v>180</v>
      </c>
      <c r="C32" s="9" t="s">
        <v>135</v>
      </c>
      <c r="D32" s="25">
        <v>34449.64665540829</v>
      </c>
      <c r="E32" s="26">
        <v>20094.581921879573</v>
      </c>
      <c r="F32" s="26">
        <v>14355.064733528758</v>
      </c>
      <c r="G32" s="26">
        <f t="shared" si="0"/>
        <v>149.20776914048554</v>
      </c>
      <c r="H32" s="26">
        <v>103.452605331337</v>
      </c>
      <c r="I32" s="26">
        <v>45.75516380914853</v>
      </c>
      <c r="J32" s="26">
        <f t="shared" si="1"/>
        <v>1677.425256386765</v>
      </c>
      <c r="K32" s="26">
        <v>1406.7452121747342</v>
      </c>
      <c r="L32" s="47">
        <v>270.68004421203085</v>
      </c>
      <c r="P32" s="2"/>
    </row>
    <row r="33" spans="1:16" ht="13.5">
      <c r="A33" s="1" t="s">
        <v>30</v>
      </c>
      <c r="B33" s="8" t="s">
        <v>180</v>
      </c>
      <c r="C33" s="9" t="s">
        <v>136</v>
      </c>
      <c r="D33" s="25">
        <v>34243.781579400216</v>
      </c>
      <c r="E33" s="26">
        <v>24537.901711278024</v>
      </c>
      <c r="F33" s="26">
        <v>9705.8798681222</v>
      </c>
      <c r="G33" s="26">
        <f t="shared" si="0"/>
        <v>154.2438745254561</v>
      </c>
      <c r="H33" s="26">
        <v>131.94257401185456</v>
      </c>
      <c r="I33" s="26">
        <v>22.301300513601554</v>
      </c>
      <c r="J33" s="26">
        <f t="shared" si="1"/>
        <v>2127.7118852229123</v>
      </c>
      <c r="K33" s="26">
        <v>1984.7800652634903</v>
      </c>
      <c r="L33" s="47">
        <v>142.93181995942186</v>
      </c>
      <c r="P33" s="2"/>
    </row>
    <row r="34" spans="1:16" ht="14.25" thickBot="1">
      <c r="A34" s="1" t="s">
        <v>31</v>
      </c>
      <c r="B34" s="10" t="s">
        <v>180</v>
      </c>
      <c r="C34" s="11" t="s">
        <v>137</v>
      </c>
      <c r="D34" s="30">
        <v>17903.471441153633</v>
      </c>
      <c r="E34" s="31">
        <v>12981.240177864469</v>
      </c>
      <c r="F34" s="31">
        <v>4922.231263289169</v>
      </c>
      <c r="G34" s="31">
        <f t="shared" si="0"/>
        <v>109.94217999185585</v>
      </c>
      <c r="H34" s="31">
        <v>93.08117709164166</v>
      </c>
      <c r="I34" s="31">
        <v>16.861002900214192</v>
      </c>
      <c r="J34" s="31">
        <f t="shared" si="1"/>
        <v>1137.8950111134218</v>
      </c>
      <c r="K34" s="31">
        <v>1036.038748644938</v>
      </c>
      <c r="L34" s="48">
        <v>101.85626246848359</v>
      </c>
      <c r="P34" s="2"/>
    </row>
    <row r="35" spans="1:16" ht="13.5">
      <c r="A35" s="1" t="s">
        <v>32</v>
      </c>
      <c r="B35" s="6" t="s">
        <v>33</v>
      </c>
      <c r="C35" s="7"/>
      <c r="D35" s="36">
        <v>65286.98232890632</v>
      </c>
      <c r="E35" s="37">
        <v>45750.52912870261</v>
      </c>
      <c r="F35" s="37">
        <v>19536.453200203807</v>
      </c>
      <c r="G35" s="37">
        <f t="shared" si="0"/>
        <v>116.94628519582774</v>
      </c>
      <c r="H35" s="37">
        <v>83.83042959607035</v>
      </c>
      <c r="I35" s="37">
        <v>33.115855599757396</v>
      </c>
      <c r="J35" s="37">
        <f t="shared" si="1"/>
        <v>1908.6547026934359</v>
      </c>
      <c r="K35" s="37">
        <v>1680.9136501965556</v>
      </c>
      <c r="L35" s="49">
        <v>227.74105249688014</v>
      </c>
      <c r="P35" s="2"/>
    </row>
    <row r="36" spans="1:16" ht="13.5">
      <c r="A36" s="1" t="s">
        <v>34</v>
      </c>
      <c r="B36" s="8" t="s">
        <v>35</v>
      </c>
      <c r="C36" s="9"/>
      <c r="D36" s="25">
        <v>77522.88855111765</v>
      </c>
      <c r="E36" s="26">
        <v>52164.98681752575</v>
      </c>
      <c r="F36" s="26">
        <v>25357.90173359193</v>
      </c>
      <c r="G36" s="26">
        <f aca="true" t="shared" si="2" ref="G36:G67">SUM(H36:I36)</f>
        <v>394.87496552064454</v>
      </c>
      <c r="H36" s="26">
        <v>343.93901641053145</v>
      </c>
      <c r="I36" s="26">
        <v>50.935949110113064</v>
      </c>
      <c r="J36" s="26">
        <f aca="true" t="shared" si="3" ref="J36:J67">SUM(K36:L36)</f>
        <v>5154.429358769641</v>
      </c>
      <c r="K36" s="26">
        <v>4818.450211281133</v>
      </c>
      <c r="L36" s="47">
        <v>335.9791474885079</v>
      </c>
      <c r="P36" s="2"/>
    </row>
    <row r="37" spans="1:16" ht="13.5">
      <c r="A37" s="1" t="s">
        <v>36</v>
      </c>
      <c r="B37" s="8" t="s">
        <v>37</v>
      </c>
      <c r="C37" s="9"/>
      <c r="D37" s="25">
        <v>34131.69031046348</v>
      </c>
      <c r="E37" s="26">
        <v>18863.502371197148</v>
      </c>
      <c r="F37" s="26">
        <v>15268.187939266305</v>
      </c>
      <c r="G37" s="26">
        <f t="shared" si="2"/>
        <v>67.57866869417798</v>
      </c>
      <c r="H37" s="26">
        <v>51.993629621950504</v>
      </c>
      <c r="I37" s="26">
        <v>15.58503907222747</v>
      </c>
      <c r="J37" s="26">
        <f t="shared" si="3"/>
        <v>1228.1060594597684</v>
      </c>
      <c r="K37" s="26">
        <v>1106.593815512168</v>
      </c>
      <c r="L37" s="47">
        <v>121.5122439476004</v>
      </c>
      <c r="P37" s="2"/>
    </row>
    <row r="38" spans="1:16" ht="13.5">
      <c r="A38" s="1" t="s">
        <v>38</v>
      </c>
      <c r="B38" s="8" t="s">
        <v>39</v>
      </c>
      <c r="C38" s="9"/>
      <c r="D38" s="25">
        <v>72201.7512095869</v>
      </c>
      <c r="E38" s="26">
        <v>44935.59834628091</v>
      </c>
      <c r="F38" s="26">
        <v>27266.152863306008</v>
      </c>
      <c r="G38" s="26">
        <f t="shared" si="2"/>
        <v>274.91046964036076</v>
      </c>
      <c r="H38" s="26">
        <v>209.25683354020214</v>
      </c>
      <c r="I38" s="26">
        <v>65.65363610015861</v>
      </c>
      <c r="J38" s="26">
        <f t="shared" si="3"/>
        <v>3766.6813776965864</v>
      </c>
      <c r="K38" s="26">
        <v>3346.428588486967</v>
      </c>
      <c r="L38" s="47">
        <v>420.2527892096193</v>
      </c>
      <c r="P38" s="2"/>
    </row>
    <row r="39" spans="1:16" ht="13.5">
      <c r="A39" s="1" t="s">
        <v>40</v>
      </c>
      <c r="B39" s="8" t="s">
        <v>41</v>
      </c>
      <c r="C39" s="9"/>
      <c r="D39" s="25">
        <v>29782.188126647754</v>
      </c>
      <c r="E39" s="26">
        <v>19643.541871048674</v>
      </c>
      <c r="F39" s="26">
        <v>10138.646255599071</v>
      </c>
      <c r="G39" s="26">
        <f t="shared" si="2"/>
        <v>42.34229868644657</v>
      </c>
      <c r="H39" s="26">
        <v>33.128556093596316</v>
      </c>
      <c r="I39" s="26">
        <v>9.213742592850252</v>
      </c>
      <c r="J39" s="26">
        <f t="shared" si="3"/>
        <v>1005.7336969149923</v>
      </c>
      <c r="K39" s="26">
        <v>918.7425757453151</v>
      </c>
      <c r="L39" s="47">
        <v>86.99112116967713</v>
      </c>
      <c r="P39" s="2"/>
    </row>
    <row r="40" spans="1:16" ht="13.5">
      <c r="A40" s="1" t="s">
        <v>42</v>
      </c>
      <c r="B40" s="8" t="s">
        <v>43</v>
      </c>
      <c r="C40" s="9"/>
      <c r="D40" s="25">
        <v>104831.59547552138</v>
      </c>
      <c r="E40" s="26">
        <v>73603.04454100505</v>
      </c>
      <c r="F40" s="26">
        <v>31228.55093451632</v>
      </c>
      <c r="G40" s="26">
        <f t="shared" si="2"/>
        <v>358.8734531031326</v>
      </c>
      <c r="H40" s="26">
        <v>306.963440928015</v>
      </c>
      <c r="I40" s="26">
        <v>51.91001217511756</v>
      </c>
      <c r="J40" s="26">
        <f t="shared" si="3"/>
        <v>4533.838913367973</v>
      </c>
      <c r="K40" s="26">
        <v>4153.531976199574</v>
      </c>
      <c r="L40" s="47">
        <v>380.30693716839863</v>
      </c>
      <c r="P40" s="2"/>
    </row>
    <row r="41" spans="1:16" ht="13.5">
      <c r="A41" s="1" t="s">
        <v>44</v>
      </c>
      <c r="B41" s="8" t="s">
        <v>45</v>
      </c>
      <c r="C41" s="9"/>
      <c r="D41" s="25">
        <v>32301.485139477198</v>
      </c>
      <c r="E41" s="26">
        <v>23379.829737654156</v>
      </c>
      <c r="F41" s="26">
        <v>8921.655401823087</v>
      </c>
      <c r="G41" s="26">
        <f t="shared" si="2"/>
        <v>109.1368305119436</v>
      </c>
      <c r="H41" s="26">
        <v>89.12796062427954</v>
      </c>
      <c r="I41" s="26">
        <v>20.00886988766407</v>
      </c>
      <c r="J41" s="26">
        <f t="shared" si="3"/>
        <v>1812.105801733743</v>
      </c>
      <c r="K41" s="26">
        <v>1683.0035271545203</v>
      </c>
      <c r="L41" s="47">
        <v>129.10227457922272</v>
      </c>
      <c r="P41" s="2"/>
    </row>
    <row r="42" spans="1:16" ht="13.5">
      <c r="A42" s="1" t="s">
        <v>46</v>
      </c>
      <c r="B42" s="8" t="s">
        <v>47</v>
      </c>
      <c r="C42" s="9"/>
      <c r="D42" s="25">
        <v>48446.39263826574</v>
      </c>
      <c r="E42" s="26">
        <v>35144.093715114366</v>
      </c>
      <c r="F42" s="26">
        <v>13302.298923151375</v>
      </c>
      <c r="G42" s="26">
        <f t="shared" si="2"/>
        <v>401.6005988504963</v>
      </c>
      <c r="H42" s="26">
        <v>368.7872032203254</v>
      </c>
      <c r="I42" s="26">
        <v>32.81339563017088</v>
      </c>
      <c r="J42" s="26">
        <f t="shared" si="3"/>
        <v>4324.783645949668</v>
      </c>
      <c r="K42" s="26">
        <v>4111.051846393416</v>
      </c>
      <c r="L42" s="47">
        <v>213.731799556253</v>
      </c>
      <c r="P42" s="2"/>
    </row>
    <row r="43" spans="1:16" ht="13.5">
      <c r="A43" s="1" t="s">
        <v>48</v>
      </c>
      <c r="B43" s="8" t="s">
        <v>49</v>
      </c>
      <c r="C43" s="9"/>
      <c r="D43" s="25">
        <v>141580.97509060134</v>
      </c>
      <c r="E43" s="26">
        <v>101699.34892742526</v>
      </c>
      <c r="F43" s="26">
        <v>39881.626163176115</v>
      </c>
      <c r="G43" s="26">
        <f t="shared" si="2"/>
        <v>966.7947704680281</v>
      </c>
      <c r="H43" s="26">
        <v>847.9094288268909</v>
      </c>
      <c r="I43" s="26">
        <v>118.88534164113723</v>
      </c>
      <c r="J43" s="26">
        <f t="shared" si="3"/>
        <v>9479.880130495792</v>
      </c>
      <c r="K43" s="26">
        <v>8757.788050146184</v>
      </c>
      <c r="L43" s="47">
        <v>722.092080349608</v>
      </c>
      <c r="P43" s="2"/>
    </row>
    <row r="44" spans="1:16" ht="13.5">
      <c r="A44" s="1" t="s">
        <v>50</v>
      </c>
      <c r="B44" s="8" t="s">
        <v>51</v>
      </c>
      <c r="C44" s="9"/>
      <c r="D44" s="25">
        <v>78552.49188227803</v>
      </c>
      <c r="E44" s="26">
        <v>52539.060322137586</v>
      </c>
      <c r="F44" s="26">
        <v>26013.431560140427</v>
      </c>
      <c r="G44" s="26">
        <f t="shared" si="2"/>
        <v>206.92405267291622</v>
      </c>
      <c r="H44" s="26">
        <v>166.6572494548602</v>
      </c>
      <c r="I44" s="26">
        <v>40.266803218056026</v>
      </c>
      <c r="J44" s="26">
        <f t="shared" si="3"/>
        <v>3291.8678327130347</v>
      </c>
      <c r="K44" s="26">
        <v>3008.3960963694485</v>
      </c>
      <c r="L44" s="47">
        <v>283.4717363435864</v>
      </c>
      <c r="P44" s="2"/>
    </row>
    <row r="45" spans="1:16" ht="13.5">
      <c r="A45" s="1" t="s">
        <v>52</v>
      </c>
      <c r="B45" s="8" t="s">
        <v>53</v>
      </c>
      <c r="C45" s="9"/>
      <c r="D45" s="25">
        <v>77173.60688462417</v>
      </c>
      <c r="E45" s="26">
        <v>59637.21182759631</v>
      </c>
      <c r="F45" s="26">
        <v>17536.39505702792</v>
      </c>
      <c r="G45" s="26">
        <f t="shared" si="2"/>
        <v>300.9180328431478</v>
      </c>
      <c r="H45" s="26">
        <v>265.1171237472449</v>
      </c>
      <c r="I45" s="26">
        <v>35.800909095902924</v>
      </c>
      <c r="J45" s="26">
        <f t="shared" si="3"/>
        <v>4379.653636404604</v>
      </c>
      <c r="K45" s="26">
        <v>4129.741017068401</v>
      </c>
      <c r="L45" s="47">
        <v>249.91261933620316</v>
      </c>
      <c r="P45" s="2"/>
    </row>
    <row r="46" spans="1:16" ht="13.5">
      <c r="A46" s="1" t="s">
        <v>54</v>
      </c>
      <c r="B46" s="8" t="s">
        <v>55</v>
      </c>
      <c r="C46" s="9"/>
      <c r="D46" s="25">
        <v>24992.360400830134</v>
      </c>
      <c r="E46" s="26">
        <v>17159.813241115302</v>
      </c>
      <c r="F46" s="26">
        <v>7832.547159714809</v>
      </c>
      <c r="G46" s="26">
        <f t="shared" si="2"/>
        <v>115.24809090604077</v>
      </c>
      <c r="H46" s="26">
        <v>92.00881902185066</v>
      </c>
      <c r="I46" s="26">
        <v>23.23927188419012</v>
      </c>
      <c r="J46" s="26">
        <f t="shared" si="3"/>
        <v>1343.4176638473657</v>
      </c>
      <c r="K46" s="26">
        <v>1193.6833502988748</v>
      </c>
      <c r="L46" s="47">
        <v>149.73431354849097</v>
      </c>
      <c r="P46" s="2"/>
    </row>
    <row r="47" spans="1:16" ht="13.5">
      <c r="A47" s="1" t="s">
        <v>56</v>
      </c>
      <c r="B47" s="8" t="s">
        <v>57</v>
      </c>
      <c r="C47" s="9"/>
      <c r="D47" s="25">
        <v>42789.47386748857</v>
      </c>
      <c r="E47" s="26">
        <v>27565.76412499906</v>
      </c>
      <c r="F47" s="26">
        <v>15223.709742489526</v>
      </c>
      <c r="G47" s="26">
        <f t="shared" si="2"/>
        <v>382.2617623090321</v>
      </c>
      <c r="H47" s="26">
        <v>335.62402103769847</v>
      </c>
      <c r="I47" s="26">
        <v>46.63774127133364</v>
      </c>
      <c r="J47" s="26">
        <f t="shared" si="3"/>
        <v>3505.9102720516994</v>
      </c>
      <c r="K47" s="26">
        <v>3213.564072747598</v>
      </c>
      <c r="L47" s="47">
        <v>292.3461993041016</v>
      </c>
      <c r="P47" s="2"/>
    </row>
    <row r="48" spans="1:16" ht="13.5">
      <c r="A48" s="1" t="s">
        <v>58</v>
      </c>
      <c r="B48" s="8" t="s">
        <v>59</v>
      </c>
      <c r="C48" s="9"/>
      <c r="D48" s="25">
        <v>68252.45339443457</v>
      </c>
      <c r="E48" s="26">
        <v>55056.71744057633</v>
      </c>
      <c r="F48" s="26">
        <v>13195.735953858235</v>
      </c>
      <c r="G48" s="26">
        <f t="shared" si="2"/>
        <v>836.4085646792716</v>
      </c>
      <c r="H48" s="26">
        <v>785.8617599694799</v>
      </c>
      <c r="I48" s="26">
        <v>50.54680470979178</v>
      </c>
      <c r="J48" s="26">
        <f t="shared" si="3"/>
        <v>6612.69260299561</v>
      </c>
      <c r="K48" s="26">
        <v>6324.437944492667</v>
      </c>
      <c r="L48" s="47">
        <v>288.25465850294285</v>
      </c>
      <c r="P48" s="2"/>
    </row>
    <row r="49" spans="1:16" ht="13.5">
      <c r="A49" s="1" t="s">
        <v>60</v>
      </c>
      <c r="B49" s="8" t="s">
        <v>61</v>
      </c>
      <c r="C49" s="9"/>
      <c r="D49" s="25">
        <v>46330.04319047342</v>
      </c>
      <c r="E49" s="26">
        <v>29160.046242664877</v>
      </c>
      <c r="F49" s="26">
        <v>17169.996947808606</v>
      </c>
      <c r="G49" s="26">
        <f t="shared" si="2"/>
        <v>177.21111970115047</v>
      </c>
      <c r="H49" s="26">
        <v>139.4573825986469</v>
      </c>
      <c r="I49" s="26">
        <v>37.753737102503585</v>
      </c>
      <c r="J49" s="26">
        <f t="shared" si="3"/>
        <v>2103.753232045896</v>
      </c>
      <c r="K49" s="26">
        <v>1849.433072846457</v>
      </c>
      <c r="L49" s="47">
        <v>254.32015919943896</v>
      </c>
      <c r="P49" s="2"/>
    </row>
    <row r="50" spans="1:16" ht="13.5">
      <c r="A50" s="1" t="s">
        <v>62</v>
      </c>
      <c r="B50" s="8" t="s">
        <v>63</v>
      </c>
      <c r="C50" s="9"/>
      <c r="D50" s="25">
        <v>48565.64464426859</v>
      </c>
      <c r="E50" s="26">
        <v>36164.564120741416</v>
      </c>
      <c r="F50" s="26">
        <v>12401.080523527142</v>
      </c>
      <c r="G50" s="26">
        <f t="shared" si="2"/>
        <v>228.28877613053623</v>
      </c>
      <c r="H50" s="26">
        <v>204.5140284344494</v>
      </c>
      <c r="I50" s="26">
        <v>23.77474769608685</v>
      </c>
      <c r="J50" s="26">
        <f t="shared" si="3"/>
        <v>3125.5904825676184</v>
      </c>
      <c r="K50" s="26">
        <v>2979.380901672464</v>
      </c>
      <c r="L50" s="47">
        <v>146.20958089515437</v>
      </c>
      <c r="P50" s="2"/>
    </row>
    <row r="51" spans="1:16" ht="13.5">
      <c r="A51" s="1" t="s">
        <v>64</v>
      </c>
      <c r="B51" s="8" t="s">
        <v>65</v>
      </c>
      <c r="C51" s="9"/>
      <c r="D51" s="25">
        <v>42809.44587395118</v>
      </c>
      <c r="E51" s="26">
        <v>28578.656100823333</v>
      </c>
      <c r="F51" s="26">
        <v>14230.789773127883</v>
      </c>
      <c r="G51" s="26">
        <f t="shared" si="2"/>
        <v>405.48031885882665</v>
      </c>
      <c r="H51" s="26">
        <v>356.21898225347473</v>
      </c>
      <c r="I51" s="26">
        <v>49.261336605351936</v>
      </c>
      <c r="J51" s="26">
        <f t="shared" si="3"/>
        <v>3413.5239322732423</v>
      </c>
      <c r="K51" s="26">
        <v>3128.4086924543417</v>
      </c>
      <c r="L51" s="47">
        <v>285.11523981890036</v>
      </c>
      <c r="P51" s="2"/>
    </row>
    <row r="52" spans="1:16" ht="13.5">
      <c r="A52" s="1" t="s">
        <v>66</v>
      </c>
      <c r="B52" s="8" t="s">
        <v>67</v>
      </c>
      <c r="C52" s="9"/>
      <c r="D52" s="25">
        <v>68347.8816620669</v>
      </c>
      <c r="E52" s="26">
        <v>44332.98095662834</v>
      </c>
      <c r="F52" s="26">
        <v>24014.90070543863</v>
      </c>
      <c r="G52" s="26">
        <f t="shared" si="2"/>
        <v>124.96781406466222</v>
      </c>
      <c r="H52" s="26">
        <v>96.69872434133978</v>
      </c>
      <c r="I52" s="26">
        <v>28.269089723322434</v>
      </c>
      <c r="J52" s="26">
        <f t="shared" si="3"/>
        <v>2473.466758759109</v>
      </c>
      <c r="K52" s="26">
        <v>2246.224014927055</v>
      </c>
      <c r="L52" s="47">
        <v>227.2427438320539</v>
      </c>
      <c r="P52" s="2"/>
    </row>
    <row r="53" spans="1:16" ht="13.5">
      <c r="A53" s="1" t="s">
        <v>68</v>
      </c>
      <c r="B53" s="8" t="s">
        <v>69</v>
      </c>
      <c r="C53" s="9"/>
      <c r="D53" s="25">
        <v>38473.100493289756</v>
      </c>
      <c r="E53" s="26">
        <v>27415.810538265312</v>
      </c>
      <c r="F53" s="26">
        <v>11057.289955024433</v>
      </c>
      <c r="G53" s="26">
        <f t="shared" si="2"/>
        <v>134.04004125197744</v>
      </c>
      <c r="H53" s="26">
        <v>114.57102317062271</v>
      </c>
      <c r="I53" s="26">
        <v>19.469018081354744</v>
      </c>
      <c r="J53" s="26">
        <f t="shared" si="3"/>
        <v>1917.8368865324949</v>
      </c>
      <c r="K53" s="26">
        <v>1788.41482911139</v>
      </c>
      <c r="L53" s="47">
        <v>129.42205742110497</v>
      </c>
      <c r="P53" s="2"/>
    </row>
    <row r="54" spans="1:16" ht="13.5">
      <c r="A54" s="1" t="s">
        <v>70</v>
      </c>
      <c r="B54" s="8" t="s">
        <v>71</v>
      </c>
      <c r="C54" s="9"/>
      <c r="D54" s="25">
        <v>30788.839715742124</v>
      </c>
      <c r="E54" s="26">
        <v>21996.205040506557</v>
      </c>
      <c r="F54" s="26">
        <v>8792.634675235568</v>
      </c>
      <c r="G54" s="26">
        <f t="shared" si="2"/>
        <v>76.16574403758067</v>
      </c>
      <c r="H54" s="26">
        <v>61.34442613857976</v>
      </c>
      <c r="I54" s="26">
        <v>14.821317899000901</v>
      </c>
      <c r="J54" s="26">
        <f t="shared" si="3"/>
        <v>1342.0452003623684</v>
      </c>
      <c r="K54" s="26">
        <v>1240.213966997117</v>
      </c>
      <c r="L54" s="47">
        <v>101.83123336525135</v>
      </c>
      <c r="P54" s="2"/>
    </row>
    <row r="55" spans="1:16" ht="13.5">
      <c r="A55" s="1" t="s">
        <v>72</v>
      </c>
      <c r="B55" s="8" t="s">
        <v>73</v>
      </c>
      <c r="C55" s="9"/>
      <c r="D55" s="25">
        <v>39890.15413194026</v>
      </c>
      <c r="E55" s="26">
        <v>33038.72152375073</v>
      </c>
      <c r="F55" s="26">
        <v>6851.43260818949</v>
      </c>
      <c r="G55" s="26">
        <f t="shared" si="2"/>
        <v>204.12422642384456</v>
      </c>
      <c r="H55" s="26">
        <v>185.84134721471136</v>
      </c>
      <c r="I55" s="26">
        <v>18.28287920913319</v>
      </c>
      <c r="J55" s="26">
        <f t="shared" si="3"/>
        <v>2668.6076481770306</v>
      </c>
      <c r="K55" s="26">
        <v>2550.454044253415</v>
      </c>
      <c r="L55" s="47">
        <v>118.15360392361578</v>
      </c>
      <c r="P55" s="2"/>
    </row>
    <row r="56" spans="1:16" ht="13.5">
      <c r="A56" s="1" t="s">
        <v>74</v>
      </c>
      <c r="B56" s="8" t="s">
        <v>75</v>
      </c>
      <c r="C56" s="9"/>
      <c r="D56" s="25">
        <v>42035.719086503894</v>
      </c>
      <c r="E56" s="26">
        <v>27998.028710152277</v>
      </c>
      <c r="F56" s="26">
        <v>14037.690376351618</v>
      </c>
      <c r="G56" s="26">
        <f t="shared" si="2"/>
        <v>294.51061195110225</v>
      </c>
      <c r="H56" s="26">
        <v>259.74114063230445</v>
      </c>
      <c r="I56" s="26">
        <v>34.769471318797805</v>
      </c>
      <c r="J56" s="26">
        <f t="shared" si="3"/>
        <v>2961.7876984434247</v>
      </c>
      <c r="K56" s="26">
        <v>2748.414985883575</v>
      </c>
      <c r="L56" s="47">
        <v>213.37271255984993</v>
      </c>
      <c r="P56" s="2"/>
    </row>
    <row r="57" spans="1:16" ht="13.5">
      <c r="A57" s="1" t="s">
        <v>76</v>
      </c>
      <c r="B57" s="8" t="s">
        <v>77</v>
      </c>
      <c r="C57" s="9"/>
      <c r="D57" s="25">
        <v>32556.248623087962</v>
      </c>
      <c r="E57" s="26">
        <v>21251.497045214695</v>
      </c>
      <c r="F57" s="26">
        <v>11304.751577873256</v>
      </c>
      <c r="G57" s="26">
        <f t="shared" si="2"/>
        <v>231.58592382122373</v>
      </c>
      <c r="H57" s="26">
        <v>198.11128193425674</v>
      </c>
      <c r="I57" s="26">
        <v>33.47464188696698</v>
      </c>
      <c r="J57" s="26">
        <f t="shared" si="3"/>
        <v>2224.9595204939833</v>
      </c>
      <c r="K57" s="26">
        <v>2029.818543806742</v>
      </c>
      <c r="L57" s="47">
        <v>195.14097668724136</v>
      </c>
      <c r="P57" s="2"/>
    </row>
    <row r="58" spans="1:16" ht="13.5">
      <c r="A58" s="1" t="s">
        <v>78</v>
      </c>
      <c r="B58" s="8" t="s">
        <v>79</v>
      </c>
      <c r="C58" s="9"/>
      <c r="D58" s="25">
        <v>22850.381609671957</v>
      </c>
      <c r="E58" s="26">
        <v>14503.182763180308</v>
      </c>
      <c r="F58" s="26">
        <v>8347.198846491647</v>
      </c>
      <c r="G58" s="26">
        <f t="shared" si="2"/>
        <v>51.39076447355955</v>
      </c>
      <c r="H58" s="26">
        <v>38.156337333184375</v>
      </c>
      <c r="I58" s="26">
        <v>13.234427140375175</v>
      </c>
      <c r="J58" s="26">
        <f t="shared" si="3"/>
        <v>843.6478275570631</v>
      </c>
      <c r="K58" s="26">
        <v>756.5503044088434</v>
      </c>
      <c r="L58" s="47">
        <v>87.0975231482197</v>
      </c>
      <c r="P58" s="2"/>
    </row>
    <row r="59" spans="1:16" ht="13.5">
      <c r="A59" s="1" t="s">
        <v>80</v>
      </c>
      <c r="B59" s="8" t="s">
        <v>81</v>
      </c>
      <c r="C59" s="9"/>
      <c r="D59" s="25">
        <v>21111.90570260623</v>
      </c>
      <c r="E59" s="26">
        <v>16563.181671781913</v>
      </c>
      <c r="F59" s="26">
        <v>4548.724030824304</v>
      </c>
      <c r="G59" s="26">
        <f t="shared" si="2"/>
        <v>63.621806681571705</v>
      </c>
      <c r="H59" s="26">
        <v>54.94393336613348</v>
      </c>
      <c r="I59" s="26">
        <v>8.677873315438227</v>
      </c>
      <c r="J59" s="26">
        <f t="shared" si="3"/>
        <v>1083.3113233885292</v>
      </c>
      <c r="K59" s="26">
        <v>1030.7254078652081</v>
      </c>
      <c r="L59" s="47">
        <v>52.585915523321155</v>
      </c>
      <c r="P59" s="2"/>
    </row>
    <row r="60" spans="1:16" ht="13.5">
      <c r="A60" s="1" t="s">
        <v>82</v>
      </c>
      <c r="B60" s="8" t="s">
        <v>83</v>
      </c>
      <c r="C60" s="9"/>
      <c r="D60" s="25">
        <v>197723.73065527354</v>
      </c>
      <c r="E60" s="26">
        <v>110984.39029957545</v>
      </c>
      <c r="F60" s="26">
        <v>86739.34035569798</v>
      </c>
      <c r="G60" s="26">
        <f t="shared" si="2"/>
        <v>986.9181879334323</v>
      </c>
      <c r="H60" s="26">
        <v>796.93952188929</v>
      </c>
      <c r="I60" s="26">
        <v>189.97866604414227</v>
      </c>
      <c r="J60" s="26">
        <f t="shared" si="3"/>
        <v>10748.281546947968</v>
      </c>
      <c r="K60" s="26">
        <v>9546.080322653666</v>
      </c>
      <c r="L60" s="47">
        <v>1202.2012242943015</v>
      </c>
      <c r="P60" s="2"/>
    </row>
    <row r="61" spans="1:16" ht="13.5">
      <c r="A61" s="1" t="s">
        <v>84</v>
      </c>
      <c r="B61" s="8" t="s">
        <v>85</v>
      </c>
      <c r="C61" s="9"/>
      <c r="D61" s="25">
        <v>23129.2944790154</v>
      </c>
      <c r="E61" s="26">
        <v>18483.48782239714</v>
      </c>
      <c r="F61" s="26">
        <v>4645.8066566182615</v>
      </c>
      <c r="G61" s="26">
        <f t="shared" si="2"/>
        <v>487.57917370197526</v>
      </c>
      <c r="H61" s="26">
        <v>451.9200170029902</v>
      </c>
      <c r="I61" s="26">
        <v>35.65915669898507</v>
      </c>
      <c r="J61" s="26">
        <f t="shared" si="3"/>
        <v>2882.8041500969116</v>
      </c>
      <c r="K61" s="26">
        <v>2717.5005101244224</v>
      </c>
      <c r="L61" s="47">
        <v>165.3036399724893</v>
      </c>
      <c r="P61" s="2"/>
    </row>
    <row r="62" spans="1:16" ht="13.5">
      <c r="A62" s="1" t="s">
        <v>86</v>
      </c>
      <c r="B62" s="8" t="s">
        <v>87</v>
      </c>
      <c r="C62" s="9"/>
      <c r="D62" s="25">
        <v>19878.29778911705</v>
      </c>
      <c r="E62" s="26">
        <v>14089.287212098707</v>
      </c>
      <c r="F62" s="26">
        <v>5789.010577018348</v>
      </c>
      <c r="G62" s="26">
        <f t="shared" si="2"/>
        <v>135.57638017393603</v>
      </c>
      <c r="H62" s="26">
        <v>123.79678315183193</v>
      </c>
      <c r="I62" s="26">
        <v>11.779597022104092</v>
      </c>
      <c r="J62" s="26">
        <f t="shared" si="3"/>
        <v>1288.7321268746496</v>
      </c>
      <c r="K62" s="26">
        <v>1208.8348987757051</v>
      </c>
      <c r="L62" s="47">
        <v>79.89722809894442</v>
      </c>
      <c r="P62" s="2"/>
    </row>
    <row r="63" spans="1:16" ht="13.5">
      <c r="A63" s="1" t="s">
        <v>88</v>
      </c>
      <c r="B63" s="8" t="s">
        <v>89</v>
      </c>
      <c r="C63" s="9"/>
      <c r="D63" s="25">
        <v>32430.869355962026</v>
      </c>
      <c r="E63" s="26">
        <v>21878.680751313288</v>
      </c>
      <c r="F63" s="26">
        <v>10552.18860464871</v>
      </c>
      <c r="G63" s="26">
        <f t="shared" si="2"/>
        <v>174.70687553359713</v>
      </c>
      <c r="H63" s="26">
        <v>148.0252953100844</v>
      </c>
      <c r="I63" s="26">
        <v>26.681580223512714</v>
      </c>
      <c r="J63" s="26">
        <f t="shared" si="3"/>
        <v>1863.259845581761</v>
      </c>
      <c r="K63" s="26">
        <v>1692.0783531545917</v>
      </c>
      <c r="L63" s="47">
        <v>171.1814924271694</v>
      </c>
      <c r="P63" s="2"/>
    </row>
    <row r="64" spans="1:16" ht="13.5">
      <c r="A64" s="1" t="s">
        <v>90</v>
      </c>
      <c r="B64" s="8" t="s">
        <v>91</v>
      </c>
      <c r="C64" s="9"/>
      <c r="D64" s="25">
        <v>21573.725249857307</v>
      </c>
      <c r="E64" s="26">
        <v>12899.947238534163</v>
      </c>
      <c r="F64" s="26">
        <v>8673.778011323142</v>
      </c>
      <c r="G64" s="26">
        <f t="shared" si="2"/>
        <v>120.47122711708656</v>
      </c>
      <c r="H64" s="26">
        <v>96.07217642782408</v>
      </c>
      <c r="I64" s="26">
        <v>24.399050689262474</v>
      </c>
      <c r="J64" s="26">
        <f t="shared" si="3"/>
        <v>1327.5194929432027</v>
      </c>
      <c r="K64" s="26">
        <v>1169.6464437279342</v>
      </c>
      <c r="L64" s="47">
        <v>157.87304921526865</v>
      </c>
      <c r="P64" s="2"/>
    </row>
    <row r="65" spans="1:16" ht="13.5">
      <c r="A65" s="1" t="s">
        <v>92</v>
      </c>
      <c r="B65" s="8" t="s">
        <v>93</v>
      </c>
      <c r="C65" s="9"/>
      <c r="D65" s="25">
        <v>20430.445577880124</v>
      </c>
      <c r="E65" s="26">
        <v>14637.187488856684</v>
      </c>
      <c r="F65" s="26">
        <v>5793.258089023474</v>
      </c>
      <c r="G65" s="26">
        <f t="shared" si="2"/>
        <v>894.4407739099128</v>
      </c>
      <c r="H65" s="26">
        <v>823.1393546768388</v>
      </c>
      <c r="I65" s="26">
        <v>71.30141923307399</v>
      </c>
      <c r="J65" s="26">
        <f t="shared" si="3"/>
        <v>3204.933513583523</v>
      </c>
      <c r="K65" s="26">
        <v>2947.449896368502</v>
      </c>
      <c r="L65" s="47">
        <v>257.4836172150211</v>
      </c>
      <c r="P65" s="2"/>
    </row>
    <row r="66" spans="1:16" ht="13.5">
      <c r="A66" s="1" t="s">
        <v>94</v>
      </c>
      <c r="B66" s="8" t="s">
        <v>95</v>
      </c>
      <c r="C66" s="9" t="s">
        <v>138</v>
      </c>
      <c r="D66" s="25">
        <v>5038.985638845885</v>
      </c>
      <c r="E66" s="26">
        <v>3791.3460270664214</v>
      </c>
      <c r="F66" s="26">
        <v>1247.6396117794652</v>
      </c>
      <c r="G66" s="26">
        <f t="shared" si="2"/>
        <v>26.08289518173691</v>
      </c>
      <c r="H66" s="26">
        <v>22.33926671779003</v>
      </c>
      <c r="I66" s="26">
        <v>3.743628463946882</v>
      </c>
      <c r="J66" s="26">
        <f t="shared" si="3"/>
        <v>323.3796477890545</v>
      </c>
      <c r="K66" s="26">
        <v>298.09061757440713</v>
      </c>
      <c r="L66" s="47">
        <v>25.289030214647365</v>
      </c>
      <c r="P66" s="2"/>
    </row>
    <row r="67" spans="1:16" ht="13.5">
      <c r="A67" s="1" t="s">
        <v>96</v>
      </c>
      <c r="B67" s="8" t="s">
        <v>97</v>
      </c>
      <c r="C67" s="9" t="s">
        <v>139</v>
      </c>
      <c r="D67" s="25">
        <v>11779.09506984223</v>
      </c>
      <c r="E67" s="26">
        <v>7253.999813031288</v>
      </c>
      <c r="F67" s="26">
        <v>4525.095256810943</v>
      </c>
      <c r="G67" s="26">
        <f t="shared" si="2"/>
        <v>0.49536232329288565</v>
      </c>
      <c r="H67" s="26">
        <v>0.36289830405879514</v>
      </c>
      <c r="I67" s="26">
        <v>0.1324640192340905</v>
      </c>
      <c r="J67" s="26">
        <f t="shared" si="3"/>
        <v>71.15843398198099</v>
      </c>
      <c r="K67" s="26">
        <v>57.05289582128805</v>
      </c>
      <c r="L67" s="47">
        <v>14.105538160692948</v>
      </c>
      <c r="P67" s="2"/>
    </row>
    <row r="68" spans="1:16" ht="13.5">
      <c r="A68" s="1" t="s">
        <v>98</v>
      </c>
      <c r="B68" s="8" t="s">
        <v>97</v>
      </c>
      <c r="C68" s="9" t="s">
        <v>140</v>
      </c>
      <c r="D68" s="25">
        <v>7371.104583407548</v>
      </c>
      <c r="E68" s="26">
        <v>5378.273830255331</v>
      </c>
      <c r="F68" s="26">
        <v>1992.8307531522123</v>
      </c>
      <c r="G68" s="26">
        <f aca="true" t="shared" si="4" ref="G68:G75">SUM(H68:I68)</f>
        <v>0</v>
      </c>
      <c r="H68" s="26">
        <v>0</v>
      </c>
      <c r="I68" s="26">
        <v>0</v>
      </c>
      <c r="J68" s="26">
        <f aca="true" t="shared" si="5" ref="J68:J75">SUM(K68:L68)</f>
        <v>24.98541299835661</v>
      </c>
      <c r="K68" s="26">
        <v>19.842657643693197</v>
      </c>
      <c r="L68" s="47">
        <v>5.142755354663409</v>
      </c>
      <c r="P68" s="2"/>
    </row>
    <row r="69" spans="1:16" ht="13.5">
      <c r="A69" s="1" t="s">
        <v>99</v>
      </c>
      <c r="B69" s="8" t="s">
        <v>100</v>
      </c>
      <c r="C69" s="9" t="s">
        <v>141</v>
      </c>
      <c r="D69" s="25">
        <v>8338.589574121203</v>
      </c>
      <c r="E69" s="26">
        <v>5661.7264933582455</v>
      </c>
      <c r="F69" s="26">
        <v>2676.8630807629575</v>
      </c>
      <c r="G69" s="26">
        <f t="shared" si="4"/>
        <v>8.685450848295664</v>
      </c>
      <c r="H69" s="26">
        <v>6.309744376772149</v>
      </c>
      <c r="I69" s="26">
        <v>2.3757064715235154</v>
      </c>
      <c r="J69" s="26">
        <f t="shared" si="5"/>
        <v>234.7620173955081</v>
      </c>
      <c r="K69" s="26">
        <v>208.39455805784772</v>
      </c>
      <c r="L69" s="47">
        <v>26.367459337660392</v>
      </c>
      <c r="P69" s="2"/>
    </row>
    <row r="70" spans="1:16" ht="13.5">
      <c r="A70" s="1" t="s">
        <v>101</v>
      </c>
      <c r="B70" s="8" t="s">
        <v>102</v>
      </c>
      <c r="C70" s="9" t="s">
        <v>142</v>
      </c>
      <c r="D70" s="25">
        <v>17666.12155864583</v>
      </c>
      <c r="E70" s="26">
        <v>12631.225617292324</v>
      </c>
      <c r="F70" s="26">
        <v>5034.8959413535</v>
      </c>
      <c r="G70" s="26">
        <f t="shared" si="4"/>
        <v>68.23797220581612</v>
      </c>
      <c r="H70" s="26">
        <v>55.73287925712072</v>
      </c>
      <c r="I70" s="26">
        <v>12.505092948695394</v>
      </c>
      <c r="J70" s="26">
        <f t="shared" si="5"/>
        <v>843.8169060853793</v>
      </c>
      <c r="K70" s="26">
        <v>765.7728719676339</v>
      </c>
      <c r="L70" s="47">
        <v>78.04403411774533</v>
      </c>
      <c r="P70" s="2"/>
    </row>
    <row r="71" spans="1:16" ht="13.5">
      <c r="A71" s="1" t="s">
        <v>103</v>
      </c>
      <c r="B71" s="8" t="s">
        <v>102</v>
      </c>
      <c r="C71" s="9" t="s">
        <v>143</v>
      </c>
      <c r="D71" s="25">
        <v>3216.2910037454003</v>
      </c>
      <c r="E71" s="26">
        <v>2321.9117365399234</v>
      </c>
      <c r="F71" s="26">
        <v>894.3792672054764</v>
      </c>
      <c r="G71" s="26">
        <f t="shared" si="4"/>
        <v>22.88318899438907</v>
      </c>
      <c r="H71" s="26">
        <v>19.928088207276556</v>
      </c>
      <c r="I71" s="26">
        <v>2.9551007871125132</v>
      </c>
      <c r="J71" s="26">
        <f t="shared" si="5"/>
        <v>267.8768752642533</v>
      </c>
      <c r="K71" s="26">
        <v>249.15890246450735</v>
      </c>
      <c r="L71" s="47">
        <v>18.717972799745922</v>
      </c>
      <c r="P71" s="2"/>
    </row>
    <row r="72" spans="1:16" ht="13.5">
      <c r="A72" s="1" t="s">
        <v>104</v>
      </c>
      <c r="B72" s="8" t="s">
        <v>102</v>
      </c>
      <c r="C72" s="9" t="s">
        <v>144</v>
      </c>
      <c r="D72" s="25">
        <v>8544.782116482667</v>
      </c>
      <c r="E72" s="26">
        <v>6466.700513146288</v>
      </c>
      <c r="F72" s="26">
        <v>2078.081603336374</v>
      </c>
      <c r="G72" s="26">
        <f t="shared" si="4"/>
        <v>578.9035607599646</v>
      </c>
      <c r="H72" s="26">
        <v>544.8641814903395</v>
      </c>
      <c r="I72" s="26">
        <v>34.03937926962511</v>
      </c>
      <c r="J72" s="26">
        <f t="shared" si="5"/>
        <v>1811.127415098387</v>
      </c>
      <c r="K72" s="26">
        <v>1691.555086349505</v>
      </c>
      <c r="L72" s="47">
        <v>119.5723287488821</v>
      </c>
      <c r="P72" s="2"/>
    </row>
    <row r="73" spans="1:16" ht="13.5">
      <c r="A73" s="1" t="s">
        <v>105</v>
      </c>
      <c r="B73" s="264" t="s">
        <v>106</v>
      </c>
      <c r="C73" s="9" t="s">
        <v>145</v>
      </c>
      <c r="D73" s="25">
        <v>5268.846351036748</v>
      </c>
      <c r="E73" s="26">
        <v>3818.918275389227</v>
      </c>
      <c r="F73" s="26">
        <v>1449.9280756475225</v>
      </c>
      <c r="G73" s="26">
        <f t="shared" si="4"/>
        <v>21.134870771257386</v>
      </c>
      <c r="H73" s="26">
        <v>17.50311960119119</v>
      </c>
      <c r="I73" s="26">
        <v>3.6317511700661957</v>
      </c>
      <c r="J73" s="26">
        <f t="shared" si="5"/>
        <v>234.41310157061355</v>
      </c>
      <c r="K73" s="26">
        <v>211.2529014189848</v>
      </c>
      <c r="L73" s="47">
        <v>23.160200151628732</v>
      </c>
      <c r="P73" s="2"/>
    </row>
    <row r="74" spans="1:16" ht="13.5">
      <c r="A74" s="1" t="s">
        <v>107</v>
      </c>
      <c r="B74" s="264" t="s">
        <v>106</v>
      </c>
      <c r="C74" s="9" t="s">
        <v>146</v>
      </c>
      <c r="D74" s="25">
        <v>9027.536860471042</v>
      </c>
      <c r="E74" s="26">
        <v>5848.147282534043</v>
      </c>
      <c r="F74" s="26">
        <v>3179.3895779369946</v>
      </c>
      <c r="G74" s="26">
        <f t="shared" si="4"/>
        <v>73.10306030905593</v>
      </c>
      <c r="H74" s="26">
        <v>58.19520919190442</v>
      </c>
      <c r="I74" s="26">
        <v>14.907851117151516</v>
      </c>
      <c r="J74" s="26">
        <f t="shared" si="5"/>
        <v>612.9097271997525</v>
      </c>
      <c r="K74" s="26">
        <v>530.7977342790156</v>
      </c>
      <c r="L74" s="47">
        <v>82.11199292073698</v>
      </c>
      <c r="P74" s="2"/>
    </row>
    <row r="75" spans="1:16" ht="14.25" thickBot="1">
      <c r="A75" s="1" t="s">
        <v>108</v>
      </c>
      <c r="B75" s="265" t="s">
        <v>106</v>
      </c>
      <c r="C75" s="51" t="s">
        <v>147</v>
      </c>
      <c r="D75" s="30">
        <v>4523.507142289796</v>
      </c>
      <c r="E75" s="31">
        <v>3334.418850781789</v>
      </c>
      <c r="F75" s="31">
        <v>1189.0882915080058</v>
      </c>
      <c r="G75" s="31">
        <f t="shared" si="4"/>
        <v>35.59649931328372</v>
      </c>
      <c r="H75" s="31">
        <v>32.19826813600865</v>
      </c>
      <c r="I75" s="31">
        <v>3.398231177275073</v>
      </c>
      <c r="J75" s="31">
        <f t="shared" si="5"/>
        <v>422.04619011389036</v>
      </c>
      <c r="K75" s="31">
        <v>400.35707083677516</v>
      </c>
      <c r="L75" s="48">
        <v>21.689119277115182</v>
      </c>
      <c r="P75" s="2"/>
    </row>
    <row r="76" spans="2:12" ht="6" customHeight="1" thickBot="1">
      <c r="B76" s="391"/>
      <c r="C76" s="52"/>
      <c r="D76" s="53"/>
      <c r="E76" s="53"/>
      <c r="F76" s="53"/>
      <c r="G76" s="53"/>
      <c r="H76" s="53"/>
      <c r="I76" s="53"/>
      <c r="J76" s="53"/>
      <c r="K76" s="53"/>
      <c r="L76" s="53"/>
    </row>
    <row r="77" spans="2:12" ht="14.25" thickBot="1">
      <c r="B77" s="432" t="s">
        <v>157</v>
      </c>
      <c r="C77" s="433"/>
      <c r="D77" s="400">
        <f aca="true" t="shared" si="6" ref="D77:L77">SUM(D81:D83)</f>
        <v>2530161.9485421567</v>
      </c>
      <c r="E77" s="258">
        <f t="shared" si="6"/>
        <v>1697122.971110802</v>
      </c>
      <c r="F77" s="258">
        <f t="shared" si="6"/>
        <v>833038.9774313548</v>
      </c>
      <c r="G77" s="258">
        <f t="shared" si="6"/>
        <v>15375.135179829269</v>
      </c>
      <c r="H77" s="258">
        <f t="shared" si="6"/>
        <v>13340.058634192315</v>
      </c>
      <c r="I77" s="258">
        <f t="shared" si="6"/>
        <v>2035.076545636955</v>
      </c>
      <c r="J77" s="258">
        <f t="shared" si="6"/>
        <v>160378.4528672705</v>
      </c>
      <c r="K77" s="258">
        <f t="shared" si="6"/>
        <v>147689.7119114601</v>
      </c>
      <c r="L77" s="259">
        <f t="shared" si="6"/>
        <v>12688.740955810375</v>
      </c>
    </row>
    <row r="78" spans="2:12" ht="14.25" thickBot="1">
      <c r="B78" s="391"/>
      <c r="C78" s="52"/>
      <c r="D78" s="53"/>
      <c r="E78" s="53"/>
      <c r="F78" s="53"/>
      <c r="G78" s="53"/>
      <c r="H78" s="53"/>
      <c r="I78" s="53"/>
      <c r="J78" s="53"/>
      <c r="K78" s="53"/>
      <c r="L78" s="53"/>
    </row>
    <row r="79" spans="2:12" ht="13.5">
      <c r="B79" s="429" t="s">
        <v>412</v>
      </c>
      <c r="C79" s="430"/>
      <c r="D79" s="427" t="s">
        <v>158</v>
      </c>
      <c r="E79" s="428"/>
      <c r="F79" s="428"/>
      <c r="G79" s="428" t="s">
        <v>159</v>
      </c>
      <c r="H79" s="428"/>
      <c r="I79" s="428"/>
      <c r="J79" s="428" t="s">
        <v>160</v>
      </c>
      <c r="K79" s="428"/>
      <c r="L79" s="430"/>
    </row>
    <row r="80" spans="2:12" ht="14.25" thickBot="1">
      <c r="B80" s="423"/>
      <c r="C80" s="424"/>
      <c r="D80" s="90" t="s">
        <v>174</v>
      </c>
      <c r="E80" s="18" t="s">
        <v>175</v>
      </c>
      <c r="F80" s="18" t="s">
        <v>176</v>
      </c>
      <c r="G80" s="18" t="s">
        <v>174</v>
      </c>
      <c r="H80" s="18" t="s">
        <v>175</v>
      </c>
      <c r="I80" s="18" t="s">
        <v>176</v>
      </c>
      <c r="J80" s="18" t="s">
        <v>174</v>
      </c>
      <c r="K80" s="18" t="s">
        <v>175</v>
      </c>
      <c r="L80" s="45" t="s">
        <v>176</v>
      </c>
    </row>
    <row r="81" spans="2:12" ht="13.5">
      <c r="B81" s="429" t="s">
        <v>154</v>
      </c>
      <c r="C81" s="430"/>
      <c r="D81" s="36">
        <f aca="true" t="shared" si="7" ref="D81:L81">SUM(D4:D27)</f>
        <v>543860.0324971775</v>
      </c>
      <c r="E81" s="37">
        <f t="shared" si="7"/>
        <v>333558.6422911618</v>
      </c>
      <c r="F81" s="37">
        <f t="shared" si="7"/>
        <v>210301.39020601555</v>
      </c>
      <c r="G81" s="37">
        <f t="shared" si="7"/>
        <v>3974.3431554469125</v>
      </c>
      <c r="H81" s="37">
        <f t="shared" si="7"/>
        <v>3441.67855979283</v>
      </c>
      <c r="I81" s="37">
        <f t="shared" si="7"/>
        <v>532.6645956540815</v>
      </c>
      <c r="J81" s="37">
        <f t="shared" si="7"/>
        <v>41728.811105219545</v>
      </c>
      <c r="K81" s="37">
        <f t="shared" si="7"/>
        <v>38390.11664263078</v>
      </c>
      <c r="L81" s="49">
        <f t="shared" si="7"/>
        <v>3338.6944625887586</v>
      </c>
    </row>
    <row r="82" spans="2:12" ht="14.25" thickBot="1">
      <c r="B82" s="423" t="s">
        <v>155</v>
      </c>
      <c r="C82" s="424"/>
      <c r="D82" s="30">
        <f aca="true" t="shared" si="8" ref="D82:L82">SUM(D28:D34)</f>
        <v>258754.99300514007</v>
      </c>
      <c r="E82" s="31">
        <f t="shared" si="8"/>
        <v>185938.7624413817</v>
      </c>
      <c r="F82" s="31">
        <f t="shared" si="8"/>
        <v>72816.23056375845</v>
      </c>
      <c r="G82" s="31">
        <f t="shared" si="8"/>
        <v>1199.7705538278237</v>
      </c>
      <c r="H82" s="31">
        <f t="shared" si="8"/>
        <v>1011.2491911474638</v>
      </c>
      <c r="I82" s="31">
        <f t="shared" si="8"/>
        <v>188.52136268035974</v>
      </c>
      <c r="J82" s="31">
        <f t="shared" si="8"/>
        <v>15981.34915283108</v>
      </c>
      <c r="K82" s="31">
        <f t="shared" si="8"/>
        <v>14791.364061291424</v>
      </c>
      <c r="L82" s="48">
        <f t="shared" si="8"/>
        <v>1189.9850915396576</v>
      </c>
    </row>
    <row r="83" spans="2:12" ht="13.5" hidden="1">
      <c r="B83" s="425" t="s">
        <v>156</v>
      </c>
      <c r="C83" s="426"/>
      <c r="D83" s="20">
        <f aca="true" t="shared" si="9" ref="D83:L83">SUM(D35:D75)</f>
        <v>1727546.9230398391</v>
      </c>
      <c r="E83" s="21">
        <f t="shared" si="9"/>
        <v>1177625.5663782584</v>
      </c>
      <c r="F83" s="21">
        <f t="shared" si="9"/>
        <v>549921.3566615809</v>
      </c>
      <c r="G83" s="21">
        <f t="shared" si="9"/>
        <v>10201.021470554533</v>
      </c>
      <c r="H83" s="21">
        <f t="shared" si="9"/>
        <v>8887.13088325202</v>
      </c>
      <c r="I83" s="21">
        <f t="shared" si="9"/>
        <v>1313.8905873025137</v>
      </c>
      <c r="J83" s="21">
        <f t="shared" si="9"/>
        <v>102668.29260921986</v>
      </c>
      <c r="K83" s="21">
        <f t="shared" si="9"/>
        <v>94508.23120753787</v>
      </c>
      <c r="L83" s="46">
        <f t="shared" si="9"/>
        <v>8160.061401681958</v>
      </c>
    </row>
    <row r="84" spans="2:12" ht="7.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ht="13.5">
      <c r="B85" s="1" t="s">
        <v>384</v>
      </c>
    </row>
    <row r="87" ht="13.5">
      <c r="B87" s="4"/>
    </row>
  </sheetData>
  <sheetProtection/>
  <mergeCells count="12">
    <mergeCell ref="J2:L2"/>
    <mergeCell ref="D2:F2"/>
    <mergeCell ref="J79:L79"/>
    <mergeCell ref="B79:C80"/>
    <mergeCell ref="G79:I79"/>
    <mergeCell ref="B77:C77"/>
    <mergeCell ref="B82:C82"/>
    <mergeCell ref="B83:C83"/>
    <mergeCell ref="D79:F79"/>
    <mergeCell ref="B81:C81"/>
    <mergeCell ref="B2:C3"/>
    <mergeCell ref="G2:I2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&amp;C&amp;14&amp;P+1 </oddFooter>
  </headerFooter>
  <ignoredErrors>
    <ignoredError sqref="D81:L8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L87"/>
  <sheetViews>
    <sheetView view="pageBreakPreview" zoomScale="75" zoomScaleNormal="75" zoomScaleSheetLayoutView="75" zoomScalePageLayoutView="0" workbookViewId="0" topLeftCell="A1">
      <pane xSplit="3" ySplit="3" topLeftCell="D4" activePane="bottomRight" state="frozen"/>
      <selection pane="topLeft" activeCell="I45" sqref="I45"/>
      <selection pane="topRight" activeCell="I45" sqref="I45"/>
      <selection pane="bottomLeft" activeCell="I45" sqref="I45"/>
      <selection pane="bottomRight" activeCell="O24" sqref="O24"/>
    </sheetView>
  </sheetViews>
  <sheetFormatPr defaultColWidth="9.140625" defaultRowHeight="15"/>
  <cols>
    <col min="2" max="2" width="7.140625" style="0" customWidth="1"/>
    <col min="3" max="3" width="7.57421875" style="0" customWidth="1"/>
    <col min="4" max="12" width="9.140625" style="0" customWidth="1"/>
    <col min="16" max="16" width="16.57421875" style="0" customWidth="1"/>
  </cols>
  <sheetData>
    <row r="1" s="293" customFormat="1" ht="14.25" thickBot="1">
      <c r="B1" s="293" t="s">
        <v>224</v>
      </c>
    </row>
    <row r="2" spans="2:12" ht="13.5">
      <c r="B2" s="429" t="s">
        <v>409</v>
      </c>
      <c r="C2" s="430"/>
      <c r="D2" s="431" t="s">
        <v>222</v>
      </c>
      <c r="E2" s="431"/>
      <c r="F2" s="427"/>
      <c r="G2" s="428" t="s">
        <v>166</v>
      </c>
      <c r="H2" s="428"/>
      <c r="I2" s="428"/>
      <c r="J2" s="428" t="s">
        <v>167</v>
      </c>
      <c r="K2" s="428"/>
      <c r="L2" s="430"/>
    </row>
    <row r="3" spans="2:12" ht="14.25" thickBot="1">
      <c r="B3" s="423"/>
      <c r="C3" s="424"/>
      <c r="D3" s="90" t="s">
        <v>174</v>
      </c>
      <c r="E3" s="18" t="s">
        <v>175</v>
      </c>
      <c r="F3" s="18" t="s">
        <v>176</v>
      </c>
      <c r="G3" s="18" t="s">
        <v>174</v>
      </c>
      <c r="H3" s="18" t="s">
        <v>175</v>
      </c>
      <c r="I3" s="18" t="s">
        <v>176</v>
      </c>
      <c r="J3" s="18" t="s">
        <v>174</v>
      </c>
      <c r="K3" s="18" t="s">
        <v>175</v>
      </c>
      <c r="L3" s="45" t="s">
        <v>176</v>
      </c>
    </row>
    <row r="4" spans="1:12" ht="13.5">
      <c r="A4" s="1" t="s">
        <v>0</v>
      </c>
      <c r="B4" s="15" t="s">
        <v>1</v>
      </c>
      <c r="C4" s="16" t="s">
        <v>179</v>
      </c>
      <c r="D4" s="20">
        <v>17861.237739665914</v>
      </c>
      <c r="E4" s="21">
        <v>7419.286815003113</v>
      </c>
      <c r="F4" s="21">
        <v>10441.950924662802</v>
      </c>
      <c r="G4" s="21">
        <f>SUM(H4:I4)</f>
        <v>948.0998441114984</v>
      </c>
      <c r="H4" s="21">
        <v>915.296858414042</v>
      </c>
      <c r="I4" s="21">
        <v>32.80298569745636</v>
      </c>
      <c r="J4" s="21">
        <f>SUM(K4:L4)</f>
        <v>1829.3756544008552</v>
      </c>
      <c r="K4" s="21">
        <v>1795.5680083004852</v>
      </c>
      <c r="L4" s="46">
        <v>33.807646100370015</v>
      </c>
    </row>
    <row r="5" spans="1:12" ht="13.5">
      <c r="A5" s="1" t="s">
        <v>2</v>
      </c>
      <c r="B5" s="8" t="s">
        <v>1</v>
      </c>
      <c r="C5" s="9" t="s">
        <v>109</v>
      </c>
      <c r="D5" s="25">
        <v>16347.106536222493</v>
      </c>
      <c r="E5" s="26">
        <v>10235.351938565243</v>
      </c>
      <c r="F5" s="26">
        <v>6111.754597657251</v>
      </c>
      <c r="G5" s="26">
        <f aca="true" t="shared" si="0" ref="G5:G68">SUM(H5:I5)</f>
        <v>2012.0744448381458</v>
      </c>
      <c r="H5" s="26">
        <v>1981.506842060766</v>
      </c>
      <c r="I5" s="26">
        <v>30.567602777379854</v>
      </c>
      <c r="J5" s="26">
        <f aca="true" t="shared" si="1" ref="J5:J68">SUM(K5:L5)</f>
        <v>4223.969025233783</v>
      </c>
      <c r="K5" s="26">
        <v>4189.573227282878</v>
      </c>
      <c r="L5" s="47">
        <v>34.395797950905006</v>
      </c>
    </row>
    <row r="6" spans="1:12" ht="13.5">
      <c r="A6" s="1" t="s">
        <v>3</v>
      </c>
      <c r="B6" s="8" t="s">
        <v>1</v>
      </c>
      <c r="C6" s="9" t="s">
        <v>110</v>
      </c>
      <c r="D6" s="25">
        <v>13392.47405584709</v>
      </c>
      <c r="E6" s="26">
        <v>8215.616041391562</v>
      </c>
      <c r="F6" s="26">
        <v>5176.858014455533</v>
      </c>
      <c r="G6" s="26">
        <f t="shared" si="0"/>
        <v>1539.5903884370387</v>
      </c>
      <c r="H6" s="26">
        <v>1516.846151545706</v>
      </c>
      <c r="I6" s="26">
        <v>22.744236891332648</v>
      </c>
      <c r="J6" s="26">
        <f t="shared" si="1"/>
        <v>3225.499277423491</v>
      </c>
      <c r="K6" s="26">
        <v>3203.3777383181646</v>
      </c>
      <c r="L6" s="47">
        <v>22.121539105326555</v>
      </c>
    </row>
    <row r="7" spans="1:12" ht="13.5">
      <c r="A7" s="1" t="s">
        <v>4</v>
      </c>
      <c r="B7" s="8" t="s">
        <v>1</v>
      </c>
      <c r="C7" s="9" t="s">
        <v>111</v>
      </c>
      <c r="D7" s="25">
        <v>13109.300802372825</v>
      </c>
      <c r="E7" s="26">
        <v>8008.584529965659</v>
      </c>
      <c r="F7" s="26">
        <v>5100.716272407162</v>
      </c>
      <c r="G7" s="26">
        <f t="shared" si="0"/>
        <v>1502.0261620787837</v>
      </c>
      <c r="H7" s="26">
        <v>1478.0665506467656</v>
      </c>
      <c r="I7" s="26">
        <v>23.959611432018264</v>
      </c>
      <c r="J7" s="26">
        <f t="shared" si="1"/>
        <v>3374.088706496597</v>
      </c>
      <c r="K7" s="26">
        <v>3349.7879735306333</v>
      </c>
      <c r="L7" s="47">
        <v>24.300732965963412</v>
      </c>
    </row>
    <row r="8" spans="1:12" ht="13.5">
      <c r="A8" s="1" t="s">
        <v>5</v>
      </c>
      <c r="B8" s="8" t="s">
        <v>1</v>
      </c>
      <c r="C8" s="9" t="s">
        <v>112</v>
      </c>
      <c r="D8" s="25">
        <v>17496.55695879928</v>
      </c>
      <c r="E8" s="26">
        <v>5306.12307458075</v>
      </c>
      <c r="F8" s="26">
        <v>12190.433884218528</v>
      </c>
      <c r="G8" s="26">
        <f t="shared" si="0"/>
        <v>338.2094062679847</v>
      </c>
      <c r="H8" s="26">
        <v>311.02562202390345</v>
      </c>
      <c r="I8" s="26">
        <v>27.183784244081295</v>
      </c>
      <c r="J8" s="26">
        <f t="shared" si="1"/>
        <v>601.3791255381653</v>
      </c>
      <c r="K8" s="26">
        <v>572.7081083349406</v>
      </c>
      <c r="L8" s="47">
        <v>28.67101720322478</v>
      </c>
    </row>
    <row r="9" spans="1:12" ht="13.5">
      <c r="A9" s="1" t="s">
        <v>6</v>
      </c>
      <c r="B9" s="8" t="s">
        <v>1</v>
      </c>
      <c r="C9" s="9" t="s">
        <v>113</v>
      </c>
      <c r="D9" s="25">
        <v>10912.537138952728</v>
      </c>
      <c r="E9" s="26">
        <v>3530.294637447555</v>
      </c>
      <c r="F9" s="26">
        <v>7382.242501505175</v>
      </c>
      <c r="G9" s="26">
        <f t="shared" si="0"/>
        <v>727.6608270883398</v>
      </c>
      <c r="H9" s="26">
        <v>688.1381015421161</v>
      </c>
      <c r="I9" s="26">
        <v>39.522725546223654</v>
      </c>
      <c r="J9" s="26">
        <f t="shared" si="1"/>
        <v>1346.6049987805968</v>
      </c>
      <c r="K9" s="26">
        <v>1300.5060258696694</v>
      </c>
      <c r="L9" s="47">
        <v>46.09897291092747</v>
      </c>
    </row>
    <row r="10" spans="1:12" ht="13.5">
      <c r="A10" s="1" t="s">
        <v>7</v>
      </c>
      <c r="B10" s="8" t="s">
        <v>1</v>
      </c>
      <c r="C10" s="9" t="s">
        <v>114</v>
      </c>
      <c r="D10" s="25">
        <v>16354.404186851636</v>
      </c>
      <c r="E10" s="26">
        <v>9078.462401494591</v>
      </c>
      <c r="F10" s="26">
        <v>7275.941785357051</v>
      </c>
      <c r="G10" s="26">
        <f t="shared" si="0"/>
        <v>2000.9423957543672</v>
      </c>
      <c r="H10" s="26">
        <v>1961.6774861142198</v>
      </c>
      <c r="I10" s="26">
        <v>39.26490964014739</v>
      </c>
      <c r="J10" s="26">
        <f t="shared" si="1"/>
        <v>4017.325498090147</v>
      </c>
      <c r="K10" s="26">
        <v>3971.313618613958</v>
      </c>
      <c r="L10" s="47">
        <v>46.0118794761888</v>
      </c>
    </row>
    <row r="11" spans="1:12" ht="13.5">
      <c r="A11" s="1" t="s">
        <v>8</v>
      </c>
      <c r="B11" s="8" t="s">
        <v>1</v>
      </c>
      <c r="C11" s="9" t="s">
        <v>115</v>
      </c>
      <c r="D11" s="25">
        <v>16222.411697438007</v>
      </c>
      <c r="E11" s="26">
        <v>9606.331571695247</v>
      </c>
      <c r="F11" s="26">
        <v>6616.080125742758</v>
      </c>
      <c r="G11" s="26">
        <f t="shared" si="0"/>
        <v>1700.417280417625</v>
      </c>
      <c r="H11" s="26">
        <v>1667.4319307467028</v>
      </c>
      <c r="I11" s="26">
        <v>32.98534967092215</v>
      </c>
      <c r="J11" s="26">
        <f t="shared" si="1"/>
        <v>3841.685960210284</v>
      </c>
      <c r="K11" s="26">
        <v>3806.736067385781</v>
      </c>
      <c r="L11" s="47">
        <v>34.94989282450308</v>
      </c>
    </row>
    <row r="12" spans="1:12" ht="13.5">
      <c r="A12" s="1" t="s">
        <v>9</v>
      </c>
      <c r="B12" s="8" t="s">
        <v>1</v>
      </c>
      <c r="C12" s="9" t="s">
        <v>116</v>
      </c>
      <c r="D12" s="25">
        <v>11834.348475664287</v>
      </c>
      <c r="E12" s="26">
        <v>5222.307160756983</v>
      </c>
      <c r="F12" s="26">
        <v>6612.04131490731</v>
      </c>
      <c r="G12" s="26">
        <f t="shared" si="0"/>
        <v>448.82768845343145</v>
      </c>
      <c r="H12" s="26">
        <v>436.3732102083195</v>
      </c>
      <c r="I12" s="26">
        <v>12.45447824511195</v>
      </c>
      <c r="J12" s="26">
        <f t="shared" si="1"/>
        <v>891.4643956009629</v>
      </c>
      <c r="K12" s="26">
        <v>878.8641669501511</v>
      </c>
      <c r="L12" s="47">
        <v>12.600228650811749</v>
      </c>
    </row>
    <row r="13" spans="1:12" ht="13.5">
      <c r="A13" s="1" t="s">
        <v>10</v>
      </c>
      <c r="B13" s="8" t="s">
        <v>1</v>
      </c>
      <c r="C13" s="9" t="s">
        <v>117</v>
      </c>
      <c r="D13" s="25">
        <v>7471.200749057904</v>
      </c>
      <c r="E13" s="26">
        <v>2387.5443038549456</v>
      </c>
      <c r="F13" s="26">
        <v>5083.656445202961</v>
      </c>
      <c r="G13" s="26">
        <f t="shared" si="0"/>
        <v>337.5455975273365</v>
      </c>
      <c r="H13" s="26">
        <v>317.6835222807071</v>
      </c>
      <c r="I13" s="26">
        <v>19.862075246629367</v>
      </c>
      <c r="J13" s="26">
        <f t="shared" si="1"/>
        <v>636.1169470197913</v>
      </c>
      <c r="K13" s="26">
        <v>614.7180504618084</v>
      </c>
      <c r="L13" s="47">
        <v>21.398896557982923</v>
      </c>
    </row>
    <row r="14" spans="1:12" ht="13.5">
      <c r="A14" s="1" t="s">
        <v>11</v>
      </c>
      <c r="B14" s="8" t="s">
        <v>1</v>
      </c>
      <c r="C14" s="9" t="s">
        <v>118</v>
      </c>
      <c r="D14" s="25">
        <v>21431.33880854827</v>
      </c>
      <c r="E14" s="26">
        <v>14378.420594620908</v>
      </c>
      <c r="F14" s="26">
        <v>7052.918213927344</v>
      </c>
      <c r="G14" s="26">
        <f t="shared" si="0"/>
        <v>2005.9081414495124</v>
      </c>
      <c r="H14" s="26">
        <v>1972.5309181753896</v>
      </c>
      <c r="I14" s="26">
        <v>33.377223274122784</v>
      </c>
      <c r="J14" s="26">
        <f t="shared" si="1"/>
        <v>5396.189121199932</v>
      </c>
      <c r="K14" s="26">
        <v>5373.161922484872</v>
      </c>
      <c r="L14" s="47">
        <v>23.0271987150603</v>
      </c>
    </row>
    <row r="15" spans="1:12" ht="13.5">
      <c r="A15" s="1" t="s">
        <v>12</v>
      </c>
      <c r="B15" s="8" t="s">
        <v>1</v>
      </c>
      <c r="C15" s="9" t="s">
        <v>119</v>
      </c>
      <c r="D15" s="25">
        <v>31146.98016337499</v>
      </c>
      <c r="E15" s="26">
        <v>19127.691923865623</v>
      </c>
      <c r="F15" s="26">
        <v>12019.28823950938</v>
      </c>
      <c r="G15" s="26">
        <f t="shared" si="0"/>
        <v>2489.971211576743</v>
      </c>
      <c r="H15" s="26">
        <v>2443.05556906316</v>
      </c>
      <c r="I15" s="26">
        <v>46.915642513582824</v>
      </c>
      <c r="J15" s="26">
        <f t="shared" si="1"/>
        <v>5606.8439662794635</v>
      </c>
      <c r="K15" s="26">
        <v>5559.896510865257</v>
      </c>
      <c r="L15" s="47">
        <v>46.947455414206296</v>
      </c>
    </row>
    <row r="16" spans="1:12" ht="13.5">
      <c r="A16" s="1" t="s">
        <v>13</v>
      </c>
      <c r="B16" s="8" t="s">
        <v>1</v>
      </c>
      <c r="C16" s="9" t="s">
        <v>120</v>
      </c>
      <c r="D16" s="25">
        <v>28628.869047842563</v>
      </c>
      <c r="E16" s="26">
        <v>18076.83188276326</v>
      </c>
      <c r="F16" s="26">
        <v>10552.037165079302</v>
      </c>
      <c r="G16" s="26">
        <f t="shared" si="0"/>
        <v>2213.8887473154855</v>
      </c>
      <c r="H16" s="26">
        <v>2180.538426006184</v>
      </c>
      <c r="I16" s="26">
        <v>33.35032130930124</v>
      </c>
      <c r="J16" s="26">
        <f t="shared" si="1"/>
        <v>5637.642263815045</v>
      </c>
      <c r="K16" s="26">
        <v>5604.3057595955</v>
      </c>
      <c r="L16" s="47">
        <v>33.33650421954552</v>
      </c>
    </row>
    <row r="17" spans="1:12" ht="13.5">
      <c r="A17" s="1" t="s">
        <v>14</v>
      </c>
      <c r="B17" s="8" t="s">
        <v>1</v>
      </c>
      <c r="C17" s="9" t="s">
        <v>121</v>
      </c>
      <c r="D17" s="25">
        <v>22879.176035414905</v>
      </c>
      <c r="E17" s="26">
        <v>15002.796709456583</v>
      </c>
      <c r="F17" s="26">
        <v>7876.379325958315</v>
      </c>
      <c r="G17" s="26">
        <f t="shared" si="0"/>
        <v>2022.345615339762</v>
      </c>
      <c r="H17" s="26">
        <v>1998.9758061864552</v>
      </c>
      <c r="I17" s="26">
        <v>23.369809153306697</v>
      </c>
      <c r="J17" s="26">
        <f t="shared" si="1"/>
        <v>4242.429661052518</v>
      </c>
      <c r="K17" s="26">
        <v>4217.76777823334</v>
      </c>
      <c r="L17" s="47">
        <v>24.661882819177634</v>
      </c>
    </row>
    <row r="18" spans="1:12" ht="13.5">
      <c r="A18" s="1" t="s">
        <v>15</v>
      </c>
      <c r="B18" s="8" t="s">
        <v>1</v>
      </c>
      <c r="C18" s="9" t="s">
        <v>122</v>
      </c>
      <c r="D18" s="25">
        <v>41997.344459875436</v>
      </c>
      <c r="E18" s="26">
        <v>28934.610036980972</v>
      </c>
      <c r="F18" s="26">
        <v>13062.734422894484</v>
      </c>
      <c r="G18" s="26">
        <f t="shared" si="0"/>
        <v>3242.564090485726</v>
      </c>
      <c r="H18" s="26">
        <v>3210.556363452825</v>
      </c>
      <c r="I18" s="26">
        <v>32.00772703290105</v>
      </c>
      <c r="J18" s="26">
        <f t="shared" si="1"/>
        <v>6733.7057397978315</v>
      </c>
      <c r="K18" s="26">
        <v>6706.125086188209</v>
      </c>
      <c r="L18" s="47">
        <v>27.58065360962225</v>
      </c>
    </row>
    <row r="19" spans="1:12" ht="13.5">
      <c r="A19" s="1" t="s">
        <v>16</v>
      </c>
      <c r="B19" s="8" t="s">
        <v>1</v>
      </c>
      <c r="C19" s="9" t="s">
        <v>123</v>
      </c>
      <c r="D19" s="25">
        <v>25035.010838620743</v>
      </c>
      <c r="E19" s="26">
        <v>17996.741338015123</v>
      </c>
      <c r="F19" s="26">
        <v>7038.269500605619</v>
      </c>
      <c r="G19" s="26">
        <f t="shared" si="0"/>
        <v>2102.968386986067</v>
      </c>
      <c r="H19" s="26">
        <v>2083.7745999024924</v>
      </c>
      <c r="I19" s="26">
        <v>19.19378708357438</v>
      </c>
      <c r="J19" s="26">
        <f t="shared" si="1"/>
        <v>4871.349690462808</v>
      </c>
      <c r="K19" s="26">
        <v>4855.150485759018</v>
      </c>
      <c r="L19" s="47">
        <v>16.199204703789935</v>
      </c>
    </row>
    <row r="20" spans="1:12" ht="13.5">
      <c r="A20" s="1" t="s">
        <v>17</v>
      </c>
      <c r="B20" s="8" t="s">
        <v>1</v>
      </c>
      <c r="C20" s="9" t="s">
        <v>124</v>
      </c>
      <c r="D20" s="25">
        <v>28783.926238219537</v>
      </c>
      <c r="E20" s="26">
        <v>19100.460103272395</v>
      </c>
      <c r="F20" s="26">
        <v>9683.466134947155</v>
      </c>
      <c r="G20" s="26">
        <f t="shared" si="0"/>
        <v>2438.016555171257</v>
      </c>
      <c r="H20" s="26">
        <v>2406.0049508995353</v>
      </c>
      <c r="I20" s="26">
        <v>32.01160427172168</v>
      </c>
      <c r="J20" s="26">
        <f t="shared" si="1"/>
        <v>5691.182646620897</v>
      </c>
      <c r="K20" s="26">
        <v>5660.176683381835</v>
      </c>
      <c r="L20" s="47">
        <v>31.00596323906256</v>
      </c>
    </row>
    <row r="21" spans="1:12" ht="13.5">
      <c r="A21" s="1" t="s">
        <v>18</v>
      </c>
      <c r="B21" s="8" t="s">
        <v>1</v>
      </c>
      <c r="C21" s="9" t="s">
        <v>125</v>
      </c>
      <c r="D21" s="25">
        <v>19819.81336193841</v>
      </c>
      <c r="E21" s="26">
        <v>13768.812973934737</v>
      </c>
      <c r="F21" s="26">
        <v>6051.000388003664</v>
      </c>
      <c r="G21" s="26">
        <f t="shared" si="0"/>
        <v>1067.6237019398325</v>
      </c>
      <c r="H21" s="26">
        <v>1051.6270486945791</v>
      </c>
      <c r="I21" s="26">
        <v>15.99665324525329</v>
      </c>
      <c r="J21" s="26">
        <f t="shared" si="1"/>
        <v>3029.763831806104</v>
      </c>
      <c r="K21" s="26">
        <v>3019.7463962856136</v>
      </c>
      <c r="L21" s="47">
        <v>10.017435520490224</v>
      </c>
    </row>
    <row r="22" spans="1:12" ht="13.5">
      <c r="A22" s="1" t="s">
        <v>19</v>
      </c>
      <c r="B22" s="8" t="s">
        <v>1</v>
      </c>
      <c r="C22" s="9" t="s">
        <v>126</v>
      </c>
      <c r="D22" s="25">
        <v>26737.476678125953</v>
      </c>
      <c r="E22" s="26">
        <v>17423.875798291807</v>
      </c>
      <c r="F22" s="26">
        <v>9313.600879834143</v>
      </c>
      <c r="G22" s="26">
        <f t="shared" si="0"/>
        <v>939.4313410286895</v>
      </c>
      <c r="H22" s="26">
        <v>930.2287704680438</v>
      </c>
      <c r="I22" s="26">
        <v>9.202570560645773</v>
      </c>
      <c r="J22" s="26">
        <f t="shared" si="1"/>
        <v>2057.3260764142547</v>
      </c>
      <c r="K22" s="26">
        <v>2050.0662950472883</v>
      </c>
      <c r="L22" s="47">
        <v>7.2597813669661635</v>
      </c>
    </row>
    <row r="23" spans="1:12" ht="13.5">
      <c r="A23" s="1" t="s">
        <v>20</v>
      </c>
      <c r="B23" s="8" t="s">
        <v>1</v>
      </c>
      <c r="C23" s="9" t="s">
        <v>127</v>
      </c>
      <c r="D23" s="25">
        <v>19790.817674611917</v>
      </c>
      <c r="E23" s="26">
        <v>12520.2668272967</v>
      </c>
      <c r="F23" s="26">
        <v>7270.550847315226</v>
      </c>
      <c r="G23" s="26">
        <f t="shared" si="0"/>
        <v>1838.9959252504577</v>
      </c>
      <c r="H23" s="26">
        <v>1812.6350799069905</v>
      </c>
      <c r="I23" s="26">
        <v>26.360845343467194</v>
      </c>
      <c r="J23" s="26">
        <f t="shared" si="1"/>
        <v>4289.995380174683</v>
      </c>
      <c r="K23" s="26">
        <v>4265.405592742462</v>
      </c>
      <c r="L23" s="47">
        <v>24.58978743222086</v>
      </c>
    </row>
    <row r="24" spans="1:12" ht="13.5">
      <c r="A24" s="1" t="s">
        <v>21</v>
      </c>
      <c r="B24" s="8" t="s">
        <v>1</v>
      </c>
      <c r="C24" s="9" t="s">
        <v>128</v>
      </c>
      <c r="D24" s="25">
        <v>32394.71289223203</v>
      </c>
      <c r="E24" s="26">
        <v>20740.312838455815</v>
      </c>
      <c r="F24" s="26">
        <v>11654.400053776222</v>
      </c>
      <c r="G24" s="26">
        <f t="shared" si="0"/>
        <v>1347.0953585370419</v>
      </c>
      <c r="H24" s="26">
        <v>1332.556071127826</v>
      </c>
      <c r="I24" s="26">
        <v>14.539287409215916</v>
      </c>
      <c r="J24" s="26">
        <f t="shared" si="1"/>
        <v>3306.536320359926</v>
      </c>
      <c r="K24" s="26">
        <v>3294.7908574337484</v>
      </c>
      <c r="L24" s="47">
        <v>11.745462926177561</v>
      </c>
    </row>
    <row r="25" spans="1:12" ht="13.5">
      <c r="A25" s="1" t="s">
        <v>22</v>
      </c>
      <c r="B25" s="8" t="s">
        <v>1</v>
      </c>
      <c r="C25" s="9" t="s">
        <v>129</v>
      </c>
      <c r="D25" s="25">
        <v>37579.32678797178</v>
      </c>
      <c r="E25" s="26">
        <v>25578.57768483212</v>
      </c>
      <c r="F25" s="26">
        <v>12000.74910313963</v>
      </c>
      <c r="G25" s="26">
        <f t="shared" si="0"/>
        <v>840.3714958661853</v>
      </c>
      <c r="H25" s="26">
        <v>830.6960485497835</v>
      </c>
      <c r="I25" s="26">
        <v>9.675447316401758</v>
      </c>
      <c r="J25" s="26">
        <f t="shared" si="1"/>
        <v>1988.9613483324747</v>
      </c>
      <c r="K25" s="26">
        <v>1984.1854912058075</v>
      </c>
      <c r="L25" s="47">
        <v>4.775857126667188</v>
      </c>
    </row>
    <row r="26" spans="1:12" ht="13.5">
      <c r="A26" s="1" t="s">
        <v>23</v>
      </c>
      <c r="B26" s="8" t="s">
        <v>1</v>
      </c>
      <c r="C26" s="9" t="s">
        <v>130</v>
      </c>
      <c r="D26" s="25">
        <v>36940.71812086184</v>
      </c>
      <c r="E26" s="26">
        <v>20874.26199381033</v>
      </c>
      <c r="F26" s="26">
        <v>16066.456127051499</v>
      </c>
      <c r="G26" s="26">
        <f t="shared" si="0"/>
        <v>1632.3669753445158</v>
      </c>
      <c r="H26" s="26">
        <v>1600.5262400076265</v>
      </c>
      <c r="I26" s="26">
        <v>31.84073533688936</v>
      </c>
      <c r="J26" s="26">
        <f t="shared" si="1"/>
        <v>4078.234611421702</v>
      </c>
      <c r="K26" s="26">
        <v>4058.067919002997</v>
      </c>
      <c r="L26" s="47">
        <v>20.1666924187052</v>
      </c>
    </row>
    <row r="27" spans="1:12" ht="14.25" thickBot="1">
      <c r="A27" s="1" t="s">
        <v>24</v>
      </c>
      <c r="B27" s="10" t="s">
        <v>1</v>
      </c>
      <c r="C27" s="11" t="s">
        <v>131</v>
      </c>
      <c r="D27" s="30">
        <v>29692.943048666897</v>
      </c>
      <c r="E27" s="31">
        <v>21025.079110809835</v>
      </c>
      <c r="F27" s="31">
        <v>8667.863937857072</v>
      </c>
      <c r="G27" s="31">
        <f t="shared" si="0"/>
        <v>2511.2517264150715</v>
      </c>
      <c r="H27" s="31">
        <v>2485.1063941001853</v>
      </c>
      <c r="I27" s="31">
        <v>26.145332314886016</v>
      </c>
      <c r="J27" s="31">
        <f t="shared" si="1"/>
        <v>5522.700964013328</v>
      </c>
      <c r="K27" s="31">
        <v>5500.222561655085</v>
      </c>
      <c r="L27" s="48">
        <v>22.478402358243386</v>
      </c>
    </row>
    <row r="28" spans="1:12" ht="13.5">
      <c r="A28" s="1" t="s">
        <v>25</v>
      </c>
      <c r="B28" s="6" t="s">
        <v>180</v>
      </c>
      <c r="C28" s="7" t="s">
        <v>132</v>
      </c>
      <c r="D28" s="36">
        <v>50520.56120301624</v>
      </c>
      <c r="E28" s="37">
        <v>34271.31902307329</v>
      </c>
      <c r="F28" s="37">
        <v>16249.242179942961</v>
      </c>
      <c r="G28" s="37">
        <f t="shared" si="0"/>
        <v>2005.7415217006615</v>
      </c>
      <c r="H28" s="37">
        <v>1957.6785917324664</v>
      </c>
      <c r="I28" s="37">
        <v>48.062929968194936</v>
      </c>
      <c r="J28" s="37">
        <f t="shared" si="1"/>
        <v>4745.843304133374</v>
      </c>
      <c r="K28" s="37">
        <v>4735.610304933511</v>
      </c>
      <c r="L28" s="49">
        <v>10.232999199863068</v>
      </c>
    </row>
    <row r="29" spans="1:12" ht="13.5">
      <c r="A29" s="1" t="s">
        <v>26</v>
      </c>
      <c r="B29" s="8" t="s">
        <v>180</v>
      </c>
      <c r="C29" s="9" t="s">
        <v>133</v>
      </c>
      <c r="D29" s="25">
        <v>40748.127703518614</v>
      </c>
      <c r="E29" s="26">
        <v>31839.17834356641</v>
      </c>
      <c r="F29" s="26">
        <v>8908.949359952225</v>
      </c>
      <c r="G29" s="26">
        <f t="shared" si="0"/>
        <v>595.267523556444</v>
      </c>
      <c r="H29" s="26">
        <v>582.574779008446</v>
      </c>
      <c r="I29" s="26">
        <v>12.692744547998034</v>
      </c>
      <c r="J29" s="26">
        <f t="shared" si="1"/>
        <v>2042.394022207507</v>
      </c>
      <c r="K29" s="26">
        <v>2041.7601773799129</v>
      </c>
      <c r="L29" s="47">
        <v>0.6338448275942311</v>
      </c>
    </row>
    <row r="30" spans="1:12" ht="13.5">
      <c r="A30" s="1" t="s">
        <v>27</v>
      </c>
      <c r="B30" s="8" t="s">
        <v>180</v>
      </c>
      <c r="C30" s="9" t="s">
        <v>134</v>
      </c>
      <c r="D30" s="25">
        <v>31510.874386305706</v>
      </c>
      <c r="E30" s="26">
        <v>25287.478445045424</v>
      </c>
      <c r="F30" s="26">
        <v>6223.395941260296</v>
      </c>
      <c r="G30" s="26">
        <f t="shared" si="0"/>
        <v>639.0320887667967</v>
      </c>
      <c r="H30" s="26">
        <v>629.4786859814698</v>
      </c>
      <c r="I30" s="26">
        <v>9.55340278532692</v>
      </c>
      <c r="J30" s="26">
        <f t="shared" si="1"/>
        <v>1817.0852802291404</v>
      </c>
      <c r="K30" s="26">
        <v>1815.780910542724</v>
      </c>
      <c r="L30" s="47">
        <v>1.3043696864163337</v>
      </c>
    </row>
    <row r="31" spans="1:12" ht="13.5">
      <c r="A31" s="1" t="s">
        <v>28</v>
      </c>
      <c r="B31" s="8" t="s">
        <v>180</v>
      </c>
      <c r="C31" s="9" t="s">
        <v>113</v>
      </c>
      <c r="D31" s="25">
        <v>49378.530036337375</v>
      </c>
      <c r="E31" s="26">
        <v>36927.06281867453</v>
      </c>
      <c r="F31" s="26">
        <v>12451.467217662848</v>
      </c>
      <c r="G31" s="26">
        <f t="shared" si="0"/>
        <v>1796.1794272483112</v>
      </c>
      <c r="H31" s="26">
        <v>1758.820553217259</v>
      </c>
      <c r="I31" s="26">
        <v>37.35887403105228</v>
      </c>
      <c r="J31" s="26">
        <f t="shared" si="1"/>
        <v>4839.001072337331</v>
      </c>
      <c r="K31" s="26">
        <v>4835.506210394044</v>
      </c>
      <c r="L31" s="47">
        <v>3.494861943287303</v>
      </c>
    </row>
    <row r="32" spans="1:12" ht="13.5">
      <c r="A32" s="1" t="s">
        <v>29</v>
      </c>
      <c r="B32" s="8" t="s">
        <v>180</v>
      </c>
      <c r="C32" s="9" t="s">
        <v>135</v>
      </c>
      <c r="D32" s="25">
        <v>34449.64665540829</v>
      </c>
      <c r="E32" s="26">
        <v>20094.581921879573</v>
      </c>
      <c r="F32" s="26">
        <v>14355.064733528756</v>
      </c>
      <c r="G32" s="26">
        <f t="shared" si="0"/>
        <v>247.7033071006704</v>
      </c>
      <c r="H32" s="26">
        <v>234.38287326799897</v>
      </c>
      <c r="I32" s="26">
        <v>13.320433832671421</v>
      </c>
      <c r="J32" s="26">
        <f t="shared" si="1"/>
        <v>845.9588040847312</v>
      </c>
      <c r="K32" s="26">
        <v>845.4721281370025</v>
      </c>
      <c r="L32" s="47">
        <v>0.48667594772877</v>
      </c>
    </row>
    <row r="33" spans="1:12" ht="13.5">
      <c r="A33" s="1" t="s">
        <v>30</v>
      </c>
      <c r="B33" s="8" t="s">
        <v>180</v>
      </c>
      <c r="C33" s="9" t="s">
        <v>136</v>
      </c>
      <c r="D33" s="25">
        <v>34243.781579400216</v>
      </c>
      <c r="E33" s="26">
        <v>24537.901711278024</v>
      </c>
      <c r="F33" s="26">
        <v>9705.8798681222</v>
      </c>
      <c r="G33" s="26">
        <f t="shared" si="0"/>
        <v>215.35287821993487</v>
      </c>
      <c r="H33" s="26">
        <v>209.77039762450073</v>
      </c>
      <c r="I33" s="26">
        <v>5.582480595434139</v>
      </c>
      <c r="J33" s="26">
        <f t="shared" si="1"/>
        <v>670.2929088230753</v>
      </c>
      <c r="K33" s="26">
        <v>669.9359751770202</v>
      </c>
      <c r="L33" s="47">
        <v>0.3569336460551956</v>
      </c>
    </row>
    <row r="34" spans="1:12" ht="14.25" thickBot="1">
      <c r="A34" s="1" t="s">
        <v>31</v>
      </c>
      <c r="B34" s="10" t="s">
        <v>180</v>
      </c>
      <c r="C34" s="11" t="s">
        <v>137</v>
      </c>
      <c r="D34" s="30">
        <v>17903.471441153633</v>
      </c>
      <c r="E34" s="31">
        <v>12981.240177864469</v>
      </c>
      <c r="F34" s="31">
        <v>4922.23126328917</v>
      </c>
      <c r="G34" s="31">
        <f t="shared" si="0"/>
        <v>224.14182585448026</v>
      </c>
      <c r="H34" s="31">
        <v>216.15886136272135</v>
      </c>
      <c r="I34" s="31">
        <v>7.982964491758892</v>
      </c>
      <c r="J34" s="31">
        <f t="shared" si="1"/>
        <v>698.5586986851044</v>
      </c>
      <c r="K34" s="31">
        <v>698.2050104658568</v>
      </c>
      <c r="L34" s="48">
        <v>0.3536882192476126</v>
      </c>
    </row>
    <row r="35" spans="1:12" ht="13.5">
      <c r="A35" s="1" t="s">
        <v>32</v>
      </c>
      <c r="B35" s="6" t="s">
        <v>33</v>
      </c>
      <c r="C35" s="7"/>
      <c r="D35" s="36">
        <v>65286.98232890632</v>
      </c>
      <c r="E35" s="37">
        <v>45750.529128702605</v>
      </c>
      <c r="F35" s="37">
        <v>19536.453200203803</v>
      </c>
      <c r="G35" s="37">
        <f t="shared" si="0"/>
        <v>538.9004764287089</v>
      </c>
      <c r="H35" s="37">
        <v>518.0422987695405</v>
      </c>
      <c r="I35" s="37">
        <v>20.858177659168433</v>
      </c>
      <c r="J35" s="37">
        <f t="shared" si="1"/>
        <v>1933.324038583308</v>
      </c>
      <c r="K35" s="37">
        <v>1931.6179790341412</v>
      </c>
      <c r="L35" s="49">
        <v>1.7060595491668098</v>
      </c>
    </row>
    <row r="36" spans="1:12" ht="13.5">
      <c r="A36" s="1" t="s">
        <v>34</v>
      </c>
      <c r="B36" s="8" t="s">
        <v>35</v>
      </c>
      <c r="C36" s="9"/>
      <c r="D36" s="25">
        <v>77522.88855111765</v>
      </c>
      <c r="E36" s="26">
        <v>52164.98681752575</v>
      </c>
      <c r="F36" s="26">
        <v>25357.90173359193</v>
      </c>
      <c r="G36" s="26">
        <f t="shared" si="0"/>
        <v>664.8054400225772</v>
      </c>
      <c r="H36" s="26">
        <v>646.9076158089321</v>
      </c>
      <c r="I36" s="26">
        <v>17.897824213645077</v>
      </c>
      <c r="J36" s="26">
        <f t="shared" si="1"/>
        <v>1792.313711274724</v>
      </c>
      <c r="K36" s="26">
        <v>1791.4651501933588</v>
      </c>
      <c r="L36" s="47">
        <v>0.8485610813652184</v>
      </c>
    </row>
    <row r="37" spans="1:12" ht="13.5">
      <c r="A37" s="1" t="s">
        <v>36</v>
      </c>
      <c r="B37" s="8" t="s">
        <v>37</v>
      </c>
      <c r="C37" s="9"/>
      <c r="D37" s="25">
        <v>34131.69031046348</v>
      </c>
      <c r="E37" s="26">
        <v>18863.502371197148</v>
      </c>
      <c r="F37" s="26">
        <v>15268.187939266305</v>
      </c>
      <c r="G37" s="26">
        <f t="shared" si="0"/>
        <v>21.08283812170263</v>
      </c>
      <c r="H37" s="26">
        <v>17.536038493947068</v>
      </c>
      <c r="I37" s="26">
        <v>3.54679962775556</v>
      </c>
      <c r="J37" s="26">
        <f t="shared" si="1"/>
        <v>76.4848447846434</v>
      </c>
      <c r="K37" s="26">
        <v>76.33737228945483</v>
      </c>
      <c r="L37" s="47">
        <v>0.14747249518856942</v>
      </c>
    </row>
    <row r="38" spans="1:12" ht="13.5">
      <c r="A38" s="1" t="s">
        <v>38</v>
      </c>
      <c r="B38" s="8" t="s">
        <v>39</v>
      </c>
      <c r="C38" s="9"/>
      <c r="D38" s="25">
        <v>72201.7512095869</v>
      </c>
      <c r="E38" s="26">
        <v>44935.59834628091</v>
      </c>
      <c r="F38" s="26">
        <v>27266.152863306008</v>
      </c>
      <c r="G38" s="26">
        <f t="shared" si="0"/>
        <v>492.13280028402323</v>
      </c>
      <c r="H38" s="26">
        <v>466.54818372155813</v>
      </c>
      <c r="I38" s="26">
        <v>25.58461656246509</v>
      </c>
      <c r="J38" s="26">
        <f t="shared" si="1"/>
        <v>1578.4495408792284</v>
      </c>
      <c r="K38" s="26">
        <v>1577.5035221318808</v>
      </c>
      <c r="L38" s="47">
        <v>0.9460187473475639</v>
      </c>
    </row>
    <row r="39" spans="1:12" ht="13.5">
      <c r="A39" s="1" t="s">
        <v>40</v>
      </c>
      <c r="B39" s="8" t="s">
        <v>41</v>
      </c>
      <c r="C39" s="9"/>
      <c r="D39" s="25">
        <v>29782.188126647754</v>
      </c>
      <c r="E39" s="26">
        <v>19643.541871048674</v>
      </c>
      <c r="F39" s="26">
        <v>10138.646255599071</v>
      </c>
      <c r="G39" s="26">
        <f t="shared" si="0"/>
        <v>623.3030460081493</v>
      </c>
      <c r="H39" s="26">
        <v>598.9393509583267</v>
      </c>
      <c r="I39" s="26">
        <v>24.363695049822635</v>
      </c>
      <c r="J39" s="26">
        <f t="shared" si="1"/>
        <v>1667.223080578223</v>
      </c>
      <c r="K39" s="26">
        <v>1666.1963577401484</v>
      </c>
      <c r="L39" s="47">
        <v>1.0267228380745945</v>
      </c>
    </row>
    <row r="40" spans="1:12" ht="13.5">
      <c r="A40" s="1" t="s">
        <v>42</v>
      </c>
      <c r="B40" s="8" t="s">
        <v>43</v>
      </c>
      <c r="C40" s="9"/>
      <c r="D40" s="25">
        <v>104831.59547552139</v>
      </c>
      <c r="E40" s="26">
        <v>73603.04454100505</v>
      </c>
      <c r="F40" s="26">
        <v>31228.55093451632</v>
      </c>
      <c r="G40" s="26">
        <f t="shared" si="0"/>
        <v>1431.8262185953122</v>
      </c>
      <c r="H40" s="26">
        <v>1405.1950918619357</v>
      </c>
      <c r="I40" s="26">
        <v>26.631126733376423</v>
      </c>
      <c r="J40" s="26">
        <f t="shared" si="1"/>
        <v>4754.90562812193</v>
      </c>
      <c r="K40" s="26">
        <v>4752.714088815916</v>
      </c>
      <c r="L40" s="47">
        <v>2.191539306014498</v>
      </c>
    </row>
    <row r="41" spans="1:12" ht="13.5">
      <c r="A41" s="1" t="s">
        <v>44</v>
      </c>
      <c r="B41" s="8" t="s">
        <v>45</v>
      </c>
      <c r="C41" s="9"/>
      <c r="D41" s="25">
        <v>32301.485139477198</v>
      </c>
      <c r="E41" s="26">
        <v>23379.829737654156</v>
      </c>
      <c r="F41" s="26">
        <v>8921.655401823087</v>
      </c>
      <c r="G41" s="26">
        <f t="shared" si="0"/>
        <v>566.7758477365315</v>
      </c>
      <c r="H41" s="26">
        <v>552.9840035400086</v>
      </c>
      <c r="I41" s="26">
        <v>13.791844196522874</v>
      </c>
      <c r="J41" s="26">
        <f t="shared" si="1"/>
        <v>1659.4252430720128</v>
      </c>
      <c r="K41" s="26">
        <v>1658.5910626213529</v>
      </c>
      <c r="L41" s="47">
        <v>0.8341804506599946</v>
      </c>
    </row>
    <row r="42" spans="1:12" ht="13.5">
      <c r="A42" s="1" t="s">
        <v>46</v>
      </c>
      <c r="B42" s="8" t="s">
        <v>47</v>
      </c>
      <c r="C42" s="9"/>
      <c r="D42" s="25">
        <v>48446.392638265745</v>
      </c>
      <c r="E42" s="26">
        <v>35144.093715114366</v>
      </c>
      <c r="F42" s="26">
        <v>13302.298923151375</v>
      </c>
      <c r="G42" s="26">
        <f t="shared" si="0"/>
        <v>2155.1993097550267</v>
      </c>
      <c r="H42" s="26">
        <v>2129.59646274978</v>
      </c>
      <c r="I42" s="26">
        <v>25.602847005246556</v>
      </c>
      <c r="J42" s="26">
        <f t="shared" si="1"/>
        <v>5164.073163868448</v>
      </c>
      <c r="K42" s="26">
        <v>5154.092750009104</v>
      </c>
      <c r="L42" s="47">
        <v>9.98041385934409</v>
      </c>
    </row>
    <row r="43" spans="1:12" ht="13.5">
      <c r="A43" s="1" t="s">
        <v>48</v>
      </c>
      <c r="B43" s="8" t="s">
        <v>49</v>
      </c>
      <c r="C43" s="9"/>
      <c r="D43" s="25">
        <v>141580.9750906013</v>
      </c>
      <c r="E43" s="26">
        <v>101699.34892742526</v>
      </c>
      <c r="F43" s="26">
        <v>39881.626163176115</v>
      </c>
      <c r="G43" s="26">
        <f t="shared" si="0"/>
        <v>887.1259089388786</v>
      </c>
      <c r="H43" s="26">
        <v>852.5053065728515</v>
      </c>
      <c r="I43" s="26">
        <v>34.6206023660271</v>
      </c>
      <c r="J43" s="26">
        <f t="shared" si="1"/>
        <v>3341.2606444004014</v>
      </c>
      <c r="K43" s="26">
        <v>3340.5910552929263</v>
      </c>
      <c r="L43" s="47">
        <v>0.6695891074750147</v>
      </c>
    </row>
    <row r="44" spans="1:12" ht="13.5">
      <c r="A44" s="1" t="s">
        <v>50</v>
      </c>
      <c r="B44" s="8" t="s">
        <v>51</v>
      </c>
      <c r="C44" s="9"/>
      <c r="D44" s="25">
        <v>78552.49188227805</v>
      </c>
      <c r="E44" s="26">
        <v>52539.0603221376</v>
      </c>
      <c r="F44" s="26">
        <v>26013.431560140427</v>
      </c>
      <c r="G44" s="26">
        <f t="shared" si="0"/>
        <v>214.3963899051548</v>
      </c>
      <c r="H44" s="26">
        <v>203.638696613042</v>
      </c>
      <c r="I44" s="26">
        <v>10.757693292112796</v>
      </c>
      <c r="J44" s="26">
        <f t="shared" si="1"/>
        <v>926.5840655638184</v>
      </c>
      <c r="K44" s="26">
        <v>926.4831193157737</v>
      </c>
      <c r="L44" s="47">
        <v>0.1009462480446977</v>
      </c>
    </row>
    <row r="45" spans="1:12" ht="13.5">
      <c r="A45" s="1" t="s">
        <v>52</v>
      </c>
      <c r="B45" s="8" t="s">
        <v>53</v>
      </c>
      <c r="C45" s="9"/>
      <c r="D45" s="25">
        <v>77173.60688462417</v>
      </c>
      <c r="E45" s="26">
        <v>59637.2118275963</v>
      </c>
      <c r="F45" s="26">
        <v>17536.39505702792</v>
      </c>
      <c r="G45" s="26">
        <f t="shared" si="0"/>
        <v>4510.681020734106</v>
      </c>
      <c r="H45" s="26">
        <v>4453.966601047183</v>
      </c>
      <c r="I45" s="26">
        <v>56.714419686923286</v>
      </c>
      <c r="J45" s="26">
        <f t="shared" si="1"/>
        <v>11420.170143486264</v>
      </c>
      <c r="K45" s="26">
        <v>11403.244846920506</v>
      </c>
      <c r="L45" s="47">
        <v>16.925296565757293</v>
      </c>
    </row>
    <row r="46" spans="1:12" ht="13.5">
      <c r="A46" s="1" t="s">
        <v>54</v>
      </c>
      <c r="B46" s="8" t="s">
        <v>55</v>
      </c>
      <c r="C46" s="9"/>
      <c r="D46" s="25">
        <v>24992.36040083013</v>
      </c>
      <c r="E46" s="26">
        <v>17159.813241115302</v>
      </c>
      <c r="F46" s="26">
        <v>7832.54715971481</v>
      </c>
      <c r="G46" s="26">
        <f t="shared" si="0"/>
        <v>115.11003089859292</v>
      </c>
      <c r="H46" s="26">
        <v>107.80257352106693</v>
      </c>
      <c r="I46" s="26">
        <v>7.307457377525985</v>
      </c>
      <c r="J46" s="26">
        <f t="shared" si="1"/>
        <v>502.3782343025948</v>
      </c>
      <c r="K46" s="26">
        <v>502.2463195319619</v>
      </c>
      <c r="L46" s="47">
        <v>0.13191477063290827</v>
      </c>
    </row>
    <row r="47" spans="1:12" ht="13.5">
      <c r="A47" s="1" t="s">
        <v>56</v>
      </c>
      <c r="B47" s="8" t="s">
        <v>57</v>
      </c>
      <c r="C47" s="9"/>
      <c r="D47" s="25">
        <v>42789.47386748856</v>
      </c>
      <c r="E47" s="26">
        <v>27565.76412499906</v>
      </c>
      <c r="F47" s="26">
        <v>15223.709742489524</v>
      </c>
      <c r="G47" s="26">
        <f t="shared" si="0"/>
        <v>7.0801039352234945</v>
      </c>
      <c r="H47" s="26">
        <v>6.7596254380218275</v>
      </c>
      <c r="I47" s="26">
        <v>0.32047849720166743</v>
      </c>
      <c r="J47" s="26">
        <f t="shared" si="1"/>
        <v>31.379377161735903</v>
      </c>
      <c r="K47" s="26">
        <v>31.378318819391513</v>
      </c>
      <c r="L47" s="47">
        <v>0.0010583423443889359</v>
      </c>
    </row>
    <row r="48" spans="1:12" ht="13.5">
      <c r="A48" s="1" t="s">
        <v>58</v>
      </c>
      <c r="B48" s="8" t="s">
        <v>59</v>
      </c>
      <c r="C48" s="9"/>
      <c r="D48" s="25">
        <v>68252.45339443457</v>
      </c>
      <c r="E48" s="26">
        <v>55056.71744057633</v>
      </c>
      <c r="F48" s="26">
        <v>13195.735953858235</v>
      </c>
      <c r="G48" s="26">
        <f t="shared" si="0"/>
        <v>1895.8024072438382</v>
      </c>
      <c r="H48" s="26">
        <v>1869.8284617881575</v>
      </c>
      <c r="I48" s="26">
        <v>25.973945455680735</v>
      </c>
      <c r="J48" s="26">
        <f t="shared" si="1"/>
        <v>6046.285715867842</v>
      </c>
      <c r="K48" s="26">
        <v>6044.348204947063</v>
      </c>
      <c r="L48" s="47">
        <v>1.9375109207782124</v>
      </c>
    </row>
    <row r="49" spans="1:12" ht="13.5">
      <c r="A49" s="1" t="s">
        <v>60</v>
      </c>
      <c r="B49" s="8" t="s">
        <v>61</v>
      </c>
      <c r="C49" s="9"/>
      <c r="D49" s="25">
        <v>46330.04319047342</v>
      </c>
      <c r="E49" s="26">
        <v>29160.046242664877</v>
      </c>
      <c r="F49" s="26">
        <v>17169.996947808606</v>
      </c>
      <c r="G49" s="26">
        <f t="shared" si="0"/>
        <v>49.23798044303209</v>
      </c>
      <c r="H49" s="26">
        <v>48.75709116199732</v>
      </c>
      <c r="I49" s="26">
        <v>0.4808892810347673</v>
      </c>
      <c r="J49" s="26">
        <f t="shared" si="1"/>
        <v>107.15616926953066</v>
      </c>
      <c r="K49" s="26">
        <v>107.15605256715257</v>
      </c>
      <c r="L49" s="47">
        <v>0.00011670237809967266</v>
      </c>
    </row>
    <row r="50" spans="1:12" ht="13.5">
      <c r="A50" s="1" t="s">
        <v>62</v>
      </c>
      <c r="B50" s="8" t="s">
        <v>63</v>
      </c>
      <c r="C50" s="9"/>
      <c r="D50" s="25">
        <v>48565.64464426859</v>
      </c>
      <c r="E50" s="26">
        <v>36164.564120741416</v>
      </c>
      <c r="F50" s="26">
        <v>12401.080523527142</v>
      </c>
      <c r="G50" s="26">
        <f t="shared" si="0"/>
        <v>71.24108534939066</v>
      </c>
      <c r="H50" s="26">
        <v>67.88511090947365</v>
      </c>
      <c r="I50" s="26">
        <v>3.355974439917002</v>
      </c>
      <c r="J50" s="26">
        <f t="shared" si="1"/>
        <v>253.28347188480222</v>
      </c>
      <c r="K50" s="26">
        <v>253.1525636667643</v>
      </c>
      <c r="L50" s="47">
        <v>0.13090821803790414</v>
      </c>
    </row>
    <row r="51" spans="1:12" ht="13.5">
      <c r="A51" s="1" t="s">
        <v>64</v>
      </c>
      <c r="B51" s="8" t="s">
        <v>65</v>
      </c>
      <c r="C51" s="9"/>
      <c r="D51" s="25">
        <v>42809.44587395118</v>
      </c>
      <c r="E51" s="26">
        <v>28578.656100823337</v>
      </c>
      <c r="F51" s="26">
        <v>14230.789773127883</v>
      </c>
      <c r="G51" s="26">
        <f t="shared" si="0"/>
        <v>747.0548600336863</v>
      </c>
      <c r="H51" s="26">
        <v>724.6737886761869</v>
      </c>
      <c r="I51" s="26">
        <v>22.381071357499458</v>
      </c>
      <c r="J51" s="26">
        <f t="shared" si="1"/>
        <v>2277.536653357239</v>
      </c>
      <c r="K51" s="26">
        <v>2275.5970632170825</v>
      </c>
      <c r="L51" s="47">
        <v>1.9395901401565856</v>
      </c>
    </row>
    <row r="52" spans="1:12" ht="13.5">
      <c r="A52" s="1" t="s">
        <v>66</v>
      </c>
      <c r="B52" s="8" t="s">
        <v>67</v>
      </c>
      <c r="C52" s="9"/>
      <c r="D52" s="25">
        <v>68347.8816620669</v>
      </c>
      <c r="E52" s="26">
        <v>44332.980956628344</v>
      </c>
      <c r="F52" s="26">
        <v>24014.900705438627</v>
      </c>
      <c r="G52" s="26">
        <f t="shared" si="0"/>
        <v>17.229907128335725</v>
      </c>
      <c r="H52" s="26">
        <v>15.584042063758854</v>
      </c>
      <c r="I52" s="26">
        <v>1.6458650645768704</v>
      </c>
      <c r="J52" s="26">
        <f t="shared" si="1"/>
        <v>84.83603301726586</v>
      </c>
      <c r="K52" s="26">
        <v>84.8358748925992</v>
      </c>
      <c r="L52" s="47">
        <v>0.00015812466666666265</v>
      </c>
    </row>
    <row r="53" spans="1:12" ht="13.5">
      <c r="A53" s="1" t="s">
        <v>68</v>
      </c>
      <c r="B53" s="8" t="s">
        <v>69</v>
      </c>
      <c r="C53" s="9"/>
      <c r="D53" s="25">
        <v>38473.100493289756</v>
      </c>
      <c r="E53" s="26">
        <v>27415.810538265312</v>
      </c>
      <c r="F53" s="26">
        <v>11057.289955024433</v>
      </c>
      <c r="G53" s="26">
        <f t="shared" si="0"/>
        <v>1.516863769402204</v>
      </c>
      <c r="H53" s="26">
        <v>1.3454945633997923</v>
      </c>
      <c r="I53" s="26">
        <v>0.17136920600241173</v>
      </c>
      <c r="J53" s="26">
        <f t="shared" si="1"/>
        <v>6.3741252182258945</v>
      </c>
      <c r="K53" s="26">
        <v>6.3741252182258945</v>
      </c>
      <c r="L53" s="47">
        <v>0</v>
      </c>
    </row>
    <row r="54" spans="1:12" ht="13.5">
      <c r="A54" s="1" t="s">
        <v>70</v>
      </c>
      <c r="B54" s="8" t="s">
        <v>71</v>
      </c>
      <c r="C54" s="9"/>
      <c r="D54" s="25">
        <v>30788.839715742124</v>
      </c>
      <c r="E54" s="26">
        <v>21996.205040506557</v>
      </c>
      <c r="F54" s="26">
        <v>8792.63467523557</v>
      </c>
      <c r="G54" s="26">
        <f t="shared" si="0"/>
        <v>188.8689205929594</v>
      </c>
      <c r="H54" s="26">
        <v>178.85390400790754</v>
      </c>
      <c r="I54" s="26">
        <v>10.01501658505185</v>
      </c>
      <c r="J54" s="26">
        <f t="shared" si="1"/>
        <v>740.6696462241732</v>
      </c>
      <c r="K54" s="26">
        <v>740.5354740321782</v>
      </c>
      <c r="L54" s="47">
        <v>0.13417219199500963</v>
      </c>
    </row>
    <row r="55" spans="1:12" ht="13.5">
      <c r="A55" s="1" t="s">
        <v>72</v>
      </c>
      <c r="B55" s="8" t="s">
        <v>73</v>
      </c>
      <c r="C55" s="9"/>
      <c r="D55" s="25">
        <v>39890.15413194026</v>
      </c>
      <c r="E55" s="26">
        <v>33038.72152375073</v>
      </c>
      <c r="F55" s="26">
        <v>6851.43260818949</v>
      </c>
      <c r="G55" s="26">
        <f t="shared" si="0"/>
        <v>109.71849642580068</v>
      </c>
      <c r="H55" s="26">
        <v>106.43687958929888</v>
      </c>
      <c r="I55" s="26">
        <v>3.281616836501794</v>
      </c>
      <c r="J55" s="26">
        <f t="shared" si="1"/>
        <v>475.0638183337776</v>
      </c>
      <c r="K55" s="26">
        <v>474.8637766867144</v>
      </c>
      <c r="L55" s="47">
        <v>0.2000416470632143</v>
      </c>
    </row>
    <row r="56" spans="1:12" ht="13.5">
      <c r="A56" s="1" t="s">
        <v>74</v>
      </c>
      <c r="B56" s="8" t="s">
        <v>75</v>
      </c>
      <c r="C56" s="9"/>
      <c r="D56" s="25">
        <v>42035.719086503894</v>
      </c>
      <c r="E56" s="26">
        <v>27998.028710152277</v>
      </c>
      <c r="F56" s="26">
        <v>14037.690376351617</v>
      </c>
      <c r="G56" s="26">
        <f t="shared" si="0"/>
        <v>1018.8707640307977</v>
      </c>
      <c r="H56" s="26">
        <v>987.5045125501074</v>
      </c>
      <c r="I56" s="26">
        <v>31.366251480690245</v>
      </c>
      <c r="J56" s="26">
        <f t="shared" si="1"/>
        <v>2800.398368985539</v>
      </c>
      <c r="K56" s="26">
        <v>2798.437368597279</v>
      </c>
      <c r="L56" s="47">
        <v>1.9610003882599176</v>
      </c>
    </row>
    <row r="57" spans="1:12" ht="13.5">
      <c r="A57" s="1" t="s">
        <v>76</v>
      </c>
      <c r="B57" s="8" t="s">
        <v>77</v>
      </c>
      <c r="C57" s="9"/>
      <c r="D57" s="25">
        <v>32556.248623087962</v>
      </c>
      <c r="E57" s="26">
        <v>21251.49704521469</v>
      </c>
      <c r="F57" s="26">
        <v>11304.751577873256</v>
      </c>
      <c r="G57" s="26">
        <f t="shared" si="0"/>
        <v>201.8881511635436</v>
      </c>
      <c r="H57" s="26">
        <v>193.21064541335448</v>
      </c>
      <c r="I57" s="26">
        <v>8.677505750189107</v>
      </c>
      <c r="J57" s="26">
        <f t="shared" si="1"/>
        <v>801.7536533941384</v>
      </c>
      <c r="K57" s="26">
        <v>801.3470966136281</v>
      </c>
      <c r="L57" s="47">
        <v>0.40655678051027816</v>
      </c>
    </row>
    <row r="58" spans="1:12" ht="13.5">
      <c r="A58" s="1" t="s">
        <v>78</v>
      </c>
      <c r="B58" s="8" t="s">
        <v>79</v>
      </c>
      <c r="C58" s="9"/>
      <c r="D58" s="25">
        <v>22850.381609671957</v>
      </c>
      <c r="E58" s="26">
        <v>14503.182763180308</v>
      </c>
      <c r="F58" s="26">
        <v>8347.198846491647</v>
      </c>
      <c r="G58" s="26">
        <f t="shared" si="0"/>
        <v>192.51493965201354</v>
      </c>
      <c r="H58" s="26">
        <v>176.7112905054412</v>
      </c>
      <c r="I58" s="26">
        <v>15.803649146572328</v>
      </c>
      <c r="J58" s="26">
        <f t="shared" si="1"/>
        <v>609.6947485362392</v>
      </c>
      <c r="K58" s="26">
        <v>609.2493664466646</v>
      </c>
      <c r="L58" s="47">
        <v>0.4453820895746968</v>
      </c>
    </row>
    <row r="59" spans="1:12" ht="13.5">
      <c r="A59" s="1" t="s">
        <v>80</v>
      </c>
      <c r="B59" s="8" t="s">
        <v>81</v>
      </c>
      <c r="C59" s="9"/>
      <c r="D59" s="25">
        <v>21111.90570260623</v>
      </c>
      <c r="E59" s="26">
        <v>16563.181671781913</v>
      </c>
      <c r="F59" s="26">
        <v>4548.724030824305</v>
      </c>
      <c r="G59" s="26">
        <f t="shared" si="0"/>
        <v>30.35975764968773</v>
      </c>
      <c r="H59" s="26">
        <v>29.476057336804395</v>
      </c>
      <c r="I59" s="26">
        <v>0.883700312883336</v>
      </c>
      <c r="J59" s="26">
        <f t="shared" si="1"/>
        <v>131.41738817048346</v>
      </c>
      <c r="K59" s="26">
        <v>131.41468323360374</v>
      </c>
      <c r="L59" s="47">
        <v>0.0027049368797290667</v>
      </c>
    </row>
    <row r="60" spans="1:12" ht="13.5">
      <c r="A60" s="1" t="s">
        <v>82</v>
      </c>
      <c r="B60" s="8" t="s">
        <v>83</v>
      </c>
      <c r="C60" s="9"/>
      <c r="D60" s="25">
        <v>197723.73065527354</v>
      </c>
      <c r="E60" s="26">
        <v>110984.39029957545</v>
      </c>
      <c r="F60" s="26">
        <v>86739.34035569798</v>
      </c>
      <c r="G60" s="26">
        <f t="shared" si="0"/>
        <v>9048.195791831538</v>
      </c>
      <c r="H60" s="26">
        <v>8824.517931332039</v>
      </c>
      <c r="I60" s="26">
        <v>223.6778604994992</v>
      </c>
      <c r="J60" s="26">
        <f t="shared" si="1"/>
        <v>25876.502033516732</v>
      </c>
      <c r="K60" s="26">
        <v>25759.013991328007</v>
      </c>
      <c r="L60" s="47">
        <v>117.48804218872326</v>
      </c>
    </row>
    <row r="61" spans="1:12" ht="13.5">
      <c r="A61" s="1" t="s">
        <v>84</v>
      </c>
      <c r="B61" s="8" t="s">
        <v>85</v>
      </c>
      <c r="C61" s="9"/>
      <c r="D61" s="25">
        <v>23129.2944790154</v>
      </c>
      <c r="E61" s="26">
        <v>18483.48782239714</v>
      </c>
      <c r="F61" s="26">
        <v>4645.8066566182615</v>
      </c>
      <c r="G61" s="26">
        <f t="shared" si="0"/>
        <v>214.46966946151161</v>
      </c>
      <c r="H61" s="26">
        <v>208.76460003234035</v>
      </c>
      <c r="I61" s="26">
        <v>5.705069429171253</v>
      </c>
      <c r="J61" s="26">
        <f t="shared" si="1"/>
        <v>735.5298625328946</v>
      </c>
      <c r="K61" s="26">
        <v>735.0262004635417</v>
      </c>
      <c r="L61" s="47">
        <v>0.5036620693528979</v>
      </c>
    </row>
    <row r="62" spans="1:12" ht="13.5">
      <c r="A62" s="1" t="s">
        <v>86</v>
      </c>
      <c r="B62" s="8" t="s">
        <v>87</v>
      </c>
      <c r="C62" s="9"/>
      <c r="D62" s="25">
        <v>19878.29778911705</v>
      </c>
      <c r="E62" s="26">
        <v>14089.287212098707</v>
      </c>
      <c r="F62" s="26">
        <v>5789.010577018348</v>
      </c>
      <c r="G62" s="26">
        <f t="shared" si="0"/>
        <v>689.8287492315945</v>
      </c>
      <c r="H62" s="26">
        <v>676.8263995921626</v>
      </c>
      <c r="I62" s="26">
        <v>13.002349639431896</v>
      </c>
      <c r="J62" s="26">
        <f t="shared" si="1"/>
        <v>1913.7397407794738</v>
      </c>
      <c r="K62" s="26">
        <v>1912.5137864668498</v>
      </c>
      <c r="L62" s="47">
        <v>1.2259543126239631</v>
      </c>
    </row>
    <row r="63" spans="1:12" ht="13.5">
      <c r="A63" s="1" t="s">
        <v>88</v>
      </c>
      <c r="B63" s="8" t="s">
        <v>89</v>
      </c>
      <c r="C63" s="9"/>
      <c r="D63" s="25">
        <v>32430.86935596202</v>
      </c>
      <c r="E63" s="26">
        <v>21878.680751313288</v>
      </c>
      <c r="F63" s="26">
        <v>10552.18860464871</v>
      </c>
      <c r="G63" s="26">
        <f t="shared" si="0"/>
        <v>173.8266527512</v>
      </c>
      <c r="H63" s="26">
        <v>163.08682182626887</v>
      </c>
      <c r="I63" s="26">
        <v>10.739830924931109</v>
      </c>
      <c r="J63" s="26">
        <f t="shared" si="1"/>
        <v>717.3582094352521</v>
      </c>
      <c r="K63" s="26">
        <v>717.3267986528984</v>
      </c>
      <c r="L63" s="47">
        <v>0.03141078235370207</v>
      </c>
    </row>
    <row r="64" spans="1:12" ht="13.5">
      <c r="A64" s="1" t="s">
        <v>90</v>
      </c>
      <c r="B64" s="8" t="s">
        <v>91</v>
      </c>
      <c r="C64" s="9"/>
      <c r="D64" s="25">
        <v>21573.725249857307</v>
      </c>
      <c r="E64" s="26">
        <v>12899.947238534163</v>
      </c>
      <c r="F64" s="26">
        <v>8673.778011323142</v>
      </c>
      <c r="G64" s="26">
        <f t="shared" si="0"/>
        <v>9.919537624372195</v>
      </c>
      <c r="H64" s="26">
        <v>9.182773344776093</v>
      </c>
      <c r="I64" s="26">
        <v>0.7367642795961016</v>
      </c>
      <c r="J64" s="26">
        <f t="shared" si="1"/>
        <v>40.43196428670132</v>
      </c>
      <c r="K64" s="26">
        <v>40.429580281817316</v>
      </c>
      <c r="L64" s="47">
        <v>0.002384004884004858</v>
      </c>
    </row>
    <row r="65" spans="1:12" ht="13.5">
      <c r="A65" s="1" t="s">
        <v>92</v>
      </c>
      <c r="B65" s="8" t="s">
        <v>93</v>
      </c>
      <c r="C65" s="9"/>
      <c r="D65" s="25">
        <v>20430.445577880124</v>
      </c>
      <c r="E65" s="26">
        <v>14637.187488856684</v>
      </c>
      <c r="F65" s="26">
        <v>5793.258089023474</v>
      </c>
      <c r="G65" s="26">
        <f t="shared" si="0"/>
        <v>124.34906294051204</v>
      </c>
      <c r="H65" s="26">
        <v>121.03011271045841</v>
      </c>
      <c r="I65" s="26">
        <v>3.3189502300536304</v>
      </c>
      <c r="J65" s="26">
        <f t="shared" si="1"/>
        <v>521.6289158262804</v>
      </c>
      <c r="K65" s="26">
        <v>521.1476755152471</v>
      </c>
      <c r="L65" s="47">
        <v>0.48124031103325204</v>
      </c>
    </row>
    <row r="66" spans="1:12" ht="13.5">
      <c r="A66" s="1" t="s">
        <v>94</v>
      </c>
      <c r="B66" s="8" t="s">
        <v>95</v>
      </c>
      <c r="C66" s="9" t="s">
        <v>138</v>
      </c>
      <c r="D66" s="25">
        <v>5038.985638845885</v>
      </c>
      <c r="E66" s="26">
        <v>3791.346027066421</v>
      </c>
      <c r="F66" s="26">
        <v>1247.6396117794652</v>
      </c>
      <c r="G66" s="26">
        <f t="shared" si="0"/>
        <v>4.003246181901873</v>
      </c>
      <c r="H66" s="26">
        <v>3.678466216400277</v>
      </c>
      <c r="I66" s="26">
        <v>0.32477996550159594</v>
      </c>
      <c r="J66" s="26">
        <f t="shared" si="1"/>
        <v>19.571416565458104</v>
      </c>
      <c r="K66" s="26">
        <v>19.571416565458104</v>
      </c>
      <c r="L66" s="47">
        <v>0</v>
      </c>
    </row>
    <row r="67" spans="1:12" ht="13.5">
      <c r="A67" s="1" t="s">
        <v>96</v>
      </c>
      <c r="B67" s="8" t="s">
        <v>97</v>
      </c>
      <c r="C67" s="9" t="s">
        <v>139</v>
      </c>
      <c r="D67" s="25">
        <v>11779.095069842231</v>
      </c>
      <c r="E67" s="26">
        <v>7253.999813031288</v>
      </c>
      <c r="F67" s="26">
        <v>4525.095256810943</v>
      </c>
      <c r="G67" s="26">
        <f t="shared" si="0"/>
        <v>8.382176897120546</v>
      </c>
      <c r="H67" s="26">
        <v>7.074842486047543</v>
      </c>
      <c r="I67" s="26">
        <v>1.3073344110730039</v>
      </c>
      <c r="J67" s="26">
        <f t="shared" si="1"/>
        <v>94.8165241126843</v>
      </c>
      <c r="K67" s="26">
        <v>94.8163161126843</v>
      </c>
      <c r="L67" s="47">
        <v>0.00020799999999999026</v>
      </c>
    </row>
    <row r="68" spans="1:12" ht="13.5">
      <c r="A68" s="1" t="s">
        <v>98</v>
      </c>
      <c r="B68" s="8" t="s">
        <v>97</v>
      </c>
      <c r="C68" s="9" t="s">
        <v>140</v>
      </c>
      <c r="D68" s="25">
        <v>7371.104583407547</v>
      </c>
      <c r="E68" s="26">
        <v>5378.273830255331</v>
      </c>
      <c r="F68" s="26">
        <v>1992.8307531522123</v>
      </c>
      <c r="G68" s="26">
        <f t="shared" si="0"/>
        <v>6.156517967803796</v>
      </c>
      <c r="H68" s="26">
        <v>5.510774592393804</v>
      </c>
      <c r="I68" s="26">
        <v>0.645743375409992</v>
      </c>
      <c r="J68" s="26">
        <f t="shared" si="1"/>
        <v>47.58570636022906</v>
      </c>
      <c r="K68" s="26">
        <v>47.58570636022906</v>
      </c>
      <c r="L68" s="47">
        <v>0</v>
      </c>
    </row>
    <row r="69" spans="1:12" ht="13.5">
      <c r="A69" s="1" t="s">
        <v>99</v>
      </c>
      <c r="B69" s="8" t="s">
        <v>100</v>
      </c>
      <c r="C69" s="9" t="s">
        <v>141</v>
      </c>
      <c r="D69" s="25">
        <v>8338.589574121203</v>
      </c>
      <c r="E69" s="26">
        <v>5661.726493358246</v>
      </c>
      <c r="F69" s="26">
        <v>2676.8630807629575</v>
      </c>
      <c r="G69" s="26">
        <f aca="true" t="shared" si="2" ref="G69:G75">SUM(H69:I69)</f>
        <v>40.687477412779614</v>
      </c>
      <c r="H69" s="26">
        <v>37.44392708811892</v>
      </c>
      <c r="I69" s="26">
        <v>3.2435503246606943</v>
      </c>
      <c r="J69" s="26">
        <f aca="true" t="shared" si="3" ref="J69:J75">SUM(K69:L69)</f>
        <v>115.06304281979192</v>
      </c>
      <c r="K69" s="26">
        <v>114.99141395872455</v>
      </c>
      <c r="L69" s="47">
        <v>0.07162886106737082</v>
      </c>
    </row>
    <row r="70" spans="1:12" ht="13.5">
      <c r="A70" s="1" t="s">
        <v>101</v>
      </c>
      <c r="B70" s="8" t="s">
        <v>102</v>
      </c>
      <c r="C70" s="9" t="s">
        <v>142</v>
      </c>
      <c r="D70" s="25">
        <v>17666.12155864583</v>
      </c>
      <c r="E70" s="26">
        <v>12631.225617292323</v>
      </c>
      <c r="F70" s="26">
        <v>5034.8959413535</v>
      </c>
      <c r="G70" s="26">
        <f t="shared" si="2"/>
        <v>16.13477980192184</v>
      </c>
      <c r="H70" s="26">
        <v>15.35068386573573</v>
      </c>
      <c r="I70" s="26">
        <v>0.7840959361861096</v>
      </c>
      <c r="J70" s="26">
        <f t="shared" si="3"/>
        <v>62.29083095173724</v>
      </c>
      <c r="K70" s="26">
        <v>62.28066373049476</v>
      </c>
      <c r="L70" s="47">
        <v>0.01016722124248572</v>
      </c>
    </row>
    <row r="71" spans="1:12" ht="13.5">
      <c r="A71" s="1" t="s">
        <v>103</v>
      </c>
      <c r="B71" s="8" t="s">
        <v>102</v>
      </c>
      <c r="C71" s="9" t="s">
        <v>143</v>
      </c>
      <c r="D71" s="25">
        <v>3216.2910037454</v>
      </c>
      <c r="E71" s="26">
        <v>2321.9117365399234</v>
      </c>
      <c r="F71" s="26">
        <v>894.3792672054763</v>
      </c>
      <c r="G71" s="26">
        <f t="shared" si="2"/>
        <v>6.079586554172952</v>
      </c>
      <c r="H71" s="26">
        <v>5.613328324656941</v>
      </c>
      <c r="I71" s="26">
        <v>0.46625822951601065</v>
      </c>
      <c r="J71" s="26">
        <f t="shared" si="3"/>
        <v>31.055404214061603</v>
      </c>
      <c r="K71" s="26">
        <v>31.055404214061603</v>
      </c>
      <c r="L71" s="47">
        <v>0</v>
      </c>
    </row>
    <row r="72" spans="1:12" ht="13.5">
      <c r="A72" s="1" t="s">
        <v>104</v>
      </c>
      <c r="B72" s="8" t="s">
        <v>102</v>
      </c>
      <c r="C72" s="9" t="s">
        <v>144</v>
      </c>
      <c r="D72" s="25">
        <v>8544.782116482667</v>
      </c>
      <c r="E72" s="26">
        <v>6466.700513146288</v>
      </c>
      <c r="F72" s="26">
        <v>2078.081603336374</v>
      </c>
      <c r="G72" s="26">
        <f t="shared" si="2"/>
        <v>15.820086424355356</v>
      </c>
      <c r="H72" s="26">
        <v>15.143205334457791</v>
      </c>
      <c r="I72" s="26">
        <v>0.676881089897564</v>
      </c>
      <c r="J72" s="26">
        <f t="shared" si="3"/>
        <v>70.02133993593816</v>
      </c>
      <c r="K72" s="26">
        <v>70.02133993593816</v>
      </c>
      <c r="L72" s="47">
        <v>0</v>
      </c>
    </row>
    <row r="73" spans="1:12" ht="13.5">
      <c r="A73" s="1" t="s">
        <v>105</v>
      </c>
      <c r="B73" s="264" t="s">
        <v>106</v>
      </c>
      <c r="C73" s="9" t="s">
        <v>145</v>
      </c>
      <c r="D73" s="25">
        <v>5268.846351036749</v>
      </c>
      <c r="E73" s="26">
        <v>3818.918275389227</v>
      </c>
      <c r="F73" s="26">
        <v>1449.9280756475223</v>
      </c>
      <c r="G73" s="26">
        <f t="shared" si="2"/>
        <v>2.1618146497545014</v>
      </c>
      <c r="H73" s="26">
        <v>1.9481517561356947</v>
      </c>
      <c r="I73" s="26">
        <v>0.21366289361880672</v>
      </c>
      <c r="J73" s="26">
        <f t="shared" si="3"/>
        <v>13.487615519685646</v>
      </c>
      <c r="K73" s="26">
        <v>13.48755154267415</v>
      </c>
      <c r="L73" s="47">
        <v>6.397701149424688E-05</v>
      </c>
    </row>
    <row r="74" spans="1:12" ht="13.5">
      <c r="A74" s="1" t="s">
        <v>107</v>
      </c>
      <c r="B74" s="264" t="s">
        <v>106</v>
      </c>
      <c r="C74" s="9" t="s">
        <v>146</v>
      </c>
      <c r="D74" s="25">
        <v>9027.536860471042</v>
      </c>
      <c r="E74" s="26">
        <v>5848.147282534043</v>
      </c>
      <c r="F74" s="26">
        <v>3179.3895779369946</v>
      </c>
      <c r="G74" s="26">
        <f t="shared" si="2"/>
        <v>5.861046735903673</v>
      </c>
      <c r="H74" s="26">
        <v>5.290153159081912</v>
      </c>
      <c r="I74" s="26">
        <v>0.5708935768217612</v>
      </c>
      <c r="J74" s="26">
        <f t="shared" si="3"/>
        <v>22.637225063297592</v>
      </c>
      <c r="K74" s="26">
        <v>22.63683456329759</v>
      </c>
      <c r="L74" s="47">
        <v>0.00039049999999999995</v>
      </c>
    </row>
    <row r="75" spans="1:12" ht="14.25" thickBot="1">
      <c r="A75" s="1" t="s">
        <v>108</v>
      </c>
      <c r="B75" s="265" t="s">
        <v>106</v>
      </c>
      <c r="C75" s="51" t="s">
        <v>147</v>
      </c>
      <c r="D75" s="30">
        <v>4523.507142289796</v>
      </c>
      <c r="E75" s="31">
        <v>3334.418850781789</v>
      </c>
      <c r="F75" s="31">
        <v>1189.0882915080058</v>
      </c>
      <c r="G75" s="31">
        <f t="shared" si="2"/>
        <v>0.899110769230767</v>
      </c>
      <c r="H75" s="31">
        <v>0.881130769230767</v>
      </c>
      <c r="I75" s="31">
        <v>0.017979999999999965</v>
      </c>
      <c r="J75" s="31">
        <f t="shared" si="3"/>
        <v>2.674523076923072</v>
      </c>
      <c r="K75" s="31">
        <v>2.674523076923072</v>
      </c>
      <c r="L75" s="48">
        <v>0</v>
      </c>
    </row>
    <row r="76" spans="2:12" ht="6" customHeight="1" thickBot="1">
      <c r="B76" s="391"/>
      <c r="C76" s="52"/>
      <c r="D76" s="53"/>
      <c r="E76" s="53"/>
      <c r="F76" s="53"/>
      <c r="G76" s="53"/>
      <c r="H76" s="53"/>
      <c r="I76" s="53"/>
      <c r="J76" s="53"/>
      <c r="K76" s="53"/>
      <c r="L76" s="91"/>
    </row>
    <row r="77" spans="2:12" ht="14.25" thickBot="1">
      <c r="B77" s="432" t="s">
        <v>157</v>
      </c>
      <c r="C77" s="433"/>
      <c r="D77" s="400">
        <f aca="true" t="shared" si="4" ref="D77:L77">SUM(D81:D83)</f>
        <v>2530161.9485421567</v>
      </c>
      <c r="E77" s="258">
        <f t="shared" si="4"/>
        <v>1697122.9711108021</v>
      </c>
      <c r="F77" s="258">
        <f t="shared" si="4"/>
        <v>833038.9774313548</v>
      </c>
      <c r="G77" s="258">
        <f t="shared" si="4"/>
        <v>71091.11075221036</v>
      </c>
      <c r="H77" s="258">
        <f t="shared" si="4"/>
        <v>69663.75573441156</v>
      </c>
      <c r="I77" s="258">
        <f t="shared" si="4"/>
        <v>1427.3550177987715</v>
      </c>
      <c r="J77" s="258">
        <f t="shared" si="4"/>
        <v>181566.3411643797</v>
      </c>
      <c r="K77" s="258">
        <f t="shared" si="4"/>
        <v>180778.84583756328</v>
      </c>
      <c r="L77" s="259">
        <f t="shared" si="4"/>
        <v>787.4953268163397</v>
      </c>
    </row>
    <row r="78" spans="2:12" ht="14.25" thickBot="1">
      <c r="B78" s="391"/>
      <c r="C78" s="52"/>
      <c r="D78" s="53"/>
      <c r="E78" s="53"/>
      <c r="F78" s="53"/>
      <c r="G78" s="53"/>
      <c r="H78" s="53"/>
      <c r="I78" s="53"/>
      <c r="J78" s="53"/>
      <c r="K78" s="53"/>
      <c r="L78" s="91"/>
    </row>
    <row r="79" spans="2:12" ht="13.5">
      <c r="B79" s="429" t="s">
        <v>412</v>
      </c>
      <c r="C79" s="430"/>
      <c r="D79" s="429" t="s">
        <v>158</v>
      </c>
      <c r="E79" s="428"/>
      <c r="F79" s="428"/>
      <c r="G79" s="428" t="s">
        <v>161</v>
      </c>
      <c r="H79" s="428"/>
      <c r="I79" s="428"/>
      <c r="J79" s="428" t="s">
        <v>162</v>
      </c>
      <c r="K79" s="428"/>
      <c r="L79" s="430"/>
    </row>
    <row r="80" spans="2:12" ht="14.25" thickBot="1">
      <c r="B80" s="423"/>
      <c r="C80" s="424"/>
      <c r="D80" s="92" t="s">
        <v>174</v>
      </c>
      <c r="E80" s="18" t="s">
        <v>175</v>
      </c>
      <c r="F80" s="18" t="s">
        <v>176</v>
      </c>
      <c r="G80" s="18" t="s">
        <v>174</v>
      </c>
      <c r="H80" s="18" t="s">
        <v>175</v>
      </c>
      <c r="I80" s="18" t="s">
        <v>176</v>
      </c>
      <c r="J80" s="18" t="s">
        <v>174</v>
      </c>
      <c r="K80" s="18" t="s">
        <v>175</v>
      </c>
      <c r="L80" s="45" t="s">
        <v>176</v>
      </c>
    </row>
    <row r="81" spans="2:12" ht="13.5">
      <c r="B81" s="429" t="s">
        <v>154</v>
      </c>
      <c r="C81" s="430"/>
      <c r="D81" s="36">
        <f aca="true" t="shared" si="5" ref="D81:L81">SUM(D4:D27)</f>
        <v>543860.0324971775</v>
      </c>
      <c r="E81" s="37">
        <f t="shared" si="5"/>
        <v>333558.64229116193</v>
      </c>
      <c r="F81" s="37">
        <f t="shared" si="5"/>
        <v>210301.39020601555</v>
      </c>
      <c r="G81" s="37">
        <f t="shared" si="5"/>
        <v>38248.1933076809</v>
      </c>
      <c r="H81" s="37">
        <f t="shared" si="5"/>
        <v>37612.858562124326</v>
      </c>
      <c r="I81" s="37">
        <f t="shared" si="5"/>
        <v>635.3347455565729</v>
      </c>
      <c r="J81" s="37">
        <f t="shared" si="5"/>
        <v>86440.37121054568</v>
      </c>
      <c r="K81" s="37">
        <f t="shared" si="5"/>
        <v>85832.22232492949</v>
      </c>
      <c r="L81" s="49">
        <f t="shared" si="5"/>
        <v>608.1488856161388</v>
      </c>
    </row>
    <row r="82" spans="2:12" ht="14.25" thickBot="1">
      <c r="B82" s="423" t="s">
        <v>155</v>
      </c>
      <c r="C82" s="424"/>
      <c r="D82" s="30">
        <f aca="true" t="shared" si="6" ref="D82:L82">SUM(D28:D34)</f>
        <v>258754.99300514007</v>
      </c>
      <c r="E82" s="31">
        <f t="shared" si="6"/>
        <v>185938.7624413817</v>
      </c>
      <c r="F82" s="31">
        <f t="shared" si="6"/>
        <v>72816.23056375846</v>
      </c>
      <c r="G82" s="31">
        <f t="shared" si="6"/>
        <v>5723.418572447299</v>
      </c>
      <c r="H82" s="31">
        <f t="shared" si="6"/>
        <v>5588.864742194862</v>
      </c>
      <c r="I82" s="31">
        <f t="shared" si="6"/>
        <v>134.55383025243663</v>
      </c>
      <c r="J82" s="31">
        <f t="shared" si="6"/>
        <v>15659.134090500265</v>
      </c>
      <c r="K82" s="31">
        <f t="shared" si="6"/>
        <v>15642.270717030071</v>
      </c>
      <c r="L82" s="48">
        <f t="shared" si="6"/>
        <v>16.863373470192514</v>
      </c>
    </row>
    <row r="83" spans="2:12" ht="13.5" hidden="1">
      <c r="B83" s="425" t="s">
        <v>156</v>
      </c>
      <c r="C83" s="426"/>
      <c r="D83" s="20">
        <f aca="true" t="shared" si="7" ref="D83:L83">SUM(D35:D75)</f>
        <v>1727546.9230398391</v>
      </c>
      <c r="E83" s="21">
        <f t="shared" si="7"/>
        <v>1177625.5663782584</v>
      </c>
      <c r="F83" s="21">
        <f t="shared" si="7"/>
        <v>549921.3566615809</v>
      </c>
      <c r="G83" s="21">
        <f t="shared" si="7"/>
        <v>27119.498872082153</v>
      </c>
      <c r="H83" s="21">
        <f t="shared" si="7"/>
        <v>26462.032430092382</v>
      </c>
      <c r="I83" s="21">
        <f t="shared" si="7"/>
        <v>657.466441989762</v>
      </c>
      <c r="J83" s="21">
        <f t="shared" si="7"/>
        <v>79466.83586333375</v>
      </c>
      <c r="K83" s="21">
        <f t="shared" si="7"/>
        <v>79304.35279560371</v>
      </c>
      <c r="L83" s="46">
        <f t="shared" si="7"/>
        <v>162.48306773000837</v>
      </c>
    </row>
    <row r="84" spans="2:12" ht="8.2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ht="13.5">
      <c r="B85" s="1" t="s">
        <v>384</v>
      </c>
    </row>
    <row r="87" ht="13.5">
      <c r="B87" s="4"/>
    </row>
  </sheetData>
  <sheetProtection/>
  <mergeCells count="12">
    <mergeCell ref="B81:C81"/>
    <mergeCell ref="B79:C80"/>
    <mergeCell ref="B77:C77"/>
    <mergeCell ref="B2:C3"/>
    <mergeCell ref="B82:C82"/>
    <mergeCell ref="B83:C83"/>
    <mergeCell ref="G2:I2"/>
    <mergeCell ref="G79:I79"/>
    <mergeCell ref="D2:F2"/>
    <mergeCell ref="J2:L2"/>
    <mergeCell ref="J79:L79"/>
    <mergeCell ref="D79:F79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&amp;C&amp;14&amp;P+2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M87"/>
  <sheetViews>
    <sheetView view="pageBreakPreview" zoomScale="75" zoomScaleNormal="75" zoomScaleSheetLayoutView="75" zoomScalePageLayoutView="0" workbookViewId="0" topLeftCell="A1">
      <selection activeCell="J81" sqref="J81:J82"/>
    </sheetView>
  </sheetViews>
  <sheetFormatPr defaultColWidth="9.140625" defaultRowHeight="15"/>
  <cols>
    <col min="2" max="2" width="7.140625" style="0" customWidth="1"/>
    <col min="3" max="3" width="7.57421875" style="0" customWidth="1"/>
    <col min="4" max="12" width="9.140625" style="0" customWidth="1"/>
    <col min="13" max="13" width="9.00390625" style="55" customWidth="1"/>
    <col min="16" max="16" width="16.57421875" style="0" customWidth="1"/>
  </cols>
  <sheetData>
    <row r="1" spans="2:13" s="293" customFormat="1" ht="14.25" thickBot="1">
      <c r="B1" s="293" t="s">
        <v>225</v>
      </c>
      <c r="M1" s="295"/>
    </row>
    <row r="2" spans="2:13" ht="13.5">
      <c r="B2" s="429" t="s">
        <v>409</v>
      </c>
      <c r="C2" s="430"/>
      <c r="D2" s="431" t="s">
        <v>222</v>
      </c>
      <c r="E2" s="431"/>
      <c r="F2" s="427"/>
      <c r="G2" s="428" t="s">
        <v>166</v>
      </c>
      <c r="H2" s="428"/>
      <c r="I2" s="428"/>
      <c r="J2" s="428" t="s">
        <v>167</v>
      </c>
      <c r="K2" s="428"/>
      <c r="L2" s="430"/>
      <c r="M2" s="58"/>
    </row>
    <row r="3" spans="2:13" ht="14.25" thickBot="1">
      <c r="B3" s="423"/>
      <c r="C3" s="424"/>
      <c r="D3" s="171" t="s">
        <v>169</v>
      </c>
      <c r="E3" s="173" t="s">
        <v>170</v>
      </c>
      <c r="F3" s="173" t="s">
        <v>171</v>
      </c>
      <c r="G3" s="173" t="s">
        <v>169</v>
      </c>
      <c r="H3" s="173" t="s">
        <v>170</v>
      </c>
      <c r="I3" s="173" t="s">
        <v>171</v>
      </c>
      <c r="J3" s="173" t="s">
        <v>169</v>
      </c>
      <c r="K3" s="173" t="s">
        <v>170</v>
      </c>
      <c r="L3" s="167" t="s">
        <v>171</v>
      </c>
      <c r="M3" s="59"/>
    </row>
    <row r="4" spans="1:13" ht="13.5">
      <c r="A4" s="1" t="s">
        <v>0</v>
      </c>
      <c r="B4" s="15" t="s">
        <v>1</v>
      </c>
      <c r="C4" s="16" t="s">
        <v>172</v>
      </c>
      <c r="D4" s="20">
        <v>17861.237739665918</v>
      </c>
      <c r="E4" s="21">
        <v>7419.286815003113</v>
      </c>
      <c r="F4" s="21">
        <v>10441.950924662806</v>
      </c>
      <c r="G4" s="21">
        <v>186.60762103116755</v>
      </c>
      <c r="H4" s="21">
        <v>151.03030173105455</v>
      </c>
      <c r="I4" s="21">
        <v>35.57731930011319</v>
      </c>
      <c r="J4" s="21">
        <v>2829.7613337498024</v>
      </c>
      <c r="K4" s="21">
        <v>954.458964970197</v>
      </c>
      <c r="L4" s="46">
        <v>1875.302368779603</v>
      </c>
      <c r="M4" s="60"/>
    </row>
    <row r="5" spans="1:13" ht="13.5">
      <c r="A5" s="1" t="s">
        <v>2</v>
      </c>
      <c r="B5" s="8" t="s">
        <v>1</v>
      </c>
      <c r="C5" s="9" t="s">
        <v>109</v>
      </c>
      <c r="D5" s="25">
        <v>16347.106536222493</v>
      </c>
      <c r="E5" s="26">
        <v>10235.351938565243</v>
      </c>
      <c r="F5" s="26">
        <v>6111.754597657251</v>
      </c>
      <c r="G5" s="26">
        <v>18.62158813360789</v>
      </c>
      <c r="H5" s="26">
        <v>15.680234651557004</v>
      </c>
      <c r="I5" s="26">
        <v>2.9413534820508604</v>
      </c>
      <c r="J5" s="26">
        <v>1410.7007641593254</v>
      </c>
      <c r="K5" s="26">
        <v>571.7546763445971</v>
      </c>
      <c r="L5" s="47">
        <v>838.9460878147249</v>
      </c>
      <c r="M5" s="60"/>
    </row>
    <row r="6" spans="1:13" ht="13.5">
      <c r="A6" s="1" t="s">
        <v>3</v>
      </c>
      <c r="B6" s="8" t="s">
        <v>1</v>
      </c>
      <c r="C6" s="9" t="s">
        <v>110</v>
      </c>
      <c r="D6" s="25">
        <v>13392.47405584709</v>
      </c>
      <c r="E6" s="26">
        <v>8215.616041391562</v>
      </c>
      <c r="F6" s="26">
        <v>5176.858014455532</v>
      </c>
      <c r="G6" s="26">
        <v>2719.4455399637013</v>
      </c>
      <c r="H6" s="26">
        <v>2235.873191609052</v>
      </c>
      <c r="I6" s="26">
        <v>483.5723483546494</v>
      </c>
      <c r="J6" s="26">
        <v>7580.571929927085</v>
      </c>
      <c r="K6" s="26">
        <v>3366.454393047042</v>
      </c>
      <c r="L6" s="47">
        <v>4214.11753688002</v>
      </c>
      <c r="M6" s="60"/>
    </row>
    <row r="7" spans="1:13" ht="13.5">
      <c r="A7" s="1" t="s">
        <v>4</v>
      </c>
      <c r="B7" s="8" t="s">
        <v>1</v>
      </c>
      <c r="C7" s="9" t="s">
        <v>111</v>
      </c>
      <c r="D7" s="25">
        <v>13109.300802372825</v>
      </c>
      <c r="E7" s="26">
        <v>8008.5845299656585</v>
      </c>
      <c r="F7" s="26">
        <v>5100.716272407161</v>
      </c>
      <c r="G7" s="26">
        <v>6456.497233582668</v>
      </c>
      <c r="H7" s="26">
        <v>4505.179407238852</v>
      </c>
      <c r="I7" s="26">
        <v>1951.3178263438258</v>
      </c>
      <c r="J7" s="26">
        <v>7876.048465732317</v>
      </c>
      <c r="K7" s="26">
        <v>3413.2284304126715</v>
      </c>
      <c r="L7" s="47">
        <v>4462.820035319676</v>
      </c>
      <c r="M7" s="60"/>
    </row>
    <row r="8" spans="1:13" ht="13.5">
      <c r="A8" s="1" t="s">
        <v>5</v>
      </c>
      <c r="B8" s="8" t="s">
        <v>1</v>
      </c>
      <c r="C8" s="9" t="s">
        <v>112</v>
      </c>
      <c r="D8" s="25">
        <v>17496.55695879928</v>
      </c>
      <c r="E8" s="26">
        <v>5306.12307458075</v>
      </c>
      <c r="F8" s="26">
        <v>12190.433884218528</v>
      </c>
      <c r="G8" s="26">
        <v>0.20636607939483054</v>
      </c>
      <c r="H8" s="26">
        <v>0.12147333530108029</v>
      </c>
      <c r="I8" s="26">
        <v>0.08489274409375036</v>
      </c>
      <c r="J8" s="26">
        <v>123.16015798785612</v>
      </c>
      <c r="K8" s="26">
        <v>7.385011090506362</v>
      </c>
      <c r="L8" s="47">
        <v>115.77514689734974</v>
      </c>
      <c r="M8" s="60"/>
    </row>
    <row r="9" spans="1:13" ht="13.5">
      <c r="A9" s="1" t="s">
        <v>6</v>
      </c>
      <c r="B9" s="8" t="s">
        <v>1</v>
      </c>
      <c r="C9" s="9" t="s">
        <v>113</v>
      </c>
      <c r="D9" s="25">
        <v>10912.537138952726</v>
      </c>
      <c r="E9" s="26">
        <v>3530.2946374475555</v>
      </c>
      <c r="F9" s="26">
        <v>7382.242501505174</v>
      </c>
      <c r="G9" s="26">
        <v>2318.897514768736</v>
      </c>
      <c r="H9" s="26">
        <v>1472.9757584171912</v>
      </c>
      <c r="I9" s="26">
        <v>845.9217563515481</v>
      </c>
      <c r="J9" s="26">
        <v>6341.719649612481</v>
      </c>
      <c r="K9" s="26">
        <v>1420.7986250533393</v>
      </c>
      <c r="L9" s="47">
        <v>4920.921024559169</v>
      </c>
      <c r="M9" s="60"/>
    </row>
    <row r="10" spans="1:13" ht="13.5">
      <c r="A10" s="1" t="s">
        <v>7</v>
      </c>
      <c r="B10" s="8" t="s">
        <v>1</v>
      </c>
      <c r="C10" s="9" t="s">
        <v>114</v>
      </c>
      <c r="D10" s="25">
        <v>16354.404186851636</v>
      </c>
      <c r="E10" s="26">
        <v>9078.462401494591</v>
      </c>
      <c r="F10" s="26">
        <v>7275.941785357051</v>
      </c>
      <c r="G10" s="26">
        <v>3137.2828613960737</v>
      </c>
      <c r="H10" s="26">
        <v>2306.4586778864887</v>
      </c>
      <c r="I10" s="26">
        <v>830.8241835095803</v>
      </c>
      <c r="J10" s="26">
        <v>9282.964937926623</v>
      </c>
      <c r="K10" s="26">
        <v>3623.836333146507</v>
      </c>
      <c r="L10" s="47">
        <v>5659.128604780073</v>
      </c>
      <c r="M10" s="60"/>
    </row>
    <row r="11" spans="1:13" ht="13.5">
      <c r="A11" s="1" t="s">
        <v>8</v>
      </c>
      <c r="B11" s="8" t="s">
        <v>1</v>
      </c>
      <c r="C11" s="9" t="s">
        <v>115</v>
      </c>
      <c r="D11" s="25">
        <v>16222.411697438007</v>
      </c>
      <c r="E11" s="26">
        <v>9606.331571695247</v>
      </c>
      <c r="F11" s="26">
        <v>6616.080125742758</v>
      </c>
      <c r="G11" s="26">
        <v>2494.5812244425874</v>
      </c>
      <c r="H11" s="26">
        <v>1974.3185792478655</v>
      </c>
      <c r="I11" s="26">
        <v>520.2626451947323</v>
      </c>
      <c r="J11" s="26">
        <v>7663.860400191551</v>
      </c>
      <c r="K11" s="26">
        <v>3484.475269269079</v>
      </c>
      <c r="L11" s="47">
        <v>4179.385130922459</v>
      </c>
      <c r="M11" s="60"/>
    </row>
    <row r="12" spans="1:13" ht="13.5">
      <c r="A12" s="1" t="s">
        <v>9</v>
      </c>
      <c r="B12" s="8" t="s">
        <v>1</v>
      </c>
      <c r="C12" s="9" t="s">
        <v>116</v>
      </c>
      <c r="D12" s="25">
        <v>11834.348475664287</v>
      </c>
      <c r="E12" s="26">
        <v>5222.307160756983</v>
      </c>
      <c r="F12" s="26">
        <v>6612.04131490731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47">
        <v>0</v>
      </c>
      <c r="M12" s="60"/>
    </row>
    <row r="13" spans="1:13" ht="13.5">
      <c r="A13" s="1" t="s">
        <v>10</v>
      </c>
      <c r="B13" s="8" t="s">
        <v>1</v>
      </c>
      <c r="C13" s="9" t="s">
        <v>117</v>
      </c>
      <c r="D13" s="25">
        <v>7471.200749057904</v>
      </c>
      <c r="E13" s="26">
        <v>2387.5443038549456</v>
      </c>
      <c r="F13" s="26">
        <v>5083.656445202961</v>
      </c>
      <c r="G13" s="26">
        <v>56.7092034633118</v>
      </c>
      <c r="H13" s="26">
        <v>35.999932400933865</v>
      </c>
      <c r="I13" s="26">
        <v>20.709271062377738</v>
      </c>
      <c r="J13" s="26">
        <v>1451.615700074919</v>
      </c>
      <c r="K13" s="26">
        <v>276.9672247576707</v>
      </c>
      <c r="L13" s="47">
        <v>1174.6484753172476</v>
      </c>
      <c r="M13" s="60"/>
    </row>
    <row r="14" spans="1:13" ht="13.5">
      <c r="A14" s="1" t="s">
        <v>11</v>
      </c>
      <c r="B14" s="8" t="s">
        <v>1</v>
      </c>
      <c r="C14" s="9" t="s">
        <v>118</v>
      </c>
      <c r="D14" s="25">
        <v>21431.33880854827</v>
      </c>
      <c r="E14" s="26">
        <v>14378.420594620908</v>
      </c>
      <c r="F14" s="26">
        <v>7052.918213927344</v>
      </c>
      <c r="G14" s="26">
        <v>8426.246141754318</v>
      </c>
      <c r="H14" s="26">
        <v>6983.213712017607</v>
      </c>
      <c r="I14" s="26">
        <v>1443.0324297367165</v>
      </c>
      <c r="J14" s="26">
        <v>13543.59733289228</v>
      </c>
      <c r="K14" s="26">
        <v>7397.555879749256</v>
      </c>
      <c r="L14" s="47">
        <v>6146.041453143075</v>
      </c>
      <c r="M14" s="60"/>
    </row>
    <row r="15" spans="1:13" ht="13.5">
      <c r="A15" s="1" t="s">
        <v>12</v>
      </c>
      <c r="B15" s="8" t="s">
        <v>1</v>
      </c>
      <c r="C15" s="9" t="s">
        <v>119</v>
      </c>
      <c r="D15" s="25">
        <v>31146.980163374985</v>
      </c>
      <c r="E15" s="26">
        <v>19127.691923865623</v>
      </c>
      <c r="F15" s="26">
        <v>12019.28823950938</v>
      </c>
      <c r="G15" s="26">
        <v>2063.9125904195653</v>
      </c>
      <c r="H15" s="26">
        <v>1704.720554682432</v>
      </c>
      <c r="I15" s="26">
        <v>359.192035737144</v>
      </c>
      <c r="J15" s="26">
        <v>12769.40391804091</v>
      </c>
      <c r="K15" s="26">
        <v>6425.954149015483</v>
      </c>
      <c r="L15" s="47">
        <v>6343.449769025441</v>
      </c>
      <c r="M15" s="60"/>
    </row>
    <row r="16" spans="1:13" ht="13.5">
      <c r="A16" s="1" t="s">
        <v>13</v>
      </c>
      <c r="B16" s="8" t="s">
        <v>1</v>
      </c>
      <c r="C16" s="9" t="s">
        <v>120</v>
      </c>
      <c r="D16" s="25">
        <v>28628.869047842563</v>
      </c>
      <c r="E16" s="26">
        <v>18076.83188276326</v>
      </c>
      <c r="F16" s="26">
        <v>10552.0371650793</v>
      </c>
      <c r="G16" s="26">
        <v>0.09331291176796681</v>
      </c>
      <c r="H16" s="26">
        <v>0.04679752798692373</v>
      </c>
      <c r="I16" s="26">
        <v>0.046515383781043085</v>
      </c>
      <c r="J16" s="26">
        <v>0</v>
      </c>
      <c r="K16" s="26">
        <v>0.23909373011327842</v>
      </c>
      <c r="L16" s="47">
        <v>0</v>
      </c>
      <c r="M16" s="60"/>
    </row>
    <row r="17" spans="1:13" ht="13.5">
      <c r="A17" s="1" t="s">
        <v>14</v>
      </c>
      <c r="B17" s="8" t="s">
        <v>1</v>
      </c>
      <c r="C17" s="9" t="s">
        <v>121</v>
      </c>
      <c r="D17" s="25">
        <v>22879.176035414905</v>
      </c>
      <c r="E17" s="26">
        <v>15002.796709456583</v>
      </c>
      <c r="F17" s="26">
        <v>7876.379325958314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47">
        <v>0</v>
      </c>
      <c r="M17" s="60"/>
    </row>
    <row r="18" spans="1:13" ht="13.5">
      <c r="A18" s="1" t="s">
        <v>15</v>
      </c>
      <c r="B18" s="8" t="s">
        <v>1</v>
      </c>
      <c r="C18" s="9" t="s">
        <v>122</v>
      </c>
      <c r="D18" s="25">
        <v>41997.34445987544</v>
      </c>
      <c r="E18" s="26">
        <v>28934.61003698097</v>
      </c>
      <c r="F18" s="26">
        <v>13062.73442289448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47">
        <v>0</v>
      </c>
      <c r="M18" s="60"/>
    </row>
    <row r="19" spans="1:13" ht="13.5">
      <c r="A19" s="1" t="s">
        <v>16</v>
      </c>
      <c r="B19" s="8" t="s">
        <v>1</v>
      </c>
      <c r="C19" s="9" t="s">
        <v>123</v>
      </c>
      <c r="D19" s="25">
        <v>25035.010838620743</v>
      </c>
      <c r="E19" s="26">
        <v>17996.741338015123</v>
      </c>
      <c r="F19" s="26">
        <v>7038.269500605619</v>
      </c>
      <c r="G19" s="26">
        <v>1.3154414291138221</v>
      </c>
      <c r="H19" s="26">
        <v>1.0865748805031437</v>
      </c>
      <c r="I19" s="26">
        <v>0.22886654861067976</v>
      </c>
      <c r="J19" s="26">
        <v>223.6125815935803</v>
      </c>
      <c r="K19" s="26">
        <v>103.41020023504409</v>
      </c>
      <c r="L19" s="47">
        <v>120.20238135853613</v>
      </c>
      <c r="M19" s="60"/>
    </row>
    <row r="20" spans="1:13" ht="13.5">
      <c r="A20" s="1" t="s">
        <v>17</v>
      </c>
      <c r="B20" s="8" t="s">
        <v>1</v>
      </c>
      <c r="C20" s="9" t="s">
        <v>124</v>
      </c>
      <c r="D20" s="25">
        <v>28783.926238219537</v>
      </c>
      <c r="E20" s="26">
        <v>19100.460103272395</v>
      </c>
      <c r="F20" s="26">
        <v>9683.466134947153</v>
      </c>
      <c r="G20" s="26">
        <v>130.9198553911387</v>
      </c>
      <c r="H20" s="26">
        <v>113.96227818848091</v>
      </c>
      <c r="I20" s="26">
        <v>16.957577202656882</v>
      </c>
      <c r="J20" s="26">
        <v>3805.49066303751</v>
      </c>
      <c r="K20" s="26">
        <v>1976.4922153376274</v>
      </c>
      <c r="L20" s="47">
        <v>1828.9984476998932</v>
      </c>
      <c r="M20" s="60"/>
    </row>
    <row r="21" spans="1:13" ht="13.5">
      <c r="A21" s="1" t="s">
        <v>18</v>
      </c>
      <c r="B21" s="8" t="s">
        <v>1</v>
      </c>
      <c r="C21" s="9" t="s">
        <v>125</v>
      </c>
      <c r="D21" s="25">
        <v>19819.81336193841</v>
      </c>
      <c r="E21" s="26">
        <v>13768.812973934733</v>
      </c>
      <c r="F21" s="26">
        <v>6051.000388003664</v>
      </c>
      <c r="G21" s="26">
        <v>2.549515755318239</v>
      </c>
      <c r="H21" s="26">
        <v>2.1859196392577505</v>
      </c>
      <c r="I21" s="26">
        <v>0.3635961160604873</v>
      </c>
      <c r="J21" s="26">
        <v>319.66246492959465</v>
      </c>
      <c r="K21" s="26">
        <v>166.03094933405086</v>
      </c>
      <c r="L21" s="47">
        <v>153.63151559554393</v>
      </c>
      <c r="M21" s="60"/>
    </row>
    <row r="22" spans="1:13" ht="13.5">
      <c r="A22" s="1" t="s">
        <v>19</v>
      </c>
      <c r="B22" s="8" t="s">
        <v>1</v>
      </c>
      <c r="C22" s="9" t="s">
        <v>126</v>
      </c>
      <c r="D22" s="25">
        <v>26737.476678125953</v>
      </c>
      <c r="E22" s="26">
        <v>17423.875798291807</v>
      </c>
      <c r="F22" s="26">
        <v>9313.600879834143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47">
        <v>0</v>
      </c>
      <c r="M22" s="60"/>
    </row>
    <row r="23" spans="1:13" ht="13.5">
      <c r="A23" s="1" t="s">
        <v>20</v>
      </c>
      <c r="B23" s="8" t="s">
        <v>1</v>
      </c>
      <c r="C23" s="9" t="s">
        <v>127</v>
      </c>
      <c r="D23" s="25">
        <v>19790.817674611917</v>
      </c>
      <c r="E23" s="26">
        <v>12520.2668272967</v>
      </c>
      <c r="F23" s="26">
        <v>7270.550847315225</v>
      </c>
      <c r="G23" s="26">
        <v>439.8362782284021</v>
      </c>
      <c r="H23" s="26">
        <v>372.61138341967114</v>
      </c>
      <c r="I23" s="26">
        <v>67.2248948087318</v>
      </c>
      <c r="J23" s="26">
        <v>6704.33382983395</v>
      </c>
      <c r="K23" s="26">
        <v>3409.4492281234716</v>
      </c>
      <c r="L23" s="47">
        <v>3294.884601710489</v>
      </c>
      <c r="M23" s="60"/>
    </row>
    <row r="24" spans="1:13" ht="13.5">
      <c r="A24" s="1" t="s">
        <v>21</v>
      </c>
      <c r="B24" s="8" t="s">
        <v>1</v>
      </c>
      <c r="C24" s="9" t="s">
        <v>128</v>
      </c>
      <c r="D24" s="25">
        <v>32394.71289223203</v>
      </c>
      <c r="E24" s="26">
        <v>20740.312838455815</v>
      </c>
      <c r="F24" s="26">
        <v>11654.400053776222</v>
      </c>
      <c r="G24" s="26">
        <v>3.229594018637458</v>
      </c>
      <c r="H24" s="26">
        <v>2.769214855913336</v>
      </c>
      <c r="I24" s="26">
        <v>0.46037916272412166</v>
      </c>
      <c r="J24" s="26">
        <v>161.67804596481145</v>
      </c>
      <c r="K24" s="26">
        <v>88.49417605878378</v>
      </c>
      <c r="L24" s="47">
        <v>73.18386990602767</v>
      </c>
      <c r="M24" s="60"/>
    </row>
    <row r="25" spans="1:13" ht="13.5">
      <c r="A25" s="1" t="s">
        <v>22</v>
      </c>
      <c r="B25" s="8" t="s">
        <v>1</v>
      </c>
      <c r="C25" s="9" t="s">
        <v>129</v>
      </c>
      <c r="D25" s="25">
        <v>37579.32678797178</v>
      </c>
      <c r="E25" s="26">
        <v>25578.57768483212</v>
      </c>
      <c r="F25" s="26">
        <v>12000.74910313963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47">
        <v>0</v>
      </c>
      <c r="M25" s="60"/>
    </row>
    <row r="26" spans="1:13" ht="13.5">
      <c r="A26" s="1" t="s">
        <v>23</v>
      </c>
      <c r="B26" s="8" t="s">
        <v>1</v>
      </c>
      <c r="C26" s="9" t="s">
        <v>130</v>
      </c>
      <c r="D26" s="25">
        <v>36940.71812086184</v>
      </c>
      <c r="E26" s="26">
        <v>20874.26199381033</v>
      </c>
      <c r="F26" s="26">
        <v>16066.456127051499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47">
        <v>0</v>
      </c>
      <c r="M26" s="60"/>
    </row>
    <row r="27" spans="1:13" ht="14.25" thickBot="1">
      <c r="A27" s="1" t="s">
        <v>24</v>
      </c>
      <c r="B27" s="10" t="s">
        <v>1</v>
      </c>
      <c r="C27" s="11" t="s">
        <v>131</v>
      </c>
      <c r="D27" s="30">
        <v>29692.943048666893</v>
      </c>
      <c r="E27" s="31">
        <v>21025.07911080983</v>
      </c>
      <c r="F27" s="31">
        <v>8667.863937857072</v>
      </c>
      <c r="G27" s="31">
        <v>599.472827443722</v>
      </c>
      <c r="H27" s="31">
        <v>532.4499148569979</v>
      </c>
      <c r="I27" s="31">
        <v>67.02291258672284</v>
      </c>
      <c r="J27" s="31">
        <v>6880.271653296221</v>
      </c>
      <c r="K27" s="31">
        <v>3978.911658151405</v>
      </c>
      <c r="L27" s="48">
        <v>2901.359995144789</v>
      </c>
      <c r="M27" s="60"/>
    </row>
    <row r="28" spans="1:13" ht="13.5">
      <c r="A28" s="1" t="s">
        <v>25</v>
      </c>
      <c r="B28" s="6" t="s">
        <v>173</v>
      </c>
      <c r="C28" s="7" t="s">
        <v>132</v>
      </c>
      <c r="D28" s="36">
        <v>50520.56120301623</v>
      </c>
      <c r="E28" s="37">
        <v>34271.31902307328</v>
      </c>
      <c r="F28" s="37">
        <v>16249.242179942961</v>
      </c>
      <c r="G28" s="37">
        <v>553.3630236977323</v>
      </c>
      <c r="H28" s="37">
        <v>494.66164649714443</v>
      </c>
      <c r="I28" s="37">
        <v>58.701377200585064</v>
      </c>
      <c r="J28" s="37">
        <v>6903.0809559450045</v>
      </c>
      <c r="K28" s="37">
        <v>3839.614355575967</v>
      </c>
      <c r="L28" s="49">
        <v>3063.4666003690445</v>
      </c>
      <c r="M28" s="60"/>
    </row>
    <row r="29" spans="1:13" ht="13.5">
      <c r="A29" s="1" t="s">
        <v>26</v>
      </c>
      <c r="B29" s="8" t="s">
        <v>173</v>
      </c>
      <c r="C29" s="9" t="s">
        <v>133</v>
      </c>
      <c r="D29" s="25">
        <v>40748.127703518614</v>
      </c>
      <c r="E29" s="26">
        <v>31839.17834356641</v>
      </c>
      <c r="F29" s="26">
        <v>8908.949359952223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47">
        <v>0</v>
      </c>
      <c r="M29" s="60"/>
    </row>
    <row r="30" spans="1:13" ht="13.5">
      <c r="A30" s="1" t="s">
        <v>27</v>
      </c>
      <c r="B30" s="8" t="s">
        <v>173</v>
      </c>
      <c r="C30" s="9" t="s">
        <v>134</v>
      </c>
      <c r="D30" s="25">
        <v>31510.87438630571</v>
      </c>
      <c r="E30" s="26">
        <v>25287.478445045424</v>
      </c>
      <c r="F30" s="26">
        <v>6223.395941260296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47">
        <v>0</v>
      </c>
      <c r="M30" s="60"/>
    </row>
    <row r="31" spans="1:13" ht="13.5">
      <c r="A31" s="1" t="s">
        <v>28</v>
      </c>
      <c r="B31" s="8" t="s">
        <v>173</v>
      </c>
      <c r="C31" s="9" t="s">
        <v>113</v>
      </c>
      <c r="D31" s="25">
        <v>49378.530036337375</v>
      </c>
      <c r="E31" s="26">
        <v>36927.06281867452</v>
      </c>
      <c r="F31" s="26">
        <v>12451.467217662846</v>
      </c>
      <c r="G31" s="26">
        <v>407.5448863117577</v>
      </c>
      <c r="H31" s="26">
        <v>380.2323961603555</v>
      </c>
      <c r="I31" s="26">
        <v>27.312490151402702</v>
      </c>
      <c r="J31" s="26">
        <v>4416.841674455646</v>
      </c>
      <c r="K31" s="26">
        <v>2889.145534271401</v>
      </c>
      <c r="L31" s="47">
        <v>1527.6961401842543</v>
      </c>
      <c r="M31" s="60"/>
    </row>
    <row r="32" spans="1:13" ht="13.5">
      <c r="A32" s="1" t="s">
        <v>29</v>
      </c>
      <c r="B32" s="8" t="s">
        <v>173</v>
      </c>
      <c r="C32" s="9" t="s">
        <v>135</v>
      </c>
      <c r="D32" s="25">
        <v>34449.64665540829</v>
      </c>
      <c r="E32" s="26">
        <v>20094.581921879573</v>
      </c>
      <c r="F32" s="26">
        <v>14355.064733528758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47">
        <v>0</v>
      </c>
      <c r="M32" s="60"/>
    </row>
    <row r="33" spans="1:13" ht="13.5">
      <c r="A33" s="1" t="s">
        <v>30</v>
      </c>
      <c r="B33" s="8" t="s">
        <v>173</v>
      </c>
      <c r="C33" s="9" t="s">
        <v>136</v>
      </c>
      <c r="D33" s="25">
        <v>34243.781579400216</v>
      </c>
      <c r="E33" s="26">
        <v>24537.901711278024</v>
      </c>
      <c r="F33" s="26">
        <v>9705.8798681222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47">
        <v>0</v>
      </c>
      <c r="M33" s="60"/>
    </row>
    <row r="34" spans="1:13" ht="14.25" thickBot="1">
      <c r="A34" s="1" t="s">
        <v>31</v>
      </c>
      <c r="B34" s="10" t="s">
        <v>173</v>
      </c>
      <c r="C34" s="11" t="s">
        <v>137</v>
      </c>
      <c r="D34" s="30">
        <v>17903.471441153633</v>
      </c>
      <c r="E34" s="31">
        <v>12981.240177864469</v>
      </c>
      <c r="F34" s="31">
        <v>4922.231263289169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48">
        <v>0</v>
      </c>
      <c r="M34" s="60"/>
    </row>
    <row r="35" spans="1:13" ht="13.5">
      <c r="A35" s="1" t="s">
        <v>32</v>
      </c>
      <c r="B35" s="6" t="s">
        <v>33</v>
      </c>
      <c r="C35" s="7"/>
      <c r="D35" s="36">
        <v>65286.98232890632</v>
      </c>
      <c r="E35" s="37">
        <v>45750.52912870261</v>
      </c>
      <c r="F35" s="37">
        <v>19536.453200203807</v>
      </c>
      <c r="G35" s="37">
        <v>392.65196447253885</v>
      </c>
      <c r="H35" s="37">
        <v>54.414058342003464</v>
      </c>
      <c r="I35" s="37">
        <v>338.2379061305359</v>
      </c>
      <c r="J35" s="37">
        <v>3368.3550147090195</v>
      </c>
      <c r="K35" s="37">
        <v>1952.6336891188957</v>
      </c>
      <c r="L35" s="49">
        <v>1415.721325590116</v>
      </c>
      <c r="M35" s="60"/>
    </row>
    <row r="36" spans="1:13" ht="13.5">
      <c r="A36" s="1" t="s">
        <v>34</v>
      </c>
      <c r="B36" s="8" t="s">
        <v>35</v>
      </c>
      <c r="C36" s="9"/>
      <c r="D36" s="25">
        <v>77522.88855111765</v>
      </c>
      <c r="E36" s="26">
        <v>52164.98681752575</v>
      </c>
      <c r="F36" s="26">
        <v>25357.90173359193</v>
      </c>
      <c r="G36" s="26">
        <v>0.24015130614564373</v>
      </c>
      <c r="H36" s="26">
        <v>0.214674722137707</v>
      </c>
      <c r="I36" s="26">
        <v>0.02547658400793673</v>
      </c>
      <c r="J36" s="26">
        <v>17.196350166284148</v>
      </c>
      <c r="K36" s="26">
        <v>11.867875300450542</v>
      </c>
      <c r="L36" s="47">
        <v>5.328474865833609</v>
      </c>
      <c r="M36" s="60"/>
    </row>
    <row r="37" spans="1:13" ht="13.5">
      <c r="A37" s="1" t="s">
        <v>36</v>
      </c>
      <c r="B37" s="8" t="s">
        <v>37</v>
      </c>
      <c r="C37" s="9"/>
      <c r="D37" s="25">
        <v>34131.69031046348</v>
      </c>
      <c r="E37" s="26">
        <v>18863.502371197148</v>
      </c>
      <c r="F37" s="26">
        <v>15268.187939266305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47">
        <v>0</v>
      </c>
      <c r="M37" s="60"/>
    </row>
    <row r="38" spans="1:13" ht="13.5">
      <c r="A38" s="1" t="s">
        <v>38</v>
      </c>
      <c r="B38" s="8" t="s">
        <v>39</v>
      </c>
      <c r="C38" s="9"/>
      <c r="D38" s="25">
        <v>72201.7512095869</v>
      </c>
      <c r="E38" s="26">
        <v>44935.59834628091</v>
      </c>
      <c r="F38" s="26">
        <v>27266.152863306008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47">
        <v>0</v>
      </c>
      <c r="M38" s="60"/>
    </row>
    <row r="39" spans="1:13" ht="13.5">
      <c r="A39" s="1" t="s">
        <v>40</v>
      </c>
      <c r="B39" s="8" t="s">
        <v>41</v>
      </c>
      <c r="C39" s="9"/>
      <c r="D39" s="25">
        <v>29782.188126647754</v>
      </c>
      <c r="E39" s="26">
        <v>19643.541871048674</v>
      </c>
      <c r="F39" s="26">
        <v>10138.646255599071</v>
      </c>
      <c r="G39" s="26">
        <v>305.00865355553435</v>
      </c>
      <c r="H39" s="26">
        <v>191.92585825978261</v>
      </c>
      <c r="I39" s="26">
        <v>113.0827952957518</v>
      </c>
      <c r="J39" s="26">
        <v>4194.8876884207875</v>
      </c>
      <c r="K39" s="26">
        <v>2411.3950794228736</v>
      </c>
      <c r="L39" s="47">
        <v>1783.4926089979097</v>
      </c>
      <c r="M39" s="60"/>
    </row>
    <row r="40" spans="1:13" ht="13.5">
      <c r="A40" s="1" t="s">
        <v>42</v>
      </c>
      <c r="B40" s="8" t="s">
        <v>43</v>
      </c>
      <c r="C40" s="9"/>
      <c r="D40" s="25">
        <v>104831.59547552138</v>
      </c>
      <c r="E40" s="26">
        <v>73603.04454100505</v>
      </c>
      <c r="F40" s="26">
        <v>31228.55093451632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47">
        <v>0</v>
      </c>
      <c r="M40" s="60"/>
    </row>
    <row r="41" spans="1:13" ht="13.5">
      <c r="A41" s="1" t="s">
        <v>44</v>
      </c>
      <c r="B41" s="8" t="s">
        <v>45</v>
      </c>
      <c r="C41" s="9"/>
      <c r="D41" s="25">
        <v>32301.485139477198</v>
      </c>
      <c r="E41" s="26">
        <v>23379.829737654156</v>
      </c>
      <c r="F41" s="26">
        <v>8921.655401823087</v>
      </c>
      <c r="G41" s="26">
        <v>6.576726998878399</v>
      </c>
      <c r="H41" s="26">
        <v>2.285953940317437</v>
      </c>
      <c r="I41" s="26">
        <v>4.290773058560951</v>
      </c>
      <c r="J41" s="26">
        <v>700.8811218591547</v>
      </c>
      <c r="K41" s="26">
        <v>461.84504454440685</v>
      </c>
      <c r="L41" s="47">
        <v>239.03607731474713</v>
      </c>
      <c r="M41" s="60"/>
    </row>
    <row r="42" spans="1:13" ht="13.5">
      <c r="A42" s="1" t="s">
        <v>46</v>
      </c>
      <c r="B42" s="8" t="s">
        <v>47</v>
      </c>
      <c r="C42" s="9"/>
      <c r="D42" s="25">
        <v>48446.39263826574</v>
      </c>
      <c r="E42" s="26">
        <v>35144.093715114366</v>
      </c>
      <c r="F42" s="26">
        <v>13302.298923151375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47">
        <v>0</v>
      </c>
      <c r="M42" s="60"/>
    </row>
    <row r="43" spans="1:13" ht="13.5">
      <c r="A43" s="1" t="s">
        <v>48</v>
      </c>
      <c r="B43" s="8" t="s">
        <v>49</v>
      </c>
      <c r="C43" s="9"/>
      <c r="D43" s="25">
        <v>141580.97509060134</v>
      </c>
      <c r="E43" s="26">
        <v>101699.34892742526</v>
      </c>
      <c r="F43" s="26">
        <v>39881.626163176115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47">
        <v>0</v>
      </c>
      <c r="M43" s="60"/>
    </row>
    <row r="44" spans="1:13" ht="13.5">
      <c r="A44" s="1" t="s">
        <v>50</v>
      </c>
      <c r="B44" s="8" t="s">
        <v>51</v>
      </c>
      <c r="C44" s="9"/>
      <c r="D44" s="25">
        <v>78552.49188227803</v>
      </c>
      <c r="E44" s="26">
        <v>52539.060322137586</v>
      </c>
      <c r="F44" s="26">
        <v>26013.431560140427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47">
        <v>0</v>
      </c>
      <c r="M44" s="60"/>
    </row>
    <row r="45" spans="1:13" ht="13.5">
      <c r="A45" s="1" t="s">
        <v>52</v>
      </c>
      <c r="B45" s="8" t="s">
        <v>53</v>
      </c>
      <c r="C45" s="9"/>
      <c r="D45" s="25">
        <v>77173.60688462417</v>
      </c>
      <c r="E45" s="26">
        <v>59637.21182759631</v>
      </c>
      <c r="F45" s="26">
        <v>17536.39505702792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47">
        <v>0</v>
      </c>
      <c r="M45" s="60"/>
    </row>
    <row r="46" spans="1:13" ht="13.5">
      <c r="A46" s="1" t="s">
        <v>54</v>
      </c>
      <c r="B46" s="8" t="s">
        <v>55</v>
      </c>
      <c r="C46" s="9"/>
      <c r="D46" s="25">
        <v>24992.360400830134</v>
      </c>
      <c r="E46" s="26">
        <v>17159.813241115302</v>
      </c>
      <c r="F46" s="26">
        <v>7832.547159714809</v>
      </c>
      <c r="G46" s="26">
        <v>1.7821388297773892</v>
      </c>
      <c r="H46" s="26">
        <v>0.30128327646852404</v>
      </c>
      <c r="I46" s="26">
        <v>1.480855553308868</v>
      </c>
      <c r="J46" s="26">
        <v>218.96691175590507</v>
      </c>
      <c r="K46" s="26">
        <v>137.98124759038103</v>
      </c>
      <c r="L46" s="47">
        <v>80.98566416552396</v>
      </c>
      <c r="M46" s="60"/>
    </row>
    <row r="47" spans="1:13" ht="13.5">
      <c r="A47" s="1" t="s">
        <v>56</v>
      </c>
      <c r="B47" s="8" t="s">
        <v>57</v>
      </c>
      <c r="C47" s="9"/>
      <c r="D47" s="25">
        <v>42789.47386748857</v>
      </c>
      <c r="E47" s="26">
        <v>27565.76412499906</v>
      </c>
      <c r="F47" s="26">
        <v>15223.709742489526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47">
        <v>0</v>
      </c>
      <c r="M47" s="60"/>
    </row>
    <row r="48" spans="1:13" ht="13.5">
      <c r="A48" s="1" t="s">
        <v>58</v>
      </c>
      <c r="B48" s="8" t="s">
        <v>59</v>
      </c>
      <c r="C48" s="9"/>
      <c r="D48" s="25">
        <v>68252.45339443457</v>
      </c>
      <c r="E48" s="26">
        <v>55056.71744057633</v>
      </c>
      <c r="F48" s="26">
        <v>13195.735953858235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47">
        <v>0</v>
      </c>
      <c r="M48" s="60"/>
    </row>
    <row r="49" spans="1:13" ht="13.5">
      <c r="A49" s="1" t="s">
        <v>60</v>
      </c>
      <c r="B49" s="8" t="s">
        <v>61</v>
      </c>
      <c r="C49" s="9"/>
      <c r="D49" s="25">
        <v>46330.04319047342</v>
      </c>
      <c r="E49" s="26">
        <v>29160.046242664877</v>
      </c>
      <c r="F49" s="26">
        <v>17169.996947808606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47">
        <v>0</v>
      </c>
      <c r="M49" s="60"/>
    </row>
    <row r="50" spans="1:13" ht="13.5">
      <c r="A50" s="1" t="s">
        <v>62</v>
      </c>
      <c r="B50" s="8" t="s">
        <v>63</v>
      </c>
      <c r="C50" s="9"/>
      <c r="D50" s="25">
        <v>48565.64464426859</v>
      </c>
      <c r="E50" s="26">
        <v>36164.564120741416</v>
      </c>
      <c r="F50" s="26">
        <v>12401.080523527142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47">
        <v>0</v>
      </c>
      <c r="M50" s="60"/>
    </row>
    <row r="51" spans="1:13" ht="13.5">
      <c r="A51" s="1" t="s">
        <v>64</v>
      </c>
      <c r="B51" s="8" t="s">
        <v>65</v>
      </c>
      <c r="C51" s="9"/>
      <c r="D51" s="25">
        <v>42809.44587395118</v>
      </c>
      <c r="E51" s="26">
        <v>28578.656100823333</v>
      </c>
      <c r="F51" s="26">
        <v>14230.789773127883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47">
        <v>0</v>
      </c>
      <c r="M51" s="60"/>
    </row>
    <row r="52" spans="1:13" ht="13.5">
      <c r="A52" s="1" t="s">
        <v>66</v>
      </c>
      <c r="B52" s="8" t="s">
        <v>67</v>
      </c>
      <c r="C52" s="9"/>
      <c r="D52" s="25">
        <v>68347.8816620669</v>
      </c>
      <c r="E52" s="26">
        <v>44332.98095662834</v>
      </c>
      <c r="F52" s="26">
        <v>24014.90070543863</v>
      </c>
      <c r="G52" s="26">
        <v>0.1623165877006697</v>
      </c>
      <c r="H52" s="26">
        <v>0.005270488921610963</v>
      </c>
      <c r="I52" s="26">
        <v>0.15704609877905873</v>
      </c>
      <c r="J52" s="26">
        <v>77.7729325511272</v>
      </c>
      <c r="K52" s="26">
        <v>56.72045428251658</v>
      </c>
      <c r="L52" s="47">
        <v>21.052478268610614</v>
      </c>
      <c r="M52" s="60"/>
    </row>
    <row r="53" spans="1:13" ht="13.5">
      <c r="A53" s="1" t="s">
        <v>68</v>
      </c>
      <c r="B53" s="8" t="s">
        <v>69</v>
      </c>
      <c r="C53" s="9"/>
      <c r="D53" s="25">
        <v>38473.100493289756</v>
      </c>
      <c r="E53" s="26">
        <v>27415.810538265312</v>
      </c>
      <c r="F53" s="26">
        <v>11057.289955024433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47">
        <v>0</v>
      </c>
      <c r="M53" s="60"/>
    </row>
    <row r="54" spans="1:13" ht="13.5">
      <c r="A54" s="1" t="s">
        <v>70</v>
      </c>
      <c r="B54" s="8" t="s">
        <v>71</v>
      </c>
      <c r="C54" s="9"/>
      <c r="D54" s="25">
        <v>30788.839715742124</v>
      </c>
      <c r="E54" s="26">
        <v>21996.205040506557</v>
      </c>
      <c r="F54" s="26">
        <v>8792.634675235568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47">
        <v>0</v>
      </c>
      <c r="M54" s="60"/>
    </row>
    <row r="55" spans="1:13" ht="13.5">
      <c r="A55" s="1" t="s">
        <v>72</v>
      </c>
      <c r="B55" s="8" t="s">
        <v>73</v>
      </c>
      <c r="C55" s="9"/>
      <c r="D55" s="25">
        <v>39890.15413194026</v>
      </c>
      <c r="E55" s="26">
        <v>33038.72152375073</v>
      </c>
      <c r="F55" s="26">
        <v>6851.43260818949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47">
        <v>0</v>
      </c>
      <c r="M55" s="60"/>
    </row>
    <row r="56" spans="1:13" ht="13.5">
      <c r="A56" s="1" t="s">
        <v>74</v>
      </c>
      <c r="B56" s="8" t="s">
        <v>75</v>
      </c>
      <c r="C56" s="9"/>
      <c r="D56" s="25">
        <v>42035.719086503894</v>
      </c>
      <c r="E56" s="26">
        <v>27998.028710152277</v>
      </c>
      <c r="F56" s="26">
        <v>14037.690376351618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47">
        <v>0</v>
      </c>
      <c r="M56" s="60"/>
    </row>
    <row r="57" spans="1:13" ht="13.5">
      <c r="A57" s="1" t="s">
        <v>76</v>
      </c>
      <c r="B57" s="8" t="s">
        <v>77</v>
      </c>
      <c r="C57" s="9"/>
      <c r="D57" s="25">
        <v>32556.248623087962</v>
      </c>
      <c r="E57" s="26">
        <v>21251.497045214695</v>
      </c>
      <c r="F57" s="26">
        <v>11304.751577873256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47">
        <v>0</v>
      </c>
      <c r="M57" s="60"/>
    </row>
    <row r="58" spans="1:13" ht="13.5">
      <c r="A58" s="1" t="s">
        <v>78</v>
      </c>
      <c r="B58" s="8" t="s">
        <v>79</v>
      </c>
      <c r="C58" s="9"/>
      <c r="D58" s="25">
        <v>22850.381609671957</v>
      </c>
      <c r="E58" s="26">
        <v>14503.182763180308</v>
      </c>
      <c r="F58" s="26">
        <v>8347.198846491647</v>
      </c>
      <c r="G58" s="26">
        <v>332.5900578614203</v>
      </c>
      <c r="H58" s="26">
        <v>250.36198438717483</v>
      </c>
      <c r="I58" s="26">
        <v>82.22807347424632</v>
      </c>
      <c r="J58" s="26">
        <v>5816.3895417960175</v>
      </c>
      <c r="K58" s="26">
        <v>3220.5418819424267</v>
      </c>
      <c r="L58" s="47">
        <v>2595.8476598536026</v>
      </c>
      <c r="M58" s="60"/>
    </row>
    <row r="59" spans="1:13" ht="13.5">
      <c r="A59" s="1" t="s">
        <v>80</v>
      </c>
      <c r="B59" s="8" t="s">
        <v>81</v>
      </c>
      <c r="C59" s="9"/>
      <c r="D59" s="25">
        <v>21111.90570260623</v>
      </c>
      <c r="E59" s="26">
        <v>16563.181671781913</v>
      </c>
      <c r="F59" s="26">
        <v>4548.724030824304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47">
        <v>0</v>
      </c>
      <c r="M59" s="60"/>
    </row>
    <row r="60" spans="1:13" ht="13.5">
      <c r="A60" s="1" t="s">
        <v>82</v>
      </c>
      <c r="B60" s="8" t="s">
        <v>83</v>
      </c>
      <c r="C60" s="9"/>
      <c r="D60" s="25">
        <v>197723.73065527354</v>
      </c>
      <c r="E60" s="26">
        <v>110984.39029957545</v>
      </c>
      <c r="F60" s="26">
        <v>86739.34035569798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47">
        <v>0</v>
      </c>
      <c r="M60" s="60"/>
    </row>
    <row r="61" spans="1:13" ht="13.5">
      <c r="A61" s="1" t="s">
        <v>84</v>
      </c>
      <c r="B61" s="8" t="s">
        <v>85</v>
      </c>
      <c r="C61" s="9"/>
      <c r="D61" s="25">
        <v>23129.2944790154</v>
      </c>
      <c r="E61" s="26">
        <v>18483.48782239714</v>
      </c>
      <c r="F61" s="26">
        <v>4645.8066566182615</v>
      </c>
      <c r="G61" s="26">
        <v>0.9071202851108875</v>
      </c>
      <c r="H61" s="26">
        <v>0.4449994500941668</v>
      </c>
      <c r="I61" s="26">
        <v>0.462120835016721</v>
      </c>
      <c r="J61" s="26">
        <v>209.00400828492474</v>
      </c>
      <c r="K61" s="26">
        <v>166.7615576005368</v>
      </c>
      <c r="L61" s="47">
        <v>42.24245068438798</v>
      </c>
      <c r="M61" s="60"/>
    </row>
    <row r="62" spans="1:13" ht="13.5">
      <c r="A62" s="1" t="s">
        <v>86</v>
      </c>
      <c r="B62" s="8" t="s">
        <v>87</v>
      </c>
      <c r="C62" s="9"/>
      <c r="D62" s="25">
        <v>19878.29778911705</v>
      </c>
      <c r="E62" s="26">
        <v>14089.287212098707</v>
      </c>
      <c r="F62" s="26">
        <v>5789.010577018348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47">
        <v>0</v>
      </c>
      <c r="M62" s="60"/>
    </row>
    <row r="63" spans="1:13" ht="13.5">
      <c r="A63" s="1" t="s">
        <v>88</v>
      </c>
      <c r="B63" s="8" t="s">
        <v>89</v>
      </c>
      <c r="C63" s="9"/>
      <c r="D63" s="25">
        <v>32430.869355962026</v>
      </c>
      <c r="E63" s="26">
        <v>21878.680751313288</v>
      </c>
      <c r="F63" s="26">
        <v>10552.18860464871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47">
        <v>0</v>
      </c>
      <c r="M63" s="60"/>
    </row>
    <row r="64" spans="1:13" ht="13.5">
      <c r="A64" s="1" t="s">
        <v>90</v>
      </c>
      <c r="B64" s="8" t="s">
        <v>91</v>
      </c>
      <c r="C64" s="9"/>
      <c r="D64" s="25">
        <v>21573.725249857307</v>
      </c>
      <c r="E64" s="26">
        <v>12899.947238534163</v>
      </c>
      <c r="F64" s="26">
        <v>8673.778011323142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47">
        <v>0</v>
      </c>
      <c r="M64" s="60"/>
    </row>
    <row r="65" spans="1:13" ht="13.5">
      <c r="A65" s="1" t="s">
        <v>92</v>
      </c>
      <c r="B65" s="8" t="s">
        <v>93</v>
      </c>
      <c r="C65" s="9"/>
      <c r="D65" s="25">
        <v>20430.445577880124</v>
      </c>
      <c r="E65" s="26">
        <v>14637.187488856684</v>
      </c>
      <c r="F65" s="26">
        <v>5793.258089023474</v>
      </c>
      <c r="G65" s="26">
        <v>6.092384039374708</v>
      </c>
      <c r="H65" s="26">
        <v>4.15465894828799</v>
      </c>
      <c r="I65" s="26">
        <v>1.9377250910867176</v>
      </c>
      <c r="J65" s="26">
        <v>365.73370330528917</v>
      </c>
      <c r="K65" s="26">
        <v>275.88944787671284</v>
      </c>
      <c r="L65" s="47">
        <v>89.84425542857632</v>
      </c>
      <c r="M65" s="60"/>
    </row>
    <row r="66" spans="1:13" ht="13.5">
      <c r="A66" s="1" t="s">
        <v>94</v>
      </c>
      <c r="B66" s="8" t="s">
        <v>95</v>
      </c>
      <c r="C66" s="9" t="s">
        <v>138</v>
      </c>
      <c r="D66" s="25">
        <v>5038.985638845885</v>
      </c>
      <c r="E66" s="26">
        <v>3791.3460270664214</v>
      </c>
      <c r="F66" s="26">
        <v>1247.6396117794652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47">
        <v>0</v>
      </c>
      <c r="M66" s="60"/>
    </row>
    <row r="67" spans="1:13" ht="13.5">
      <c r="A67" s="1" t="s">
        <v>96</v>
      </c>
      <c r="B67" s="8" t="s">
        <v>97</v>
      </c>
      <c r="C67" s="9" t="s">
        <v>139</v>
      </c>
      <c r="D67" s="25">
        <v>11779.09506984223</v>
      </c>
      <c r="E67" s="26">
        <v>7253.999813031288</v>
      </c>
      <c r="F67" s="26">
        <v>4525.095256810943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47">
        <v>0</v>
      </c>
      <c r="M67" s="60"/>
    </row>
    <row r="68" spans="1:13" ht="13.5">
      <c r="A68" s="1" t="s">
        <v>98</v>
      </c>
      <c r="B68" s="8" t="s">
        <v>97</v>
      </c>
      <c r="C68" s="9" t="s">
        <v>140</v>
      </c>
      <c r="D68" s="25">
        <v>7371.104583407548</v>
      </c>
      <c r="E68" s="26">
        <v>5378.273830255331</v>
      </c>
      <c r="F68" s="26">
        <v>1992.8307531522123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47">
        <v>0</v>
      </c>
      <c r="M68" s="60"/>
    </row>
    <row r="69" spans="1:13" ht="13.5">
      <c r="A69" s="1" t="s">
        <v>99</v>
      </c>
      <c r="B69" s="8" t="s">
        <v>100</v>
      </c>
      <c r="C69" s="9" t="s">
        <v>141</v>
      </c>
      <c r="D69" s="25">
        <v>8338.589574121203</v>
      </c>
      <c r="E69" s="26">
        <v>5661.7264933582455</v>
      </c>
      <c r="F69" s="26">
        <v>2676.8630807629575</v>
      </c>
      <c r="G69" s="26">
        <v>59.250897779538725</v>
      </c>
      <c r="H69" s="26">
        <v>25.059470854168914</v>
      </c>
      <c r="I69" s="26">
        <v>34.19142692536987</v>
      </c>
      <c r="J69" s="26">
        <v>1118.4042343838294</v>
      </c>
      <c r="K69" s="26">
        <v>592.8503768173665</v>
      </c>
      <c r="L69" s="47">
        <v>525.553857566462</v>
      </c>
      <c r="M69" s="60"/>
    </row>
    <row r="70" spans="1:13" ht="13.5">
      <c r="A70" s="1" t="s">
        <v>101</v>
      </c>
      <c r="B70" s="8" t="s">
        <v>102</v>
      </c>
      <c r="C70" s="9" t="s">
        <v>142</v>
      </c>
      <c r="D70" s="25">
        <v>17666.12155864583</v>
      </c>
      <c r="E70" s="26">
        <v>12631.225617292324</v>
      </c>
      <c r="F70" s="26">
        <v>5034.8959413535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47">
        <v>0</v>
      </c>
      <c r="M70" s="60"/>
    </row>
    <row r="71" spans="1:13" ht="13.5">
      <c r="A71" s="1" t="s">
        <v>103</v>
      </c>
      <c r="B71" s="8" t="s">
        <v>102</v>
      </c>
      <c r="C71" s="9" t="s">
        <v>143</v>
      </c>
      <c r="D71" s="25">
        <v>3216.2910037454003</v>
      </c>
      <c r="E71" s="26">
        <v>2321.9117365399234</v>
      </c>
      <c r="F71" s="26">
        <v>894.3792672054764</v>
      </c>
      <c r="G71" s="26">
        <v>1.1601942148843731</v>
      </c>
      <c r="H71" s="26">
        <v>0.43082136967910073</v>
      </c>
      <c r="I71" s="26">
        <v>0.7293728452052728</v>
      </c>
      <c r="J71" s="26">
        <v>142.43082203860092</v>
      </c>
      <c r="K71" s="26">
        <v>102.18402844293482</v>
      </c>
      <c r="L71" s="47">
        <v>40.24679359566615</v>
      </c>
      <c r="M71" s="60"/>
    </row>
    <row r="72" spans="1:13" ht="13.5">
      <c r="A72" s="1" t="s">
        <v>104</v>
      </c>
      <c r="B72" s="8" t="s">
        <v>102</v>
      </c>
      <c r="C72" s="9" t="s">
        <v>144</v>
      </c>
      <c r="D72" s="25">
        <v>8544.782116482667</v>
      </c>
      <c r="E72" s="26">
        <v>6466.700513146288</v>
      </c>
      <c r="F72" s="26">
        <v>2078.081603336374</v>
      </c>
      <c r="G72" s="26">
        <v>11.714256786341917</v>
      </c>
      <c r="H72" s="26">
        <v>10.755497259769323</v>
      </c>
      <c r="I72" s="26">
        <v>0.958759526572591</v>
      </c>
      <c r="J72" s="26">
        <v>406.6803975368131</v>
      </c>
      <c r="K72" s="26">
        <v>286.20118777117176</v>
      </c>
      <c r="L72" s="47">
        <v>120.47920976564109</v>
      </c>
      <c r="M72" s="60"/>
    </row>
    <row r="73" spans="1:13" ht="13.5">
      <c r="A73" s="1" t="s">
        <v>105</v>
      </c>
      <c r="B73" s="264" t="s">
        <v>106</v>
      </c>
      <c r="C73" s="9" t="s">
        <v>145</v>
      </c>
      <c r="D73" s="25">
        <v>5268.846351036748</v>
      </c>
      <c r="E73" s="26">
        <v>3818.918275389227</v>
      </c>
      <c r="F73" s="26">
        <v>1449.9280756475225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47">
        <v>0</v>
      </c>
      <c r="M73" s="60"/>
    </row>
    <row r="74" spans="1:13" ht="13.5">
      <c r="A74" s="1" t="s">
        <v>107</v>
      </c>
      <c r="B74" s="264" t="s">
        <v>106</v>
      </c>
      <c r="C74" s="9" t="s">
        <v>146</v>
      </c>
      <c r="D74" s="25">
        <v>9027.536860471042</v>
      </c>
      <c r="E74" s="26">
        <v>5848.147282534043</v>
      </c>
      <c r="F74" s="26">
        <v>3179.3895779369946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47">
        <v>0</v>
      </c>
      <c r="M74" s="60"/>
    </row>
    <row r="75" spans="1:13" ht="14.25" thickBot="1">
      <c r="A75" s="1" t="s">
        <v>108</v>
      </c>
      <c r="B75" s="265" t="s">
        <v>106</v>
      </c>
      <c r="C75" s="51" t="s">
        <v>147</v>
      </c>
      <c r="D75" s="30">
        <v>4523.507142289796</v>
      </c>
      <c r="E75" s="31">
        <v>3334.418850781789</v>
      </c>
      <c r="F75" s="31">
        <v>1189.0882915080058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48">
        <v>0</v>
      </c>
      <c r="M75" s="60"/>
    </row>
    <row r="76" spans="2:12" ht="6" customHeight="1" thickBot="1">
      <c r="B76" s="391"/>
      <c r="C76" s="52"/>
      <c r="D76" s="53"/>
      <c r="E76" s="53"/>
      <c r="F76" s="53"/>
      <c r="G76" s="50"/>
      <c r="H76" s="50"/>
      <c r="I76" s="50"/>
      <c r="J76" s="50"/>
      <c r="K76" s="50"/>
      <c r="L76" s="50"/>
    </row>
    <row r="77" spans="2:13" ht="14.25" thickBot="1">
      <c r="B77" s="432" t="s">
        <v>157</v>
      </c>
      <c r="C77" s="433"/>
      <c r="D77" s="400">
        <f aca="true" t="shared" si="0" ref="D77:L77">SUM(D81:D83)</f>
        <v>2530161.9485421567</v>
      </c>
      <c r="E77" s="258">
        <f t="shared" si="0"/>
        <v>1697122.971110802</v>
      </c>
      <c r="F77" s="258">
        <f t="shared" si="0"/>
        <v>833038.9774313548</v>
      </c>
      <c r="G77" s="258">
        <f t="shared" si="0"/>
        <v>31135.469482939967</v>
      </c>
      <c r="H77" s="258">
        <f t="shared" si="0"/>
        <v>23825.93248054345</v>
      </c>
      <c r="I77" s="258">
        <f t="shared" si="0"/>
        <v>7309.53700239655</v>
      </c>
      <c r="J77" s="258">
        <f t="shared" si="0"/>
        <v>116925.07918615923</v>
      </c>
      <c r="K77" s="258">
        <f t="shared" si="0"/>
        <v>57071.52823838488</v>
      </c>
      <c r="L77" s="259">
        <f t="shared" si="0"/>
        <v>59853.79004150449</v>
      </c>
      <c r="M77" s="60"/>
    </row>
    <row r="78" spans="2:12" ht="14.25" thickBot="1">
      <c r="B78" s="391"/>
      <c r="C78" s="52"/>
      <c r="D78" s="53"/>
      <c r="E78" s="53"/>
      <c r="F78" s="53"/>
      <c r="G78" s="50"/>
      <c r="H78" s="50"/>
      <c r="I78" s="50"/>
      <c r="J78" s="50"/>
      <c r="K78" s="50"/>
      <c r="L78" s="50"/>
    </row>
    <row r="79" spans="2:13" ht="13.5">
      <c r="B79" s="429" t="s">
        <v>412</v>
      </c>
      <c r="C79" s="430"/>
      <c r="D79" s="431" t="s">
        <v>222</v>
      </c>
      <c r="E79" s="431"/>
      <c r="F79" s="427"/>
      <c r="G79" s="428" t="s">
        <v>166</v>
      </c>
      <c r="H79" s="428"/>
      <c r="I79" s="428"/>
      <c r="J79" s="428" t="s">
        <v>167</v>
      </c>
      <c r="K79" s="428"/>
      <c r="L79" s="430"/>
      <c r="M79" s="58"/>
    </row>
    <row r="80" spans="2:13" ht="14.25" thickBot="1">
      <c r="B80" s="423"/>
      <c r="C80" s="424"/>
      <c r="D80" s="171" t="s">
        <v>169</v>
      </c>
      <c r="E80" s="173" t="s">
        <v>170</v>
      </c>
      <c r="F80" s="173" t="s">
        <v>171</v>
      </c>
      <c r="G80" s="173" t="s">
        <v>169</v>
      </c>
      <c r="H80" s="173" t="s">
        <v>170</v>
      </c>
      <c r="I80" s="173" t="s">
        <v>171</v>
      </c>
      <c r="J80" s="173" t="s">
        <v>169</v>
      </c>
      <c r="K80" s="173" t="s">
        <v>170</v>
      </c>
      <c r="L80" s="167" t="s">
        <v>171</v>
      </c>
      <c r="M80" s="59"/>
    </row>
    <row r="81" spans="2:13" ht="13.5">
      <c r="B81" s="429" t="s">
        <v>154</v>
      </c>
      <c r="C81" s="430"/>
      <c r="D81" s="36">
        <f aca="true" t="shared" si="1" ref="D81:L81">SUM(D4:D27)</f>
        <v>543860.0324971775</v>
      </c>
      <c r="E81" s="37">
        <f t="shared" si="1"/>
        <v>333558.6422911618</v>
      </c>
      <c r="F81" s="37">
        <f t="shared" si="1"/>
        <v>210301.39020601555</v>
      </c>
      <c r="G81" s="37">
        <f>SUM(G4:G27)</f>
        <v>29056.424710213232</v>
      </c>
      <c r="H81" s="37">
        <f t="shared" si="1"/>
        <v>22410.683906587146</v>
      </c>
      <c r="I81" s="37">
        <f t="shared" si="1"/>
        <v>6645.7408036261195</v>
      </c>
      <c r="J81" s="37">
        <f t="shared" si="1"/>
        <v>88968.45382895082</v>
      </c>
      <c r="K81" s="37">
        <f t="shared" si="1"/>
        <v>40665.89647782684</v>
      </c>
      <c r="L81" s="49">
        <f t="shared" si="1"/>
        <v>48302.79644485412</v>
      </c>
      <c r="M81" s="60"/>
    </row>
    <row r="82" spans="2:13" ht="14.25" thickBot="1">
      <c r="B82" s="423" t="s">
        <v>155</v>
      </c>
      <c r="C82" s="424"/>
      <c r="D82" s="30">
        <f aca="true" t="shared" si="2" ref="D82:L82">SUM(D28:D34)</f>
        <v>258754.99300514007</v>
      </c>
      <c r="E82" s="31">
        <f t="shared" si="2"/>
        <v>185938.7624413817</v>
      </c>
      <c r="F82" s="31">
        <f t="shared" si="2"/>
        <v>72816.23056375845</v>
      </c>
      <c r="G82" s="31">
        <f t="shared" si="2"/>
        <v>960.90791000949</v>
      </c>
      <c r="H82" s="31">
        <f t="shared" si="2"/>
        <v>874.8940426575</v>
      </c>
      <c r="I82" s="31">
        <f t="shared" si="2"/>
        <v>86.01386735198777</v>
      </c>
      <c r="J82" s="31">
        <f t="shared" si="2"/>
        <v>11319.922630400652</v>
      </c>
      <c r="K82" s="31">
        <f t="shared" si="2"/>
        <v>6728.759889847368</v>
      </c>
      <c r="L82" s="48">
        <f t="shared" si="2"/>
        <v>4591.162740553299</v>
      </c>
      <c r="M82" s="60"/>
    </row>
    <row r="83" spans="2:13" ht="13.5" hidden="1">
      <c r="B83" s="425" t="s">
        <v>156</v>
      </c>
      <c r="C83" s="426"/>
      <c r="D83" s="20">
        <f aca="true" t="shared" si="3" ref="D83:L83">SUM(D35:D75)</f>
        <v>1727546.9230398391</v>
      </c>
      <c r="E83" s="21">
        <f t="shared" si="3"/>
        <v>1177625.5663782584</v>
      </c>
      <c r="F83" s="21">
        <f t="shared" si="3"/>
        <v>549921.3566615809</v>
      </c>
      <c r="G83" s="21">
        <f t="shared" si="3"/>
        <v>1118.1368627172462</v>
      </c>
      <c r="H83" s="21">
        <f t="shared" si="3"/>
        <v>540.3545312988056</v>
      </c>
      <c r="I83" s="21">
        <f t="shared" si="3"/>
        <v>577.7823314184421</v>
      </c>
      <c r="J83" s="21">
        <f t="shared" si="3"/>
        <v>16636.702726807755</v>
      </c>
      <c r="K83" s="21">
        <f t="shared" si="3"/>
        <v>9676.871870710673</v>
      </c>
      <c r="L83" s="46">
        <f t="shared" si="3"/>
        <v>6959.830856097078</v>
      </c>
      <c r="M83" s="60"/>
    </row>
    <row r="84" spans="2:12" ht="3.75" customHeight="1">
      <c r="B84" s="1"/>
      <c r="C84" s="1"/>
      <c r="D84" s="1"/>
      <c r="E84" s="1"/>
      <c r="F84" s="50"/>
      <c r="G84" s="1"/>
      <c r="H84" s="1"/>
      <c r="I84" s="1"/>
      <c r="J84" s="1"/>
      <c r="K84" s="1"/>
      <c r="L84" s="1"/>
    </row>
    <row r="85" ht="13.5">
      <c r="B85" s="1" t="s">
        <v>384</v>
      </c>
    </row>
    <row r="87" ht="13.5">
      <c r="B87" s="4"/>
    </row>
  </sheetData>
  <sheetProtection/>
  <mergeCells count="12">
    <mergeCell ref="G2:I2"/>
    <mergeCell ref="J2:L2"/>
    <mergeCell ref="B77:C77"/>
    <mergeCell ref="G79:I79"/>
    <mergeCell ref="J79:L79"/>
    <mergeCell ref="B82:C82"/>
    <mergeCell ref="B83:C83"/>
    <mergeCell ref="B81:C81"/>
    <mergeCell ref="B79:C80"/>
    <mergeCell ref="D79:F79"/>
    <mergeCell ref="B2:C3"/>
    <mergeCell ref="D2:F2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&amp;C&amp;14&amp;P+3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L87"/>
  <sheetViews>
    <sheetView view="pageBreakPreview" zoomScale="75" zoomScaleNormal="75" zoomScaleSheetLayoutView="75" zoomScalePageLayoutView="0" workbookViewId="0" topLeftCell="A1">
      <selection activeCell="J81" sqref="J81:J82"/>
    </sheetView>
  </sheetViews>
  <sheetFormatPr defaultColWidth="9.140625" defaultRowHeight="15"/>
  <cols>
    <col min="2" max="2" width="7.140625" style="0" customWidth="1"/>
    <col min="3" max="3" width="7.57421875" style="0" customWidth="1"/>
    <col min="4" max="12" width="9.140625" style="0" customWidth="1"/>
    <col min="16" max="16" width="16.57421875" style="0" customWidth="1"/>
  </cols>
  <sheetData>
    <row r="1" s="293" customFormat="1" ht="14.25" thickBot="1">
      <c r="B1" s="293" t="s">
        <v>226</v>
      </c>
    </row>
    <row r="2" spans="2:12" ht="13.5">
      <c r="B2" s="429" t="s">
        <v>409</v>
      </c>
      <c r="C2" s="430"/>
      <c r="D2" s="431" t="s">
        <v>222</v>
      </c>
      <c r="E2" s="431"/>
      <c r="F2" s="427"/>
      <c r="G2" s="428" t="s">
        <v>166</v>
      </c>
      <c r="H2" s="428"/>
      <c r="I2" s="428"/>
      <c r="J2" s="428" t="s">
        <v>167</v>
      </c>
      <c r="K2" s="428"/>
      <c r="L2" s="430"/>
    </row>
    <row r="3" spans="2:12" ht="14.25" thickBot="1">
      <c r="B3" s="423"/>
      <c r="C3" s="424"/>
      <c r="D3" s="90" t="s">
        <v>174</v>
      </c>
      <c r="E3" s="18" t="s">
        <v>175</v>
      </c>
      <c r="F3" s="18" t="s">
        <v>176</v>
      </c>
      <c r="G3" s="18" t="s">
        <v>174</v>
      </c>
      <c r="H3" s="18" t="s">
        <v>175</v>
      </c>
      <c r="I3" s="18" t="s">
        <v>176</v>
      </c>
      <c r="J3" s="18" t="s">
        <v>174</v>
      </c>
      <c r="K3" s="18" t="s">
        <v>175</v>
      </c>
      <c r="L3" s="45" t="s">
        <v>176</v>
      </c>
    </row>
    <row r="4" spans="1:12" ht="13.5">
      <c r="A4" s="1" t="s">
        <v>0</v>
      </c>
      <c r="B4" s="15" t="s">
        <v>1</v>
      </c>
      <c r="C4" s="16" t="s">
        <v>177</v>
      </c>
      <c r="D4" s="20">
        <v>17861.237739665918</v>
      </c>
      <c r="E4" s="21">
        <v>7419.286815003113</v>
      </c>
      <c r="F4" s="21">
        <v>10441.950924662806</v>
      </c>
      <c r="G4" s="21">
        <f aca="true" t="shared" si="0" ref="G4:G67">SUM(H4:I4)</f>
        <v>0</v>
      </c>
      <c r="H4" s="21">
        <v>0</v>
      </c>
      <c r="I4" s="21">
        <v>0</v>
      </c>
      <c r="J4" s="21">
        <f aca="true" t="shared" si="1" ref="J4:J67">SUM(K4:L4)</f>
        <v>0</v>
      </c>
      <c r="K4" s="21">
        <v>0</v>
      </c>
      <c r="L4" s="46">
        <v>0</v>
      </c>
    </row>
    <row r="5" spans="1:12" ht="13.5">
      <c r="A5" s="1" t="s">
        <v>2</v>
      </c>
      <c r="B5" s="8" t="s">
        <v>1</v>
      </c>
      <c r="C5" s="9" t="s">
        <v>109</v>
      </c>
      <c r="D5" s="25">
        <v>16347.106536222493</v>
      </c>
      <c r="E5" s="26">
        <v>10235.351938565243</v>
      </c>
      <c r="F5" s="26">
        <v>6111.754597657251</v>
      </c>
      <c r="G5" s="26">
        <f t="shared" si="0"/>
        <v>0</v>
      </c>
      <c r="H5" s="26">
        <v>0</v>
      </c>
      <c r="I5" s="26">
        <v>0</v>
      </c>
      <c r="J5" s="26">
        <f t="shared" si="1"/>
        <v>0</v>
      </c>
      <c r="K5" s="26">
        <v>0</v>
      </c>
      <c r="L5" s="47">
        <v>0</v>
      </c>
    </row>
    <row r="6" spans="1:12" ht="13.5">
      <c r="A6" s="1" t="s">
        <v>3</v>
      </c>
      <c r="B6" s="8" t="s">
        <v>1</v>
      </c>
      <c r="C6" s="9" t="s">
        <v>110</v>
      </c>
      <c r="D6" s="25">
        <v>13392.47405584709</v>
      </c>
      <c r="E6" s="26">
        <v>8215.616041391562</v>
      </c>
      <c r="F6" s="26">
        <v>5176.858014455532</v>
      </c>
      <c r="G6" s="26">
        <f t="shared" si="0"/>
        <v>0</v>
      </c>
      <c r="H6" s="26">
        <v>0</v>
      </c>
      <c r="I6" s="26">
        <v>0</v>
      </c>
      <c r="J6" s="26">
        <f t="shared" si="1"/>
        <v>0</v>
      </c>
      <c r="K6" s="26">
        <v>0</v>
      </c>
      <c r="L6" s="47">
        <v>0</v>
      </c>
    </row>
    <row r="7" spans="1:12" ht="13.5">
      <c r="A7" s="1" t="s">
        <v>4</v>
      </c>
      <c r="B7" s="8" t="s">
        <v>1</v>
      </c>
      <c r="C7" s="9" t="s">
        <v>111</v>
      </c>
      <c r="D7" s="25">
        <v>13109.300802372825</v>
      </c>
      <c r="E7" s="26">
        <v>8008.5845299656585</v>
      </c>
      <c r="F7" s="26">
        <v>5100.716272407161</v>
      </c>
      <c r="G7" s="26">
        <f t="shared" si="0"/>
        <v>0</v>
      </c>
      <c r="H7" s="26">
        <v>0</v>
      </c>
      <c r="I7" s="26">
        <v>0</v>
      </c>
      <c r="J7" s="26">
        <f t="shared" si="1"/>
        <v>0</v>
      </c>
      <c r="K7" s="26">
        <v>0</v>
      </c>
      <c r="L7" s="47">
        <v>0</v>
      </c>
    </row>
    <row r="8" spans="1:12" ht="13.5">
      <c r="A8" s="1" t="s">
        <v>5</v>
      </c>
      <c r="B8" s="8" t="s">
        <v>1</v>
      </c>
      <c r="C8" s="9" t="s">
        <v>112</v>
      </c>
      <c r="D8" s="25">
        <v>17496.55695879928</v>
      </c>
      <c r="E8" s="26">
        <v>5306.12307458075</v>
      </c>
      <c r="F8" s="26">
        <v>12190.433884218528</v>
      </c>
      <c r="G8" s="26">
        <f t="shared" si="0"/>
        <v>0</v>
      </c>
      <c r="H8" s="26">
        <v>0</v>
      </c>
      <c r="I8" s="26">
        <v>0</v>
      </c>
      <c r="J8" s="26">
        <f t="shared" si="1"/>
        <v>0</v>
      </c>
      <c r="K8" s="26">
        <v>0</v>
      </c>
      <c r="L8" s="47">
        <v>0</v>
      </c>
    </row>
    <row r="9" spans="1:12" ht="13.5">
      <c r="A9" s="1" t="s">
        <v>6</v>
      </c>
      <c r="B9" s="8" t="s">
        <v>1</v>
      </c>
      <c r="C9" s="9" t="s">
        <v>113</v>
      </c>
      <c r="D9" s="25">
        <v>10912.537138952726</v>
      </c>
      <c r="E9" s="26">
        <v>3530.2946374475555</v>
      </c>
      <c r="F9" s="26">
        <v>7382.242501505174</v>
      </c>
      <c r="G9" s="26">
        <f t="shared" si="0"/>
        <v>0</v>
      </c>
      <c r="H9" s="26">
        <v>0</v>
      </c>
      <c r="I9" s="26">
        <v>0</v>
      </c>
      <c r="J9" s="26">
        <f t="shared" si="1"/>
        <v>0</v>
      </c>
      <c r="K9" s="26">
        <v>0</v>
      </c>
      <c r="L9" s="47">
        <v>0</v>
      </c>
    </row>
    <row r="10" spans="1:12" ht="13.5">
      <c r="A10" s="1" t="s">
        <v>7</v>
      </c>
      <c r="B10" s="8" t="s">
        <v>1</v>
      </c>
      <c r="C10" s="9" t="s">
        <v>114</v>
      </c>
      <c r="D10" s="25">
        <v>16354.404186851636</v>
      </c>
      <c r="E10" s="26">
        <v>9078.462401494591</v>
      </c>
      <c r="F10" s="26">
        <v>7275.941785357051</v>
      </c>
      <c r="G10" s="26">
        <f t="shared" si="0"/>
        <v>0</v>
      </c>
      <c r="H10" s="26">
        <v>0</v>
      </c>
      <c r="I10" s="26">
        <v>0</v>
      </c>
      <c r="J10" s="26">
        <f t="shared" si="1"/>
        <v>0</v>
      </c>
      <c r="K10" s="26">
        <v>0</v>
      </c>
      <c r="L10" s="47">
        <v>0</v>
      </c>
    </row>
    <row r="11" spans="1:12" ht="13.5">
      <c r="A11" s="1" t="s">
        <v>8</v>
      </c>
      <c r="B11" s="8" t="s">
        <v>1</v>
      </c>
      <c r="C11" s="9" t="s">
        <v>115</v>
      </c>
      <c r="D11" s="25">
        <v>16222.411697438007</v>
      </c>
      <c r="E11" s="26">
        <v>9606.331571695247</v>
      </c>
      <c r="F11" s="26">
        <v>6616.080125742758</v>
      </c>
      <c r="G11" s="26">
        <f t="shared" si="0"/>
        <v>0</v>
      </c>
      <c r="H11" s="26">
        <v>0</v>
      </c>
      <c r="I11" s="26">
        <v>0</v>
      </c>
      <c r="J11" s="26">
        <f t="shared" si="1"/>
        <v>0</v>
      </c>
      <c r="K11" s="26">
        <v>0</v>
      </c>
      <c r="L11" s="47">
        <v>0</v>
      </c>
    </row>
    <row r="12" spans="1:12" ht="13.5">
      <c r="A12" s="1" t="s">
        <v>9</v>
      </c>
      <c r="B12" s="8" t="s">
        <v>1</v>
      </c>
      <c r="C12" s="9" t="s">
        <v>116</v>
      </c>
      <c r="D12" s="25">
        <v>11834.348475664287</v>
      </c>
      <c r="E12" s="26">
        <v>5222.307160756983</v>
      </c>
      <c r="F12" s="26">
        <v>6612.04131490731</v>
      </c>
      <c r="G12" s="26">
        <f t="shared" si="0"/>
        <v>0</v>
      </c>
      <c r="H12" s="26">
        <v>0</v>
      </c>
      <c r="I12" s="26">
        <v>0</v>
      </c>
      <c r="J12" s="26">
        <f t="shared" si="1"/>
        <v>0</v>
      </c>
      <c r="K12" s="26">
        <v>0</v>
      </c>
      <c r="L12" s="47">
        <v>0</v>
      </c>
    </row>
    <row r="13" spans="1:12" ht="13.5">
      <c r="A13" s="1" t="s">
        <v>10</v>
      </c>
      <c r="B13" s="8" t="s">
        <v>1</v>
      </c>
      <c r="C13" s="9" t="s">
        <v>117</v>
      </c>
      <c r="D13" s="25">
        <v>7471.200749057904</v>
      </c>
      <c r="E13" s="26">
        <v>2387.5443038549456</v>
      </c>
      <c r="F13" s="26">
        <v>5083.656445202961</v>
      </c>
      <c r="G13" s="26">
        <f t="shared" si="0"/>
        <v>0</v>
      </c>
      <c r="H13" s="26">
        <v>0</v>
      </c>
      <c r="I13" s="26">
        <v>0</v>
      </c>
      <c r="J13" s="26">
        <f t="shared" si="1"/>
        <v>0</v>
      </c>
      <c r="K13" s="26">
        <v>0</v>
      </c>
      <c r="L13" s="47">
        <v>0</v>
      </c>
    </row>
    <row r="14" spans="1:12" ht="13.5">
      <c r="A14" s="1" t="s">
        <v>11</v>
      </c>
      <c r="B14" s="8" t="s">
        <v>1</v>
      </c>
      <c r="C14" s="9" t="s">
        <v>118</v>
      </c>
      <c r="D14" s="25">
        <v>21431.33880854827</v>
      </c>
      <c r="E14" s="26">
        <v>14378.420594620908</v>
      </c>
      <c r="F14" s="26">
        <v>7052.918213927344</v>
      </c>
      <c r="G14" s="26">
        <f t="shared" si="0"/>
        <v>0</v>
      </c>
      <c r="H14" s="26">
        <v>0</v>
      </c>
      <c r="I14" s="26">
        <v>0</v>
      </c>
      <c r="J14" s="26">
        <f t="shared" si="1"/>
        <v>0</v>
      </c>
      <c r="K14" s="26">
        <v>0</v>
      </c>
      <c r="L14" s="47">
        <v>0</v>
      </c>
    </row>
    <row r="15" spans="1:12" ht="13.5">
      <c r="A15" s="1" t="s">
        <v>12</v>
      </c>
      <c r="B15" s="8" t="s">
        <v>1</v>
      </c>
      <c r="C15" s="9" t="s">
        <v>119</v>
      </c>
      <c r="D15" s="25">
        <v>31146.980163374985</v>
      </c>
      <c r="E15" s="26">
        <v>19127.691923865623</v>
      </c>
      <c r="F15" s="26">
        <v>12019.28823950938</v>
      </c>
      <c r="G15" s="26">
        <f t="shared" si="0"/>
        <v>0</v>
      </c>
      <c r="H15" s="26">
        <v>0</v>
      </c>
      <c r="I15" s="26">
        <v>0</v>
      </c>
      <c r="J15" s="26">
        <f t="shared" si="1"/>
        <v>0</v>
      </c>
      <c r="K15" s="26">
        <v>0</v>
      </c>
      <c r="L15" s="47">
        <v>0</v>
      </c>
    </row>
    <row r="16" spans="1:12" ht="13.5">
      <c r="A16" s="1" t="s">
        <v>13</v>
      </c>
      <c r="B16" s="8" t="s">
        <v>1</v>
      </c>
      <c r="C16" s="9" t="s">
        <v>120</v>
      </c>
      <c r="D16" s="25">
        <v>28628.869047842563</v>
      </c>
      <c r="E16" s="26">
        <v>18076.83188276326</v>
      </c>
      <c r="F16" s="26">
        <v>10552.0371650793</v>
      </c>
      <c r="G16" s="26">
        <f t="shared" si="0"/>
        <v>0</v>
      </c>
      <c r="H16" s="26">
        <v>0</v>
      </c>
      <c r="I16" s="26">
        <v>0</v>
      </c>
      <c r="J16" s="26">
        <f t="shared" si="1"/>
        <v>0</v>
      </c>
      <c r="K16" s="26">
        <v>0</v>
      </c>
      <c r="L16" s="47">
        <v>0</v>
      </c>
    </row>
    <row r="17" spans="1:12" ht="13.5">
      <c r="A17" s="1" t="s">
        <v>14</v>
      </c>
      <c r="B17" s="8" t="s">
        <v>1</v>
      </c>
      <c r="C17" s="9" t="s">
        <v>121</v>
      </c>
      <c r="D17" s="25">
        <v>22879.176035414905</v>
      </c>
      <c r="E17" s="26">
        <v>15002.796709456583</v>
      </c>
      <c r="F17" s="26">
        <v>7876.379325958314</v>
      </c>
      <c r="G17" s="26">
        <f t="shared" si="0"/>
        <v>0</v>
      </c>
      <c r="H17" s="26">
        <v>0</v>
      </c>
      <c r="I17" s="26">
        <v>0</v>
      </c>
      <c r="J17" s="26">
        <f t="shared" si="1"/>
        <v>0</v>
      </c>
      <c r="K17" s="26">
        <v>0</v>
      </c>
      <c r="L17" s="47">
        <v>0</v>
      </c>
    </row>
    <row r="18" spans="1:12" ht="13.5">
      <c r="A18" s="1" t="s">
        <v>15</v>
      </c>
      <c r="B18" s="8" t="s">
        <v>1</v>
      </c>
      <c r="C18" s="9" t="s">
        <v>122</v>
      </c>
      <c r="D18" s="25">
        <v>41997.34445987544</v>
      </c>
      <c r="E18" s="26">
        <v>28934.61003698097</v>
      </c>
      <c r="F18" s="26">
        <v>13062.73442289448</v>
      </c>
      <c r="G18" s="26">
        <f t="shared" si="0"/>
        <v>0</v>
      </c>
      <c r="H18" s="26">
        <v>0</v>
      </c>
      <c r="I18" s="26">
        <v>0</v>
      </c>
      <c r="J18" s="26">
        <f t="shared" si="1"/>
        <v>0</v>
      </c>
      <c r="K18" s="26">
        <v>0</v>
      </c>
      <c r="L18" s="47">
        <v>0</v>
      </c>
    </row>
    <row r="19" spans="1:12" ht="13.5">
      <c r="A19" s="1" t="s">
        <v>16</v>
      </c>
      <c r="B19" s="8" t="s">
        <v>1</v>
      </c>
      <c r="C19" s="9" t="s">
        <v>123</v>
      </c>
      <c r="D19" s="25">
        <v>25035.010838620743</v>
      </c>
      <c r="E19" s="26">
        <v>17996.741338015123</v>
      </c>
      <c r="F19" s="26">
        <v>7038.269500605619</v>
      </c>
      <c r="G19" s="26">
        <f t="shared" si="0"/>
        <v>0</v>
      </c>
      <c r="H19" s="26">
        <v>0</v>
      </c>
      <c r="I19" s="26">
        <v>0</v>
      </c>
      <c r="J19" s="26">
        <f t="shared" si="1"/>
        <v>0</v>
      </c>
      <c r="K19" s="26">
        <v>0</v>
      </c>
      <c r="L19" s="47">
        <v>0</v>
      </c>
    </row>
    <row r="20" spans="1:12" ht="13.5">
      <c r="A20" s="1" t="s">
        <v>17</v>
      </c>
      <c r="B20" s="8" t="s">
        <v>1</v>
      </c>
      <c r="C20" s="9" t="s">
        <v>124</v>
      </c>
      <c r="D20" s="25">
        <v>28783.926238219537</v>
      </c>
      <c r="E20" s="26">
        <v>19100.460103272395</v>
      </c>
      <c r="F20" s="26">
        <v>9683.466134947153</v>
      </c>
      <c r="G20" s="26">
        <f t="shared" si="0"/>
        <v>0</v>
      </c>
      <c r="H20" s="26">
        <v>0</v>
      </c>
      <c r="I20" s="26">
        <v>0</v>
      </c>
      <c r="J20" s="26">
        <f t="shared" si="1"/>
        <v>0</v>
      </c>
      <c r="K20" s="26">
        <v>0</v>
      </c>
      <c r="L20" s="47">
        <v>0</v>
      </c>
    </row>
    <row r="21" spans="1:12" ht="13.5">
      <c r="A21" s="1" t="s">
        <v>18</v>
      </c>
      <c r="B21" s="8" t="s">
        <v>1</v>
      </c>
      <c r="C21" s="9" t="s">
        <v>125</v>
      </c>
      <c r="D21" s="25">
        <v>19819.81336193841</v>
      </c>
      <c r="E21" s="26">
        <v>13768.812973934733</v>
      </c>
      <c r="F21" s="26">
        <v>6051.000388003664</v>
      </c>
      <c r="G21" s="26">
        <f t="shared" si="0"/>
        <v>0</v>
      </c>
      <c r="H21" s="26">
        <v>0</v>
      </c>
      <c r="I21" s="26">
        <v>0</v>
      </c>
      <c r="J21" s="26">
        <f t="shared" si="1"/>
        <v>0</v>
      </c>
      <c r="K21" s="26">
        <v>0</v>
      </c>
      <c r="L21" s="47">
        <v>0</v>
      </c>
    </row>
    <row r="22" spans="1:12" ht="13.5">
      <c r="A22" s="1" t="s">
        <v>19</v>
      </c>
      <c r="B22" s="8" t="s">
        <v>1</v>
      </c>
      <c r="C22" s="9" t="s">
        <v>126</v>
      </c>
      <c r="D22" s="25">
        <v>26737.476678125953</v>
      </c>
      <c r="E22" s="26">
        <v>17423.875798291807</v>
      </c>
      <c r="F22" s="26">
        <v>9313.600879834143</v>
      </c>
      <c r="G22" s="26">
        <f t="shared" si="0"/>
        <v>0</v>
      </c>
      <c r="H22" s="26">
        <v>0</v>
      </c>
      <c r="I22" s="26">
        <v>0</v>
      </c>
      <c r="J22" s="26">
        <f t="shared" si="1"/>
        <v>0</v>
      </c>
      <c r="K22" s="26">
        <v>0</v>
      </c>
      <c r="L22" s="47">
        <v>0</v>
      </c>
    </row>
    <row r="23" spans="1:12" ht="13.5">
      <c r="A23" s="1" t="s">
        <v>20</v>
      </c>
      <c r="B23" s="8" t="s">
        <v>1</v>
      </c>
      <c r="C23" s="9" t="s">
        <v>127</v>
      </c>
      <c r="D23" s="25">
        <v>19790.817674611917</v>
      </c>
      <c r="E23" s="26">
        <v>12520.2668272967</v>
      </c>
      <c r="F23" s="26">
        <v>7270.550847315225</v>
      </c>
      <c r="G23" s="26">
        <f t="shared" si="0"/>
        <v>0</v>
      </c>
      <c r="H23" s="26">
        <v>0</v>
      </c>
      <c r="I23" s="26">
        <v>0</v>
      </c>
      <c r="J23" s="26">
        <f t="shared" si="1"/>
        <v>0</v>
      </c>
      <c r="K23" s="26">
        <v>0</v>
      </c>
      <c r="L23" s="47">
        <v>0</v>
      </c>
    </row>
    <row r="24" spans="1:12" ht="13.5">
      <c r="A24" s="1" t="s">
        <v>21</v>
      </c>
      <c r="B24" s="8" t="s">
        <v>1</v>
      </c>
      <c r="C24" s="9" t="s">
        <v>128</v>
      </c>
      <c r="D24" s="25">
        <v>32394.71289223203</v>
      </c>
      <c r="E24" s="26">
        <v>20740.312838455815</v>
      </c>
      <c r="F24" s="26">
        <v>11654.400053776222</v>
      </c>
      <c r="G24" s="26">
        <f t="shared" si="0"/>
        <v>0</v>
      </c>
      <c r="H24" s="26">
        <v>0</v>
      </c>
      <c r="I24" s="26">
        <v>0</v>
      </c>
      <c r="J24" s="26">
        <f t="shared" si="1"/>
        <v>0</v>
      </c>
      <c r="K24" s="26">
        <v>0</v>
      </c>
      <c r="L24" s="47">
        <v>0</v>
      </c>
    </row>
    <row r="25" spans="1:12" ht="13.5">
      <c r="A25" s="1" t="s">
        <v>22</v>
      </c>
      <c r="B25" s="8" t="s">
        <v>1</v>
      </c>
      <c r="C25" s="9" t="s">
        <v>129</v>
      </c>
      <c r="D25" s="25">
        <v>37579.32678797178</v>
      </c>
      <c r="E25" s="26">
        <v>25578.57768483212</v>
      </c>
      <c r="F25" s="26">
        <v>12000.74910313963</v>
      </c>
      <c r="G25" s="26">
        <f t="shared" si="0"/>
        <v>0</v>
      </c>
      <c r="H25" s="26">
        <v>0</v>
      </c>
      <c r="I25" s="26">
        <v>0</v>
      </c>
      <c r="J25" s="26">
        <f t="shared" si="1"/>
        <v>0</v>
      </c>
      <c r="K25" s="26">
        <v>0</v>
      </c>
      <c r="L25" s="47">
        <v>0</v>
      </c>
    </row>
    <row r="26" spans="1:12" ht="13.5">
      <c r="A26" s="1" t="s">
        <v>23</v>
      </c>
      <c r="B26" s="8" t="s">
        <v>1</v>
      </c>
      <c r="C26" s="9" t="s">
        <v>130</v>
      </c>
      <c r="D26" s="25">
        <v>36940.71812086184</v>
      </c>
      <c r="E26" s="26">
        <v>20874.26199381033</v>
      </c>
      <c r="F26" s="26">
        <v>16066.456127051499</v>
      </c>
      <c r="G26" s="26">
        <f t="shared" si="0"/>
        <v>0</v>
      </c>
      <c r="H26" s="26">
        <v>0</v>
      </c>
      <c r="I26" s="26">
        <v>0</v>
      </c>
      <c r="J26" s="26">
        <f t="shared" si="1"/>
        <v>0</v>
      </c>
      <c r="K26" s="26">
        <v>0</v>
      </c>
      <c r="L26" s="47">
        <v>0</v>
      </c>
    </row>
    <row r="27" spans="1:12" ht="14.25" thickBot="1">
      <c r="A27" s="1" t="s">
        <v>24</v>
      </c>
      <c r="B27" s="10" t="s">
        <v>1</v>
      </c>
      <c r="C27" s="11" t="s">
        <v>131</v>
      </c>
      <c r="D27" s="30">
        <v>29692.943048666893</v>
      </c>
      <c r="E27" s="31">
        <v>21025.07911080983</v>
      </c>
      <c r="F27" s="31">
        <v>8667.863937857072</v>
      </c>
      <c r="G27" s="31">
        <f t="shared" si="0"/>
        <v>0</v>
      </c>
      <c r="H27" s="31">
        <v>0</v>
      </c>
      <c r="I27" s="31">
        <v>0</v>
      </c>
      <c r="J27" s="31">
        <f t="shared" si="1"/>
        <v>0</v>
      </c>
      <c r="K27" s="31">
        <v>0</v>
      </c>
      <c r="L27" s="48">
        <v>0</v>
      </c>
    </row>
    <row r="28" spans="1:12" ht="13.5">
      <c r="A28" s="1" t="s">
        <v>25</v>
      </c>
      <c r="B28" s="6" t="s">
        <v>178</v>
      </c>
      <c r="C28" s="7" t="s">
        <v>132</v>
      </c>
      <c r="D28" s="36">
        <v>50520.56120301623</v>
      </c>
      <c r="E28" s="37">
        <v>34271.31902307328</v>
      </c>
      <c r="F28" s="37">
        <v>16249.242179942961</v>
      </c>
      <c r="G28" s="37">
        <f t="shared" si="0"/>
        <v>0</v>
      </c>
      <c r="H28" s="37">
        <v>0</v>
      </c>
      <c r="I28" s="37">
        <v>0</v>
      </c>
      <c r="J28" s="37">
        <f t="shared" si="1"/>
        <v>0</v>
      </c>
      <c r="K28" s="37">
        <v>0</v>
      </c>
      <c r="L28" s="49">
        <v>0</v>
      </c>
    </row>
    <row r="29" spans="1:12" ht="13.5">
      <c r="A29" s="1" t="s">
        <v>26</v>
      </c>
      <c r="B29" s="8" t="s">
        <v>178</v>
      </c>
      <c r="C29" s="9" t="s">
        <v>133</v>
      </c>
      <c r="D29" s="25">
        <v>40748.127703518614</v>
      </c>
      <c r="E29" s="26">
        <v>31839.17834356641</v>
      </c>
      <c r="F29" s="26">
        <v>8908.949359952223</v>
      </c>
      <c r="G29" s="26">
        <f t="shared" si="0"/>
        <v>1.754609083127916</v>
      </c>
      <c r="H29" s="26">
        <v>1.7005719736114606</v>
      </c>
      <c r="I29" s="26">
        <v>0.054037109516455364</v>
      </c>
      <c r="J29" s="26">
        <f t="shared" si="1"/>
        <v>2.1668639242675622</v>
      </c>
      <c r="K29" s="26">
        <v>2.042709331590777</v>
      </c>
      <c r="L29" s="47">
        <v>0.12415459267678511</v>
      </c>
    </row>
    <row r="30" spans="1:12" ht="13.5">
      <c r="A30" s="1" t="s">
        <v>27</v>
      </c>
      <c r="B30" s="8" t="s">
        <v>178</v>
      </c>
      <c r="C30" s="9" t="s">
        <v>134</v>
      </c>
      <c r="D30" s="25">
        <v>31510.87438630571</v>
      </c>
      <c r="E30" s="26">
        <v>25287.478445045424</v>
      </c>
      <c r="F30" s="26">
        <v>6223.395941260296</v>
      </c>
      <c r="G30" s="26">
        <f t="shared" si="0"/>
        <v>0.9374676556173822</v>
      </c>
      <c r="H30" s="26">
        <v>0.9374676556173822</v>
      </c>
      <c r="I30" s="26">
        <v>0</v>
      </c>
      <c r="J30" s="26">
        <f t="shared" si="1"/>
        <v>0.892964883945813</v>
      </c>
      <c r="K30" s="26">
        <v>0.892964883945813</v>
      </c>
      <c r="L30" s="47">
        <v>0</v>
      </c>
    </row>
    <row r="31" spans="1:12" ht="13.5">
      <c r="A31" s="1" t="s">
        <v>28</v>
      </c>
      <c r="B31" s="8" t="s">
        <v>178</v>
      </c>
      <c r="C31" s="9" t="s">
        <v>113</v>
      </c>
      <c r="D31" s="25">
        <v>49378.530036337375</v>
      </c>
      <c r="E31" s="26">
        <v>36927.06281867452</v>
      </c>
      <c r="F31" s="26">
        <v>12451.467217662846</v>
      </c>
      <c r="G31" s="26">
        <f t="shared" si="0"/>
        <v>0.06875516538809841</v>
      </c>
      <c r="H31" s="26">
        <v>0.06875516538809841</v>
      </c>
      <c r="I31" s="26">
        <v>0</v>
      </c>
      <c r="J31" s="26">
        <f t="shared" si="1"/>
        <v>0.062338264989995486</v>
      </c>
      <c r="K31" s="26">
        <v>0.062338264989995486</v>
      </c>
      <c r="L31" s="47">
        <v>0</v>
      </c>
    </row>
    <row r="32" spans="1:12" ht="13.5">
      <c r="A32" s="1" t="s">
        <v>29</v>
      </c>
      <c r="B32" s="8" t="s">
        <v>178</v>
      </c>
      <c r="C32" s="9" t="s">
        <v>135</v>
      </c>
      <c r="D32" s="25">
        <v>34449.64665540829</v>
      </c>
      <c r="E32" s="26">
        <v>20094.581921879573</v>
      </c>
      <c r="F32" s="26">
        <v>14355.064733528758</v>
      </c>
      <c r="G32" s="26">
        <f t="shared" si="0"/>
        <v>2.3517978415283336</v>
      </c>
      <c r="H32" s="26">
        <v>2.3382698564638176</v>
      </c>
      <c r="I32" s="26">
        <v>0.013527985064516128</v>
      </c>
      <c r="J32" s="26">
        <f t="shared" si="1"/>
        <v>2.856473156217574</v>
      </c>
      <c r="K32" s="26">
        <v>2.825225648024025</v>
      </c>
      <c r="L32" s="47">
        <v>0.03124750819354839</v>
      </c>
    </row>
    <row r="33" spans="1:12" ht="13.5">
      <c r="A33" s="1" t="s">
        <v>30</v>
      </c>
      <c r="B33" s="8" t="s">
        <v>178</v>
      </c>
      <c r="C33" s="9" t="s">
        <v>136</v>
      </c>
      <c r="D33" s="25">
        <v>34243.781579400216</v>
      </c>
      <c r="E33" s="26">
        <v>24537.901711278024</v>
      </c>
      <c r="F33" s="26">
        <v>9705.8798681222</v>
      </c>
      <c r="G33" s="26">
        <f t="shared" si="0"/>
        <v>0</v>
      </c>
      <c r="H33" s="26">
        <v>0</v>
      </c>
      <c r="I33" s="26">
        <v>0</v>
      </c>
      <c r="J33" s="26">
        <f t="shared" si="1"/>
        <v>0</v>
      </c>
      <c r="K33" s="26">
        <v>0</v>
      </c>
      <c r="L33" s="47">
        <v>0</v>
      </c>
    </row>
    <row r="34" spans="1:12" ht="14.25" thickBot="1">
      <c r="A34" s="1" t="s">
        <v>31</v>
      </c>
      <c r="B34" s="10" t="s">
        <v>178</v>
      </c>
      <c r="C34" s="11" t="s">
        <v>137</v>
      </c>
      <c r="D34" s="30">
        <v>17903.471441153633</v>
      </c>
      <c r="E34" s="31">
        <v>12981.240177864469</v>
      </c>
      <c r="F34" s="31">
        <v>4922.231263289169</v>
      </c>
      <c r="G34" s="31">
        <f t="shared" si="0"/>
        <v>0.07720892821362398</v>
      </c>
      <c r="H34" s="31">
        <v>0.07720892821362398</v>
      </c>
      <c r="I34" s="31">
        <v>0</v>
      </c>
      <c r="J34" s="31">
        <f t="shared" si="1"/>
        <v>0.09683413077205168</v>
      </c>
      <c r="K34" s="31">
        <v>0.09683413077205168</v>
      </c>
      <c r="L34" s="48">
        <v>0</v>
      </c>
    </row>
    <row r="35" spans="1:12" ht="13.5">
      <c r="A35" s="1" t="s">
        <v>32</v>
      </c>
      <c r="B35" s="6" t="s">
        <v>33</v>
      </c>
      <c r="C35" s="7"/>
      <c r="D35" s="36">
        <v>65286.98232890632</v>
      </c>
      <c r="E35" s="37">
        <v>45750.52912870261</v>
      </c>
      <c r="F35" s="37">
        <v>19536.453200203807</v>
      </c>
      <c r="G35" s="37">
        <f t="shared" si="0"/>
        <v>0.7223417354246258</v>
      </c>
      <c r="H35" s="37">
        <v>0.4247514838712211</v>
      </c>
      <c r="I35" s="37">
        <v>0.29759025155340463</v>
      </c>
      <c r="J35" s="37">
        <f t="shared" si="1"/>
        <v>1.227578719898747</v>
      </c>
      <c r="K35" s="37">
        <v>0.5407275727812728</v>
      </c>
      <c r="L35" s="49">
        <v>0.6868511471174741</v>
      </c>
    </row>
    <row r="36" spans="1:12" ht="13.5">
      <c r="A36" s="1" t="s">
        <v>34</v>
      </c>
      <c r="B36" s="8" t="s">
        <v>35</v>
      </c>
      <c r="C36" s="9"/>
      <c r="D36" s="25">
        <v>77522.88855111765</v>
      </c>
      <c r="E36" s="26">
        <v>52164.98681752575</v>
      </c>
      <c r="F36" s="26">
        <v>25357.90173359193</v>
      </c>
      <c r="G36" s="26">
        <f t="shared" si="0"/>
        <v>0.8458015634181284</v>
      </c>
      <c r="H36" s="26">
        <v>0.7646431415843912</v>
      </c>
      <c r="I36" s="26">
        <v>0.0811584218337372</v>
      </c>
      <c r="J36" s="26">
        <f t="shared" si="1"/>
        <v>1.0870691385446516</v>
      </c>
      <c r="K36" s="26">
        <v>0.8999600125517011</v>
      </c>
      <c r="L36" s="47">
        <v>0.18710912599295054</v>
      </c>
    </row>
    <row r="37" spans="1:12" ht="13.5">
      <c r="A37" s="1" t="s">
        <v>36</v>
      </c>
      <c r="B37" s="8" t="s">
        <v>37</v>
      </c>
      <c r="C37" s="9"/>
      <c r="D37" s="25">
        <v>34131.69031046348</v>
      </c>
      <c r="E37" s="26">
        <v>18863.502371197148</v>
      </c>
      <c r="F37" s="26">
        <v>15268.187939266305</v>
      </c>
      <c r="G37" s="26">
        <f t="shared" si="0"/>
        <v>1.9007017033446807</v>
      </c>
      <c r="H37" s="26">
        <v>1.9007017033446807</v>
      </c>
      <c r="I37" s="26">
        <v>0</v>
      </c>
      <c r="J37" s="26">
        <f t="shared" si="1"/>
        <v>2.2673610165037243</v>
      </c>
      <c r="K37" s="26">
        <v>2.2673610165037243</v>
      </c>
      <c r="L37" s="47">
        <v>0</v>
      </c>
    </row>
    <row r="38" spans="1:12" ht="13.5">
      <c r="A38" s="1" t="s">
        <v>38</v>
      </c>
      <c r="B38" s="8" t="s">
        <v>39</v>
      </c>
      <c r="C38" s="9"/>
      <c r="D38" s="25">
        <v>72201.7512095869</v>
      </c>
      <c r="E38" s="26">
        <v>44935.59834628091</v>
      </c>
      <c r="F38" s="26">
        <v>27266.152863306008</v>
      </c>
      <c r="G38" s="26">
        <f t="shared" si="0"/>
        <v>1.0468444920227662</v>
      </c>
      <c r="H38" s="26">
        <v>0.7090344464965284</v>
      </c>
      <c r="I38" s="26">
        <v>0.33781004552623783</v>
      </c>
      <c r="J38" s="26">
        <f t="shared" si="1"/>
        <v>1.647892070748079</v>
      </c>
      <c r="K38" s="26">
        <v>0.8682562531908848</v>
      </c>
      <c r="L38" s="47">
        <v>0.7796358175571941</v>
      </c>
    </row>
    <row r="39" spans="1:12" ht="13.5">
      <c r="A39" s="1" t="s">
        <v>40</v>
      </c>
      <c r="B39" s="8" t="s">
        <v>41</v>
      </c>
      <c r="C39" s="9"/>
      <c r="D39" s="25">
        <v>29782.188126647754</v>
      </c>
      <c r="E39" s="26">
        <v>19643.541871048674</v>
      </c>
      <c r="F39" s="26">
        <v>10138.646255599071</v>
      </c>
      <c r="G39" s="26">
        <f t="shared" si="0"/>
        <v>0</v>
      </c>
      <c r="H39" s="26">
        <v>0</v>
      </c>
      <c r="I39" s="26">
        <v>0</v>
      </c>
      <c r="J39" s="26">
        <f t="shared" si="1"/>
        <v>0</v>
      </c>
      <c r="K39" s="26">
        <v>0</v>
      </c>
      <c r="L39" s="47">
        <v>0</v>
      </c>
    </row>
    <row r="40" spans="1:12" ht="13.5">
      <c r="A40" s="1" t="s">
        <v>42</v>
      </c>
      <c r="B40" s="8" t="s">
        <v>43</v>
      </c>
      <c r="C40" s="9"/>
      <c r="D40" s="25">
        <v>104831.59547552138</v>
      </c>
      <c r="E40" s="26">
        <v>73603.04454100505</v>
      </c>
      <c r="F40" s="26">
        <v>31228.55093451632</v>
      </c>
      <c r="G40" s="26">
        <f t="shared" si="0"/>
        <v>3.254126286002754</v>
      </c>
      <c r="H40" s="26">
        <v>2.550221535655849</v>
      </c>
      <c r="I40" s="26">
        <v>0.7039047503469049</v>
      </c>
      <c r="J40" s="26">
        <f t="shared" si="1"/>
        <v>4.8787996917248515</v>
      </c>
      <c r="K40" s="26">
        <v>3.250577268448976</v>
      </c>
      <c r="L40" s="47">
        <v>1.6282224232758753</v>
      </c>
    </row>
    <row r="41" spans="1:12" ht="13.5">
      <c r="A41" s="1" t="s">
        <v>44</v>
      </c>
      <c r="B41" s="8" t="s">
        <v>45</v>
      </c>
      <c r="C41" s="9"/>
      <c r="D41" s="25">
        <v>32301.485139477198</v>
      </c>
      <c r="E41" s="26">
        <v>23379.829737654156</v>
      </c>
      <c r="F41" s="26">
        <v>8921.655401823087</v>
      </c>
      <c r="G41" s="26">
        <f t="shared" si="0"/>
        <v>1.4018756449213634</v>
      </c>
      <c r="H41" s="26">
        <v>0.34738745800371096</v>
      </c>
      <c r="I41" s="26">
        <v>1.0544881869176523</v>
      </c>
      <c r="J41" s="26">
        <f t="shared" si="1"/>
        <v>2.8596552608198755</v>
      </c>
      <c r="K41" s="26">
        <v>0.4338485725097737</v>
      </c>
      <c r="L41" s="47">
        <v>2.425806688310102</v>
      </c>
    </row>
    <row r="42" spans="1:12" ht="13.5">
      <c r="A42" s="1" t="s">
        <v>46</v>
      </c>
      <c r="B42" s="8" t="s">
        <v>47</v>
      </c>
      <c r="C42" s="9"/>
      <c r="D42" s="25">
        <v>48446.39263826574</v>
      </c>
      <c r="E42" s="26">
        <v>35144.093715114366</v>
      </c>
      <c r="F42" s="26">
        <v>13302.298923151375</v>
      </c>
      <c r="G42" s="26">
        <f t="shared" si="0"/>
        <v>0</v>
      </c>
      <c r="H42" s="26">
        <v>0</v>
      </c>
      <c r="I42" s="26">
        <v>0</v>
      </c>
      <c r="J42" s="26">
        <f t="shared" si="1"/>
        <v>0</v>
      </c>
      <c r="K42" s="26">
        <v>0</v>
      </c>
      <c r="L42" s="47">
        <v>0</v>
      </c>
    </row>
    <row r="43" spans="1:12" ht="13.5">
      <c r="A43" s="1" t="s">
        <v>48</v>
      </c>
      <c r="B43" s="8" t="s">
        <v>49</v>
      </c>
      <c r="C43" s="9"/>
      <c r="D43" s="25">
        <v>141580.97509060134</v>
      </c>
      <c r="E43" s="26">
        <v>101699.34892742526</v>
      </c>
      <c r="F43" s="26">
        <v>39881.626163176115</v>
      </c>
      <c r="G43" s="26">
        <f t="shared" si="0"/>
        <v>8.741718816943663</v>
      </c>
      <c r="H43" s="26">
        <v>8.161518337241167</v>
      </c>
      <c r="I43" s="26">
        <v>0.5802004797024958</v>
      </c>
      <c r="J43" s="26">
        <f t="shared" si="1"/>
        <v>11.061233588338041</v>
      </c>
      <c r="K43" s="26">
        <v>9.730395184432597</v>
      </c>
      <c r="L43" s="47">
        <v>1.330838403905444</v>
      </c>
    </row>
    <row r="44" spans="1:12" ht="13.5">
      <c r="A44" s="1" t="s">
        <v>50</v>
      </c>
      <c r="B44" s="8" t="s">
        <v>51</v>
      </c>
      <c r="C44" s="9"/>
      <c r="D44" s="25">
        <v>78552.49188227803</v>
      </c>
      <c r="E44" s="26">
        <v>52539.060322137586</v>
      </c>
      <c r="F44" s="26">
        <v>26013.431560140427</v>
      </c>
      <c r="G44" s="26">
        <f t="shared" si="0"/>
        <v>1.289046958722778</v>
      </c>
      <c r="H44" s="26">
        <v>1.1131205511194477</v>
      </c>
      <c r="I44" s="26">
        <v>0.17592640760333014</v>
      </c>
      <c r="J44" s="26">
        <f t="shared" si="1"/>
        <v>1.823737374586363</v>
      </c>
      <c r="K44" s="26">
        <v>1.4171459969559812</v>
      </c>
      <c r="L44" s="47">
        <v>0.4065913776303817</v>
      </c>
    </row>
    <row r="45" spans="1:12" ht="13.5">
      <c r="A45" s="1" t="s">
        <v>52</v>
      </c>
      <c r="B45" s="8" t="s">
        <v>53</v>
      </c>
      <c r="C45" s="9"/>
      <c r="D45" s="25">
        <v>77173.60688462417</v>
      </c>
      <c r="E45" s="26">
        <v>59637.21182759631</v>
      </c>
      <c r="F45" s="26">
        <v>17536.39505702792</v>
      </c>
      <c r="G45" s="26">
        <f t="shared" si="0"/>
        <v>0.7239344194524858</v>
      </c>
      <c r="H45" s="26">
        <v>0.6562205992804713</v>
      </c>
      <c r="I45" s="26">
        <v>0.06771382017201455</v>
      </c>
      <c r="J45" s="26">
        <f t="shared" si="1"/>
        <v>0.9803602764851591</v>
      </c>
      <c r="K45" s="26">
        <v>0.8237539058516825</v>
      </c>
      <c r="L45" s="47">
        <v>0.15660637063347665</v>
      </c>
    </row>
    <row r="46" spans="1:12" ht="13.5">
      <c r="A46" s="1" t="s">
        <v>54</v>
      </c>
      <c r="B46" s="8" t="s">
        <v>55</v>
      </c>
      <c r="C46" s="9"/>
      <c r="D46" s="25">
        <v>24992.360400830134</v>
      </c>
      <c r="E46" s="26">
        <v>17159.813241115302</v>
      </c>
      <c r="F46" s="26">
        <v>7832.547159714809</v>
      </c>
      <c r="G46" s="26">
        <f t="shared" si="0"/>
        <v>0.03286182541273361</v>
      </c>
      <c r="H46" s="26">
        <v>0.019325075958188154</v>
      </c>
      <c r="I46" s="26">
        <v>0.013536749454545452</v>
      </c>
      <c r="J46" s="26">
        <f t="shared" si="1"/>
        <v>0.0553267310516313</v>
      </c>
      <c r="K46" s="26">
        <v>0.02411761923344948</v>
      </c>
      <c r="L46" s="47">
        <v>0.03120911181818182</v>
      </c>
    </row>
    <row r="47" spans="1:12" ht="13.5">
      <c r="A47" s="1" t="s">
        <v>56</v>
      </c>
      <c r="B47" s="8" t="s">
        <v>57</v>
      </c>
      <c r="C47" s="9"/>
      <c r="D47" s="25">
        <v>42789.47386748857</v>
      </c>
      <c r="E47" s="26">
        <v>27565.76412499906</v>
      </c>
      <c r="F47" s="26">
        <v>15223.709742489526</v>
      </c>
      <c r="G47" s="26">
        <f t="shared" si="0"/>
        <v>1.7499072007166068</v>
      </c>
      <c r="H47" s="26">
        <v>1.5069082595335732</v>
      </c>
      <c r="I47" s="26">
        <v>0.24299894118303358</v>
      </c>
      <c r="J47" s="26">
        <f t="shared" si="1"/>
        <v>2.339882845656102</v>
      </c>
      <c r="K47" s="26">
        <v>1.784673820434201</v>
      </c>
      <c r="L47" s="47">
        <v>0.5552090252219009</v>
      </c>
    </row>
    <row r="48" spans="1:12" ht="13.5">
      <c r="A48" s="1" t="s">
        <v>58</v>
      </c>
      <c r="B48" s="8" t="s">
        <v>59</v>
      </c>
      <c r="C48" s="9"/>
      <c r="D48" s="25">
        <v>68252.45339443457</v>
      </c>
      <c r="E48" s="26">
        <v>55056.71744057633</v>
      </c>
      <c r="F48" s="26">
        <v>13195.735953858235</v>
      </c>
      <c r="G48" s="26">
        <f t="shared" si="0"/>
        <v>1.333649865747001</v>
      </c>
      <c r="H48" s="26">
        <v>1.2795954941475276</v>
      </c>
      <c r="I48" s="26">
        <v>0.0540543715994735</v>
      </c>
      <c r="J48" s="26">
        <f t="shared" si="1"/>
        <v>1.6614573175799816</v>
      </c>
      <c r="K48" s="26">
        <v>1.5370231082358026</v>
      </c>
      <c r="L48" s="47">
        <v>0.12443420934417908</v>
      </c>
    </row>
    <row r="49" spans="1:12" ht="13.5">
      <c r="A49" s="1" t="s">
        <v>60</v>
      </c>
      <c r="B49" s="8" t="s">
        <v>61</v>
      </c>
      <c r="C49" s="9"/>
      <c r="D49" s="25">
        <v>46330.04319047342</v>
      </c>
      <c r="E49" s="26">
        <v>29160.046242664877</v>
      </c>
      <c r="F49" s="26">
        <v>17169.996947808606</v>
      </c>
      <c r="G49" s="26">
        <f t="shared" si="0"/>
        <v>10.481507961865187</v>
      </c>
      <c r="H49" s="26">
        <v>8.133799160294362</v>
      </c>
      <c r="I49" s="26">
        <v>2.3477088015708256</v>
      </c>
      <c r="J49" s="26">
        <f t="shared" si="1"/>
        <v>15.460406307369148</v>
      </c>
      <c r="K49" s="26">
        <v>10.06287557536985</v>
      </c>
      <c r="L49" s="47">
        <v>5.397530731999297</v>
      </c>
    </row>
    <row r="50" spans="1:12" ht="13.5">
      <c r="A50" s="1" t="s">
        <v>62</v>
      </c>
      <c r="B50" s="8" t="s">
        <v>63</v>
      </c>
      <c r="C50" s="9"/>
      <c r="D50" s="25">
        <v>48565.64464426859</v>
      </c>
      <c r="E50" s="26">
        <v>36164.564120741416</v>
      </c>
      <c r="F50" s="26">
        <v>12401.080523527142</v>
      </c>
      <c r="G50" s="26">
        <f t="shared" si="0"/>
        <v>0</v>
      </c>
      <c r="H50" s="26">
        <v>0</v>
      </c>
      <c r="I50" s="26">
        <v>0</v>
      </c>
      <c r="J50" s="26">
        <f t="shared" si="1"/>
        <v>0</v>
      </c>
      <c r="K50" s="26">
        <v>0</v>
      </c>
      <c r="L50" s="47">
        <v>0</v>
      </c>
    </row>
    <row r="51" spans="1:12" ht="13.5">
      <c r="A51" s="1" t="s">
        <v>64</v>
      </c>
      <c r="B51" s="8" t="s">
        <v>65</v>
      </c>
      <c r="C51" s="9"/>
      <c r="D51" s="25">
        <v>42809.44587395118</v>
      </c>
      <c r="E51" s="26">
        <v>28578.656100823333</v>
      </c>
      <c r="F51" s="26">
        <v>14230.789773127883</v>
      </c>
      <c r="G51" s="26">
        <f t="shared" si="0"/>
        <v>2.89940776386195</v>
      </c>
      <c r="H51" s="26">
        <v>2.777809247245797</v>
      </c>
      <c r="I51" s="26">
        <v>0.12159851661615326</v>
      </c>
      <c r="J51" s="26">
        <f t="shared" si="1"/>
        <v>3.3158177333566528</v>
      </c>
      <c r="K51" s="26">
        <v>3.0352071971201693</v>
      </c>
      <c r="L51" s="47">
        <v>0.28061053623648347</v>
      </c>
    </row>
    <row r="52" spans="1:12" ht="13.5">
      <c r="A52" s="1" t="s">
        <v>66</v>
      </c>
      <c r="B52" s="8" t="s">
        <v>67</v>
      </c>
      <c r="C52" s="9"/>
      <c r="D52" s="25">
        <v>68347.8816620669</v>
      </c>
      <c r="E52" s="26">
        <v>44332.98095662834</v>
      </c>
      <c r="F52" s="26">
        <v>24014.90070543863</v>
      </c>
      <c r="G52" s="26">
        <f t="shared" si="0"/>
        <v>5.662723358535849</v>
      </c>
      <c r="H52" s="26">
        <v>5.3923117101197375</v>
      </c>
      <c r="I52" s="26">
        <v>0.27041164841611154</v>
      </c>
      <c r="J52" s="26">
        <f t="shared" si="1"/>
        <v>7.244662902600781</v>
      </c>
      <c r="K52" s="26">
        <v>6.622287660257127</v>
      </c>
      <c r="L52" s="47">
        <v>0.6223752423436537</v>
      </c>
    </row>
    <row r="53" spans="1:12" ht="13.5">
      <c r="A53" s="1" t="s">
        <v>68</v>
      </c>
      <c r="B53" s="8" t="s">
        <v>69</v>
      </c>
      <c r="C53" s="9"/>
      <c r="D53" s="25">
        <v>38473.100493289756</v>
      </c>
      <c r="E53" s="26">
        <v>27415.810538265312</v>
      </c>
      <c r="F53" s="26">
        <v>11057.289955024433</v>
      </c>
      <c r="G53" s="26">
        <f t="shared" si="0"/>
        <v>2.109524959778782</v>
      </c>
      <c r="H53" s="26">
        <v>1.7174557162664223</v>
      </c>
      <c r="I53" s="26">
        <v>0.3920692435123596</v>
      </c>
      <c r="J53" s="26">
        <f t="shared" si="1"/>
        <v>3.0282534380170265</v>
      </c>
      <c r="K53" s="26">
        <v>2.124923690977954</v>
      </c>
      <c r="L53" s="47">
        <v>0.9033297470390727</v>
      </c>
    </row>
    <row r="54" spans="1:12" ht="13.5">
      <c r="A54" s="1" t="s">
        <v>70</v>
      </c>
      <c r="B54" s="8" t="s">
        <v>71</v>
      </c>
      <c r="C54" s="9"/>
      <c r="D54" s="25">
        <v>30788.839715742124</v>
      </c>
      <c r="E54" s="26">
        <v>21996.205040506557</v>
      </c>
      <c r="F54" s="26">
        <v>8792.634675235568</v>
      </c>
      <c r="G54" s="26">
        <f t="shared" si="0"/>
        <v>3.7298118614872227</v>
      </c>
      <c r="H54" s="26">
        <v>3.33750923639324</v>
      </c>
      <c r="I54" s="26">
        <v>0.3923026250939825</v>
      </c>
      <c r="J54" s="26">
        <f t="shared" si="1"/>
        <v>5.108196512899058</v>
      </c>
      <c r="K54" s="26">
        <v>4.200587772871467</v>
      </c>
      <c r="L54" s="47">
        <v>0.907608740027591</v>
      </c>
    </row>
    <row r="55" spans="1:12" ht="13.5">
      <c r="A55" s="1" t="s">
        <v>72</v>
      </c>
      <c r="B55" s="8" t="s">
        <v>73</v>
      </c>
      <c r="C55" s="9"/>
      <c r="D55" s="25">
        <v>39890.15413194026</v>
      </c>
      <c r="E55" s="26">
        <v>33038.72152375073</v>
      </c>
      <c r="F55" s="26">
        <v>6851.43260818949</v>
      </c>
      <c r="G55" s="26">
        <f t="shared" si="0"/>
        <v>1.0830394989954248</v>
      </c>
      <c r="H55" s="26">
        <v>1.0425435213620717</v>
      </c>
      <c r="I55" s="26">
        <v>0.040495977633353074</v>
      </c>
      <c r="J55" s="26">
        <f t="shared" si="1"/>
        <v>1.297256412134294</v>
      </c>
      <c r="K55" s="26">
        <v>1.204636178084597</v>
      </c>
      <c r="L55" s="47">
        <v>0.09262023404969688</v>
      </c>
    </row>
    <row r="56" spans="1:12" ht="13.5">
      <c r="A56" s="1" t="s">
        <v>74</v>
      </c>
      <c r="B56" s="8" t="s">
        <v>75</v>
      </c>
      <c r="C56" s="9"/>
      <c r="D56" s="25">
        <v>42035.719086503894</v>
      </c>
      <c r="E56" s="26">
        <v>27998.028710152277</v>
      </c>
      <c r="F56" s="26">
        <v>14037.690376351618</v>
      </c>
      <c r="G56" s="26">
        <f t="shared" si="0"/>
        <v>0</v>
      </c>
      <c r="H56" s="26">
        <v>0</v>
      </c>
      <c r="I56" s="26">
        <v>0</v>
      </c>
      <c r="J56" s="26">
        <f t="shared" si="1"/>
        <v>0</v>
      </c>
      <c r="K56" s="26">
        <v>0</v>
      </c>
      <c r="L56" s="47">
        <v>0</v>
      </c>
    </row>
    <row r="57" spans="1:12" ht="13.5">
      <c r="A57" s="1" t="s">
        <v>76</v>
      </c>
      <c r="B57" s="8" t="s">
        <v>77</v>
      </c>
      <c r="C57" s="9"/>
      <c r="D57" s="25">
        <v>32556.248623087962</v>
      </c>
      <c r="E57" s="26">
        <v>21251.497045214695</v>
      </c>
      <c r="F57" s="26">
        <v>11304.751577873256</v>
      </c>
      <c r="G57" s="26">
        <f t="shared" si="0"/>
        <v>0</v>
      </c>
      <c r="H57" s="26">
        <v>0</v>
      </c>
      <c r="I57" s="26">
        <v>0</v>
      </c>
      <c r="J57" s="26">
        <f t="shared" si="1"/>
        <v>0</v>
      </c>
      <c r="K57" s="26">
        <v>0</v>
      </c>
      <c r="L57" s="47">
        <v>0</v>
      </c>
    </row>
    <row r="58" spans="1:12" ht="13.5">
      <c r="A58" s="1" t="s">
        <v>78</v>
      </c>
      <c r="B58" s="8" t="s">
        <v>79</v>
      </c>
      <c r="C58" s="9"/>
      <c r="D58" s="25">
        <v>22850.381609671957</v>
      </c>
      <c r="E58" s="26">
        <v>14503.182763180308</v>
      </c>
      <c r="F58" s="26">
        <v>8347.198846491647</v>
      </c>
      <c r="G58" s="26">
        <f t="shared" si="0"/>
        <v>0</v>
      </c>
      <c r="H58" s="26">
        <v>0</v>
      </c>
      <c r="I58" s="26">
        <v>0</v>
      </c>
      <c r="J58" s="26">
        <f t="shared" si="1"/>
        <v>0</v>
      </c>
      <c r="K58" s="26">
        <v>0</v>
      </c>
      <c r="L58" s="47">
        <v>0</v>
      </c>
    </row>
    <row r="59" spans="1:12" ht="13.5">
      <c r="A59" s="1" t="s">
        <v>80</v>
      </c>
      <c r="B59" s="8" t="s">
        <v>81</v>
      </c>
      <c r="C59" s="9"/>
      <c r="D59" s="25">
        <v>21111.90570260623</v>
      </c>
      <c r="E59" s="26">
        <v>16563.181671781913</v>
      </c>
      <c r="F59" s="26">
        <v>4548.724030824304</v>
      </c>
      <c r="G59" s="26">
        <f t="shared" si="0"/>
        <v>0</v>
      </c>
      <c r="H59" s="26">
        <v>0</v>
      </c>
      <c r="I59" s="26">
        <v>0</v>
      </c>
      <c r="J59" s="26">
        <f t="shared" si="1"/>
        <v>0</v>
      </c>
      <c r="K59" s="26">
        <v>0</v>
      </c>
      <c r="L59" s="47">
        <v>0</v>
      </c>
    </row>
    <row r="60" spans="1:12" ht="13.5">
      <c r="A60" s="1" t="s">
        <v>82</v>
      </c>
      <c r="B60" s="8" t="s">
        <v>83</v>
      </c>
      <c r="C60" s="9"/>
      <c r="D60" s="25">
        <v>197723.73065527354</v>
      </c>
      <c r="E60" s="26">
        <v>110984.39029957545</v>
      </c>
      <c r="F60" s="26">
        <v>86739.34035569798</v>
      </c>
      <c r="G60" s="26">
        <f t="shared" si="0"/>
        <v>2.119549194707566</v>
      </c>
      <c r="H60" s="26">
        <v>2.065419026444072</v>
      </c>
      <c r="I60" s="26">
        <v>0.054130168263493914</v>
      </c>
      <c r="J60" s="26">
        <f t="shared" si="1"/>
        <v>2.4590977709110695</v>
      </c>
      <c r="K60" s="26">
        <v>2.333863304069613</v>
      </c>
      <c r="L60" s="47">
        <v>0.12523446684145637</v>
      </c>
    </row>
    <row r="61" spans="1:12" ht="13.5">
      <c r="A61" s="1" t="s">
        <v>84</v>
      </c>
      <c r="B61" s="8" t="s">
        <v>85</v>
      </c>
      <c r="C61" s="9"/>
      <c r="D61" s="25">
        <v>23129.2944790154</v>
      </c>
      <c r="E61" s="26">
        <v>18483.48782239714</v>
      </c>
      <c r="F61" s="26">
        <v>4645.8066566182615</v>
      </c>
      <c r="G61" s="26">
        <f t="shared" si="0"/>
        <v>1.1225464478318432</v>
      </c>
      <c r="H61" s="26">
        <v>1.0416502599727038</v>
      </c>
      <c r="I61" s="26">
        <v>0.08089618785913942</v>
      </c>
      <c r="J61" s="26">
        <f t="shared" si="1"/>
        <v>1.3222406358444567</v>
      </c>
      <c r="K61" s="26">
        <v>1.1374059092291204</v>
      </c>
      <c r="L61" s="47">
        <v>0.1848347266153362</v>
      </c>
    </row>
    <row r="62" spans="1:12" ht="13.5">
      <c r="A62" s="1" t="s">
        <v>86</v>
      </c>
      <c r="B62" s="8" t="s">
        <v>87</v>
      </c>
      <c r="C62" s="9"/>
      <c r="D62" s="25">
        <v>19878.29778911705</v>
      </c>
      <c r="E62" s="26">
        <v>14089.287212098707</v>
      </c>
      <c r="F62" s="26">
        <v>5789.010577018348</v>
      </c>
      <c r="G62" s="26">
        <f t="shared" si="0"/>
        <v>1.1599626578456816</v>
      </c>
      <c r="H62" s="26">
        <v>1.0789770021391425</v>
      </c>
      <c r="I62" s="26">
        <v>0.08098565570653904</v>
      </c>
      <c r="J62" s="26">
        <f t="shared" si="1"/>
        <v>1.551732080569335</v>
      </c>
      <c r="K62" s="26">
        <v>1.3650970014427122</v>
      </c>
      <c r="L62" s="47">
        <v>0.1866350791266228</v>
      </c>
    </row>
    <row r="63" spans="1:12" ht="13.5">
      <c r="A63" s="1" t="s">
        <v>88</v>
      </c>
      <c r="B63" s="8" t="s">
        <v>89</v>
      </c>
      <c r="C63" s="9"/>
      <c r="D63" s="25">
        <v>32430.869355962026</v>
      </c>
      <c r="E63" s="26">
        <v>21878.680751313288</v>
      </c>
      <c r="F63" s="26">
        <v>10552.18860464871</v>
      </c>
      <c r="G63" s="26">
        <f t="shared" si="0"/>
        <v>1.6547846662869492</v>
      </c>
      <c r="H63" s="26">
        <v>1.6412568802236247</v>
      </c>
      <c r="I63" s="26">
        <v>0.013527786063324537</v>
      </c>
      <c r="J63" s="26">
        <f t="shared" si="1"/>
        <v>2.016984080817357</v>
      </c>
      <c r="K63" s="26">
        <v>1.985768551250075</v>
      </c>
      <c r="L63" s="47">
        <v>0.031215529567282324</v>
      </c>
    </row>
    <row r="64" spans="1:12" ht="13.5">
      <c r="A64" s="1" t="s">
        <v>90</v>
      </c>
      <c r="B64" s="8" t="s">
        <v>91</v>
      </c>
      <c r="C64" s="9"/>
      <c r="D64" s="25">
        <v>21573.725249857307</v>
      </c>
      <c r="E64" s="26">
        <v>12899.947238534163</v>
      </c>
      <c r="F64" s="26">
        <v>8673.778011323142</v>
      </c>
      <c r="G64" s="26">
        <f t="shared" si="0"/>
        <v>0.5706626802918905</v>
      </c>
      <c r="H64" s="26">
        <v>0.5571503013847166</v>
      </c>
      <c r="I64" s="26">
        <v>0.013512378907173911</v>
      </c>
      <c r="J64" s="26">
        <f t="shared" si="1"/>
        <v>0.7155211608648593</v>
      </c>
      <c r="K64" s="26">
        <v>0.6845545423392071</v>
      </c>
      <c r="L64" s="47">
        <v>0.030966618525652176</v>
      </c>
    </row>
    <row r="65" spans="1:12" ht="13.5">
      <c r="A65" s="1" t="s">
        <v>92</v>
      </c>
      <c r="B65" s="8" t="s">
        <v>93</v>
      </c>
      <c r="C65" s="9"/>
      <c r="D65" s="25">
        <v>20430.445577880124</v>
      </c>
      <c r="E65" s="26">
        <v>14637.187488856684</v>
      </c>
      <c r="F65" s="26">
        <v>5793.258089023474</v>
      </c>
      <c r="G65" s="26">
        <f t="shared" si="0"/>
        <v>2.9842567535789772</v>
      </c>
      <c r="H65" s="26">
        <v>2.666527732455151</v>
      </c>
      <c r="I65" s="26">
        <v>0.31772902112382617</v>
      </c>
      <c r="J65" s="26">
        <f t="shared" si="1"/>
        <v>3.749187155648523</v>
      </c>
      <c r="K65" s="26">
        <v>3.0276828044585207</v>
      </c>
      <c r="L65" s="47">
        <v>0.7215043511900023</v>
      </c>
    </row>
    <row r="66" spans="1:12" ht="13.5">
      <c r="A66" s="1" t="s">
        <v>94</v>
      </c>
      <c r="B66" s="8" t="s">
        <v>95</v>
      </c>
      <c r="C66" s="9" t="s">
        <v>138</v>
      </c>
      <c r="D66" s="25">
        <v>5038.985638845885</v>
      </c>
      <c r="E66" s="26">
        <v>3791.3460270664214</v>
      </c>
      <c r="F66" s="26">
        <v>1247.6396117794652</v>
      </c>
      <c r="G66" s="26">
        <f t="shared" si="0"/>
        <v>0.09661879532967034</v>
      </c>
      <c r="H66" s="26">
        <v>0.09661879532967034</v>
      </c>
      <c r="I66" s="26">
        <v>0</v>
      </c>
      <c r="J66" s="26">
        <f t="shared" si="1"/>
        <v>0.12022844835164836</v>
      </c>
      <c r="K66" s="26">
        <v>0.12022844835164836</v>
      </c>
      <c r="L66" s="47">
        <v>0</v>
      </c>
    </row>
    <row r="67" spans="1:12" ht="13.5">
      <c r="A67" s="1" t="s">
        <v>96</v>
      </c>
      <c r="B67" s="8" t="s">
        <v>97</v>
      </c>
      <c r="C67" s="9" t="s">
        <v>139</v>
      </c>
      <c r="D67" s="25">
        <v>11779.09506984223</v>
      </c>
      <c r="E67" s="26">
        <v>7253.999813031288</v>
      </c>
      <c r="F67" s="26">
        <v>4525.095256810943</v>
      </c>
      <c r="G67" s="26">
        <f t="shared" si="0"/>
        <v>0.5527717281665401</v>
      </c>
      <c r="H67" s="26">
        <v>0.5527717281665401</v>
      </c>
      <c r="I67" s="26">
        <v>0</v>
      </c>
      <c r="J67" s="26">
        <f t="shared" si="1"/>
        <v>0.7086315927758459</v>
      </c>
      <c r="K67" s="26">
        <v>0.7086315927758459</v>
      </c>
      <c r="L67" s="47">
        <v>0</v>
      </c>
    </row>
    <row r="68" spans="1:12" ht="13.5">
      <c r="A68" s="1" t="s">
        <v>98</v>
      </c>
      <c r="B68" s="8" t="s">
        <v>97</v>
      </c>
      <c r="C68" s="9" t="s">
        <v>140</v>
      </c>
      <c r="D68" s="25">
        <v>7371.104583407548</v>
      </c>
      <c r="E68" s="26">
        <v>5378.273830255331</v>
      </c>
      <c r="F68" s="26">
        <v>1992.8307531522123</v>
      </c>
      <c r="G68" s="26">
        <f aca="true" t="shared" si="2" ref="G68:G75">SUM(H68:I68)</f>
        <v>0.025817142857142858</v>
      </c>
      <c r="H68" s="26">
        <v>0.025817142857142858</v>
      </c>
      <c r="I68" s="26">
        <v>0</v>
      </c>
      <c r="J68" s="26">
        <f aca="true" t="shared" si="3" ref="J68:J75">SUM(K68:L68)</f>
        <v>0.03430575023689879</v>
      </c>
      <c r="K68" s="26">
        <v>0.03430575023689879</v>
      </c>
      <c r="L68" s="47">
        <v>0</v>
      </c>
    </row>
    <row r="69" spans="1:12" ht="13.5">
      <c r="A69" s="1" t="s">
        <v>99</v>
      </c>
      <c r="B69" s="8" t="s">
        <v>100</v>
      </c>
      <c r="C69" s="9" t="s">
        <v>141</v>
      </c>
      <c r="D69" s="25">
        <v>8338.589574121203</v>
      </c>
      <c r="E69" s="26">
        <v>5661.7264933582455</v>
      </c>
      <c r="F69" s="26">
        <v>2676.8630807629575</v>
      </c>
      <c r="G69" s="26">
        <f t="shared" si="2"/>
        <v>0</v>
      </c>
      <c r="H69" s="26">
        <v>0</v>
      </c>
      <c r="I69" s="26">
        <v>0</v>
      </c>
      <c r="J69" s="26">
        <f t="shared" si="3"/>
        <v>0</v>
      </c>
      <c r="K69" s="26">
        <v>0</v>
      </c>
      <c r="L69" s="47">
        <v>0</v>
      </c>
    </row>
    <row r="70" spans="1:12" ht="13.5">
      <c r="A70" s="1" t="s">
        <v>101</v>
      </c>
      <c r="B70" s="8" t="s">
        <v>102</v>
      </c>
      <c r="C70" s="9" t="s">
        <v>142</v>
      </c>
      <c r="D70" s="25">
        <v>17666.12155864583</v>
      </c>
      <c r="E70" s="26">
        <v>12631.225617292324</v>
      </c>
      <c r="F70" s="26">
        <v>5034.8959413535</v>
      </c>
      <c r="G70" s="26">
        <f t="shared" si="2"/>
        <v>0.2953223120624134</v>
      </c>
      <c r="H70" s="26">
        <v>0.17362433154993742</v>
      </c>
      <c r="I70" s="26">
        <v>0.12169798051247596</v>
      </c>
      <c r="J70" s="26">
        <f t="shared" si="3"/>
        <v>0.49599132346971</v>
      </c>
      <c r="K70" s="26">
        <v>0.2156903660146169</v>
      </c>
      <c r="L70" s="47">
        <v>0.2803009574550931</v>
      </c>
    </row>
    <row r="71" spans="1:12" ht="13.5">
      <c r="A71" s="1" t="s">
        <v>103</v>
      </c>
      <c r="B71" s="8" t="s">
        <v>102</v>
      </c>
      <c r="C71" s="9" t="s">
        <v>143</v>
      </c>
      <c r="D71" s="25">
        <v>3216.2910037454003</v>
      </c>
      <c r="E71" s="26">
        <v>2321.9117365399234</v>
      </c>
      <c r="F71" s="26">
        <v>894.3792672054764</v>
      </c>
      <c r="G71" s="26">
        <f t="shared" si="2"/>
        <v>0</v>
      </c>
      <c r="H71" s="26">
        <v>0</v>
      </c>
      <c r="I71" s="26">
        <v>0</v>
      </c>
      <c r="J71" s="26">
        <f t="shared" si="3"/>
        <v>0</v>
      </c>
      <c r="K71" s="26">
        <v>0</v>
      </c>
      <c r="L71" s="47">
        <v>0</v>
      </c>
    </row>
    <row r="72" spans="1:12" ht="13.5">
      <c r="A72" s="1" t="s">
        <v>104</v>
      </c>
      <c r="B72" s="8" t="s">
        <v>102</v>
      </c>
      <c r="C72" s="9" t="s">
        <v>144</v>
      </c>
      <c r="D72" s="25">
        <v>8544.782116482667</v>
      </c>
      <c r="E72" s="26">
        <v>6466.700513146288</v>
      </c>
      <c r="F72" s="26">
        <v>2078.081603336374</v>
      </c>
      <c r="G72" s="26">
        <f t="shared" si="2"/>
        <v>4.581058208967174</v>
      </c>
      <c r="H72" s="26">
        <v>4.244636180457128</v>
      </c>
      <c r="I72" s="26">
        <v>0.33642202851004593</v>
      </c>
      <c r="J72" s="26">
        <f t="shared" si="3"/>
        <v>5.241427195095832</v>
      </c>
      <c r="K72" s="26">
        <v>4.49336465701086</v>
      </c>
      <c r="L72" s="47">
        <v>0.7480625380849724</v>
      </c>
    </row>
    <row r="73" spans="1:12" ht="13.5">
      <c r="A73" s="1" t="s">
        <v>105</v>
      </c>
      <c r="B73" s="264" t="s">
        <v>106</v>
      </c>
      <c r="C73" s="9" t="s">
        <v>145</v>
      </c>
      <c r="D73" s="25">
        <v>5268.846351036748</v>
      </c>
      <c r="E73" s="26">
        <v>3818.918275389227</v>
      </c>
      <c r="F73" s="26">
        <v>1449.9280756475225</v>
      </c>
      <c r="G73" s="26">
        <f t="shared" si="2"/>
        <v>1.8097697979543397</v>
      </c>
      <c r="H73" s="26">
        <v>1.0801317974498388</v>
      </c>
      <c r="I73" s="26">
        <v>0.729638000504501</v>
      </c>
      <c r="J73" s="26">
        <f t="shared" si="3"/>
        <v>3.0489855137799386</v>
      </c>
      <c r="K73" s="26">
        <v>1.3730227325521422</v>
      </c>
      <c r="L73" s="47">
        <v>1.6759627812277964</v>
      </c>
    </row>
    <row r="74" spans="1:12" ht="13.5">
      <c r="A74" s="1" t="s">
        <v>107</v>
      </c>
      <c r="B74" s="264" t="s">
        <v>106</v>
      </c>
      <c r="C74" s="9" t="s">
        <v>146</v>
      </c>
      <c r="D74" s="25">
        <v>9027.536860471042</v>
      </c>
      <c r="E74" s="26">
        <v>5848.147282534043</v>
      </c>
      <c r="F74" s="26">
        <v>3179.3895779369946</v>
      </c>
      <c r="G74" s="26">
        <f t="shared" si="2"/>
        <v>3.4817061551219357</v>
      </c>
      <c r="H74" s="26">
        <v>2.8606837458019543</v>
      </c>
      <c r="I74" s="26">
        <v>0.6210224093199816</v>
      </c>
      <c r="J74" s="26">
        <f t="shared" si="3"/>
        <v>4.940049933519445</v>
      </c>
      <c r="K74" s="26">
        <v>3.5171237992614754</v>
      </c>
      <c r="L74" s="47">
        <v>1.42292613425797</v>
      </c>
    </row>
    <row r="75" spans="1:12" ht="14.25" thickBot="1">
      <c r="A75" s="1" t="s">
        <v>108</v>
      </c>
      <c r="B75" s="265" t="s">
        <v>106</v>
      </c>
      <c r="C75" s="51" t="s">
        <v>147</v>
      </c>
      <c r="D75" s="30">
        <v>4523.507142289796</v>
      </c>
      <c r="E75" s="31">
        <v>3334.418850781789</v>
      </c>
      <c r="F75" s="31">
        <v>1189.0882915080058</v>
      </c>
      <c r="G75" s="31">
        <f t="shared" si="2"/>
        <v>3.898230425443266</v>
      </c>
      <c r="H75" s="31">
        <v>3.601062712328006</v>
      </c>
      <c r="I75" s="31">
        <v>0.2971677131152597</v>
      </c>
      <c r="J75" s="31">
        <f t="shared" si="3"/>
        <v>4.943917289517797</v>
      </c>
      <c r="K75" s="31">
        <v>4.263528788585979</v>
      </c>
      <c r="L75" s="48">
        <v>0.6803885009318182</v>
      </c>
    </row>
    <row r="76" spans="2:12" ht="14.25" thickBot="1">
      <c r="B76" s="391"/>
      <c r="C76" s="52"/>
      <c r="D76" s="53"/>
      <c r="E76" s="53"/>
      <c r="F76" s="53"/>
      <c r="G76" s="50"/>
      <c r="H76" s="50"/>
      <c r="I76" s="50"/>
      <c r="J76" s="50"/>
      <c r="K76" s="50"/>
      <c r="L76" s="50"/>
    </row>
    <row r="77" spans="2:12" ht="14.25" thickBot="1">
      <c r="B77" s="432" t="s">
        <v>157</v>
      </c>
      <c r="C77" s="433"/>
      <c r="D77" s="400">
        <f aca="true" t="shared" si="4" ref="D77:L77">SUM(D81:D83)</f>
        <v>2530161.9485421567</v>
      </c>
      <c r="E77" s="258">
        <f t="shared" si="4"/>
        <v>1697122.971110802</v>
      </c>
      <c r="F77" s="258">
        <f t="shared" si="4"/>
        <v>833038.9774313548</v>
      </c>
      <c r="G77" s="258">
        <f t="shared" si="4"/>
        <v>78.55172155697475</v>
      </c>
      <c r="H77" s="258">
        <f t="shared" si="4"/>
        <v>68.64345789377239</v>
      </c>
      <c r="I77" s="258">
        <f t="shared" si="4"/>
        <v>9.908263663202346</v>
      </c>
      <c r="J77" s="258">
        <f t="shared" si="4"/>
        <v>104.76872162990988</v>
      </c>
      <c r="K77" s="258">
        <f t="shared" si="4"/>
        <v>82.00869891271259</v>
      </c>
      <c r="L77" s="259">
        <f t="shared" si="4"/>
        <v>22.760022717197295</v>
      </c>
    </row>
    <row r="78" spans="2:12" ht="14.25" thickBot="1">
      <c r="B78" s="391"/>
      <c r="C78" s="52"/>
      <c r="D78" s="53"/>
      <c r="E78" s="53"/>
      <c r="F78" s="53"/>
      <c r="G78" s="50"/>
      <c r="H78" s="50"/>
      <c r="I78" s="50"/>
      <c r="J78" s="50"/>
      <c r="K78" s="50"/>
      <c r="L78" s="50"/>
    </row>
    <row r="79" spans="2:12" ht="13.5">
      <c r="B79" s="429" t="s">
        <v>412</v>
      </c>
      <c r="C79" s="430"/>
      <c r="D79" s="427" t="s">
        <v>158</v>
      </c>
      <c r="E79" s="428"/>
      <c r="F79" s="428"/>
      <c r="G79" s="428" t="s">
        <v>166</v>
      </c>
      <c r="H79" s="428"/>
      <c r="I79" s="428"/>
      <c r="J79" s="428" t="s">
        <v>167</v>
      </c>
      <c r="K79" s="428"/>
      <c r="L79" s="430"/>
    </row>
    <row r="80" spans="2:12" ht="14.25" thickBot="1">
      <c r="B80" s="423"/>
      <c r="C80" s="424"/>
      <c r="D80" s="90" t="s">
        <v>174</v>
      </c>
      <c r="E80" s="18" t="s">
        <v>175</v>
      </c>
      <c r="F80" s="18" t="s">
        <v>176</v>
      </c>
      <c r="G80" s="18" t="s">
        <v>174</v>
      </c>
      <c r="H80" s="18" t="s">
        <v>175</v>
      </c>
      <c r="I80" s="18" t="s">
        <v>176</v>
      </c>
      <c r="J80" s="18" t="s">
        <v>174</v>
      </c>
      <c r="K80" s="18" t="s">
        <v>175</v>
      </c>
      <c r="L80" s="45" t="s">
        <v>176</v>
      </c>
    </row>
    <row r="81" spans="2:12" ht="13.5">
      <c r="B81" s="429" t="s">
        <v>154</v>
      </c>
      <c r="C81" s="430"/>
      <c r="D81" s="36">
        <f>SUM(D4:D27)</f>
        <v>543860.0324971775</v>
      </c>
      <c r="E81" s="37">
        <f>SUM(E4:E27)</f>
        <v>333558.6422911618</v>
      </c>
      <c r="F81" s="37">
        <f>SUM(F4:F27)</f>
        <v>210301.39020601555</v>
      </c>
      <c r="G81" s="37">
        <f aca="true" t="shared" si="5" ref="G81:L81">SUM(G4:G27)</f>
        <v>0</v>
      </c>
      <c r="H81" s="37">
        <f t="shared" si="5"/>
        <v>0</v>
      </c>
      <c r="I81" s="37">
        <f t="shared" si="5"/>
        <v>0</v>
      </c>
      <c r="J81" s="37">
        <f t="shared" si="5"/>
        <v>0</v>
      </c>
      <c r="K81" s="37">
        <f t="shared" si="5"/>
        <v>0</v>
      </c>
      <c r="L81" s="49">
        <f t="shared" si="5"/>
        <v>0</v>
      </c>
    </row>
    <row r="82" spans="2:12" ht="14.25" thickBot="1">
      <c r="B82" s="423" t="s">
        <v>155</v>
      </c>
      <c r="C82" s="424"/>
      <c r="D82" s="30">
        <f>SUM(D28:D34)</f>
        <v>258754.99300514007</v>
      </c>
      <c r="E82" s="31">
        <f>SUM(E28:E34)</f>
        <v>185938.7624413817</v>
      </c>
      <c r="F82" s="31">
        <f>SUM(F28:F34)</f>
        <v>72816.23056375845</v>
      </c>
      <c r="G82" s="31">
        <f aca="true" t="shared" si="6" ref="G82:L82">SUM(G28:G34)</f>
        <v>5.189838673875354</v>
      </c>
      <c r="H82" s="31">
        <f t="shared" si="6"/>
        <v>5.122273579294383</v>
      </c>
      <c r="I82" s="31">
        <f t="shared" si="6"/>
        <v>0.06756509458097149</v>
      </c>
      <c r="J82" s="31">
        <f t="shared" si="6"/>
        <v>6.075474360192996</v>
      </c>
      <c r="K82" s="31">
        <f t="shared" si="6"/>
        <v>5.920072259322661</v>
      </c>
      <c r="L82" s="48">
        <f t="shared" si="6"/>
        <v>0.1554021008703335</v>
      </c>
    </row>
    <row r="83" spans="2:12" ht="13.5" hidden="1">
      <c r="B83" s="425" t="s">
        <v>156</v>
      </c>
      <c r="C83" s="426"/>
      <c r="D83" s="20">
        <f>SUM(D35:D75)</f>
        <v>1727546.9230398391</v>
      </c>
      <c r="E83" s="21">
        <f>SUM(E35:E75)</f>
        <v>1177625.5663782584</v>
      </c>
      <c r="F83" s="21">
        <f>SUM(F35:F75)</f>
        <v>549921.3566615809</v>
      </c>
      <c r="G83" s="21">
        <f aca="true" t="shared" si="7" ref="G83:L83">SUM(G35:G75)</f>
        <v>73.3618828830994</v>
      </c>
      <c r="H83" s="21">
        <f t="shared" si="7"/>
        <v>63.52118431447801</v>
      </c>
      <c r="I83" s="21">
        <f t="shared" si="7"/>
        <v>9.840698568621375</v>
      </c>
      <c r="J83" s="21">
        <f t="shared" si="7"/>
        <v>98.69324726971688</v>
      </c>
      <c r="K83" s="21">
        <f t="shared" si="7"/>
        <v>76.08862665338992</v>
      </c>
      <c r="L83" s="46">
        <f t="shared" si="7"/>
        <v>22.60462061632696</v>
      </c>
    </row>
    <row r="84" spans="2:12" ht="6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ht="13.5">
      <c r="B85" s="1" t="s">
        <v>384</v>
      </c>
    </row>
    <row r="87" ht="13.5">
      <c r="B87" s="4"/>
    </row>
  </sheetData>
  <sheetProtection/>
  <mergeCells count="12">
    <mergeCell ref="J2:L2"/>
    <mergeCell ref="B2:C3"/>
    <mergeCell ref="D2:F2"/>
    <mergeCell ref="B77:C77"/>
    <mergeCell ref="G2:I2"/>
    <mergeCell ref="B82:C82"/>
    <mergeCell ref="B83:C83"/>
    <mergeCell ref="D79:F79"/>
    <mergeCell ref="G79:I79"/>
    <mergeCell ref="J79:L79"/>
    <mergeCell ref="B81:C81"/>
    <mergeCell ref="B79:C80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&amp;C&amp;14&amp;P+4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87"/>
  <sheetViews>
    <sheetView showGridLines="0" view="pageBreakPreview" zoomScale="75" zoomScaleNormal="75" zoomScaleSheetLayoutView="75" zoomScalePageLayoutView="0" workbookViewId="0" topLeftCell="A1">
      <selection activeCell="L21" sqref="L21"/>
    </sheetView>
  </sheetViews>
  <sheetFormatPr defaultColWidth="9.140625" defaultRowHeight="15"/>
  <cols>
    <col min="2" max="2" width="7.140625" style="0" customWidth="1"/>
    <col min="3" max="3" width="7.57421875" style="0" customWidth="1"/>
    <col min="4" max="8" width="9.140625" style="0" customWidth="1"/>
    <col min="12" max="12" width="16.57421875" style="0" customWidth="1"/>
  </cols>
  <sheetData>
    <row r="1" s="293" customFormat="1" ht="14.25" thickBot="1">
      <c r="B1" s="293" t="s">
        <v>227</v>
      </c>
    </row>
    <row r="2" spans="2:8" ht="13.5">
      <c r="B2" s="429" t="s">
        <v>409</v>
      </c>
      <c r="C2" s="430"/>
      <c r="D2" s="431" t="s">
        <v>222</v>
      </c>
      <c r="E2" s="431"/>
      <c r="F2" s="427"/>
      <c r="G2" s="428" t="s">
        <v>166</v>
      </c>
      <c r="H2" s="430"/>
    </row>
    <row r="3" spans="2:8" ht="14.25" thickBot="1">
      <c r="B3" s="423"/>
      <c r="C3" s="424"/>
      <c r="D3" s="171" t="s">
        <v>174</v>
      </c>
      <c r="E3" s="173" t="s">
        <v>175</v>
      </c>
      <c r="F3" s="173" t="s">
        <v>176</v>
      </c>
      <c r="G3" s="173" t="s">
        <v>220</v>
      </c>
      <c r="H3" s="167" t="s">
        <v>221</v>
      </c>
    </row>
    <row r="4" spans="1:8" ht="13.5">
      <c r="A4" s="1" t="s">
        <v>0</v>
      </c>
      <c r="B4" s="15" t="s">
        <v>1</v>
      </c>
      <c r="C4" s="16" t="s">
        <v>308</v>
      </c>
      <c r="D4" s="20">
        <v>17861.237739665918</v>
      </c>
      <c r="E4" s="21">
        <v>7419.286815003113</v>
      </c>
      <c r="F4" s="21">
        <v>10441.950924662806</v>
      </c>
      <c r="G4" s="37">
        <v>1</v>
      </c>
      <c r="H4" s="49">
        <v>1</v>
      </c>
    </row>
    <row r="5" spans="1:8" ht="13.5">
      <c r="A5" s="1" t="s">
        <v>2</v>
      </c>
      <c r="B5" s="8" t="s">
        <v>1</v>
      </c>
      <c r="C5" s="9" t="s">
        <v>109</v>
      </c>
      <c r="D5" s="25">
        <v>16347.106536222493</v>
      </c>
      <c r="E5" s="26">
        <v>10235.351938565243</v>
      </c>
      <c r="F5" s="26">
        <v>6111.754597657251</v>
      </c>
      <c r="G5" s="26">
        <v>11</v>
      </c>
      <c r="H5" s="46">
        <v>11</v>
      </c>
    </row>
    <row r="6" spans="1:8" ht="13.5">
      <c r="A6" s="1" t="s">
        <v>3</v>
      </c>
      <c r="B6" s="8" t="s">
        <v>1</v>
      </c>
      <c r="C6" s="9" t="s">
        <v>110</v>
      </c>
      <c r="D6" s="25">
        <v>13392.47405584709</v>
      </c>
      <c r="E6" s="26">
        <v>8215.616041391562</v>
      </c>
      <c r="F6" s="26">
        <v>5176.858014455532</v>
      </c>
      <c r="G6" s="26">
        <v>5</v>
      </c>
      <c r="H6" s="46">
        <v>5</v>
      </c>
    </row>
    <row r="7" spans="1:8" ht="13.5">
      <c r="A7" s="1" t="s">
        <v>4</v>
      </c>
      <c r="B7" s="8" t="s">
        <v>1</v>
      </c>
      <c r="C7" s="9" t="s">
        <v>111</v>
      </c>
      <c r="D7" s="25">
        <v>13109.300802372825</v>
      </c>
      <c r="E7" s="26">
        <v>8008.5845299656585</v>
      </c>
      <c r="F7" s="26">
        <v>5100.716272407161</v>
      </c>
      <c r="G7" s="26">
        <v>8</v>
      </c>
      <c r="H7" s="46">
        <v>8</v>
      </c>
    </row>
    <row r="8" spans="1:8" ht="13.5">
      <c r="A8" s="1" t="s">
        <v>5</v>
      </c>
      <c r="B8" s="8" t="s">
        <v>1</v>
      </c>
      <c r="C8" s="9" t="s">
        <v>112</v>
      </c>
      <c r="D8" s="25">
        <v>17496.55695879928</v>
      </c>
      <c r="E8" s="26">
        <v>5306.12307458075</v>
      </c>
      <c r="F8" s="26">
        <v>12190.433884218528</v>
      </c>
      <c r="G8" s="26">
        <v>0</v>
      </c>
      <c r="H8" s="46">
        <v>0</v>
      </c>
    </row>
    <row r="9" spans="1:8" ht="13.5">
      <c r="A9" s="1" t="s">
        <v>6</v>
      </c>
      <c r="B9" s="8" t="s">
        <v>1</v>
      </c>
      <c r="C9" s="9" t="s">
        <v>113</v>
      </c>
      <c r="D9" s="25">
        <v>10912.537138952726</v>
      </c>
      <c r="E9" s="26">
        <v>3530.2946374475555</v>
      </c>
      <c r="F9" s="26">
        <v>7382.242501505174</v>
      </c>
      <c r="G9" s="26">
        <v>2</v>
      </c>
      <c r="H9" s="46">
        <v>2</v>
      </c>
    </row>
    <row r="10" spans="1:8" ht="13.5">
      <c r="A10" s="1" t="s">
        <v>7</v>
      </c>
      <c r="B10" s="8" t="s">
        <v>1</v>
      </c>
      <c r="C10" s="9" t="s">
        <v>114</v>
      </c>
      <c r="D10" s="25">
        <v>16354.404186851636</v>
      </c>
      <c r="E10" s="26">
        <v>9078.462401494591</v>
      </c>
      <c r="F10" s="26">
        <v>7275.941785357051</v>
      </c>
      <c r="G10" s="26">
        <v>8</v>
      </c>
      <c r="H10" s="46">
        <v>8</v>
      </c>
    </row>
    <row r="11" spans="1:8" ht="13.5">
      <c r="A11" s="1" t="s">
        <v>8</v>
      </c>
      <c r="B11" s="8" t="s">
        <v>1</v>
      </c>
      <c r="C11" s="9" t="s">
        <v>115</v>
      </c>
      <c r="D11" s="25">
        <v>16222.411697438007</v>
      </c>
      <c r="E11" s="26">
        <v>9606.331571695247</v>
      </c>
      <c r="F11" s="26">
        <v>6616.080125742758</v>
      </c>
      <c r="G11" s="26">
        <v>7</v>
      </c>
      <c r="H11" s="46">
        <v>8</v>
      </c>
    </row>
    <row r="12" spans="1:8" ht="13.5">
      <c r="A12" s="1" t="s">
        <v>9</v>
      </c>
      <c r="B12" s="8" t="s">
        <v>1</v>
      </c>
      <c r="C12" s="9" t="s">
        <v>116</v>
      </c>
      <c r="D12" s="25">
        <v>11834.348475664287</v>
      </c>
      <c r="E12" s="26">
        <v>5222.307160756983</v>
      </c>
      <c r="F12" s="26">
        <v>6612.04131490731</v>
      </c>
      <c r="G12" s="26">
        <v>0</v>
      </c>
      <c r="H12" s="46">
        <v>0</v>
      </c>
    </row>
    <row r="13" spans="1:8" ht="13.5">
      <c r="A13" s="1" t="s">
        <v>10</v>
      </c>
      <c r="B13" s="8" t="s">
        <v>1</v>
      </c>
      <c r="C13" s="9" t="s">
        <v>117</v>
      </c>
      <c r="D13" s="25">
        <v>7471.200749057904</v>
      </c>
      <c r="E13" s="26">
        <v>2387.5443038549456</v>
      </c>
      <c r="F13" s="26">
        <v>5083.656445202961</v>
      </c>
      <c r="G13" s="26">
        <v>0</v>
      </c>
      <c r="H13" s="46">
        <v>0</v>
      </c>
    </row>
    <row r="14" spans="1:8" ht="13.5">
      <c r="A14" s="1" t="s">
        <v>11</v>
      </c>
      <c r="B14" s="8" t="s">
        <v>1</v>
      </c>
      <c r="C14" s="9" t="s">
        <v>118</v>
      </c>
      <c r="D14" s="25">
        <v>21431.33880854827</v>
      </c>
      <c r="E14" s="26">
        <v>14378.420594620908</v>
      </c>
      <c r="F14" s="26">
        <v>7052.918213927344</v>
      </c>
      <c r="G14" s="26">
        <v>5</v>
      </c>
      <c r="H14" s="46">
        <v>5</v>
      </c>
    </row>
    <row r="15" spans="1:8" ht="13.5">
      <c r="A15" s="1" t="s">
        <v>12</v>
      </c>
      <c r="B15" s="8" t="s">
        <v>1</v>
      </c>
      <c r="C15" s="9" t="s">
        <v>119</v>
      </c>
      <c r="D15" s="25">
        <v>31146.980163374985</v>
      </c>
      <c r="E15" s="26">
        <v>19127.691923865623</v>
      </c>
      <c r="F15" s="26">
        <v>12019.28823950938</v>
      </c>
      <c r="G15" s="26">
        <v>6</v>
      </c>
      <c r="H15" s="46">
        <v>6</v>
      </c>
    </row>
    <row r="16" spans="1:8" ht="13.5">
      <c r="A16" s="1" t="s">
        <v>13</v>
      </c>
      <c r="B16" s="8" t="s">
        <v>1</v>
      </c>
      <c r="C16" s="9" t="s">
        <v>120</v>
      </c>
      <c r="D16" s="25">
        <v>28628.869047842563</v>
      </c>
      <c r="E16" s="26">
        <v>18076.83188276326</v>
      </c>
      <c r="F16" s="26">
        <v>10552.0371650793</v>
      </c>
      <c r="G16" s="26">
        <v>9</v>
      </c>
      <c r="H16" s="46">
        <v>10</v>
      </c>
    </row>
    <row r="17" spans="1:8" ht="13.5">
      <c r="A17" s="1" t="s">
        <v>14</v>
      </c>
      <c r="B17" s="8" t="s">
        <v>1</v>
      </c>
      <c r="C17" s="9" t="s">
        <v>121</v>
      </c>
      <c r="D17" s="25">
        <v>22879.176035414905</v>
      </c>
      <c r="E17" s="26">
        <v>15002.796709456583</v>
      </c>
      <c r="F17" s="26">
        <v>7876.379325958314</v>
      </c>
      <c r="G17" s="26">
        <v>499</v>
      </c>
      <c r="H17" s="46">
        <v>500</v>
      </c>
    </row>
    <row r="18" spans="1:8" ht="13.5">
      <c r="A18" s="1" t="s">
        <v>15</v>
      </c>
      <c r="B18" s="8" t="s">
        <v>1</v>
      </c>
      <c r="C18" s="9" t="s">
        <v>122</v>
      </c>
      <c r="D18" s="25">
        <v>41997.34445987544</v>
      </c>
      <c r="E18" s="26">
        <v>28934.61003698097</v>
      </c>
      <c r="F18" s="26">
        <v>13062.73442289448</v>
      </c>
      <c r="G18" s="26">
        <v>1824</v>
      </c>
      <c r="H18" s="46">
        <v>1825</v>
      </c>
    </row>
    <row r="19" spans="1:8" ht="13.5">
      <c r="A19" s="1" t="s">
        <v>16</v>
      </c>
      <c r="B19" s="8" t="s">
        <v>1</v>
      </c>
      <c r="C19" s="9" t="s">
        <v>123</v>
      </c>
      <c r="D19" s="25">
        <v>25035.010838620743</v>
      </c>
      <c r="E19" s="26">
        <v>17996.741338015123</v>
      </c>
      <c r="F19" s="26">
        <v>7038.269500605619</v>
      </c>
      <c r="G19" s="26">
        <v>2155</v>
      </c>
      <c r="H19" s="46">
        <v>697</v>
      </c>
    </row>
    <row r="20" spans="1:8" ht="13.5">
      <c r="A20" s="1" t="s">
        <v>17</v>
      </c>
      <c r="B20" s="8" t="s">
        <v>1</v>
      </c>
      <c r="C20" s="9" t="s">
        <v>124</v>
      </c>
      <c r="D20" s="25">
        <v>28783.926238219537</v>
      </c>
      <c r="E20" s="26">
        <v>19100.460103272395</v>
      </c>
      <c r="F20" s="26">
        <v>9683.466134947153</v>
      </c>
      <c r="G20" s="26">
        <v>672</v>
      </c>
      <c r="H20" s="46">
        <v>672</v>
      </c>
    </row>
    <row r="21" spans="1:8" ht="13.5">
      <c r="A21" s="1" t="s">
        <v>18</v>
      </c>
      <c r="B21" s="8" t="s">
        <v>1</v>
      </c>
      <c r="C21" s="9" t="s">
        <v>125</v>
      </c>
      <c r="D21" s="25">
        <v>19819.81336193841</v>
      </c>
      <c r="E21" s="26">
        <v>13768.812973934733</v>
      </c>
      <c r="F21" s="26">
        <v>6051.000388003664</v>
      </c>
      <c r="G21" s="26">
        <v>3</v>
      </c>
      <c r="H21" s="46">
        <v>3</v>
      </c>
    </row>
    <row r="22" spans="1:8" ht="13.5">
      <c r="A22" s="1" t="s">
        <v>19</v>
      </c>
      <c r="B22" s="8" t="s">
        <v>1</v>
      </c>
      <c r="C22" s="9" t="s">
        <v>126</v>
      </c>
      <c r="D22" s="25">
        <v>26737.476678125953</v>
      </c>
      <c r="E22" s="26">
        <v>17423.875798291807</v>
      </c>
      <c r="F22" s="26">
        <v>9313.600879834143</v>
      </c>
      <c r="G22" s="26">
        <v>3</v>
      </c>
      <c r="H22" s="46">
        <v>4</v>
      </c>
    </row>
    <row r="23" spans="1:8" ht="13.5">
      <c r="A23" s="1" t="s">
        <v>20</v>
      </c>
      <c r="B23" s="8" t="s">
        <v>1</v>
      </c>
      <c r="C23" s="9" t="s">
        <v>127</v>
      </c>
      <c r="D23" s="25">
        <v>19790.817674611917</v>
      </c>
      <c r="E23" s="26">
        <v>12520.2668272967</v>
      </c>
      <c r="F23" s="26">
        <v>7270.550847315225</v>
      </c>
      <c r="G23" s="26">
        <v>289</v>
      </c>
      <c r="H23" s="46">
        <v>289</v>
      </c>
    </row>
    <row r="24" spans="1:8" ht="13.5">
      <c r="A24" s="1" t="s">
        <v>21</v>
      </c>
      <c r="B24" s="8" t="s">
        <v>1</v>
      </c>
      <c r="C24" s="9" t="s">
        <v>128</v>
      </c>
      <c r="D24" s="25">
        <v>32394.71289223203</v>
      </c>
      <c r="E24" s="26">
        <v>20740.312838455815</v>
      </c>
      <c r="F24" s="26">
        <v>11654.400053776222</v>
      </c>
      <c r="G24" s="26">
        <v>2122</v>
      </c>
      <c r="H24" s="46">
        <v>2122</v>
      </c>
    </row>
    <row r="25" spans="1:8" ht="13.5">
      <c r="A25" s="1" t="s">
        <v>22</v>
      </c>
      <c r="B25" s="8" t="s">
        <v>1</v>
      </c>
      <c r="C25" s="9" t="s">
        <v>129</v>
      </c>
      <c r="D25" s="25">
        <v>37579.32678797178</v>
      </c>
      <c r="E25" s="26">
        <v>25578.57768483212</v>
      </c>
      <c r="F25" s="26">
        <v>12000.74910313963</v>
      </c>
      <c r="G25" s="26">
        <v>2</v>
      </c>
      <c r="H25" s="46">
        <v>2</v>
      </c>
    </row>
    <row r="26" spans="1:8" ht="13.5">
      <c r="A26" s="1" t="s">
        <v>23</v>
      </c>
      <c r="B26" s="8" t="s">
        <v>1</v>
      </c>
      <c r="C26" s="9" t="s">
        <v>130</v>
      </c>
      <c r="D26" s="25">
        <v>36940.71812086184</v>
      </c>
      <c r="E26" s="26">
        <v>20874.26199381033</v>
      </c>
      <c r="F26" s="26">
        <v>16066.456127051499</v>
      </c>
      <c r="G26" s="26">
        <v>5</v>
      </c>
      <c r="H26" s="46">
        <v>5</v>
      </c>
    </row>
    <row r="27" spans="1:8" ht="14.25" thickBot="1">
      <c r="A27" s="1" t="s">
        <v>24</v>
      </c>
      <c r="B27" s="10" t="s">
        <v>1</v>
      </c>
      <c r="C27" s="11" t="s">
        <v>131</v>
      </c>
      <c r="D27" s="30">
        <v>29692.943048666893</v>
      </c>
      <c r="E27" s="31">
        <v>21025.07911080983</v>
      </c>
      <c r="F27" s="31">
        <v>8667.863937857072</v>
      </c>
      <c r="G27" s="31">
        <v>7</v>
      </c>
      <c r="H27" s="207">
        <v>8</v>
      </c>
    </row>
    <row r="28" spans="1:8" ht="13.5">
      <c r="A28" s="1" t="s">
        <v>25</v>
      </c>
      <c r="B28" s="6" t="s">
        <v>309</v>
      </c>
      <c r="C28" s="7" t="s">
        <v>132</v>
      </c>
      <c r="D28" s="36">
        <v>50520.56120301623</v>
      </c>
      <c r="E28" s="37">
        <v>34271.31902307328</v>
      </c>
      <c r="F28" s="37">
        <v>16249.242179942961</v>
      </c>
      <c r="G28" s="37">
        <v>8</v>
      </c>
      <c r="H28" s="49">
        <v>8</v>
      </c>
    </row>
    <row r="29" spans="1:8" ht="13.5">
      <c r="A29" s="1" t="s">
        <v>26</v>
      </c>
      <c r="B29" s="8" t="s">
        <v>309</v>
      </c>
      <c r="C29" s="9" t="s">
        <v>133</v>
      </c>
      <c r="D29" s="25">
        <v>40748.127703518614</v>
      </c>
      <c r="E29" s="26">
        <v>31839.17834356641</v>
      </c>
      <c r="F29" s="26">
        <v>8908.949359952223</v>
      </c>
      <c r="G29" s="26">
        <v>0</v>
      </c>
      <c r="H29" s="46">
        <v>0</v>
      </c>
    </row>
    <row r="30" spans="1:8" ht="13.5">
      <c r="A30" s="1" t="s">
        <v>27</v>
      </c>
      <c r="B30" s="8" t="s">
        <v>309</v>
      </c>
      <c r="C30" s="9" t="s">
        <v>134</v>
      </c>
      <c r="D30" s="25">
        <v>31510.87438630571</v>
      </c>
      <c r="E30" s="26">
        <v>25287.478445045424</v>
      </c>
      <c r="F30" s="26">
        <v>6223.395941260296</v>
      </c>
      <c r="G30" s="26">
        <v>0</v>
      </c>
      <c r="H30" s="46">
        <v>0</v>
      </c>
    </row>
    <row r="31" spans="1:8" ht="13.5">
      <c r="A31" s="1" t="s">
        <v>28</v>
      </c>
      <c r="B31" s="8" t="s">
        <v>309</v>
      </c>
      <c r="C31" s="9" t="s">
        <v>113</v>
      </c>
      <c r="D31" s="25">
        <v>49378.530036337375</v>
      </c>
      <c r="E31" s="26">
        <v>36927.06281867452</v>
      </c>
      <c r="F31" s="26">
        <v>12451.467217662846</v>
      </c>
      <c r="G31" s="26">
        <v>3157</v>
      </c>
      <c r="H31" s="46">
        <v>3157</v>
      </c>
    </row>
    <row r="32" spans="1:8" ht="13.5">
      <c r="A32" s="1" t="s">
        <v>29</v>
      </c>
      <c r="B32" s="8" t="s">
        <v>309</v>
      </c>
      <c r="C32" s="9" t="s">
        <v>135</v>
      </c>
      <c r="D32" s="25">
        <v>34449.64665540829</v>
      </c>
      <c r="E32" s="26">
        <v>20094.581921879573</v>
      </c>
      <c r="F32" s="26">
        <v>14355.064733528758</v>
      </c>
      <c r="G32" s="26">
        <v>0</v>
      </c>
      <c r="H32" s="46">
        <v>0</v>
      </c>
    </row>
    <row r="33" spans="1:8" ht="13.5">
      <c r="A33" s="1" t="s">
        <v>30</v>
      </c>
      <c r="B33" s="8" t="s">
        <v>309</v>
      </c>
      <c r="C33" s="9" t="s">
        <v>136</v>
      </c>
      <c r="D33" s="25">
        <v>34243.781579400216</v>
      </c>
      <c r="E33" s="26">
        <v>24537.901711278024</v>
      </c>
      <c r="F33" s="26">
        <v>9705.8798681222</v>
      </c>
      <c r="G33" s="26">
        <v>0</v>
      </c>
      <c r="H33" s="46">
        <v>0</v>
      </c>
    </row>
    <row r="34" spans="1:8" ht="14.25" thickBot="1">
      <c r="A34" s="1" t="s">
        <v>31</v>
      </c>
      <c r="B34" s="10" t="s">
        <v>309</v>
      </c>
      <c r="C34" s="11" t="s">
        <v>137</v>
      </c>
      <c r="D34" s="30">
        <v>17903.471441153633</v>
      </c>
      <c r="E34" s="31">
        <v>12981.240177864469</v>
      </c>
      <c r="F34" s="31">
        <v>4922.231263289169</v>
      </c>
      <c r="G34" s="31">
        <v>0</v>
      </c>
      <c r="H34" s="207">
        <v>0</v>
      </c>
    </row>
    <row r="35" spans="1:8" ht="13.5">
      <c r="A35" s="1" t="s">
        <v>32</v>
      </c>
      <c r="B35" s="6" t="s">
        <v>33</v>
      </c>
      <c r="C35" s="7"/>
      <c r="D35" s="36">
        <v>65286.98232890632</v>
      </c>
      <c r="E35" s="37">
        <v>45750.52912870261</v>
      </c>
      <c r="F35" s="37">
        <v>19536.453200203807</v>
      </c>
      <c r="G35" s="37">
        <v>0</v>
      </c>
      <c r="H35" s="49">
        <v>0</v>
      </c>
    </row>
    <row r="36" spans="1:8" ht="13.5">
      <c r="A36" s="1" t="s">
        <v>34</v>
      </c>
      <c r="B36" s="8" t="s">
        <v>35</v>
      </c>
      <c r="C36" s="9"/>
      <c r="D36" s="25">
        <v>77522.88855111765</v>
      </c>
      <c r="E36" s="26">
        <v>52164.98681752575</v>
      </c>
      <c r="F36" s="26">
        <v>25357.90173359193</v>
      </c>
      <c r="G36" s="26">
        <v>2</v>
      </c>
      <c r="H36" s="46">
        <v>2</v>
      </c>
    </row>
    <row r="37" spans="1:8" ht="13.5">
      <c r="A37" s="1" t="s">
        <v>36</v>
      </c>
      <c r="B37" s="8" t="s">
        <v>37</v>
      </c>
      <c r="C37" s="9"/>
      <c r="D37" s="25">
        <v>34131.69031046348</v>
      </c>
      <c r="E37" s="26">
        <v>18863.502371197148</v>
      </c>
      <c r="F37" s="26">
        <v>15268.187939266305</v>
      </c>
      <c r="G37" s="26">
        <v>0</v>
      </c>
      <c r="H37" s="46">
        <v>0</v>
      </c>
    </row>
    <row r="38" spans="1:8" ht="13.5">
      <c r="A38" s="1" t="s">
        <v>38</v>
      </c>
      <c r="B38" s="8" t="s">
        <v>39</v>
      </c>
      <c r="C38" s="9"/>
      <c r="D38" s="25">
        <v>72201.7512095869</v>
      </c>
      <c r="E38" s="26">
        <v>44935.59834628091</v>
      </c>
      <c r="F38" s="26">
        <v>27266.152863306008</v>
      </c>
      <c r="G38" s="26">
        <v>3</v>
      </c>
      <c r="H38" s="46">
        <v>0</v>
      </c>
    </row>
    <row r="39" spans="1:8" ht="13.5">
      <c r="A39" s="1" t="s">
        <v>40</v>
      </c>
      <c r="B39" s="8" t="s">
        <v>41</v>
      </c>
      <c r="C39" s="9"/>
      <c r="D39" s="25">
        <v>29782.188126647754</v>
      </c>
      <c r="E39" s="26">
        <v>19643.541871048674</v>
      </c>
      <c r="F39" s="26">
        <v>10138.646255599071</v>
      </c>
      <c r="G39" s="26">
        <v>0</v>
      </c>
      <c r="H39" s="46">
        <v>0</v>
      </c>
    </row>
    <row r="40" spans="1:8" ht="13.5">
      <c r="A40" s="1" t="s">
        <v>42</v>
      </c>
      <c r="B40" s="8" t="s">
        <v>43</v>
      </c>
      <c r="C40" s="9"/>
      <c r="D40" s="25">
        <v>104831.59547552138</v>
      </c>
      <c r="E40" s="26">
        <v>73603.04454100505</v>
      </c>
      <c r="F40" s="26">
        <v>31228.55093451632</v>
      </c>
      <c r="G40" s="26">
        <v>3</v>
      </c>
      <c r="H40" s="46">
        <v>3</v>
      </c>
    </row>
    <row r="41" spans="1:8" ht="13.5">
      <c r="A41" s="1" t="s">
        <v>44</v>
      </c>
      <c r="B41" s="8" t="s">
        <v>45</v>
      </c>
      <c r="C41" s="9"/>
      <c r="D41" s="25">
        <v>32301.485139477198</v>
      </c>
      <c r="E41" s="26">
        <v>23379.829737654156</v>
      </c>
      <c r="F41" s="26">
        <v>8921.655401823087</v>
      </c>
      <c r="G41" s="26">
        <v>0</v>
      </c>
      <c r="H41" s="46">
        <v>0</v>
      </c>
    </row>
    <row r="42" spans="1:8" ht="13.5">
      <c r="A42" s="1" t="s">
        <v>46</v>
      </c>
      <c r="B42" s="8" t="s">
        <v>47</v>
      </c>
      <c r="C42" s="9"/>
      <c r="D42" s="25">
        <v>48446.39263826574</v>
      </c>
      <c r="E42" s="26">
        <v>35144.093715114366</v>
      </c>
      <c r="F42" s="26">
        <v>13302.298923151375</v>
      </c>
      <c r="G42" s="26">
        <v>19822</v>
      </c>
      <c r="H42" s="46">
        <v>19026</v>
      </c>
    </row>
    <row r="43" spans="1:8" ht="13.5">
      <c r="A43" s="1" t="s">
        <v>48</v>
      </c>
      <c r="B43" s="8" t="s">
        <v>49</v>
      </c>
      <c r="C43" s="9"/>
      <c r="D43" s="25">
        <v>141580.97509060134</v>
      </c>
      <c r="E43" s="26">
        <v>101699.34892742526</v>
      </c>
      <c r="F43" s="26">
        <v>39881.626163176115</v>
      </c>
      <c r="G43" s="26">
        <v>4</v>
      </c>
      <c r="H43" s="46">
        <v>4</v>
      </c>
    </row>
    <row r="44" spans="1:8" ht="13.5">
      <c r="A44" s="1" t="s">
        <v>50</v>
      </c>
      <c r="B44" s="8" t="s">
        <v>51</v>
      </c>
      <c r="C44" s="9"/>
      <c r="D44" s="25">
        <v>78552.49188227803</v>
      </c>
      <c r="E44" s="26">
        <v>52539.060322137586</v>
      </c>
      <c r="F44" s="26">
        <v>26013.431560140427</v>
      </c>
      <c r="G44" s="26">
        <v>0</v>
      </c>
      <c r="H44" s="46">
        <v>0</v>
      </c>
    </row>
    <row r="45" spans="1:8" ht="13.5">
      <c r="A45" s="1" t="s">
        <v>52</v>
      </c>
      <c r="B45" s="8" t="s">
        <v>53</v>
      </c>
      <c r="C45" s="9"/>
      <c r="D45" s="25">
        <v>77173.60688462417</v>
      </c>
      <c r="E45" s="26">
        <v>59637.21182759631</v>
      </c>
      <c r="F45" s="26">
        <v>17536.39505702792</v>
      </c>
      <c r="G45" s="26">
        <v>11085</v>
      </c>
      <c r="H45" s="46">
        <v>11085</v>
      </c>
    </row>
    <row r="46" spans="1:8" ht="13.5">
      <c r="A46" s="1" t="s">
        <v>54</v>
      </c>
      <c r="B46" s="8" t="s">
        <v>55</v>
      </c>
      <c r="C46" s="9"/>
      <c r="D46" s="25">
        <v>24992.360400830134</v>
      </c>
      <c r="E46" s="26">
        <v>17159.813241115302</v>
      </c>
      <c r="F46" s="26">
        <v>7832.547159714809</v>
      </c>
      <c r="G46" s="26">
        <v>0</v>
      </c>
      <c r="H46" s="46">
        <v>0</v>
      </c>
    </row>
    <row r="47" spans="1:8" ht="13.5">
      <c r="A47" s="1" t="s">
        <v>56</v>
      </c>
      <c r="B47" s="8" t="s">
        <v>57</v>
      </c>
      <c r="C47" s="9"/>
      <c r="D47" s="25">
        <v>42789.47386748857</v>
      </c>
      <c r="E47" s="26">
        <v>27565.76412499906</v>
      </c>
      <c r="F47" s="26">
        <v>15223.709742489526</v>
      </c>
      <c r="G47" s="26">
        <v>0</v>
      </c>
      <c r="H47" s="46">
        <v>0</v>
      </c>
    </row>
    <row r="48" spans="1:8" ht="13.5">
      <c r="A48" s="1" t="s">
        <v>58</v>
      </c>
      <c r="B48" s="8" t="s">
        <v>59</v>
      </c>
      <c r="C48" s="9"/>
      <c r="D48" s="25">
        <v>68252.45339443457</v>
      </c>
      <c r="E48" s="26">
        <v>55056.71744057633</v>
      </c>
      <c r="F48" s="26">
        <v>13195.735953858235</v>
      </c>
      <c r="G48" s="26">
        <v>10071</v>
      </c>
      <c r="H48" s="46">
        <v>10071</v>
      </c>
    </row>
    <row r="49" spans="1:8" ht="13.5">
      <c r="A49" s="1" t="s">
        <v>60</v>
      </c>
      <c r="B49" s="8" t="s">
        <v>61</v>
      </c>
      <c r="C49" s="9"/>
      <c r="D49" s="25">
        <v>46330.04319047342</v>
      </c>
      <c r="E49" s="26">
        <v>29160.046242664877</v>
      </c>
      <c r="F49" s="26">
        <v>17169.996947808606</v>
      </c>
      <c r="G49" s="26">
        <v>0</v>
      </c>
      <c r="H49" s="46">
        <v>0</v>
      </c>
    </row>
    <row r="50" spans="1:8" ht="13.5">
      <c r="A50" s="1" t="s">
        <v>62</v>
      </c>
      <c r="B50" s="8" t="s">
        <v>63</v>
      </c>
      <c r="C50" s="9"/>
      <c r="D50" s="25">
        <v>48565.64464426859</v>
      </c>
      <c r="E50" s="26">
        <v>36164.564120741416</v>
      </c>
      <c r="F50" s="26">
        <v>12401.080523527142</v>
      </c>
      <c r="G50" s="26">
        <v>0</v>
      </c>
      <c r="H50" s="46">
        <v>0</v>
      </c>
    </row>
    <row r="51" spans="1:8" ht="13.5">
      <c r="A51" s="1" t="s">
        <v>64</v>
      </c>
      <c r="B51" s="8" t="s">
        <v>65</v>
      </c>
      <c r="C51" s="9"/>
      <c r="D51" s="25">
        <v>42809.44587395118</v>
      </c>
      <c r="E51" s="26">
        <v>28578.656100823333</v>
      </c>
      <c r="F51" s="26">
        <v>14230.789773127883</v>
      </c>
      <c r="G51" s="26">
        <v>607</v>
      </c>
      <c r="H51" s="46">
        <v>607</v>
      </c>
    </row>
    <row r="52" spans="1:8" ht="13.5">
      <c r="A52" s="1" t="s">
        <v>66</v>
      </c>
      <c r="B52" s="8" t="s">
        <v>67</v>
      </c>
      <c r="C52" s="9"/>
      <c r="D52" s="25">
        <v>68347.8816620669</v>
      </c>
      <c r="E52" s="26">
        <v>44332.98095662834</v>
      </c>
      <c r="F52" s="26">
        <v>24014.90070543863</v>
      </c>
      <c r="G52" s="26">
        <v>0</v>
      </c>
      <c r="H52" s="46">
        <v>0</v>
      </c>
    </row>
    <row r="53" spans="1:8" ht="13.5">
      <c r="A53" s="1" t="s">
        <v>68</v>
      </c>
      <c r="B53" s="8" t="s">
        <v>69</v>
      </c>
      <c r="C53" s="9"/>
      <c r="D53" s="25">
        <v>38473.100493289756</v>
      </c>
      <c r="E53" s="26">
        <v>27415.810538265312</v>
      </c>
      <c r="F53" s="26">
        <v>11057.289955024433</v>
      </c>
      <c r="G53" s="26">
        <v>0</v>
      </c>
      <c r="H53" s="46">
        <v>0</v>
      </c>
    </row>
    <row r="54" spans="1:8" ht="13.5">
      <c r="A54" s="1" t="s">
        <v>70</v>
      </c>
      <c r="B54" s="8" t="s">
        <v>71</v>
      </c>
      <c r="C54" s="9"/>
      <c r="D54" s="25">
        <v>30788.839715742124</v>
      </c>
      <c r="E54" s="26">
        <v>21996.205040506557</v>
      </c>
      <c r="F54" s="26">
        <v>8792.634675235568</v>
      </c>
      <c r="G54" s="26">
        <v>0</v>
      </c>
      <c r="H54" s="46">
        <v>0</v>
      </c>
    </row>
    <row r="55" spans="1:8" ht="13.5">
      <c r="A55" s="1" t="s">
        <v>72</v>
      </c>
      <c r="B55" s="8" t="s">
        <v>73</v>
      </c>
      <c r="C55" s="9"/>
      <c r="D55" s="25">
        <v>39890.15413194026</v>
      </c>
      <c r="E55" s="26">
        <v>33038.72152375073</v>
      </c>
      <c r="F55" s="26">
        <v>6851.43260818949</v>
      </c>
      <c r="G55" s="26">
        <v>0</v>
      </c>
      <c r="H55" s="46">
        <v>0</v>
      </c>
    </row>
    <row r="56" spans="1:8" ht="13.5">
      <c r="A56" s="1" t="s">
        <v>74</v>
      </c>
      <c r="B56" s="8" t="s">
        <v>75</v>
      </c>
      <c r="C56" s="9"/>
      <c r="D56" s="25">
        <v>42035.719086503894</v>
      </c>
      <c r="E56" s="26">
        <v>27998.028710152277</v>
      </c>
      <c r="F56" s="26">
        <v>14037.690376351618</v>
      </c>
      <c r="G56" s="26">
        <v>6485</v>
      </c>
      <c r="H56" s="46">
        <v>6485</v>
      </c>
    </row>
    <row r="57" spans="1:8" ht="13.5">
      <c r="A57" s="1" t="s">
        <v>76</v>
      </c>
      <c r="B57" s="8" t="s">
        <v>77</v>
      </c>
      <c r="C57" s="9"/>
      <c r="D57" s="25">
        <v>32556.248623087962</v>
      </c>
      <c r="E57" s="26">
        <v>21251.497045214695</v>
      </c>
      <c r="F57" s="26">
        <v>11304.751577873256</v>
      </c>
      <c r="G57" s="26">
        <v>0</v>
      </c>
      <c r="H57" s="46">
        <v>0</v>
      </c>
    </row>
    <row r="58" spans="1:8" ht="13.5">
      <c r="A58" s="1" t="s">
        <v>78</v>
      </c>
      <c r="B58" s="8" t="s">
        <v>79</v>
      </c>
      <c r="C58" s="9"/>
      <c r="D58" s="25">
        <v>22850.381609671957</v>
      </c>
      <c r="E58" s="26">
        <v>14503.182763180308</v>
      </c>
      <c r="F58" s="26">
        <v>8347.198846491647</v>
      </c>
      <c r="G58" s="26">
        <v>57</v>
      </c>
      <c r="H58" s="46">
        <v>57</v>
      </c>
    </row>
    <row r="59" spans="1:8" ht="13.5">
      <c r="A59" s="1" t="s">
        <v>80</v>
      </c>
      <c r="B59" s="8" t="s">
        <v>81</v>
      </c>
      <c r="C59" s="9"/>
      <c r="D59" s="25">
        <v>21111.90570260623</v>
      </c>
      <c r="E59" s="26">
        <v>16563.181671781913</v>
      </c>
      <c r="F59" s="26">
        <v>4548.724030824304</v>
      </c>
      <c r="G59" s="26">
        <v>0</v>
      </c>
      <c r="H59" s="46">
        <v>0</v>
      </c>
    </row>
    <row r="60" spans="1:8" ht="13.5">
      <c r="A60" s="1" t="s">
        <v>82</v>
      </c>
      <c r="B60" s="8" t="s">
        <v>83</v>
      </c>
      <c r="C60" s="9"/>
      <c r="D60" s="25">
        <v>197723.73065527354</v>
      </c>
      <c r="E60" s="26">
        <v>110984.39029957545</v>
      </c>
      <c r="F60" s="26">
        <v>86739.34035569798</v>
      </c>
      <c r="G60" s="26">
        <v>1105</v>
      </c>
      <c r="H60" s="46">
        <v>1105</v>
      </c>
    </row>
    <row r="61" spans="1:8" ht="13.5">
      <c r="A61" s="1" t="s">
        <v>84</v>
      </c>
      <c r="B61" s="8" t="s">
        <v>85</v>
      </c>
      <c r="C61" s="9"/>
      <c r="D61" s="25">
        <v>23129.2944790154</v>
      </c>
      <c r="E61" s="26">
        <v>18483.48782239714</v>
      </c>
      <c r="F61" s="26">
        <v>4645.8066566182615</v>
      </c>
      <c r="G61" s="26">
        <v>67</v>
      </c>
      <c r="H61" s="46">
        <v>0</v>
      </c>
    </row>
    <row r="62" spans="1:8" ht="13.5">
      <c r="A62" s="1" t="s">
        <v>86</v>
      </c>
      <c r="B62" s="8" t="s">
        <v>87</v>
      </c>
      <c r="C62" s="9"/>
      <c r="D62" s="25">
        <v>19878.29778911705</v>
      </c>
      <c r="E62" s="26">
        <v>14089.287212098707</v>
      </c>
      <c r="F62" s="26">
        <v>5789.010577018348</v>
      </c>
      <c r="G62" s="26">
        <v>689</v>
      </c>
      <c r="H62" s="46">
        <v>689</v>
      </c>
    </row>
    <row r="63" spans="1:8" ht="13.5">
      <c r="A63" s="1" t="s">
        <v>88</v>
      </c>
      <c r="B63" s="8" t="s">
        <v>89</v>
      </c>
      <c r="C63" s="9"/>
      <c r="D63" s="25">
        <v>32430.869355962026</v>
      </c>
      <c r="E63" s="26">
        <v>21878.680751313288</v>
      </c>
      <c r="F63" s="26">
        <v>10552.18860464871</v>
      </c>
      <c r="G63" s="26">
        <v>0</v>
      </c>
      <c r="H63" s="46">
        <v>0</v>
      </c>
    </row>
    <row r="64" spans="1:8" ht="13.5">
      <c r="A64" s="1" t="s">
        <v>90</v>
      </c>
      <c r="B64" s="8" t="s">
        <v>91</v>
      </c>
      <c r="C64" s="9"/>
      <c r="D64" s="25">
        <v>21573.725249857307</v>
      </c>
      <c r="E64" s="26">
        <v>12899.947238534163</v>
      </c>
      <c r="F64" s="26">
        <v>8673.778011323142</v>
      </c>
      <c r="G64" s="26">
        <v>0</v>
      </c>
      <c r="H64" s="46">
        <v>0</v>
      </c>
    </row>
    <row r="65" spans="1:8" ht="13.5">
      <c r="A65" s="1" t="s">
        <v>92</v>
      </c>
      <c r="B65" s="8" t="s">
        <v>93</v>
      </c>
      <c r="C65" s="9"/>
      <c r="D65" s="25">
        <v>20430.445577880124</v>
      </c>
      <c r="E65" s="26">
        <v>14637.187488856684</v>
      </c>
      <c r="F65" s="26">
        <v>5793.258089023474</v>
      </c>
      <c r="G65" s="26">
        <v>665</v>
      </c>
      <c r="H65" s="46">
        <v>0</v>
      </c>
    </row>
    <row r="66" spans="1:8" ht="13.5">
      <c r="A66" s="1" t="s">
        <v>94</v>
      </c>
      <c r="B66" s="8" t="s">
        <v>95</v>
      </c>
      <c r="C66" s="9" t="s">
        <v>138</v>
      </c>
      <c r="D66" s="25">
        <v>5038.985638845885</v>
      </c>
      <c r="E66" s="26">
        <v>3791.3460270664214</v>
      </c>
      <c r="F66" s="26">
        <v>1247.6396117794652</v>
      </c>
      <c r="G66" s="26">
        <v>0</v>
      </c>
      <c r="H66" s="46">
        <v>0</v>
      </c>
    </row>
    <row r="67" spans="1:8" ht="13.5">
      <c r="A67" s="1" t="s">
        <v>96</v>
      </c>
      <c r="B67" s="8" t="s">
        <v>97</v>
      </c>
      <c r="C67" s="9" t="s">
        <v>139</v>
      </c>
      <c r="D67" s="25">
        <v>11779.09506984223</v>
      </c>
      <c r="E67" s="26">
        <v>7253.999813031288</v>
      </c>
      <c r="F67" s="26">
        <v>4525.095256810943</v>
      </c>
      <c r="G67" s="26">
        <v>0</v>
      </c>
      <c r="H67" s="46">
        <v>0</v>
      </c>
    </row>
    <row r="68" spans="1:8" ht="13.5">
      <c r="A68" s="1" t="s">
        <v>98</v>
      </c>
      <c r="B68" s="8" t="s">
        <v>97</v>
      </c>
      <c r="C68" s="9" t="s">
        <v>140</v>
      </c>
      <c r="D68" s="25">
        <v>7371.104583407548</v>
      </c>
      <c r="E68" s="26">
        <v>5378.273830255331</v>
      </c>
      <c r="F68" s="26">
        <v>1992.8307531522123</v>
      </c>
      <c r="G68" s="26">
        <v>0</v>
      </c>
      <c r="H68" s="46">
        <v>0</v>
      </c>
    </row>
    <row r="69" spans="1:8" ht="13.5">
      <c r="A69" s="1" t="s">
        <v>99</v>
      </c>
      <c r="B69" s="8" t="s">
        <v>100</v>
      </c>
      <c r="C69" s="9" t="s">
        <v>141</v>
      </c>
      <c r="D69" s="25">
        <v>8338.589574121203</v>
      </c>
      <c r="E69" s="26">
        <v>5661.7264933582455</v>
      </c>
      <c r="F69" s="26">
        <v>2676.8630807629575</v>
      </c>
      <c r="G69" s="26">
        <v>0</v>
      </c>
      <c r="H69" s="46">
        <v>0</v>
      </c>
    </row>
    <row r="70" spans="1:8" ht="13.5">
      <c r="A70" s="1" t="s">
        <v>101</v>
      </c>
      <c r="B70" s="8" t="s">
        <v>102</v>
      </c>
      <c r="C70" s="9" t="s">
        <v>142</v>
      </c>
      <c r="D70" s="25">
        <v>17666.12155864583</v>
      </c>
      <c r="E70" s="26">
        <v>12631.225617292324</v>
      </c>
      <c r="F70" s="26">
        <v>5034.8959413535</v>
      </c>
      <c r="G70" s="26">
        <v>0</v>
      </c>
      <c r="H70" s="46">
        <v>0</v>
      </c>
    </row>
    <row r="71" spans="1:8" ht="13.5">
      <c r="A71" s="1" t="s">
        <v>103</v>
      </c>
      <c r="B71" s="8" t="s">
        <v>102</v>
      </c>
      <c r="C71" s="9" t="s">
        <v>143</v>
      </c>
      <c r="D71" s="25">
        <v>3216.2910037454003</v>
      </c>
      <c r="E71" s="26">
        <v>2321.9117365399234</v>
      </c>
      <c r="F71" s="26">
        <v>894.3792672054764</v>
      </c>
      <c r="G71" s="26">
        <v>0</v>
      </c>
      <c r="H71" s="46">
        <v>0</v>
      </c>
    </row>
    <row r="72" spans="1:8" ht="13.5">
      <c r="A72" s="1" t="s">
        <v>104</v>
      </c>
      <c r="B72" s="8" t="s">
        <v>102</v>
      </c>
      <c r="C72" s="9" t="s">
        <v>144</v>
      </c>
      <c r="D72" s="25">
        <v>8544.782116482667</v>
      </c>
      <c r="E72" s="26">
        <v>6466.700513146288</v>
      </c>
      <c r="F72" s="26">
        <v>2078.081603336374</v>
      </c>
      <c r="G72" s="26">
        <v>0</v>
      </c>
      <c r="H72" s="46">
        <v>0</v>
      </c>
    </row>
    <row r="73" spans="1:8" ht="13.5">
      <c r="A73" s="1" t="s">
        <v>105</v>
      </c>
      <c r="B73" s="264" t="s">
        <v>106</v>
      </c>
      <c r="C73" s="9" t="s">
        <v>145</v>
      </c>
      <c r="D73" s="25">
        <v>5268.846351036748</v>
      </c>
      <c r="E73" s="26">
        <v>3818.918275389227</v>
      </c>
      <c r="F73" s="26">
        <v>1449.9280756475225</v>
      </c>
      <c r="G73" s="26">
        <v>0</v>
      </c>
      <c r="H73" s="46">
        <v>0</v>
      </c>
    </row>
    <row r="74" spans="1:8" ht="13.5">
      <c r="A74" s="1" t="s">
        <v>107</v>
      </c>
      <c r="B74" s="264" t="s">
        <v>106</v>
      </c>
      <c r="C74" s="9" t="s">
        <v>146</v>
      </c>
      <c r="D74" s="25">
        <v>9027.536860471042</v>
      </c>
      <c r="E74" s="26">
        <v>5848.147282534043</v>
      </c>
      <c r="F74" s="26">
        <v>3179.3895779369946</v>
      </c>
      <c r="G74" s="26">
        <v>0</v>
      </c>
      <c r="H74" s="46">
        <v>0</v>
      </c>
    </row>
    <row r="75" spans="1:8" ht="14.25" thickBot="1">
      <c r="A75" s="1" t="s">
        <v>108</v>
      </c>
      <c r="B75" s="265" t="s">
        <v>106</v>
      </c>
      <c r="C75" s="51" t="s">
        <v>147</v>
      </c>
      <c r="D75" s="30">
        <v>4523.507142289796</v>
      </c>
      <c r="E75" s="31">
        <v>3334.418850781789</v>
      </c>
      <c r="F75" s="31">
        <v>1189.0882915080058</v>
      </c>
      <c r="G75" s="31">
        <v>0</v>
      </c>
      <c r="H75" s="207">
        <v>0</v>
      </c>
    </row>
    <row r="76" spans="2:8" ht="6" customHeight="1" thickBot="1">
      <c r="B76" s="391"/>
      <c r="C76" s="52"/>
      <c r="D76" s="53"/>
      <c r="E76" s="53"/>
      <c r="F76" s="53"/>
      <c r="G76" s="50"/>
      <c r="H76" s="50"/>
    </row>
    <row r="77" spans="2:8" ht="14.25" thickBot="1">
      <c r="B77" s="432" t="s">
        <v>157</v>
      </c>
      <c r="C77" s="433"/>
      <c r="D77" s="400">
        <v>2530161.9485421567</v>
      </c>
      <c r="E77" s="258">
        <v>1697122.971110802</v>
      </c>
      <c r="F77" s="258">
        <v>833038.9774313548</v>
      </c>
      <c r="G77" s="258">
        <v>61473</v>
      </c>
      <c r="H77" s="259">
        <v>58490</v>
      </c>
    </row>
    <row r="78" spans="2:8" ht="14.25" thickBot="1">
      <c r="B78" s="391"/>
      <c r="C78" s="52"/>
      <c r="D78" s="53"/>
      <c r="E78" s="53"/>
      <c r="F78" s="53"/>
      <c r="G78" s="50"/>
      <c r="H78" s="50"/>
    </row>
    <row r="79" spans="2:8" ht="13.5">
      <c r="B79" s="429" t="s">
        <v>412</v>
      </c>
      <c r="C79" s="430"/>
      <c r="D79" s="431" t="s">
        <v>222</v>
      </c>
      <c r="E79" s="431"/>
      <c r="F79" s="427"/>
      <c r="G79" s="428" t="s">
        <v>166</v>
      </c>
      <c r="H79" s="430"/>
    </row>
    <row r="80" spans="2:8" ht="14.25" thickBot="1">
      <c r="B80" s="423"/>
      <c r="C80" s="424"/>
      <c r="D80" s="171" t="s">
        <v>174</v>
      </c>
      <c r="E80" s="173" t="s">
        <v>175</v>
      </c>
      <c r="F80" s="173" t="s">
        <v>176</v>
      </c>
      <c r="G80" s="173" t="s">
        <v>220</v>
      </c>
      <c r="H80" s="167" t="s">
        <v>221</v>
      </c>
    </row>
    <row r="81" spans="2:8" ht="13.5">
      <c r="B81" s="429" t="s">
        <v>154</v>
      </c>
      <c r="C81" s="430"/>
      <c r="D81" s="36">
        <v>543860.0324971775</v>
      </c>
      <c r="E81" s="36">
        <v>333558.6422911618</v>
      </c>
      <c r="F81" s="36">
        <v>210301.39020601555</v>
      </c>
      <c r="G81" s="37">
        <v>7643</v>
      </c>
      <c r="H81" s="49">
        <v>6191</v>
      </c>
    </row>
    <row r="82" spans="2:8" ht="14.25" thickBot="1">
      <c r="B82" s="423" t="s">
        <v>155</v>
      </c>
      <c r="C82" s="424"/>
      <c r="D82" s="30">
        <v>258754.99300514007</v>
      </c>
      <c r="E82" s="30">
        <v>185938.7624413817</v>
      </c>
      <c r="F82" s="30">
        <v>72816.23056375845</v>
      </c>
      <c r="G82" s="31">
        <v>3165</v>
      </c>
      <c r="H82" s="48">
        <v>3165</v>
      </c>
    </row>
    <row r="83" spans="2:8" ht="13.5" hidden="1">
      <c r="B83" s="425" t="s">
        <v>156</v>
      </c>
      <c r="C83" s="426"/>
      <c r="D83" s="20">
        <v>1727546.9230398391</v>
      </c>
      <c r="E83" s="20">
        <v>1177625.5663782584</v>
      </c>
      <c r="F83" s="20">
        <v>549921.3566615809</v>
      </c>
      <c r="G83" s="21">
        <v>50665</v>
      </c>
      <c r="H83" s="46">
        <v>49134</v>
      </c>
    </row>
    <row r="84" spans="2:8" ht="8.25" customHeight="1">
      <c r="B84" s="1"/>
      <c r="C84" s="1"/>
      <c r="D84" s="1"/>
      <c r="E84" s="1"/>
      <c r="F84" s="50"/>
      <c r="G84" s="1"/>
      <c r="H84" s="1"/>
    </row>
    <row r="85" ht="13.5">
      <c r="B85" s="1" t="s">
        <v>384</v>
      </c>
    </row>
    <row r="87" ht="13.5">
      <c r="B87" s="4"/>
    </row>
  </sheetData>
  <sheetProtection/>
  <mergeCells count="10">
    <mergeCell ref="B83:C83"/>
    <mergeCell ref="B81:C81"/>
    <mergeCell ref="B79:C80"/>
    <mergeCell ref="D79:F79"/>
    <mergeCell ref="D2:F2"/>
    <mergeCell ref="G2:H2"/>
    <mergeCell ref="B2:C3"/>
    <mergeCell ref="B77:C77"/>
    <mergeCell ref="G79:H79"/>
    <mergeCell ref="B82:C82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&amp;C&amp;14&amp;P+5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5:H17"/>
  <sheetViews>
    <sheetView view="pageBreakPreview" zoomScale="75" zoomScaleSheetLayoutView="75" zoomScalePageLayoutView="0" workbookViewId="0" topLeftCell="A1">
      <selection activeCell="R11" sqref="R11"/>
    </sheetView>
  </sheetViews>
  <sheetFormatPr defaultColWidth="10.57421875" defaultRowHeight="18" customHeight="1"/>
  <cols>
    <col min="1" max="16384" width="10.57421875" style="262" customWidth="1"/>
  </cols>
  <sheetData>
    <row r="15" spans="1:8" ht="18" customHeight="1">
      <c r="A15" s="422" t="s">
        <v>371</v>
      </c>
      <c r="B15" s="422"/>
      <c r="C15" s="422"/>
      <c r="D15" s="422"/>
      <c r="E15" s="422"/>
      <c r="F15" s="422"/>
      <c r="G15" s="422"/>
      <c r="H15" s="422"/>
    </row>
    <row r="16" spans="1:8" ht="18" customHeight="1">
      <c r="A16" s="422"/>
      <c r="B16" s="422"/>
      <c r="C16" s="422"/>
      <c r="D16" s="422"/>
      <c r="E16" s="422"/>
      <c r="F16" s="422"/>
      <c r="G16" s="422"/>
      <c r="H16" s="422"/>
    </row>
    <row r="17" spans="1:8" ht="18" customHeight="1">
      <c r="A17" s="422"/>
      <c r="B17" s="422"/>
      <c r="C17" s="422"/>
      <c r="D17" s="422"/>
      <c r="E17" s="422"/>
      <c r="F17" s="422"/>
      <c r="G17" s="422"/>
      <c r="H17" s="422"/>
    </row>
  </sheetData>
  <sheetProtection/>
  <mergeCells count="1">
    <mergeCell ref="A15:H17"/>
  </mergeCells>
  <printOptions horizontalCentered="1" verticalCentered="1"/>
  <pageMargins left="0.7874015748031497" right="0.5905511811023623" top="0.7874015748031497" bottom="0.7874015748031497" header="0.31496062992125984" footer="0.1968503937007874"/>
  <pageSetup horizontalDpi="300" verticalDpi="300" orientation="portrait" paperSize="9" r:id="rId1"/>
  <headerFooter alignWithMargins="0">
    <oddFooter xml:space="preserve">&amp;C&amp;P+6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masakoiga</dc:creator>
  <cp:keywords/>
  <dc:description/>
  <cp:lastModifiedBy>大阪府</cp:lastModifiedBy>
  <cp:lastPrinted>2013-10-29T03:22:05Z</cp:lastPrinted>
  <dcterms:created xsi:type="dcterms:W3CDTF">2013-07-12T07:03:32Z</dcterms:created>
  <dcterms:modified xsi:type="dcterms:W3CDTF">2017-11-06T04:25:07Z</dcterms:modified>
  <cp:category/>
  <cp:version/>
  <cp:contentType/>
  <cp:contentStatus/>
</cp:coreProperties>
</file>