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50" windowWidth="14805" windowHeight="7965"/>
  </bookViews>
  <sheets>
    <sheet name="基金事業アンケート (2)" sheetId="12" r:id="rId1"/>
    <sheet name="基金事業アンケート" sheetId="11" r:id="rId2"/>
    <sheet name="医療計画" sheetId="8" state="hidden" r:id="rId3"/>
    <sheet name="入力要領" sheetId="2" state="hidden" r:id="rId4"/>
    <sheet name="事業入力シート (2)" sheetId="9" state="hidden" r:id="rId5"/>
  </sheets>
  <definedNames>
    <definedName name="_xlnm._FilterDatabase" localSheetId="1" hidden="1">基金事業アンケート!$A$1:$A$82</definedName>
    <definedName name="_xlnm._FilterDatabase" localSheetId="0" hidden="1">'基金事業アンケート (2)'!$A$1:$A$82</definedName>
    <definedName name="_xlnm._FilterDatabase" localSheetId="4" hidden="1">'事業入力シート (2)'!$A$2:$AM$49</definedName>
    <definedName name="_xlnm.Print_Area" localSheetId="1">基金事業アンケート!$A$1:$AD$82</definedName>
    <definedName name="_xlnm.Print_Area" localSheetId="0">'基金事業アンケート (2)'!$A$1:$AD$82</definedName>
    <definedName name="_xlnm.Print_Area" localSheetId="4">'事業入力シート (2)'!$A$1:$AJ$48</definedName>
    <definedName name="_xlnm.Print_Titles" localSheetId="1">基金事業アンケート!$C:$G,基金事業アンケート!$2:$2</definedName>
    <definedName name="_xlnm.Print_Titles" localSheetId="0">'基金事業アンケート (2)'!$C:$G,'基金事業アンケート (2)'!$2:$2</definedName>
    <definedName name="_xlnm.Print_Titles" localSheetId="4">'事業入力シート (2)'!$B:$F,'事業入力シート (2)'!$2:$2</definedName>
    <definedName name="Z_3D9E2F8D_B720_4E4D_AABC_71BC84BA35F5_.wvu.FilterData" localSheetId="1" hidden="1">基金事業アンケート!$E$3:$G$3</definedName>
    <definedName name="Z_3D9E2F8D_B720_4E4D_AABC_71BC84BA35F5_.wvu.FilterData" localSheetId="0" hidden="1">'基金事業アンケート (2)'!$E$3:$G$3</definedName>
    <definedName name="Z_3D9E2F8D_B720_4E4D_AABC_71BC84BA35F5_.wvu.FilterData" localSheetId="4" hidden="1">'事業入力シート (2)'!$D$2:$F$2</definedName>
    <definedName name="Z_3D9E2F8D_B720_4E4D_AABC_71BC84BA35F5_.wvu.PrintArea" localSheetId="1" hidden="1">基金事業アンケート!$E$3:$G$53</definedName>
    <definedName name="Z_3D9E2F8D_B720_4E4D_AABC_71BC84BA35F5_.wvu.PrintArea" localSheetId="0" hidden="1">'基金事業アンケート (2)'!$E$3:$G$53</definedName>
    <definedName name="Z_3D9E2F8D_B720_4E4D_AABC_71BC84BA35F5_.wvu.PrintArea" localSheetId="4" hidden="1">'事業入力シート (2)'!$D$2:$F$44</definedName>
    <definedName name="Z_3D9E2F8D_B720_4E4D_AABC_71BC84BA35F5_.wvu.PrintTitles" localSheetId="1" hidden="1">基金事業アンケート!$3:$3</definedName>
    <definedName name="Z_3D9E2F8D_B720_4E4D_AABC_71BC84BA35F5_.wvu.PrintTitles" localSheetId="0" hidden="1">'基金事業アンケート (2)'!$3:$3</definedName>
    <definedName name="Z_3D9E2F8D_B720_4E4D_AABC_71BC84BA35F5_.wvu.PrintTitles" localSheetId="4" hidden="1">'事業入力シート (2)'!$2:$2</definedName>
  </definedNames>
  <calcPr calcId="145621"/>
</workbook>
</file>

<file path=xl/calcChain.xml><?xml version="1.0" encoding="utf-8"?>
<calcChain xmlns="http://schemas.openxmlformats.org/spreadsheetml/2006/main">
  <c r="Y61" i="12" l="1"/>
  <c r="Y57" i="12"/>
  <c r="Q56" i="12"/>
  <c r="Y37" i="12"/>
  <c r="Y36" i="12"/>
  <c r="Y13" i="12"/>
  <c r="Y10" i="12"/>
  <c r="Q9" i="12"/>
  <c r="Y3" i="12"/>
  <c r="Y61" i="11" l="1"/>
  <c r="Y57" i="11"/>
  <c r="Q56" i="11"/>
  <c r="Y37" i="11"/>
  <c r="Y36" i="11"/>
  <c r="Y13" i="11" s="1"/>
  <c r="Y10" i="11"/>
  <c r="Y3" i="11" s="1"/>
  <c r="Q9" i="11"/>
  <c r="Y49" i="9" l="1"/>
  <c r="X49" i="9"/>
  <c r="AK48" i="9"/>
  <c r="AL48" i="9" s="1"/>
  <c r="AD48" i="9"/>
  <c r="AM48" i="9" s="1"/>
  <c r="AA48" i="9"/>
  <c r="P48" i="9"/>
  <c r="AM47" i="9"/>
  <c r="AL47" i="9"/>
  <c r="AK47" i="9"/>
  <c r="AC47" i="9"/>
  <c r="AA47" i="9"/>
  <c r="AM46" i="9"/>
  <c r="AK46" i="9"/>
  <c r="AL46" i="9" s="1"/>
  <c r="AC46" i="9"/>
  <c r="AA46" i="9"/>
  <c r="AM45" i="9"/>
  <c r="AK45" i="9"/>
  <c r="AL45" i="9" s="1"/>
  <c r="AC45" i="9"/>
  <c r="AA45" i="9"/>
  <c r="AM44" i="9"/>
  <c r="AC44" i="9"/>
  <c r="AM43" i="9"/>
  <c r="AK43" i="9"/>
  <c r="AL43" i="9" s="1"/>
  <c r="AC43" i="9"/>
  <c r="AA43" i="9"/>
  <c r="AM42" i="9"/>
  <c r="AL42" i="9"/>
  <c r="AK42" i="9"/>
  <c r="AC42" i="9"/>
  <c r="AM41" i="9"/>
  <c r="AL41" i="9"/>
  <c r="AK41" i="9"/>
  <c r="AC41" i="9"/>
  <c r="AA41" i="9"/>
  <c r="AM40" i="9"/>
  <c r="AK40" i="9"/>
  <c r="AL40" i="9" s="1"/>
  <c r="AC40" i="9"/>
  <c r="AA40" i="9"/>
  <c r="AM39" i="9"/>
  <c r="AK39" i="9"/>
  <c r="AL39" i="9" s="1"/>
  <c r="AC39" i="9"/>
  <c r="AA39" i="9"/>
  <c r="AK38" i="9"/>
  <c r="AL38" i="9" s="1"/>
  <c r="AD38" i="9"/>
  <c r="AM38" i="9" s="1"/>
  <c r="AC38" i="9"/>
  <c r="AA38" i="9"/>
  <c r="AM37" i="9"/>
  <c r="AK37" i="9"/>
  <c r="AL37" i="9" s="1"/>
  <c r="AC37" i="9"/>
  <c r="AA37" i="9"/>
  <c r="AM36" i="9"/>
  <c r="AK36" i="9"/>
  <c r="AL36" i="9" s="1"/>
  <c r="AC36" i="9"/>
  <c r="AA36" i="9"/>
  <c r="AM35" i="9"/>
  <c r="AK35" i="9"/>
  <c r="AL35" i="9" s="1"/>
  <c r="AC35" i="9"/>
  <c r="AA35" i="9"/>
  <c r="AM34" i="9"/>
  <c r="AL34" i="9"/>
  <c r="AK34" i="9"/>
  <c r="AC34" i="9"/>
  <c r="AA34" i="9"/>
  <c r="AM33" i="9"/>
  <c r="AK33" i="9"/>
  <c r="AL33" i="9" s="1"/>
  <c r="AC33" i="9"/>
  <c r="AA33" i="9"/>
  <c r="AM32" i="9"/>
  <c r="AK32" i="9"/>
  <c r="AL32" i="9" s="1"/>
  <c r="AC32" i="9"/>
  <c r="AA32" i="9"/>
  <c r="AM31" i="9"/>
  <c r="AK31" i="9"/>
  <c r="AL31" i="9" s="1"/>
  <c r="AC31" i="9"/>
  <c r="AA31" i="9"/>
  <c r="AM30" i="9"/>
  <c r="AK30" i="9"/>
  <c r="AL30" i="9" s="1"/>
  <c r="AC30" i="9"/>
  <c r="AA30" i="9"/>
  <c r="AM29" i="9"/>
  <c r="AK29" i="9"/>
  <c r="AL29" i="9" s="1"/>
  <c r="AC29" i="9"/>
  <c r="AA29" i="9"/>
  <c r="AM28" i="9"/>
  <c r="AK28" i="9"/>
  <c r="AL28" i="9" s="1"/>
  <c r="AC28" i="9"/>
  <c r="AA28" i="9"/>
  <c r="AM27" i="9"/>
  <c r="AK27" i="9"/>
  <c r="AL27" i="9" s="1"/>
  <c r="AC27" i="9"/>
  <c r="AA27" i="9"/>
  <c r="AM26" i="9"/>
  <c r="AL26" i="9"/>
  <c r="AK26" i="9"/>
  <c r="AC26" i="9"/>
  <c r="AA26" i="9"/>
  <c r="AM25" i="9"/>
  <c r="AK25" i="9"/>
  <c r="AL25" i="9" s="1"/>
  <c r="AC25" i="9"/>
  <c r="AA25" i="9"/>
  <c r="AM24" i="9"/>
  <c r="AK24" i="9"/>
  <c r="AL24" i="9" s="1"/>
  <c r="AC24" i="9"/>
  <c r="AA24" i="9"/>
  <c r="AM23" i="9"/>
  <c r="AK23" i="9"/>
  <c r="AL23" i="9" s="1"/>
  <c r="AC23" i="9"/>
  <c r="AA23" i="9"/>
  <c r="AM22" i="9"/>
  <c r="AK22" i="9"/>
  <c r="AL22" i="9" s="1"/>
  <c r="AC22" i="9"/>
  <c r="AA22" i="9"/>
  <c r="AM21" i="9"/>
  <c r="AK21" i="9"/>
  <c r="AL21" i="9" s="1"/>
  <c r="AC21" i="9"/>
  <c r="AM20" i="9"/>
  <c r="AK20" i="9"/>
  <c r="AL20" i="9" s="1"/>
  <c r="AC20" i="9"/>
  <c r="AM19" i="9"/>
  <c r="AK19" i="9"/>
  <c r="AL19" i="9" s="1"/>
  <c r="AC19" i="9"/>
  <c r="AA19" i="9"/>
  <c r="AM18" i="9"/>
  <c r="AK18" i="9"/>
  <c r="AL18" i="9" s="1"/>
  <c r="AC18" i="9"/>
  <c r="AA18" i="9"/>
  <c r="AM17" i="9"/>
  <c r="AK17" i="9"/>
  <c r="AL17" i="9" s="1"/>
  <c r="AC17" i="9"/>
  <c r="AM16" i="9"/>
  <c r="AK16" i="9"/>
  <c r="AL16" i="9" s="1"/>
  <c r="AC16" i="9"/>
  <c r="AK15" i="9"/>
  <c r="AL15" i="9" s="1"/>
  <c r="AC15" i="9"/>
  <c r="AM14" i="9"/>
  <c r="AK14" i="9"/>
  <c r="AL14" i="9" s="1"/>
  <c r="AC14" i="9"/>
  <c r="AA14" i="9"/>
  <c r="AM13" i="9"/>
  <c r="AK13" i="9"/>
  <c r="AL13" i="9" s="1"/>
  <c r="AC13" i="9"/>
  <c r="AA13" i="9"/>
  <c r="AM12" i="9"/>
  <c r="AL12" i="9"/>
  <c r="AK12" i="9"/>
  <c r="AC12" i="9"/>
  <c r="AA12" i="9"/>
  <c r="AM11" i="9"/>
  <c r="AK11" i="9"/>
  <c r="AL11" i="9" s="1"/>
  <c r="AC11" i="9"/>
  <c r="AA11" i="9"/>
  <c r="AM10" i="9"/>
  <c r="AK10" i="9"/>
  <c r="AL10" i="9" s="1"/>
  <c r="AC10" i="9"/>
  <c r="AA10" i="9"/>
  <c r="AM9" i="9"/>
  <c r="AK9" i="9"/>
  <c r="AL9" i="9" s="1"/>
  <c r="AC9" i="9"/>
  <c r="AA9" i="9"/>
  <c r="AM8" i="9"/>
  <c r="AK8" i="9"/>
  <c r="AL8" i="9" s="1"/>
  <c r="AC8" i="9"/>
  <c r="AA8" i="9"/>
  <c r="AM7" i="9"/>
  <c r="AK7" i="9"/>
  <c r="AL7" i="9" s="1"/>
  <c r="AC7" i="9"/>
  <c r="AA7" i="9"/>
  <c r="AM6" i="9"/>
  <c r="AK6" i="9"/>
  <c r="AL6" i="9" s="1"/>
  <c r="AC6" i="9"/>
  <c r="AA6" i="9"/>
  <c r="AB5" i="9"/>
  <c r="AB49" i="9" s="1"/>
  <c r="Z5" i="9"/>
  <c r="Z49" i="9" s="1"/>
  <c r="AM4" i="9"/>
  <c r="AK4" i="9"/>
  <c r="AL4" i="9" s="1"/>
  <c r="AD4" i="9"/>
  <c r="AA4" i="9"/>
  <c r="P4" i="9"/>
  <c r="AM3" i="9"/>
  <c r="AK3" i="9"/>
  <c r="AL3" i="9" s="1"/>
  <c r="AC3" i="9"/>
  <c r="AA3" i="9"/>
  <c r="AC5" i="9" l="1"/>
  <c r="AC49" i="9" s="1"/>
  <c r="AD49" i="9"/>
  <c r="AA5" i="9"/>
  <c r="C1" i="8"/>
  <c r="C2" i="8" s="1"/>
  <c r="C3" i="8" s="1"/>
  <c r="C4" i="8" s="1"/>
  <c r="C5" i="8" s="1"/>
  <c r="C6" i="8" s="1"/>
  <c r="C7" i="8" s="1"/>
  <c r="C8" i="8" s="1"/>
  <c r="C9" i="8" s="1"/>
  <c r="C10" i="8" s="1"/>
  <c r="C11" i="8" s="1"/>
  <c r="C12" i="8" s="1"/>
  <c r="C13" i="8" s="1"/>
  <c r="C14" i="8" s="1"/>
  <c r="C15" i="8" s="1"/>
  <c r="C16" i="8" s="1"/>
  <c r="C17" i="8" s="1"/>
</calcChain>
</file>

<file path=xl/sharedStrings.xml><?xml version="1.0" encoding="utf-8"?>
<sst xmlns="http://schemas.openxmlformats.org/spreadsheetml/2006/main" count="2153" uniqueCount="429">
  <si>
    <t>事　業　の　概　要</t>
    <rPh sb="0" eb="1">
      <t>コト</t>
    </rPh>
    <rPh sb="2" eb="3">
      <t>ギョウ</t>
    </rPh>
    <rPh sb="6" eb="7">
      <t>ガイ</t>
    </rPh>
    <rPh sb="8" eb="9">
      <t>ヨウ</t>
    </rPh>
    <phoneticPr fontId="10"/>
  </si>
  <si>
    <t>－</t>
    <phoneticPr fontId="10"/>
  </si>
  <si>
    <t>調査票様式シートについて</t>
    <rPh sb="0" eb="2">
      <t>チョウサ</t>
    </rPh>
    <rPh sb="2" eb="3">
      <t>ヒョウ</t>
    </rPh>
    <rPh sb="3" eb="5">
      <t>ヨウシキ</t>
    </rPh>
    <phoneticPr fontId="6"/>
  </si>
  <si>
    <t>事業入力シートについて</t>
    <rPh sb="0" eb="2">
      <t>ジギョウ</t>
    </rPh>
    <rPh sb="2" eb="4">
      <t>ニュウリョク</t>
    </rPh>
    <phoneticPr fontId="6"/>
  </si>
  <si>
    <t>・</t>
    <phoneticPr fontId="6"/>
  </si>
  <si>
    <t>その他の欄は、事業入力シートへの入力結果が反映されます。</t>
    <rPh sb="2" eb="3">
      <t>タ</t>
    </rPh>
    <rPh sb="4" eb="5">
      <t>ラン</t>
    </rPh>
    <rPh sb="7" eb="9">
      <t>ジギョウ</t>
    </rPh>
    <rPh sb="9" eb="11">
      <t>ニュウリョク</t>
    </rPh>
    <rPh sb="16" eb="18">
      <t>ニュウリョク</t>
    </rPh>
    <rPh sb="18" eb="20">
      <t>ケッカ</t>
    </rPh>
    <rPh sb="21" eb="23">
      <t>ハンエイ</t>
    </rPh>
    <phoneticPr fontId="6"/>
  </si>
  <si>
    <t>何箇年で
実施する計画か</t>
    <rPh sb="0" eb="1">
      <t>ナン</t>
    </rPh>
    <rPh sb="1" eb="2">
      <t>カ</t>
    </rPh>
    <rPh sb="2" eb="3">
      <t>ネン</t>
    </rPh>
    <rPh sb="5" eb="7">
      <t>ジッシ</t>
    </rPh>
    <rPh sb="9" eb="11">
      <t>ケイカク</t>
    </rPh>
    <phoneticPr fontId="10"/>
  </si>
  <si>
    <t>交付決定前
から実施</t>
    <rPh sb="0" eb="2">
      <t>コウフ</t>
    </rPh>
    <rPh sb="2" eb="4">
      <t>ケッテイ</t>
    </rPh>
    <rPh sb="4" eb="5">
      <t>マエ</t>
    </rPh>
    <rPh sb="8" eb="10">
      <t>ジッシ</t>
    </rPh>
    <phoneticPr fontId="10"/>
  </si>
  <si>
    <t>○</t>
  </si>
  <si>
    <t>施設</t>
    <rPh sb="0" eb="2">
      <t>シセツ</t>
    </rPh>
    <phoneticPr fontId="10"/>
  </si>
  <si>
    <t>設備</t>
    <rPh sb="0" eb="2">
      <t>セツビ</t>
    </rPh>
    <phoneticPr fontId="10"/>
  </si>
  <si>
    <t>「交付決定前から実施」</t>
    <rPh sb="1" eb="3">
      <t>コウフ</t>
    </rPh>
    <rPh sb="3" eb="5">
      <t>ケッテイ</t>
    </rPh>
    <rPh sb="5" eb="6">
      <t>マエ</t>
    </rPh>
    <rPh sb="8" eb="10">
      <t>ジッシ</t>
    </rPh>
    <phoneticPr fontId="6"/>
  </si>
  <si>
    <t>　交付決定前から都道府県が事業費を立て替えて実施するものは、○をつけてください。</t>
    <rPh sb="1" eb="3">
      <t>コウフ</t>
    </rPh>
    <rPh sb="3" eb="5">
      <t>ケッテイ</t>
    </rPh>
    <rPh sb="5" eb="6">
      <t>マエ</t>
    </rPh>
    <phoneticPr fontId="6"/>
  </si>
  <si>
    <t>「施設整備」「設備整備」「ソフト」</t>
    <rPh sb="1" eb="3">
      <t>シセツ</t>
    </rPh>
    <rPh sb="3" eb="5">
      <t>セイビ</t>
    </rPh>
    <rPh sb="7" eb="9">
      <t>セツビ</t>
    </rPh>
    <rPh sb="9" eb="11">
      <t>セイビ</t>
    </rPh>
    <phoneticPr fontId="6"/>
  </si>
  <si>
    <t>「何箇年で実施する計画か」</t>
    <rPh sb="1" eb="2">
      <t>ナン</t>
    </rPh>
    <rPh sb="2" eb="4">
      <t>カネン</t>
    </rPh>
    <rPh sb="5" eb="7">
      <t>ジッシ</t>
    </rPh>
    <rPh sb="9" eb="11">
      <t>ケイカク</t>
    </rPh>
    <phoneticPr fontId="6"/>
  </si>
  <si>
    <t>　事業を実施する年度の合計数を入力してください。</t>
    <phoneticPr fontId="6"/>
  </si>
  <si>
    <t>　該当するすべてに○をつけてください。</t>
    <phoneticPr fontId="6"/>
  </si>
  <si>
    <t>行・列の挿入や削除はしないでください。
（計算式が壊れて様式シートに正しく反映されなくなるため）</t>
    <rPh sb="0" eb="1">
      <t>ギョウ</t>
    </rPh>
    <rPh sb="1" eb="2">
      <t>ケイユキ</t>
    </rPh>
    <rPh sb="2" eb="3">
      <t>レツ</t>
    </rPh>
    <rPh sb="4" eb="6">
      <t>ソウニュウ</t>
    </rPh>
    <rPh sb="7" eb="9">
      <t>サクジョ</t>
    </rPh>
    <rPh sb="21" eb="23">
      <t>ケイサン</t>
    </rPh>
    <rPh sb="23" eb="24">
      <t>シキ</t>
    </rPh>
    <rPh sb="25" eb="26">
      <t>コワ</t>
    </rPh>
    <rPh sb="28" eb="30">
      <t>ヨウシキ</t>
    </rPh>
    <rPh sb="34" eb="35">
      <t>タダ</t>
    </rPh>
    <rPh sb="37" eb="39">
      <t>ハンエイ</t>
    </rPh>
    <phoneticPr fontId="6"/>
  </si>
  <si>
    <t>▼この列に「不備あり」の表示が出た場合は、必ず金額・年数を修正してください。</t>
    <rPh sb="3" eb="4">
      <t>レツ</t>
    </rPh>
    <rPh sb="6" eb="8">
      <t>フビ</t>
    </rPh>
    <rPh sb="12" eb="14">
      <t>ヒョウジ</t>
    </rPh>
    <rPh sb="15" eb="16">
      <t>デ</t>
    </rPh>
    <rPh sb="17" eb="19">
      <t>バアイ</t>
    </rPh>
    <rPh sb="21" eb="22">
      <t>カナラ</t>
    </rPh>
    <rPh sb="23" eb="25">
      <t>キンガク</t>
    </rPh>
    <rPh sb="26" eb="28">
      <t>ネンスウ</t>
    </rPh>
    <rPh sb="29" eb="31">
      <t>シュウセイ</t>
    </rPh>
    <phoneticPr fontId="10"/>
  </si>
  <si>
    <t>28-2</t>
    <phoneticPr fontId="10"/>
  </si>
  <si>
    <t>50-2</t>
    <phoneticPr fontId="10"/>
  </si>
  <si>
    <t>　金額は、必ず事業ごとに入力してください。</t>
    <rPh sb="1" eb="3">
      <t>キンガク</t>
    </rPh>
    <rPh sb="5" eb="6">
      <t>カナラ</t>
    </rPh>
    <rPh sb="7" eb="9">
      <t>ジギョウ</t>
    </rPh>
    <rPh sb="12" eb="14">
      <t>ニュウリョク</t>
    </rPh>
    <phoneticPr fontId="6"/>
  </si>
  <si>
    <t>　　※補助対象の数量や金額を拡充する場合を含む</t>
    <rPh sb="3" eb="5">
      <t>ホジョ</t>
    </rPh>
    <rPh sb="5" eb="7">
      <t>タイショウ</t>
    </rPh>
    <rPh sb="8" eb="10">
      <t>スウリョウ</t>
    </rPh>
    <rPh sb="11" eb="13">
      <t>キンガク</t>
    </rPh>
    <rPh sb="14" eb="16">
      <t>カクジュウ</t>
    </rPh>
    <rPh sb="18" eb="20">
      <t>バアイ</t>
    </rPh>
    <rPh sb="21" eb="22">
      <t>フク</t>
    </rPh>
    <phoneticPr fontId="6"/>
  </si>
  <si>
    <t>区分２</t>
    <rPh sb="0" eb="2">
      <t>クブン</t>
    </rPh>
    <phoneticPr fontId="10"/>
  </si>
  <si>
    <t>　（１）医療提供体制の改革に向けた施設・設備の整備　等</t>
  </si>
  <si>
    <t>　（１）在宅医療を支える体制整備　等</t>
  </si>
  <si>
    <t>　（２）在宅医療（歯科）を推進するために必要な事業　等</t>
  </si>
  <si>
    <t>　（３）在宅医療（薬剤）を推進するために必要な事業　等</t>
  </si>
  <si>
    <t>　（１）医師の地域偏在対策のための事業　等</t>
  </si>
  <si>
    <t>　（２）診療科の偏在対策、医科・歯科連携のための事業　等</t>
  </si>
  <si>
    <t>　（３）女性医療従事者支援のための事業　等</t>
  </si>
  <si>
    <t>　（４）看護職員等の確保のための事業　等</t>
  </si>
  <si>
    <t>　（５）医療従事者の勤務環境改善のための事業　等</t>
  </si>
  <si>
    <t>実施者③</t>
    <rPh sb="0" eb="2">
      <t>ジッシ</t>
    </rPh>
    <rPh sb="2" eb="3">
      <t>シャ</t>
    </rPh>
    <phoneticPr fontId="10"/>
  </si>
  <si>
    <t>「実施者数」「実施者①」「実施者②」「実施者③」</t>
    <rPh sb="1" eb="4">
      <t>ジッシシャ</t>
    </rPh>
    <rPh sb="4" eb="5">
      <t>スウ</t>
    </rPh>
    <rPh sb="9" eb="10">
      <t>シャ</t>
    </rPh>
    <phoneticPr fontId="6"/>
  </si>
  <si>
    <t>提案者</t>
    <rPh sb="0" eb="3">
      <t>テイアンシャ</t>
    </rPh>
    <phoneticPr fontId="10"/>
  </si>
  <si>
    <t>「提案者」</t>
    <rPh sb="1" eb="3">
      <t>テイアン</t>
    </rPh>
    <rPh sb="3" eb="4">
      <t>シャ</t>
    </rPh>
    <phoneticPr fontId="6"/>
  </si>
  <si>
    <t>被益職種数</t>
    <rPh sb="0" eb="1">
      <t>ヒ</t>
    </rPh>
    <rPh sb="1" eb="2">
      <t>エキ</t>
    </rPh>
    <rPh sb="2" eb="4">
      <t>ショクシュ</t>
    </rPh>
    <rPh sb="4" eb="5">
      <t>スウ</t>
    </rPh>
    <phoneticPr fontId="10"/>
  </si>
  <si>
    <t>　「被益職種数」には、本事業によって直接的に恩恵を受ける職種の数を入れてください。
　「医師」「歯科医師」「薬剤師」「看護師」が該当する場合は、それぞれの欄を「1」としてください。
　「その他」には、差引した数が自動計上されます。</t>
    <rPh sb="2" eb="3">
      <t>ヒ</t>
    </rPh>
    <rPh sb="3" eb="4">
      <t>エキ</t>
    </rPh>
    <rPh sb="4" eb="6">
      <t>ショクシュ</t>
    </rPh>
    <rPh sb="6" eb="7">
      <t>スウ</t>
    </rPh>
    <phoneticPr fontId="6"/>
  </si>
  <si>
    <t>　事業者負担を含む総事業費を入力してください。
　補助割合は自動計算されます。</t>
    <rPh sb="1" eb="4">
      <t>ジギョウシャ</t>
    </rPh>
    <rPh sb="4" eb="6">
      <t>フタン</t>
    </rPh>
    <rPh sb="7" eb="8">
      <t>フク</t>
    </rPh>
    <rPh sb="9" eb="13">
      <t>ソウジギョウヒ</t>
    </rPh>
    <rPh sb="14" eb="16">
      <t>ニュウリョク</t>
    </rPh>
    <rPh sb="25" eb="27">
      <t>ホジョ</t>
    </rPh>
    <rPh sb="27" eb="29">
      <t>ワリアイ</t>
    </rPh>
    <rPh sb="30" eb="32">
      <t>ジドウ</t>
    </rPh>
    <rPh sb="32" eb="34">
      <t>ケイサン</t>
    </rPh>
    <phoneticPr fontId="6"/>
  </si>
  <si>
    <t>在宅医療</t>
    <rPh sb="0" eb="2">
      <t>ザイタク</t>
    </rPh>
    <rPh sb="2" eb="4">
      <t>イリョウ</t>
    </rPh>
    <phoneticPr fontId="6"/>
  </si>
  <si>
    <t>医療従事者の確保</t>
    <rPh sb="0" eb="2">
      <t>イリョウ</t>
    </rPh>
    <rPh sb="2" eb="5">
      <t>ジュウジシャ</t>
    </rPh>
    <rPh sb="6" eb="8">
      <t>カクホ</t>
    </rPh>
    <phoneticPr fontId="6"/>
  </si>
  <si>
    <t>医療の安全の確保</t>
    <rPh sb="0" eb="2">
      <t>イリョウ</t>
    </rPh>
    <rPh sb="3" eb="5">
      <t>アンゼン</t>
    </rPh>
    <rPh sb="6" eb="8">
      <t>カクホ</t>
    </rPh>
    <phoneticPr fontId="6"/>
  </si>
  <si>
    <t>医療計画
との関係</t>
    <rPh sb="0" eb="2">
      <t>イリョウ</t>
    </rPh>
    <rPh sb="2" eb="4">
      <t>ケイカク</t>
    </rPh>
    <rPh sb="7" eb="9">
      <t>カンケイ</t>
    </rPh>
    <phoneticPr fontId="10"/>
  </si>
  <si>
    <t>「医療計画との関係」</t>
    <rPh sb="1" eb="3">
      <t>イリョウ</t>
    </rPh>
    <rPh sb="3" eb="5">
      <t>ケイカク</t>
    </rPh>
    <rPh sb="7" eb="9">
      <t>カンケイ</t>
    </rPh>
    <phoneticPr fontId="6"/>
  </si>
  <si>
    <t>医療提供施設の整備目標</t>
    <rPh sb="0" eb="2">
      <t>イリョウ</t>
    </rPh>
    <rPh sb="2" eb="4">
      <t>テイキョウ</t>
    </rPh>
    <rPh sb="4" eb="6">
      <t>シセツ</t>
    </rPh>
    <rPh sb="7" eb="9">
      <t>セイビ</t>
    </rPh>
    <rPh sb="9" eb="11">
      <t>モクヒョウ</t>
    </rPh>
    <phoneticPr fontId="6"/>
  </si>
  <si>
    <t>基準病床数</t>
    <rPh sb="0" eb="2">
      <t>キジュン</t>
    </rPh>
    <rPh sb="2" eb="5">
      <t>ビョウショウスウ</t>
    </rPh>
    <phoneticPr fontId="6"/>
  </si>
  <si>
    <t>その他医療提供体制の確保に必要な事項</t>
    <rPh sb="2" eb="3">
      <t>タ</t>
    </rPh>
    <rPh sb="3" eb="5">
      <t>イリョウ</t>
    </rPh>
    <rPh sb="5" eb="7">
      <t>テイキョウ</t>
    </rPh>
    <rPh sb="7" eb="9">
      <t>タイセイ</t>
    </rPh>
    <rPh sb="10" eb="12">
      <t>カクホ</t>
    </rPh>
    <rPh sb="13" eb="15">
      <t>ヒツヨウ</t>
    </rPh>
    <rPh sb="16" eb="18">
      <t>ジコウ</t>
    </rPh>
    <phoneticPr fontId="6"/>
  </si>
  <si>
    <t>該当なし</t>
    <rPh sb="0" eb="2">
      <t>ガイトウ</t>
    </rPh>
    <phoneticPr fontId="6"/>
  </si>
  <si>
    <t>五疾病（がん）</t>
    <rPh sb="0" eb="1">
      <t>ゴ</t>
    </rPh>
    <rPh sb="1" eb="3">
      <t>シッペイ</t>
    </rPh>
    <phoneticPr fontId="6"/>
  </si>
  <si>
    <t>五疾病（精神疾患）</t>
    <rPh sb="4" eb="6">
      <t>セイシン</t>
    </rPh>
    <rPh sb="6" eb="8">
      <t>シッカン</t>
    </rPh>
    <phoneticPr fontId="6"/>
  </si>
  <si>
    <t>五疾病（糖尿病）</t>
    <rPh sb="4" eb="7">
      <t>トウニョウビョウ</t>
    </rPh>
    <phoneticPr fontId="6"/>
  </si>
  <si>
    <t>五疾病（急性心筋梗塞）</t>
    <rPh sb="4" eb="6">
      <t>キュウセイ</t>
    </rPh>
    <rPh sb="6" eb="8">
      <t>シンキン</t>
    </rPh>
    <rPh sb="8" eb="10">
      <t>コウソク</t>
    </rPh>
    <phoneticPr fontId="6"/>
  </si>
  <si>
    <t>五疾病（脳卒中）</t>
    <rPh sb="4" eb="7">
      <t>ノウソッチュウ</t>
    </rPh>
    <phoneticPr fontId="6"/>
  </si>
  <si>
    <t>五事業（救急医療）</t>
    <rPh sb="0" eb="1">
      <t>ゴ</t>
    </rPh>
    <rPh sb="1" eb="3">
      <t>ジギョウ</t>
    </rPh>
    <rPh sb="4" eb="6">
      <t>キュウキュウ</t>
    </rPh>
    <rPh sb="6" eb="8">
      <t>イリョウ</t>
    </rPh>
    <phoneticPr fontId="6"/>
  </si>
  <si>
    <t>五事業（周産期医療）</t>
    <rPh sb="4" eb="7">
      <t>シュウサンキ</t>
    </rPh>
    <rPh sb="7" eb="9">
      <t>イリョウ</t>
    </rPh>
    <phoneticPr fontId="6"/>
  </si>
  <si>
    <t>五事業（小児医療（小児救急含む））</t>
    <rPh sb="4" eb="6">
      <t>ショウニ</t>
    </rPh>
    <rPh sb="6" eb="8">
      <t>イリョウ</t>
    </rPh>
    <rPh sb="9" eb="11">
      <t>ショウニ</t>
    </rPh>
    <rPh sb="11" eb="13">
      <t>キュウキュウ</t>
    </rPh>
    <rPh sb="13" eb="14">
      <t>フク</t>
    </rPh>
    <phoneticPr fontId="6"/>
  </si>
  <si>
    <t>五事業（災害時における医療）</t>
    <rPh sb="4" eb="6">
      <t>サイガイ</t>
    </rPh>
    <rPh sb="6" eb="7">
      <t>ジ</t>
    </rPh>
    <rPh sb="11" eb="13">
      <t>イリョウ</t>
    </rPh>
    <phoneticPr fontId="6"/>
  </si>
  <si>
    <t>五事業（へき地の医療）</t>
    <rPh sb="6" eb="7">
      <t>チ</t>
    </rPh>
    <rPh sb="8" eb="10">
      <t>イリョウ</t>
    </rPh>
    <phoneticPr fontId="6"/>
  </si>
  <si>
    <t>　医療計画との関係について、「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基準病床数」「その他医療提供体制の確保に必要な事項」のいずれかから選択してください。</t>
    <rPh sb="1" eb="3">
      <t>イリョウ</t>
    </rPh>
    <rPh sb="3" eb="5">
      <t>ケイカク</t>
    </rPh>
    <rPh sb="7" eb="9">
      <t>カンケイ</t>
    </rPh>
    <rPh sb="217" eb="219">
      <t>センタク</t>
    </rPh>
    <phoneticPr fontId="6"/>
  </si>
  <si>
    <t>「被益職種数」及び「医師」「歯科医師」「薬剤師」「看護師」「その他」</t>
    <rPh sb="1" eb="2">
      <t>ヒ</t>
    </rPh>
    <rPh sb="2" eb="3">
      <t>エキ</t>
    </rPh>
    <rPh sb="3" eb="5">
      <t>ショクシュ</t>
    </rPh>
    <rPh sb="5" eb="6">
      <t>スウ</t>
    </rPh>
    <rPh sb="7" eb="8">
      <t>オヨ</t>
    </rPh>
    <rPh sb="10" eb="12">
      <t>イシ</t>
    </rPh>
    <rPh sb="14" eb="16">
      <t>シカ</t>
    </rPh>
    <rPh sb="16" eb="18">
      <t>イシ</t>
    </rPh>
    <rPh sb="20" eb="23">
      <t>ヤクザイシ</t>
    </rPh>
    <rPh sb="25" eb="28">
      <t>カンゴシ</t>
    </rPh>
    <rPh sb="32" eb="33">
      <t>タ</t>
    </rPh>
    <phoneticPr fontId="6"/>
  </si>
  <si>
    <t>計画全体の
基金充当額
（千円）</t>
    <rPh sb="0" eb="2">
      <t>ケイカク</t>
    </rPh>
    <rPh sb="2" eb="4">
      <t>ゼンタイ</t>
    </rPh>
    <rPh sb="6" eb="8">
      <t>キキン</t>
    </rPh>
    <rPh sb="8" eb="10">
      <t>ジュウトウ</t>
    </rPh>
    <rPh sb="10" eb="11">
      <t>ガク</t>
    </rPh>
    <rPh sb="13" eb="15">
      <t>センエン</t>
    </rPh>
    <phoneticPr fontId="10"/>
  </si>
  <si>
    <t>　計画確定時に事業ごとの金額を微修正することは可能ですが、今回計上した金額が計画のベースとなる前提で、できる限り正確な見込額を入力してください。</t>
    <rPh sb="1" eb="3">
      <t>ケイカク</t>
    </rPh>
    <rPh sb="3" eb="5">
      <t>カクテイ</t>
    </rPh>
    <rPh sb="5" eb="6">
      <t>ジ</t>
    </rPh>
    <rPh sb="12" eb="14">
      <t>キンガク</t>
    </rPh>
    <rPh sb="15" eb="16">
      <t>ビ</t>
    </rPh>
    <rPh sb="16" eb="18">
      <t>シュウセイ</t>
    </rPh>
    <rPh sb="23" eb="25">
      <t>カノウ</t>
    </rPh>
    <rPh sb="29" eb="31">
      <t>コンカイ</t>
    </rPh>
    <rPh sb="31" eb="33">
      <t>ケイジョウ</t>
    </rPh>
    <rPh sb="35" eb="36">
      <t>キン</t>
    </rPh>
    <rPh sb="36" eb="37">
      <t>ガク</t>
    </rPh>
    <rPh sb="38" eb="40">
      <t>ケイカク</t>
    </rPh>
    <rPh sb="47" eb="49">
      <t>ゼンテイ</t>
    </rPh>
    <rPh sb="54" eb="55">
      <t>カギ</t>
    </rPh>
    <rPh sb="56" eb="58">
      <t>セイカク</t>
    </rPh>
    <rPh sb="59" eb="61">
      <t>ミコミ</t>
    </rPh>
    <rPh sb="61" eb="62">
      <t>ガク</t>
    </rPh>
    <rPh sb="63" eb="65">
      <t>ニュウリョク</t>
    </rPh>
    <phoneticPr fontId="6"/>
  </si>
  <si>
    <t>左記指標
の現在値</t>
    <rPh sb="0" eb="2">
      <t>サキ</t>
    </rPh>
    <rPh sb="2" eb="4">
      <t>シヒョウ</t>
    </rPh>
    <rPh sb="6" eb="8">
      <t>ゲンザイ</t>
    </rPh>
    <rPh sb="8" eb="9">
      <t>アタイ</t>
    </rPh>
    <phoneticPr fontId="10"/>
  </si>
  <si>
    <t>左記指標
の目標値</t>
    <rPh sb="0" eb="2">
      <t>サキ</t>
    </rPh>
    <rPh sb="2" eb="4">
      <t>シヒョウ</t>
    </rPh>
    <rPh sb="6" eb="9">
      <t>モクヒョウチ</t>
    </rPh>
    <phoneticPr fontId="10"/>
  </si>
  <si>
    <t>指標と
なる項目</t>
    <rPh sb="0" eb="2">
      <t>シヒョウ</t>
    </rPh>
    <rPh sb="6" eb="8">
      <t>コウモク</t>
    </rPh>
    <phoneticPr fontId="10"/>
  </si>
  <si>
    <t>「指標となる項目」及び「左記指標の現在値」「左記指標の目標値」</t>
    <rPh sb="1" eb="3">
      <t>シヒョウ</t>
    </rPh>
    <rPh sb="6" eb="8">
      <t>コウモク</t>
    </rPh>
    <rPh sb="9" eb="10">
      <t>オヨ</t>
    </rPh>
    <rPh sb="12" eb="14">
      <t>サキ</t>
    </rPh>
    <rPh sb="14" eb="16">
      <t>シヒョウ</t>
    </rPh>
    <rPh sb="17" eb="19">
      <t>ゲンザイ</t>
    </rPh>
    <rPh sb="19" eb="20">
      <t>アタイ</t>
    </rPh>
    <rPh sb="22" eb="24">
      <t>サキ</t>
    </rPh>
    <rPh sb="24" eb="26">
      <t>シヒョウ</t>
    </rPh>
    <rPh sb="27" eb="30">
      <t>モクヒョウチ</t>
    </rPh>
    <phoneticPr fontId="6"/>
  </si>
  <si>
    <t>　「指標となる項目」には、指標の名前を入れてください。
　指標が複数ある事業の場合、定量的かつ最も効果のある指標を１つ入れてください。
　当該指標の現在値及び目標値をそれぞれ入れてください。</t>
    <rPh sb="2" eb="4">
      <t>シヒョウ</t>
    </rPh>
    <rPh sb="7" eb="9">
      <t>コウモク</t>
    </rPh>
    <rPh sb="13" eb="15">
      <t>シヒョウ</t>
    </rPh>
    <rPh sb="16" eb="18">
      <t>ナマエ</t>
    </rPh>
    <rPh sb="59" eb="60">
      <t>イ</t>
    </rPh>
    <rPh sb="69" eb="71">
      <t>トウガイ</t>
    </rPh>
    <rPh sb="71" eb="73">
      <t>シヒョウ</t>
    </rPh>
    <rPh sb="74" eb="76">
      <t>ゲンザイ</t>
    </rPh>
    <rPh sb="76" eb="77">
      <t>チ</t>
    </rPh>
    <rPh sb="77" eb="78">
      <t>オヨ</t>
    </rPh>
    <rPh sb="79" eb="82">
      <t>モクヒョウチ</t>
    </rPh>
    <rPh sb="87" eb="88">
      <t>イ</t>
    </rPh>
    <phoneticPr fontId="6"/>
  </si>
  <si>
    <t>　公的等には、自治体、自治体立及び国立の医療機関・大学、独法、日本赤十字社、恩賜財団済生会、全国厚生農業協同組合連合会、北海道社会事業協会の医療機関が活用予定の金額を入力してください。
　民間分は自動計算されます。</t>
    <rPh sb="1" eb="3">
      <t>コウテキ</t>
    </rPh>
    <rPh sb="3" eb="4">
      <t>ナド</t>
    </rPh>
    <rPh sb="98" eb="100">
      <t>ジドウ</t>
    </rPh>
    <rPh sb="100" eb="102">
      <t>ケイサン</t>
    </rPh>
    <phoneticPr fontId="6"/>
  </si>
  <si>
    <t>25-1</t>
    <phoneticPr fontId="10"/>
  </si>
  <si>
    <t>28-1</t>
    <phoneticPr fontId="10"/>
  </si>
  <si>
    <t>38-1</t>
    <phoneticPr fontId="10"/>
  </si>
  <si>
    <t>50-1</t>
    <phoneticPr fontId="10"/>
  </si>
  <si>
    <t>52-1</t>
    <phoneticPr fontId="10"/>
  </si>
  <si>
    <t>入力要領</t>
    <rPh sb="0" eb="2">
      <t>ニュウリョク</t>
    </rPh>
    <rPh sb="2" eb="4">
      <t>ヨウリョウ</t>
    </rPh>
    <phoneticPr fontId="6"/>
  </si>
  <si>
    <t>①補助要件は従来補助と同様</t>
    <rPh sb="1" eb="3">
      <t>ホジョ</t>
    </rPh>
    <phoneticPr fontId="6"/>
  </si>
  <si>
    <t>②従来補助の要件では対象外の内容</t>
    <rPh sb="1" eb="3">
      <t>ジュウライ</t>
    </rPh>
    <rPh sb="3" eb="5">
      <t>ホジョ</t>
    </rPh>
    <rPh sb="6" eb="8">
      <t>ヨウケン</t>
    </rPh>
    <rPh sb="10" eb="13">
      <t>タイショウガイ</t>
    </rPh>
    <rPh sb="14" eb="16">
      <t>ナイヨウ</t>
    </rPh>
    <phoneticPr fontId="6"/>
  </si>
  <si>
    <t>・</t>
    <phoneticPr fontId="6"/>
  </si>
  <si>
    <t>・</t>
    <phoneticPr fontId="6"/>
  </si>
  <si>
    <t>「都道府県計画事業一覧表の番号」</t>
    <phoneticPr fontId="6"/>
  </si>
  <si>
    <t>（続く）</t>
    <rPh sb="1" eb="2">
      <t>ツヅ</t>
    </rPh>
    <phoneticPr fontId="6"/>
  </si>
  <si>
    <t>既存の補助事業については、以下の２つの欄を設けていますので、それぞれに分けて入力してください。</t>
    <rPh sb="0" eb="2">
      <t>キゾン</t>
    </rPh>
    <rPh sb="3" eb="5">
      <t>ホジョ</t>
    </rPh>
    <rPh sb="5" eb="7">
      <t>ジギョウ</t>
    </rPh>
    <rPh sb="13" eb="15">
      <t>イカ</t>
    </rPh>
    <rPh sb="19" eb="20">
      <t>ラン</t>
    </rPh>
    <rPh sb="21" eb="22">
      <t>モウ</t>
    </rPh>
    <rPh sb="35" eb="36">
      <t>ワ</t>
    </rPh>
    <rPh sb="38" eb="40">
      <t>ニュウリョク</t>
    </rPh>
    <phoneticPr fontId="6"/>
  </si>
  <si>
    <t>「都道府県当初予算案計上額」</t>
    <rPh sb="1" eb="5">
      <t>トドウフケン</t>
    </rPh>
    <rPh sb="5" eb="7">
      <t>トウショ</t>
    </rPh>
    <rPh sb="7" eb="10">
      <t>ヨサンアン</t>
    </rPh>
    <rPh sb="10" eb="12">
      <t>ケイジョウ</t>
    </rPh>
    <rPh sb="12" eb="13">
      <t>ガク</t>
    </rPh>
    <phoneticPr fontId="6"/>
  </si>
  <si>
    <t>記載した内容が正しく印刷されるように、行の高さを調整してください。</t>
    <rPh sb="0" eb="2">
      <t>キサイ</t>
    </rPh>
    <rPh sb="4" eb="6">
      <t>ナイヨウ</t>
    </rPh>
    <rPh sb="7" eb="8">
      <t>タダ</t>
    </rPh>
    <rPh sb="10" eb="12">
      <t>インサツ</t>
    </rPh>
    <rPh sb="19" eb="20">
      <t>ギョウ</t>
    </rPh>
    <rPh sb="20" eb="21">
      <t>ニュウコウ</t>
    </rPh>
    <rPh sb="21" eb="22">
      <t>タカ</t>
    </rPh>
    <rPh sb="24" eb="26">
      <t>チョウセイ</t>
    </rPh>
    <phoneticPr fontId="6"/>
  </si>
  <si>
    <t>・</t>
    <phoneticPr fontId="6"/>
  </si>
  <si>
    <t>項番３の行については、必要に応じて行の挿入をしてください。</t>
    <rPh sb="0" eb="2">
      <t>コウバン</t>
    </rPh>
    <rPh sb="4" eb="5">
      <t>ギョウ</t>
    </rPh>
    <rPh sb="11" eb="13">
      <t>ヒツヨウ</t>
    </rPh>
    <rPh sb="14" eb="15">
      <t>オウ</t>
    </rPh>
    <rPh sb="17" eb="18">
      <t>ギョウ</t>
    </rPh>
    <rPh sb="19" eb="21">
      <t>ソウニュウ</t>
    </rPh>
    <phoneticPr fontId="6"/>
  </si>
  <si>
    <t>項番２までの行については、行・列の挿入や削除はしないでください。
（計算式が壊れて入力シートが正しく反映されなくなるため）</t>
    <rPh sb="0" eb="2">
      <t>コウバン</t>
    </rPh>
    <rPh sb="6" eb="7">
      <t>ギョウ</t>
    </rPh>
    <rPh sb="13" eb="14">
      <t>ギョウ</t>
    </rPh>
    <rPh sb="14" eb="15">
      <t>ケイユキ</t>
    </rPh>
    <rPh sb="15" eb="16">
      <t>レツ</t>
    </rPh>
    <rPh sb="17" eb="19">
      <t>ソウニュウ</t>
    </rPh>
    <rPh sb="20" eb="22">
      <t>サクジョ</t>
    </rPh>
    <rPh sb="34" eb="36">
      <t>ケイサン</t>
    </rPh>
    <rPh sb="36" eb="37">
      <t>シキ</t>
    </rPh>
    <rPh sb="38" eb="39">
      <t>コワ</t>
    </rPh>
    <rPh sb="41" eb="43">
      <t>ニュウリョク</t>
    </rPh>
    <rPh sb="47" eb="48">
      <t>タダ</t>
    </rPh>
    <rPh sb="50" eb="52">
      <t>ハンエイ</t>
    </rPh>
    <phoneticPr fontId="6"/>
  </si>
  <si>
    <t>該当する都道府県計画事業一覧表の事業番号を記載してください。
（ただし、都道府県計画作成前については入力は不要）</t>
    <rPh sb="36" eb="40">
      <t>トドウフケン</t>
    </rPh>
    <rPh sb="40" eb="42">
      <t>ケイカク</t>
    </rPh>
    <rPh sb="42" eb="44">
      <t>サクセイ</t>
    </rPh>
    <rPh sb="44" eb="45">
      <t>マエ</t>
    </rPh>
    <rPh sb="50" eb="52">
      <t>ニュウリョク</t>
    </rPh>
    <rPh sb="53" eb="55">
      <t>フヨウ</t>
    </rPh>
    <phoneticPr fontId="6"/>
  </si>
  <si>
    <t>入力箇所は、「都道府県名」（セルＢ２）と、「３．都道府県医師会等関係団体とのこれまでの調整状況及び今後の予定」（セルＡ１０～）のみです。他の欄には入力しないでください。</t>
    <rPh sb="0" eb="2">
      <t>ニュウリョク</t>
    </rPh>
    <rPh sb="2" eb="4">
      <t>カショ</t>
    </rPh>
    <rPh sb="7" eb="11">
      <t>トドウフケン</t>
    </rPh>
    <rPh sb="11" eb="12">
      <t>ナ</t>
    </rPh>
    <rPh sb="68" eb="69">
      <t>ホカ</t>
    </rPh>
    <rPh sb="70" eb="71">
      <t>ラン</t>
    </rPh>
    <rPh sb="73" eb="75">
      <t>ニュウリョク</t>
    </rPh>
    <phoneticPr fontId="6"/>
  </si>
  <si>
    <t>　当該事業の提案者名を入力してください。
　複数者の提案の場合、①関係団体、②医療機関、③自治体の順で、代表名（具体的な機関名）を１つ書き、「○○他」としてください。</t>
    <rPh sb="1" eb="3">
      <t>トウガイ</t>
    </rPh>
    <rPh sb="3" eb="5">
      <t>ジギョウ</t>
    </rPh>
    <rPh sb="6" eb="8">
      <t>テイアン</t>
    </rPh>
    <rPh sb="8" eb="9">
      <t>シャ</t>
    </rPh>
    <rPh sb="9" eb="10">
      <t>ナ</t>
    </rPh>
    <rPh sb="11" eb="13">
      <t>ニュウリョク</t>
    </rPh>
    <rPh sb="22" eb="24">
      <t>フクスウ</t>
    </rPh>
    <rPh sb="24" eb="25">
      <t>シャ</t>
    </rPh>
    <rPh sb="26" eb="28">
      <t>テイアン</t>
    </rPh>
    <rPh sb="29" eb="31">
      <t>バアイ</t>
    </rPh>
    <rPh sb="33" eb="35">
      <t>カンケイ</t>
    </rPh>
    <rPh sb="35" eb="37">
      <t>ダンタイ</t>
    </rPh>
    <rPh sb="39" eb="41">
      <t>イリョウ</t>
    </rPh>
    <rPh sb="41" eb="43">
      <t>キカン</t>
    </rPh>
    <rPh sb="45" eb="48">
      <t>ジチタイ</t>
    </rPh>
    <rPh sb="49" eb="50">
      <t>ジュン</t>
    </rPh>
    <rPh sb="52" eb="54">
      <t>ダイヒョウ</t>
    </rPh>
    <rPh sb="54" eb="55">
      <t>ナ</t>
    </rPh>
    <rPh sb="56" eb="59">
      <t>グタイテキ</t>
    </rPh>
    <rPh sb="60" eb="62">
      <t>キカン</t>
    </rPh>
    <rPh sb="62" eb="63">
      <t>メイ</t>
    </rPh>
    <rPh sb="67" eb="68">
      <t>カ</t>
    </rPh>
    <rPh sb="73" eb="74">
      <t>ホカ</t>
    </rPh>
    <phoneticPr fontId="6"/>
  </si>
  <si>
    <t>　「実施者数」には実施する関係団体、医療機関、自治体の総数を、「実施者①」「実施者②」「実施者③」には実施者について使用する見込額が大きい順で具体的な機関名を３つまで入力してください。
　※県が補助事業を実施する場合、実施者は県ではなく、当該補助を活用する関係団体や医療機関としてください。</t>
    <rPh sb="4" eb="5">
      <t>シャ</t>
    </rPh>
    <rPh sb="5" eb="6">
      <t>スウ</t>
    </rPh>
    <rPh sb="13" eb="15">
      <t>カンケイ</t>
    </rPh>
    <rPh sb="18" eb="20">
      <t>イリョウ</t>
    </rPh>
    <rPh sb="20" eb="22">
      <t>キカン</t>
    </rPh>
    <rPh sb="23" eb="26">
      <t>ジチタイ</t>
    </rPh>
    <rPh sb="27" eb="28">
      <t>ソウ</t>
    </rPh>
    <rPh sb="28" eb="29">
      <t>カズ</t>
    </rPh>
    <rPh sb="40" eb="41">
      <t>シャ</t>
    </rPh>
    <rPh sb="46" eb="47">
      <t>シャ</t>
    </rPh>
    <rPh sb="53" eb="54">
      <t>シャ</t>
    </rPh>
    <rPh sb="58" eb="60">
      <t>シヨウ</t>
    </rPh>
    <rPh sb="62" eb="64">
      <t>ミコミ</t>
    </rPh>
    <rPh sb="64" eb="65">
      <t>ガク</t>
    </rPh>
    <rPh sb="66" eb="67">
      <t>オオ</t>
    </rPh>
    <rPh sb="69" eb="70">
      <t>ジュン</t>
    </rPh>
    <rPh sb="71" eb="74">
      <t>グタイテキ</t>
    </rPh>
    <rPh sb="75" eb="77">
      <t>キカン</t>
    </rPh>
    <rPh sb="77" eb="78">
      <t>メイ</t>
    </rPh>
    <rPh sb="95" eb="96">
      <t>ケン</t>
    </rPh>
    <rPh sb="97" eb="99">
      <t>ホジョ</t>
    </rPh>
    <rPh sb="99" eb="101">
      <t>ジギョウ</t>
    </rPh>
    <rPh sb="102" eb="104">
      <t>ジッシ</t>
    </rPh>
    <rPh sb="106" eb="108">
      <t>バアイ</t>
    </rPh>
    <rPh sb="109" eb="112">
      <t>ジッシシャ</t>
    </rPh>
    <rPh sb="113" eb="114">
      <t>ケン</t>
    </rPh>
    <rPh sb="119" eb="121">
      <t>トウガイ</t>
    </rPh>
    <rPh sb="121" eb="123">
      <t>ホジョ</t>
    </rPh>
    <rPh sb="124" eb="126">
      <t>カツヨウ</t>
    </rPh>
    <rPh sb="128" eb="130">
      <t>カンケイ</t>
    </rPh>
    <rPh sb="130" eb="132">
      <t>ダンタイ</t>
    </rPh>
    <rPh sb="133" eb="135">
      <t>イリョウ</t>
    </rPh>
    <rPh sb="135" eb="137">
      <t>キカン</t>
    </rPh>
    <phoneticPr fontId="6"/>
  </si>
  <si>
    <t>うち28'
基金充当額
（千円）</t>
    <rPh sb="6" eb="8">
      <t>キキン</t>
    </rPh>
    <rPh sb="8" eb="10">
      <t>ジュウトウ</t>
    </rPh>
    <rPh sb="10" eb="11">
      <t>ガク</t>
    </rPh>
    <rPh sb="13" eb="15">
      <t>センエン</t>
    </rPh>
    <phoneticPr fontId="10"/>
  </si>
  <si>
    <t>28'基金充当額
のうち
公的等（千円）</t>
    <rPh sb="3" eb="5">
      <t>キキン</t>
    </rPh>
    <rPh sb="5" eb="7">
      <t>ジュウトウ</t>
    </rPh>
    <rPh sb="7" eb="8">
      <t>ガク</t>
    </rPh>
    <rPh sb="13" eb="15">
      <t>コウテキ</t>
    </rPh>
    <rPh sb="15" eb="16">
      <t>トウ</t>
    </rPh>
    <rPh sb="17" eb="19">
      <t>センエン</t>
    </rPh>
    <phoneticPr fontId="10"/>
  </si>
  <si>
    <t>28'基金充当額
のうち
民間（千円）</t>
    <rPh sb="3" eb="5">
      <t>キキン</t>
    </rPh>
    <rPh sb="5" eb="7">
      <t>ジュウトウ</t>
    </rPh>
    <rPh sb="7" eb="8">
      <t>ガク</t>
    </rPh>
    <rPh sb="13" eb="15">
      <t>ミンカン</t>
    </rPh>
    <rPh sb="16" eb="18">
      <t>センエン</t>
    </rPh>
    <phoneticPr fontId="10"/>
  </si>
  <si>
    <t>28'基金充当額
のうち
28'実施額（千円）</t>
    <rPh sb="7" eb="8">
      <t>ガク</t>
    </rPh>
    <rPh sb="16" eb="18">
      <t>ジッシ</t>
    </rPh>
    <rPh sb="18" eb="19">
      <t>ガク</t>
    </rPh>
    <rPh sb="20" eb="22">
      <t>センエン</t>
    </rPh>
    <phoneticPr fontId="10"/>
  </si>
  <si>
    <t>27’計画からの継続事業</t>
    <rPh sb="3" eb="5">
      <t>ケイカク</t>
    </rPh>
    <rPh sb="8" eb="10">
      <t>ケイゾク</t>
    </rPh>
    <rPh sb="10" eb="12">
      <t>ジギョウ</t>
    </rPh>
    <phoneticPr fontId="10"/>
  </si>
  <si>
    <t>　27'計画に記載された事業の継続事業である場合には、○をつけてください。</t>
    <rPh sb="4" eb="6">
      <t>ケイカク</t>
    </rPh>
    <rPh sb="7" eb="9">
      <t>キサイ</t>
    </rPh>
    <rPh sb="12" eb="14">
      <t>ジギョウ</t>
    </rPh>
    <rPh sb="15" eb="17">
      <t>ケイゾク</t>
    </rPh>
    <rPh sb="17" eb="19">
      <t>ジギョウ</t>
    </rPh>
    <rPh sb="22" eb="24">
      <t>バアイ</t>
    </rPh>
    <phoneticPr fontId="6"/>
  </si>
  <si>
    <t>「計画全体の基金充当額（千円）①」「うち28'基金充当額（千円）②」「28'基金充当額のうち28'実施額（千円）」</t>
    <rPh sb="1" eb="3">
      <t>ケイカク</t>
    </rPh>
    <rPh sb="3" eb="5">
      <t>ゼンタイ</t>
    </rPh>
    <rPh sb="6" eb="8">
      <t>キキン</t>
    </rPh>
    <rPh sb="8" eb="10">
      <t>ジュウトウ</t>
    </rPh>
    <rPh sb="10" eb="11">
      <t>ガク</t>
    </rPh>
    <rPh sb="12" eb="14">
      <t>センエン</t>
    </rPh>
    <rPh sb="27" eb="28">
      <t>ガク</t>
    </rPh>
    <rPh sb="42" eb="43">
      <t>ガク</t>
    </rPh>
    <phoneticPr fontId="6"/>
  </si>
  <si>
    <t>「28'基金充当額に対する総事業費（千円）」「補助割合（％）」</t>
    <rPh sb="4" eb="6">
      <t>キキン</t>
    </rPh>
    <rPh sb="6" eb="8">
      <t>ジュウトウ</t>
    </rPh>
    <rPh sb="8" eb="9">
      <t>ガク</t>
    </rPh>
    <rPh sb="10" eb="11">
      <t>タイ</t>
    </rPh>
    <rPh sb="13" eb="17">
      <t>ソウジギョウヒ</t>
    </rPh>
    <rPh sb="18" eb="20">
      <t>センエン</t>
    </rPh>
    <rPh sb="23" eb="25">
      <t>ホジョ</t>
    </rPh>
    <rPh sb="25" eb="27">
      <t>ワリアイ</t>
    </rPh>
    <phoneticPr fontId="6"/>
  </si>
  <si>
    <t>「28'基金充当額のうち公的等（千円）」「28'基金充当額のうち民間（千円）」</t>
    <rPh sb="4" eb="6">
      <t>キキン</t>
    </rPh>
    <rPh sb="6" eb="8">
      <t>ジュウトウ</t>
    </rPh>
    <rPh sb="8" eb="9">
      <t>ガク</t>
    </rPh>
    <rPh sb="12" eb="14">
      <t>コウテキ</t>
    </rPh>
    <rPh sb="14" eb="15">
      <t>ナド</t>
    </rPh>
    <rPh sb="16" eb="18">
      <t>センエン</t>
    </rPh>
    <rPh sb="24" eb="26">
      <t>キキン</t>
    </rPh>
    <rPh sb="26" eb="28">
      <t>ジュウトウ</t>
    </rPh>
    <rPh sb="28" eb="29">
      <t>ガク</t>
    </rPh>
    <rPh sb="32" eb="34">
      <t>ミンカン</t>
    </rPh>
    <rPh sb="35" eb="37">
      <t>センエン</t>
    </rPh>
    <phoneticPr fontId="6"/>
  </si>
  <si>
    <t>「27'計画からの継続事業」</t>
    <rPh sb="4" eb="6">
      <t>ケイカク</t>
    </rPh>
    <rPh sb="9" eb="11">
      <t>ケイゾク</t>
    </rPh>
    <rPh sb="11" eb="13">
      <t>ジギョウ</t>
    </rPh>
    <phoneticPr fontId="6"/>
  </si>
  <si>
    <t>　（例：28年度後半から29年度前半まで実施する場合は、２年）</t>
    <rPh sb="2" eb="3">
      <t>レイ</t>
    </rPh>
    <rPh sb="6" eb="8">
      <t>ネンド</t>
    </rPh>
    <rPh sb="8" eb="10">
      <t>コウハン</t>
    </rPh>
    <rPh sb="14" eb="16">
      <t>ネンド</t>
    </rPh>
    <rPh sb="16" eb="18">
      <t>ゼンハン</t>
    </rPh>
    <rPh sb="20" eb="22">
      <t>ジッシ</t>
    </rPh>
    <rPh sb="24" eb="26">
      <t>バアイ</t>
    </rPh>
    <rPh sb="29" eb="30">
      <t>ネン</t>
    </rPh>
    <phoneticPr fontId="6"/>
  </si>
  <si>
    <t>「左記指標の目標値」には、事業終了時点の数値を記入してください。
※例えば、30年度までの3箇年の複数年事業の場合、30年度末時点の目標値を記入してください。</t>
    <rPh sb="1" eb="3">
      <t>サキ</t>
    </rPh>
    <rPh sb="3" eb="5">
      <t>シヒョウ</t>
    </rPh>
    <rPh sb="6" eb="9">
      <t>モクヒョウチ</t>
    </rPh>
    <rPh sb="13" eb="15">
      <t>ジギョウ</t>
    </rPh>
    <rPh sb="15" eb="17">
      <t>シュウリョウ</t>
    </rPh>
    <rPh sb="17" eb="19">
      <t>ジテン</t>
    </rPh>
    <rPh sb="20" eb="22">
      <t>スウチ</t>
    </rPh>
    <rPh sb="23" eb="25">
      <t>キニュウ</t>
    </rPh>
    <rPh sb="34" eb="35">
      <t>タト</t>
    </rPh>
    <rPh sb="40" eb="41">
      <t>ネン</t>
    </rPh>
    <rPh sb="41" eb="42">
      <t>ド</t>
    </rPh>
    <rPh sb="46" eb="48">
      <t>カネン</t>
    </rPh>
    <rPh sb="49" eb="51">
      <t>フクスウ</t>
    </rPh>
    <rPh sb="51" eb="52">
      <t>ネン</t>
    </rPh>
    <rPh sb="52" eb="54">
      <t>ジギョウ</t>
    </rPh>
    <rPh sb="55" eb="57">
      <t>バアイ</t>
    </rPh>
    <rPh sb="60" eb="62">
      <t>ネンド</t>
    </rPh>
    <rPh sb="62" eb="63">
      <t>マツ</t>
    </rPh>
    <rPh sb="63" eb="65">
      <t>ジテン</t>
    </rPh>
    <rPh sb="66" eb="68">
      <t>モクヒョウ</t>
    </rPh>
    <rPh sb="68" eb="69">
      <t>チ</t>
    </rPh>
    <rPh sb="70" eb="72">
      <t>キニュウ</t>
    </rPh>
    <phoneticPr fontId="6"/>
  </si>
  <si>
    <t>　当該事業の平成28年度当初予算案計上（予定）額（都道府県）を記載してください。</t>
    <rPh sb="1" eb="3">
      <t>トウガイ</t>
    </rPh>
    <rPh sb="3" eb="5">
      <t>ジギョウ</t>
    </rPh>
    <rPh sb="6" eb="8">
      <t>ヘイセイ</t>
    </rPh>
    <rPh sb="10" eb="12">
      <t>ネンド</t>
    </rPh>
    <rPh sb="12" eb="14">
      <t>トウショ</t>
    </rPh>
    <rPh sb="14" eb="16">
      <t>ヨサン</t>
    </rPh>
    <rPh sb="16" eb="17">
      <t>アン</t>
    </rPh>
    <rPh sb="17" eb="19">
      <t>ケイジョウ</t>
    </rPh>
    <rPh sb="20" eb="22">
      <t>ヨテイ</t>
    </rPh>
    <rPh sb="23" eb="24">
      <t>ガク</t>
    </rPh>
    <rPh sb="25" eb="29">
      <t>トドウフケン</t>
    </rPh>
    <rPh sb="31" eb="33">
      <t>キサイ</t>
    </rPh>
    <phoneticPr fontId="6"/>
  </si>
  <si>
    <r>
      <t>入力シートの内容が誤っていると金額が正しく反映されないため、金額が調査票様式シートに正しく反映されているか、必ず</t>
    </r>
    <r>
      <rPr>
        <u/>
        <sz val="12"/>
        <rFont val="ＭＳ Ｐゴシック"/>
        <family val="3"/>
        <charset val="128"/>
        <scheme val="minor"/>
      </rPr>
      <t>調査票様式シートで確認</t>
    </r>
    <r>
      <rPr>
        <sz val="12"/>
        <rFont val="ＭＳ Ｐゴシック"/>
        <family val="3"/>
        <charset val="128"/>
        <scheme val="minor"/>
      </rPr>
      <t>してください。</t>
    </r>
    <rPh sb="0" eb="2">
      <t>ニュウリョク</t>
    </rPh>
    <rPh sb="6" eb="8">
      <t>ナイヨウ</t>
    </rPh>
    <rPh sb="9" eb="10">
      <t>アヤマ</t>
    </rPh>
    <rPh sb="15" eb="17">
      <t>キンガク</t>
    </rPh>
    <rPh sb="18" eb="19">
      <t>タダ</t>
    </rPh>
    <rPh sb="21" eb="23">
      <t>ハンエイ</t>
    </rPh>
    <rPh sb="30" eb="32">
      <t>キンガク</t>
    </rPh>
    <rPh sb="33" eb="36">
      <t>チョウサヒョウ</t>
    </rPh>
    <rPh sb="36" eb="38">
      <t>ヨウシキ</t>
    </rPh>
    <rPh sb="54" eb="55">
      <t>カナラ</t>
    </rPh>
    <rPh sb="56" eb="59">
      <t>チョウサヒョウ</t>
    </rPh>
    <rPh sb="59" eb="61">
      <t>ヨウシキ</t>
    </rPh>
    <rPh sb="65" eb="67">
      <t>カクニン</t>
    </rPh>
    <phoneticPr fontId="6"/>
  </si>
  <si>
    <r>
      <rPr>
        <u/>
        <sz val="12"/>
        <rFont val="ＭＳ Ｐゴシック"/>
        <family val="3"/>
        <charset val="128"/>
        <scheme val="minor"/>
      </rPr>
      <t>例示している事業以外については、該当する区分の空欄の行を使用</t>
    </r>
    <r>
      <rPr>
        <sz val="12"/>
        <rFont val="ＭＳ Ｐゴシック"/>
        <family val="3"/>
        <charset val="128"/>
        <scheme val="minor"/>
      </rPr>
      <t>して、事業名及び事業概要も入力してください。Ｆ列（例示事業の通番）は、「－」のままとしてください。</t>
    </r>
    <rPh sb="0" eb="2">
      <t>レイジ</t>
    </rPh>
    <rPh sb="6" eb="8">
      <t>ジギョウ</t>
    </rPh>
    <rPh sb="8" eb="10">
      <t>イガイ</t>
    </rPh>
    <rPh sb="16" eb="18">
      <t>ガイトウ</t>
    </rPh>
    <rPh sb="20" eb="22">
      <t>クブン</t>
    </rPh>
    <rPh sb="23" eb="25">
      <t>クウラン</t>
    </rPh>
    <rPh sb="26" eb="27">
      <t>ギョウ</t>
    </rPh>
    <rPh sb="28" eb="30">
      <t>シヨウ</t>
    </rPh>
    <rPh sb="33" eb="35">
      <t>ジギョウ</t>
    </rPh>
    <rPh sb="35" eb="36">
      <t>メイ</t>
    </rPh>
    <rPh sb="36" eb="37">
      <t>オヨ</t>
    </rPh>
    <rPh sb="38" eb="40">
      <t>ジギョウ</t>
    </rPh>
    <rPh sb="40" eb="42">
      <t>ガイヨウ</t>
    </rPh>
    <rPh sb="43" eb="45">
      <t>ニュウリョク</t>
    </rPh>
    <phoneticPr fontId="6"/>
  </si>
  <si>
    <t>　いずれも公費（国２／３＋都道府県１／３）の額を入力してください。</t>
    <phoneticPr fontId="6"/>
  </si>
  <si>
    <t>　「28'基金充当額のうち28'実施額（千円）」については、実際に28年度にいくら支出するのか、キャッシュベースの見込額を記入してください。（着手する事業の金額ではありません）</t>
    <rPh sb="30" eb="32">
      <t>ジッサイ</t>
    </rPh>
    <rPh sb="35" eb="37">
      <t>ネンド</t>
    </rPh>
    <rPh sb="41" eb="43">
      <t>シシュツ</t>
    </rPh>
    <rPh sb="57" eb="59">
      <t>ミコ</t>
    </rPh>
    <rPh sb="59" eb="60">
      <t>ガク</t>
    </rPh>
    <rPh sb="61" eb="63">
      <t>キニュウ</t>
    </rPh>
    <rPh sb="71" eb="73">
      <t>チャクシュ</t>
    </rPh>
    <rPh sb="75" eb="77">
      <t>ジギョウ</t>
    </rPh>
    <rPh sb="78" eb="80">
      <t>キンガク</t>
    </rPh>
    <phoneticPr fontId="6"/>
  </si>
  <si>
    <t>　複数年で実施する事業の場合、都道府県の予算上、28年度の基金は計画の一部にのみ活用したいというケースが考えられることから、①と②を別の欄に分けています。
　計画全体について28年度の基金を活用する場合は①と②は同額となります。
　28年度単年度で実施する事業の場合、３つの欄すべてが同額となります。</t>
    <rPh sb="1" eb="3">
      <t>フクスウ</t>
    </rPh>
    <rPh sb="3" eb="4">
      <t>ネン</t>
    </rPh>
    <rPh sb="12" eb="14">
      <t>バアイ</t>
    </rPh>
    <rPh sb="15" eb="19">
      <t>トドウフケン</t>
    </rPh>
    <rPh sb="20" eb="22">
      <t>ヨサン</t>
    </rPh>
    <rPh sb="22" eb="23">
      <t>ウエ</t>
    </rPh>
    <rPh sb="26" eb="28">
      <t>ネンド</t>
    </rPh>
    <rPh sb="29" eb="31">
      <t>キキン</t>
    </rPh>
    <rPh sb="32" eb="34">
      <t>ケイカク</t>
    </rPh>
    <rPh sb="35" eb="37">
      <t>イチブ</t>
    </rPh>
    <rPh sb="40" eb="42">
      <t>カツヨウ</t>
    </rPh>
    <rPh sb="66" eb="67">
      <t>ベツ</t>
    </rPh>
    <rPh sb="68" eb="69">
      <t>ラン</t>
    </rPh>
    <rPh sb="70" eb="71">
      <t>ワ</t>
    </rPh>
    <rPh sb="79" eb="81">
      <t>ケイカク</t>
    </rPh>
    <rPh sb="81" eb="83">
      <t>ゼンタイ</t>
    </rPh>
    <rPh sb="89" eb="91">
      <t>ネンド</t>
    </rPh>
    <rPh sb="92" eb="94">
      <t>キキン</t>
    </rPh>
    <rPh sb="95" eb="97">
      <t>カツヨウ</t>
    </rPh>
    <rPh sb="124" eb="126">
      <t>ジッシ</t>
    </rPh>
    <rPh sb="128" eb="130">
      <t>ジギョウ</t>
    </rPh>
    <rPh sb="131" eb="133">
      <t>バアイ</t>
    </rPh>
    <rPh sb="137" eb="138">
      <t>ラン</t>
    </rPh>
    <rPh sb="142" eb="144">
      <t>ドウガク</t>
    </rPh>
    <phoneticPr fontId="6"/>
  </si>
  <si>
    <t>地域医療支援病院やがん診療連携拠点病院等の患者に対する歯科保健医療の推進
がん診療施設設備整備事業（補助要件は従来補助と同様）</t>
    <rPh sb="29" eb="31">
      <t>ホケン</t>
    </rPh>
    <phoneticPr fontId="10"/>
  </si>
  <si>
    <t>大阪府歯科医師会</t>
    <rPh sb="0" eb="3">
      <t>オオサカフ</t>
    </rPh>
    <rPh sb="3" eb="5">
      <t>シカ</t>
    </rPh>
    <rPh sb="5" eb="7">
      <t>イシ</t>
    </rPh>
    <rPh sb="7" eb="8">
      <t>カイ</t>
    </rPh>
    <phoneticPr fontId="10"/>
  </si>
  <si>
    <t>大阪府歯科医師会</t>
  </si>
  <si>
    <t>東大阪市立総合病院</t>
    <rPh sb="0" eb="4">
      <t>ヒガシオオサカシ</t>
    </rPh>
    <rPh sb="4" eb="5">
      <t>リツ</t>
    </rPh>
    <rPh sb="5" eb="7">
      <t>ソウゴウ</t>
    </rPh>
    <rPh sb="7" eb="9">
      <t>ビョウイン</t>
    </rPh>
    <phoneticPr fontId="10"/>
  </si>
  <si>
    <t>・訪問看護ネットワーク事業（訪問看護ステーションの機能強化のための設備整備）
複数の訪問看護ステーションや訪問看護と介護、医療機関等が相互に連携する事業を支援・強化するための設備等イニシャルコストに対する支援事業</t>
    <rPh sb="33" eb="35">
      <t>セツビ</t>
    </rPh>
    <rPh sb="35" eb="37">
      <t>セイビ</t>
    </rPh>
    <rPh sb="87" eb="89">
      <t>セツビ</t>
    </rPh>
    <rPh sb="89" eb="90">
      <t>トウ</t>
    </rPh>
    <rPh sb="99" eb="100">
      <t>タイ</t>
    </rPh>
    <rPh sb="102" eb="104">
      <t>シエン</t>
    </rPh>
    <rPh sb="104" eb="106">
      <t>ジギョウ</t>
    </rPh>
    <phoneticPr fontId="10"/>
  </si>
  <si>
    <t>大阪府訪問看護ステーション協会</t>
    <rPh sb="0" eb="3">
      <t>オオサカフ</t>
    </rPh>
    <rPh sb="3" eb="5">
      <t>ホウモン</t>
    </rPh>
    <rPh sb="5" eb="7">
      <t>カンゴ</t>
    </rPh>
    <rPh sb="13" eb="15">
      <t>キョウカイ</t>
    </rPh>
    <phoneticPr fontId="10"/>
  </si>
  <si>
    <t>在宅医療</t>
    <rPh sb="0" eb="4">
      <t>ザイタクイリョウ</t>
    </rPh>
    <phoneticPr fontId="10"/>
  </si>
  <si>
    <t>精神科病院への機器整備事業</t>
    <rPh sb="0" eb="3">
      <t>セイシンカ</t>
    </rPh>
    <rPh sb="3" eb="5">
      <t>ビョウイン</t>
    </rPh>
    <rPh sb="7" eb="9">
      <t>キキ</t>
    </rPh>
    <rPh sb="9" eb="11">
      <t>セイビ</t>
    </rPh>
    <rPh sb="11" eb="13">
      <t>ジギョウ</t>
    </rPh>
    <phoneticPr fontId="10"/>
  </si>
  <si>
    <t>精神科病院協会</t>
    <rPh sb="0" eb="3">
      <t>セイシンカ</t>
    </rPh>
    <rPh sb="3" eb="5">
      <t>ビョウイン</t>
    </rPh>
    <rPh sb="5" eb="7">
      <t>キョウカイ</t>
    </rPh>
    <phoneticPr fontId="10"/>
  </si>
  <si>
    <t>大阪府医師会</t>
    <rPh sb="0" eb="3">
      <t>オオサカフ</t>
    </rPh>
    <rPh sb="3" eb="6">
      <t>イシカイ</t>
    </rPh>
    <phoneticPr fontId="10"/>
  </si>
  <si>
    <t>地区医師会</t>
    <rPh sb="0" eb="2">
      <t>チク</t>
    </rPh>
    <rPh sb="2" eb="5">
      <t>イシカイ</t>
    </rPh>
    <phoneticPr fontId="10"/>
  </si>
  <si>
    <t>コーディネータ配置箇所数</t>
  </si>
  <si>
    <t>在宅医療推進協議会の設置・運営
・在宅医療推進協議会運営事業</t>
    <rPh sb="0" eb="2">
      <t>ザイタク</t>
    </rPh>
    <rPh sb="2" eb="4">
      <t>イリョウ</t>
    </rPh>
    <rPh sb="4" eb="6">
      <t>スイシン</t>
    </rPh>
    <rPh sb="6" eb="9">
      <t>キョウギカイ</t>
    </rPh>
    <rPh sb="10" eb="12">
      <t>セッチ</t>
    </rPh>
    <rPh sb="13" eb="15">
      <t>ウンエイ</t>
    </rPh>
    <rPh sb="17" eb="19">
      <t>ザイタク</t>
    </rPh>
    <rPh sb="19" eb="21">
      <t>イリョウ</t>
    </rPh>
    <rPh sb="21" eb="23">
      <t>スイシン</t>
    </rPh>
    <rPh sb="23" eb="26">
      <t>キョウギカイ</t>
    </rPh>
    <rPh sb="26" eb="28">
      <t>ウンエイ</t>
    </rPh>
    <rPh sb="28" eb="30">
      <t>ジギョウ</t>
    </rPh>
    <phoneticPr fontId="10"/>
  </si>
  <si>
    <t>大阪府</t>
    <rPh sb="0" eb="3">
      <t>オオサカフ</t>
    </rPh>
    <phoneticPr fontId="10"/>
  </si>
  <si>
    <t>協議会実施回数</t>
    <rPh sb="0" eb="3">
      <t>キョウギカイ</t>
    </rPh>
    <rPh sb="3" eb="5">
      <t>ジッシ</t>
    </rPh>
    <rPh sb="5" eb="7">
      <t>カイスウ</t>
    </rPh>
    <phoneticPr fontId="10"/>
  </si>
  <si>
    <t>かかりつけ医育成のための研修やかかりつけ医を持つことに対する普及・啓発
・小児のかかりつけ医育成事業</t>
    <rPh sb="37" eb="39">
      <t>ショウニ</t>
    </rPh>
    <rPh sb="45" eb="46">
      <t>イ</t>
    </rPh>
    <rPh sb="46" eb="48">
      <t>イクセイ</t>
    </rPh>
    <rPh sb="48" eb="50">
      <t>ジギョウ</t>
    </rPh>
    <phoneticPr fontId="10"/>
  </si>
  <si>
    <t xml:space="preserve">・訪問看護師確保定着支援事業
訪問看護師の確保・資質の向上を図り、在宅医療の推進、訪問看護の安定的な供給に向けた研修等の実施。
</t>
    <rPh sb="30" eb="31">
      <t>ハカ</t>
    </rPh>
    <rPh sb="53" eb="54">
      <t>ム</t>
    </rPh>
    <rPh sb="56" eb="58">
      <t>ケンシュウ</t>
    </rPh>
    <rPh sb="58" eb="59">
      <t>トウ</t>
    </rPh>
    <rPh sb="60" eb="62">
      <t>ジッシ</t>
    </rPh>
    <phoneticPr fontId="10"/>
  </si>
  <si>
    <t>研修受講者数</t>
    <rPh sb="0" eb="2">
      <t>ケンシュウ</t>
    </rPh>
    <rPh sb="2" eb="5">
      <t>ジュコウシャ</t>
    </rPh>
    <rPh sb="5" eb="6">
      <t>スウ</t>
    </rPh>
    <phoneticPr fontId="10"/>
  </si>
  <si>
    <t>認知症ケアパスや入退院時の連携パスの作成など認知症ケア等に関する医療介護連携体制の構築
・一般科・精神科等地域医療機関連携モデル事業</t>
    <rPh sb="27" eb="28">
      <t>トウ</t>
    </rPh>
    <rPh sb="45" eb="47">
      <t>イッパン</t>
    </rPh>
    <rPh sb="47" eb="48">
      <t>カ</t>
    </rPh>
    <rPh sb="49" eb="52">
      <t>セイシンカ</t>
    </rPh>
    <rPh sb="52" eb="53">
      <t>トウ</t>
    </rPh>
    <rPh sb="53" eb="55">
      <t>チイキ</t>
    </rPh>
    <rPh sb="55" eb="57">
      <t>イリョウ</t>
    </rPh>
    <rPh sb="57" eb="59">
      <t>キカン</t>
    </rPh>
    <rPh sb="59" eb="61">
      <t>レンケイ</t>
    </rPh>
    <rPh sb="64" eb="66">
      <t>ジギョウ</t>
    </rPh>
    <phoneticPr fontId="10"/>
  </si>
  <si>
    <t>複数地区医師会</t>
    <rPh sb="0" eb="2">
      <t>フクスウ</t>
    </rPh>
    <rPh sb="2" eb="4">
      <t>チク</t>
    </rPh>
    <rPh sb="4" eb="7">
      <t>イシカイ</t>
    </rPh>
    <phoneticPr fontId="10"/>
  </si>
  <si>
    <t>早期退院・地域定着支援のため精神科医療機関内の委員会への地域援助事業者の参画支援等
・精神科病院における入院者退院支援委員会推進事業</t>
    <rPh sb="40" eb="41">
      <t>トウ</t>
    </rPh>
    <phoneticPr fontId="10"/>
  </si>
  <si>
    <t>大阪精神科病院協会、大阪精神科診療所協会、大阪府立精神医療センター</t>
    <rPh sb="0" eb="2">
      <t>オオサカ</t>
    </rPh>
    <rPh sb="2" eb="5">
      <t>セイシンカ</t>
    </rPh>
    <rPh sb="5" eb="7">
      <t>ビョウイン</t>
    </rPh>
    <rPh sb="7" eb="9">
      <t>キョウカイ</t>
    </rPh>
    <rPh sb="10" eb="12">
      <t>オオサカ</t>
    </rPh>
    <rPh sb="12" eb="15">
      <t>セイシンカ</t>
    </rPh>
    <rPh sb="15" eb="17">
      <t>シンリョウ</t>
    </rPh>
    <rPh sb="17" eb="18">
      <t>ショ</t>
    </rPh>
    <rPh sb="18" eb="20">
      <t>キョウカイ</t>
    </rPh>
    <rPh sb="21" eb="23">
      <t>オオサカ</t>
    </rPh>
    <rPh sb="23" eb="25">
      <t>フリツ</t>
    </rPh>
    <rPh sb="25" eb="27">
      <t>セイシン</t>
    </rPh>
    <rPh sb="27" eb="29">
      <t>イリョウ</t>
    </rPh>
    <phoneticPr fontId="10"/>
  </si>
  <si>
    <t>医師会等</t>
    <rPh sb="0" eb="3">
      <t>イシカイ</t>
    </rPh>
    <rPh sb="3" eb="4">
      <t>トウ</t>
    </rPh>
    <phoneticPr fontId="10"/>
  </si>
  <si>
    <t>大阪府栄養士会、大阪府食生活改善連絡協議会</t>
    <rPh sb="0" eb="3">
      <t>オオサカフ</t>
    </rPh>
    <rPh sb="3" eb="6">
      <t>エイヨウシ</t>
    </rPh>
    <rPh sb="6" eb="7">
      <t>カイ</t>
    </rPh>
    <rPh sb="8" eb="11">
      <t>オオサカフ</t>
    </rPh>
    <rPh sb="11" eb="14">
      <t>ショクセイカツ</t>
    </rPh>
    <rPh sb="14" eb="16">
      <t>カイゼン</t>
    </rPh>
    <rPh sb="16" eb="18">
      <t>レンラク</t>
    </rPh>
    <rPh sb="18" eb="21">
      <t>キョウギカイ</t>
    </rPh>
    <phoneticPr fontId="10"/>
  </si>
  <si>
    <t>大阪精神科病院協会、大阪府医師会、看護協会、大阪府立精神医療センター</t>
    <rPh sb="0" eb="2">
      <t>オオサカ</t>
    </rPh>
    <rPh sb="2" eb="5">
      <t>セイシンカ</t>
    </rPh>
    <rPh sb="5" eb="7">
      <t>ビョウイン</t>
    </rPh>
    <rPh sb="7" eb="9">
      <t>キョウカイ</t>
    </rPh>
    <rPh sb="10" eb="13">
      <t>オオサカフ</t>
    </rPh>
    <rPh sb="13" eb="16">
      <t>イシカイ</t>
    </rPh>
    <rPh sb="17" eb="19">
      <t>カンゴ</t>
    </rPh>
    <rPh sb="19" eb="21">
      <t>キョウカイ</t>
    </rPh>
    <rPh sb="22" eb="25">
      <t>オオサカフ</t>
    </rPh>
    <rPh sb="25" eb="26">
      <t>リツ</t>
    </rPh>
    <rPh sb="26" eb="28">
      <t>セイシン</t>
    </rPh>
    <rPh sb="28" eb="30">
      <t>イリョウ</t>
    </rPh>
    <phoneticPr fontId="10"/>
  </si>
  <si>
    <t>大阪医科大学附属病院、大阪府急性期・総合医療センター　他</t>
    <rPh sb="0" eb="2">
      <t>オオサカ</t>
    </rPh>
    <rPh sb="2" eb="4">
      <t>イカ</t>
    </rPh>
    <rPh sb="4" eb="6">
      <t>ダイガク</t>
    </rPh>
    <rPh sb="6" eb="8">
      <t>フゾク</t>
    </rPh>
    <rPh sb="8" eb="10">
      <t>ビョウイン</t>
    </rPh>
    <rPh sb="11" eb="14">
      <t>オオサカフ</t>
    </rPh>
    <rPh sb="14" eb="17">
      <t>キュウセイキ</t>
    </rPh>
    <rPh sb="18" eb="20">
      <t>ソウゴウ</t>
    </rPh>
    <rPh sb="20" eb="22">
      <t>イリョウ</t>
    </rPh>
    <rPh sb="27" eb="28">
      <t>ホカ</t>
    </rPh>
    <phoneticPr fontId="10"/>
  </si>
  <si>
    <t>認知症早期医療支援モデル事業</t>
    <rPh sb="0" eb="3">
      <t>ニンチショウ</t>
    </rPh>
    <rPh sb="3" eb="5">
      <t>ソウキ</t>
    </rPh>
    <rPh sb="5" eb="7">
      <t>イリョウ</t>
    </rPh>
    <rPh sb="7" eb="9">
      <t>シエン</t>
    </rPh>
    <rPh sb="12" eb="14">
      <t>ジギョウ</t>
    </rPh>
    <phoneticPr fontId="10"/>
  </si>
  <si>
    <t>未治療者等へのアウトリーチ拠点整備事業</t>
    <rPh sb="0" eb="3">
      <t>ミチリョウ</t>
    </rPh>
    <rPh sb="3" eb="4">
      <t>シャ</t>
    </rPh>
    <rPh sb="4" eb="5">
      <t>トウ</t>
    </rPh>
    <rPh sb="13" eb="15">
      <t>キョテン</t>
    </rPh>
    <rPh sb="15" eb="17">
      <t>セイビ</t>
    </rPh>
    <rPh sb="17" eb="19">
      <t>ジギョウ</t>
    </rPh>
    <phoneticPr fontId="10"/>
  </si>
  <si>
    <t>大阪府立精神医療センター</t>
    <rPh sb="0" eb="2">
      <t>オオサカ</t>
    </rPh>
    <rPh sb="2" eb="4">
      <t>フリツ</t>
    </rPh>
    <rPh sb="4" eb="6">
      <t>セイシン</t>
    </rPh>
    <rPh sb="6" eb="8">
      <t>イリョウ</t>
    </rPh>
    <phoneticPr fontId="10"/>
  </si>
  <si>
    <t>在宅医療</t>
    <rPh sb="0" eb="2">
      <t>ザイタク</t>
    </rPh>
    <rPh sb="2" eb="4">
      <t>イリョウ</t>
    </rPh>
    <phoneticPr fontId="10"/>
  </si>
  <si>
    <t>一般救急病院への精神科コンサル事業等</t>
    <rPh sb="0" eb="2">
      <t>イッパン</t>
    </rPh>
    <rPh sb="2" eb="4">
      <t>キュウキュウ</t>
    </rPh>
    <rPh sb="4" eb="6">
      <t>ビョウイン</t>
    </rPh>
    <rPh sb="8" eb="11">
      <t>セイシンカ</t>
    </rPh>
    <rPh sb="15" eb="17">
      <t>ジギョウ</t>
    </rPh>
    <rPh sb="17" eb="18">
      <t>トウ</t>
    </rPh>
    <phoneticPr fontId="10"/>
  </si>
  <si>
    <t>大阪府歯科技工士会</t>
    <rPh sb="0" eb="3">
      <t>オオサカフ</t>
    </rPh>
    <rPh sb="3" eb="5">
      <t>シカ</t>
    </rPh>
    <rPh sb="5" eb="8">
      <t>ギコウシ</t>
    </rPh>
    <rPh sb="8" eb="9">
      <t>カイ</t>
    </rPh>
    <phoneticPr fontId="10"/>
  </si>
  <si>
    <t>大阪府歯科技工士会</t>
  </si>
  <si>
    <t>研修受講者数</t>
    <rPh sb="2" eb="5">
      <t>ジュコウシャ</t>
    </rPh>
    <rPh sb="5" eb="6">
      <t>スウ</t>
    </rPh>
    <phoneticPr fontId="10"/>
  </si>
  <si>
    <t>大阪府歯科衛生士会</t>
    <rPh sb="0" eb="3">
      <t>オオサカフ</t>
    </rPh>
    <rPh sb="3" eb="5">
      <t>シカ</t>
    </rPh>
    <rPh sb="5" eb="8">
      <t>エイセイシ</t>
    </rPh>
    <rPh sb="8" eb="9">
      <t>カイ</t>
    </rPh>
    <phoneticPr fontId="10"/>
  </si>
  <si>
    <t>大阪府薬剤師会</t>
    <rPh sb="0" eb="3">
      <t>オオサカフ</t>
    </rPh>
    <rPh sb="3" eb="6">
      <t>ヤクザイシ</t>
    </rPh>
    <rPh sb="6" eb="7">
      <t>カイ</t>
    </rPh>
    <phoneticPr fontId="10"/>
  </si>
  <si>
    <t>大阪府薬剤師会</t>
  </si>
  <si>
    <t>地域医療支援センターの運営（地域枠に係る修学資金の貸与事業、無料職業紹介事業、定年退職後の医師の活用事業を含む）（補助要件は従来補助と同様）
・地域医療確保修学資金等貸与事業</t>
    <rPh sb="72" eb="74">
      <t>チイキ</t>
    </rPh>
    <rPh sb="74" eb="76">
      <t>イリョウ</t>
    </rPh>
    <rPh sb="76" eb="78">
      <t>カクホ</t>
    </rPh>
    <rPh sb="78" eb="80">
      <t>シュウガク</t>
    </rPh>
    <rPh sb="80" eb="82">
      <t>シキン</t>
    </rPh>
    <rPh sb="82" eb="83">
      <t>トウ</t>
    </rPh>
    <rPh sb="83" eb="85">
      <t>タイヨ</t>
    </rPh>
    <rPh sb="85" eb="87">
      <t>ジギョウ</t>
    </rPh>
    <phoneticPr fontId="10"/>
  </si>
  <si>
    <t>地域医療対策協議会における調整経費
・医療対策協議会運営事業</t>
    <rPh sb="13" eb="15">
      <t>チョウセイ</t>
    </rPh>
    <rPh sb="15" eb="17">
      <t>ケイヒ</t>
    </rPh>
    <rPh sb="19" eb="21">
      <t>イリョウ</t>
    </rPh>
    <rPh sb="21" eb="23">
      <t>タイサク</t>
    </rPh>
    <rPh sb="23" eb="26">
      <t>キョウギカイ</t>
    </rPh>
    <rPh sb="26" eb="28">
      <t>ウンエイ</t>
    </rPh>
    <rPh sb="28" eb="30">
      <t>ジギョウ</t>
    </rPh>
    <phoneticPr fontId="10"/>
  </si>
  <si>
    <t>地域救急医療、災害医療、周産期医療及び小児救急を含む小児医療等の医療従事者の確保及びその他大阪府において必要な医療の確保に関する施策について調査審議する医療対策協議会を設置・運営する。</t>
    <rPh sb="0" eb="2">
      <t>チイキ</t>
    </rPh>
    <rPh sb="2" eb="4">
      <t>キュウキュウ</t>
    </rPh>
    <rPh sb="4" eb="6">
      <t>イリョウ</t>
    </rPh>
    <rPh sb="7" eb="9">
      <t>サイガイ</t>
    </rPh>
    <rPh sb="9" eb="11">
      <t>イリョウ</t>
    </rPh>
    <rPh sb="12" eb="15">
      <t>シュウサンキ</t>
    </rPh>
    <rPh sb="15" eb="17">
      <t>イリョウ</t>
    </rPh>
    <rPh sb="17" eb="18">
      <t>オヨ</t>
    </rPh>
    <rPh sb="19" eb="21">
      <t>ショウニ</t>
    </rPh>
    <rPh sb="21" eb="23">
      <t>キュウキュウ</t>
    </rPh>
    <rPh sb="24" eb="25">
      <t>フク</t>
    </rPh>
    <rPh sb="26" eb="28">
      <t>ショウニ</t>
    </rPh>
    <rPh sb="28" eb="30">
      <t>イリョウ</t>
    </rPh>
    <rPh sb="30" eb="31">
      <t>トウ</t>
    </rPh>
    <rPh sb="32" eb="34">
      <t>イリョウ</t>
    </rPh>
    <rPh sb="34" eb="37">
      <t>ジュウジシャ</t>
    </rPh>
    <rPh sb="38" eb="40">
      <t>カクホ</t>
    </rPh>
    <rPh sb="40" eb="41">
      <t>オヨ</t>
    </rPh>
    <rPh sb="44" eb="45">
      <t>タ</t>
    </rPh>
    <rPh sb="45" eb="48">
      <t>オオサカフ</t>
    </rPh>
    <rPh sb="52" eb="54">
      <t>ヒツヨウ</t>
    </rPh>
    <rPh sb="55" eb="57">
      <t>イリョウ</t>
    </rPh>
    <rPh sb="58" eb="60">
      <t>カクホ</t>
    </rPh>
    <rPh sb="61" eb="62">
      <t>カン</t>
    </rPh>
    <rPh sb="64" eb="66">
      <t>シサク</t>
    </rPh>
    <rPh sb="70" eb="72">
      <t>チョウサ</t>
    </rPh>
    <rPh sb="72" eb="74">
      <t>シンギ</t>
    </rPh>
    <rPh sb="76" eb="78">
      <t>イリョウ</t>
    </rPh>
    <rPh sb="78" eb="80">
      <t>タイサク</t>
    </rPh>
    <rPh sb="80" eb="83">
      <t>キョウギカイ</t>
    </rPh>
    <rPh sb="84" eb="86">
      <t>セッチ</t>
    </rPh>
    <rPh sb="87" eb="89">
      <t>ウンエイ</t>
    </rPh>
    <phoneticPr fontId="13"/>
  </si>
  <si>
    <t>大阪精神科病院協会、大阪精神科診療所協会、大阪府立精神医療センター　他</t>
    <rPh sb="0" eb="2">
      <t>オオサカ</t>
    </rPh>
    <rPh sb="2" eb="5">
      <t>セイシンカ</t>
    </rPh>
    <rPh sb="5" eb="7">
      <t>ビョウイン</t>
    </rPh>
    <rPh sb="7" eb="9">
      <t>キョウカイ</t>
    </rPh>
    <rPh sb="10" eb="12">
      <t>オオサカ</t>
    </rPh>
    <rPh sb="12" eb="15">
      <t>セイシンカ</t>
    </rPh>
    <rPh sb="15" eb="17">
      <t>シンリョウ</t>
    </rPh>
    <rPh sb="17" eb="18">
      <t>ショ</t>
    </rPh>
    <rPh sb="18" eb="20">
      <t>キョウカイ</t>
    </rPh>
    <rPh sb="21" eb="23">
      <t>オオサカ</t>
    </rPh>
    <rPh sb="23" eb="25">
      <t>フリツ</t>
    </rPh>
    <rPh sb="25" eb="27">
      <t>セイシン</t>
    </rPh>
    <rPh sb="27" eb="29">
      <t>イリョウ</t>
    </rPh>
    <rPh sb="34" eb="35">
      <t>ホカ</t>
    </rPh>
    <phoneticPr fontId="10"/>
  </si>
  <si>
    <t>32-1</t>
    <phoneticPr fontId="10"/>
  </si>
  <si>
    <t>35-1</t>
    <phoneticPr fontId="10"/>
  </si>
  <si>
    <t>39-1</t>
    <phoneticPr fontId="10"/>
  </si>
  <si>
    <t>大阪府私立病院協会</t>
    <rPh sb="0" eb="3">
      <t>オオサカフ</t>
    </rPh>
    <rPh sb="3" eb="5">
      <t>シリツ</t>
    </rPh>
    <rPh sb="5" eb="7">
      <t>ビョウイン</t>
    </rPh>
    <rPh sb="7" eb="9">
      <t>キョウカイ</t>
    </rPh>
    <phoneticPr fontId="10"/>
  </si>
  <si>
    <t>53-1</t>
    <phoneticPr fontId="10"/>
  </si>
  <si>
    <t/>
  </si>
  <si>
    <t>救急や小児周産期の医師の負担を軽減するため、高次医療機関において不安定な状態を脱した患者を搬送元等の医療機関に救急自動車等で搬送する際の経費に対する支援を行う。又、受入医療機関に積極的に受け入れるためのコーディネータの配置を支援する。</t>
    <rPh sb="66" eb="67">
      <t>サイ</t>
    </rPh>
    <rPh sb="68" eb="70">
      <t>ケイヒ</t>
    </rPh>
    <rPh sb="71" eb="72">
      <t>タイ</t>
    </rPh>
    <rPh sb="74" eb="76">
      <t>シエン</t>
    </rPh>
    <rPh sb="77" eb="78">
      <t>オコナ</t>
    </rPh>
    <rPh sb="80" eb="81">
      <t>マタ</t>
    </rPh>
    <rPh sb="82" eb="84">
      <t>ウケイレ</t>
    </rPh>
    <rPh sb="84" eb="86">
      <t>イリョウ</t>
    </rPh>
    <rPh sb="86" eb="88">
      <t>キカン</t>
    </rPh>
    <rPh sb="89" eb="92">
      <t>セッキョクテキ</t>
    </rPh>
    <rPh sb="93" eb="94">
      <t>ウ</t>
    </rPh>
    <rPh sb="95" eb="96">
      <t>イ</t>
    </rPh>
    <rPh sb="109" eb="111">
      <t>ハイチ</t>
    </rPh>
    <rPh sb="112" eb="114">
      <t>シエン</t>
    </rPh>
    <phoneticPr fontId="11"/>
  </si>
  <si>
    <t>約100名</t>
    <rPh sb="0" eb="1">
      <t>ヤク</t>
    </rPh>
    <rPh sb="4" eb="5">
      <t>メイ</t>
    </rPh>
    <phoneticPr fontId="10"/>
  </si>
  <si>
    <t>現状維持</t>
    <rPh sb="0" eb="2">
      <t>ゲンジョウ</t>
    </rPh>
    <rPh sb="2" eb="4">
      <t>イジ</t>
    </rPh>
    <phoneticPr fontId="10"/>
  </si>
  <si>
    <t>治験ネットワーク機能構築事業</t>
    <rPh sb="0" eb="2">
      <t>チケン</t>
    </rPh>
    <rPh sb="8" eb="10">
      <t>キノウ</t>
    </rPh>
    <rPh sb="10" eb="12">
      <t>コウチク</t>
    </rPh>
    <rPh sb="12" eb="14">
      <t>ジギョウ</t>
    </rPh>
    <phoneticPr fontId="10"/>
  </si>
  <si>
    <t>NPO法人大阪共同治験ネットワーク</t>
  </si>
  <si>
    <t>後方支援機関への搬送体制の整備
災害医療体制確保充実事業</t>
    <rPh sb="16" eb="18">
      <t>サイガイ</t>
    </rPh>
    <rPh sb="18" eb="20">
      <t>イリョウ</t>
    </rPh>
    <rPh sb="20" eb="22">
      <t>タイセイ</t>
    </rPh>
    <rPh sb="22" eb="24">
      <t>カクホ</t>
    </rPh>
    <rPh sb="24" eb="26">
      <t>ジュウジツ</t>
    </rPh>
    <rPh sb="26" eb="28">
      <t>ジギョウ</t>
    </rPh>
    <phoneticPr fontId="10"/>
  </si>
  <si>
    <t>後方支援機関への搬送体制の整備
特定科目休日夜間二次救急医療体制運営事業</t>
    <rPh sb="16" eb="18">
      <t>トクテイ</t>
    </rPh>
    <rPh sb="18" eb="20">
      <t>カモク</t>
    </rPh>
    <rPh sb="20" eb="22">
      <t>キュウジツ</t>
    </rPh>
    <rPh sb="22" eb="24">
      <t>ヤカン</t>
    </rPh>
    <rPh sb="24" eb="26">
      <t>ニジ</t>
    </rPh>
    <rPh sb="26" eb="28">
      <t>キュウキュウ</t>
    </rPh>
    <rPh sb="28" eb="30">
      <t>イリョウ</t>
    </rPh>
    <rPh sb="30" eb="32">
      <t>タイセイ</t>
    </rPh>
    <rPh sb="32" eb="34">
      <t>ウンエイ</t>
    </rPh>
    <rPh sb="34" eb="36">
      <t>ジギョウ</t>
    </rPh>
    <phoneticPr fontId="10"/>
  </si>
  <si>
    <t>地域医療支援病院やがん診療連携拠点病院等の患者に対する歯科保健医療の推進
・在宅歯科医療連携体制推進事業（ケアステーションの設置等）</t>
    <rPh sb="29" eb="31">
      <t>ホケン</t>
    </rPh>
    <phoneticPr fontId="10"/>
  </si>
  <si>
    <t>・在宅医療を支える歯科衛生士の人材育成事業</t>
    <rPh sb="1" eb="3">
      <t>ザイタク</t>
    </rPh>
    <rPh sb="3" eb="5">
      <t>イリョウ</t>
    </rPh>
    <rPh sb="6" eb="7">
      <t>ササ</t>
    </rPh>
    <phoneticPr fontId="10"/>
  </si>
  <si>
    <t>ＨＩＶ感染者の多様な医療ニーズに対応できる在宅等地域医療体制構築事業</t>
    <rPh sb="21" eb="23">
      <t>ザイタク</t>
    </rPh>
    <rPh sb="23" eb="24">
      <t>トウ</t>
    </rPh>
    <rPh sb="26" eb="28">
      <t>イリョウ</t>
    </rPh>
    <phoneticPr fontId="10"/>
  </si>
  <si>
    <t>「就労環境改善」及び「復職支援研修」を実施する医療機関に対し、必要となる代替医師の人件費や研修経費を補助する。</t>
    <rPh sb="1" eb="3">
      <t>シュウロウ</t>
    </rPh>
    <rPh sb="3" eb="5">
      <t>カンキョウ</t>
    </rPh>
    <rPh sb="5" eb="7">
      <t>カイゼン</t>
    </rPh>
    <rPh sb="8" eb="9">
      <t>オヨ</t>
    </rPh>
    <rPh sb="11" eb="13">
      <t>フクショク</t>
    </rPh>
    <rPh sb="13" eb="15">
      <t>シエン</t>
    </rPh>
    <rPh sb="15" eb="17">
      <t>ケンシュウ</t>
    </rPh>
    <rPh sb="19" eb="21">
      <t>ジッシ</t>
    </rPh>
    <rPh sb="23" eb="25">
      <t>イリョウ</t>
    </rPh>
    <rPh sb="25" eb="27">
      <t>キカン</t>
    </rPh>
    <rPh sb="28" eb="29">
      <t>タイ</t>
    </rPh>
    <rPh sb="31" eb="33">
      <t>ヒツヨウ</t>
    </rPh>
    <rPh sb="36" eb="38">
      <t>ダイタイ</t>
    </rPh>
    <rPh sb="38" eb="40">
      <t>イシ</t>
    </rPh>
    <rPh sb="41" eb="44">
      <t>ジンケンヒ</t>
    </rPh>
    <rPh sb="45" eb="47">
      <t>ケンシュウ</t>
    </rPh>
    <rPh sb="47" eb="49">
      <t>ケイヒ</t>
    </rPh>
    <rPh sb="50" eb="52">
      <t>ホジョ</t>
    </rPh>
    <phoneticPr fontId="11"/>
  </si>
  <si>
    <t>ＩＣＴを活用した地域医療ネットワーク基盤の整備
・地域医療機関ＩＣＴ連携整備事業</t>
  </si>
  <si>
    <t>・在宅医療推進事業</t>
  </si>
  <si>
    <t>緩和医療の普及促進等事業</t>
  </si>
  <si>
    <t>在宅療養における栄養ケア事業</t>
  </si>
  <si>
    <t>地域医療連携強化事業</t>
    <rPh sb="0" eb="2">
      <t>チイキ</t>
    </rPh>
    <rPh sb="2" eb="4">
      <t>イリョウ</t>
    </rPh>
    <rPh sb="4" eb="6">
      <t>レンケイ</t>
    </rPh>
    <rPh sb="6" eb="8">
      <t>キョウカ</t>
    </rPh>
    <rPh sb="8" eb="10">
      <t>ジギョウ</t>
    </rPh>
    <phoneticPr fontId="7"/>
  </si>
  <si>
    <t>精神科救急医療における身体合併症対応力向上のための看護職員等研修事業</t>
  </si>
  <si>
    <t>難病患者在宅医療支援事業</t>
  </si>
  <si>
    <t>在宅で療養する疾患を有する者に対する歯科保健医療を実施するための研修の実施
・ＣＡＤ／ＣＡＭシステムを用いた歯科技工士の人材育成事業</t>
  </si>
  <si>
    <t>在宅歯科医療を実施するための人材の確保支援
・摂食嚥下障害対応可能人材育成事業</t>
    <rPh sb="0" eb="2">
      <t>ザイタク</t>
    </rPh>
    <rPh sb="2" eb="4">
      <t>シカ</t>
    </rPh>
    <rPh sb="4" eb="6">
      <t>イリョウ</t>
    </rPh>
    <rPh sb="7" eb="9">
      <t>ジッシ</t>
    </rPh>
    <rPh sb="14" eb="16">
      <t>ジンザイ</t>
    </rPh>
    <rPh sb="17" eb="19">
      <t>カクホ</t>
    </rPh>
    <rPh sb="19" eb="21">
      <t>シエン</t>
    </rPh>
    <phoneticPr fontId="7"/>
  </si>
  <si>
    <t>高齢者のための新しい口腔保健指導推進事業</t>
    <rPh sb="0" eb="3">
      <t>コウレイシャ</t>
    </rPh>
    <rPh sb="7" eb="8">
      <t>アタラ</t>
    </rPh>
    <rPh sb="10" eb="12">
      <t>コウクウ</t>
    </rPh>
    <rPh sb="12" eb="14">
      <t>ホケン</t>
    </rPh>
    <rPh sb="14" eb="16">
      <t>シドウ</t>
    </rPh>
    <rPh sb="16" eb="18">
      <t>スイシン</t>
    </rPh>
    <rPh sb="18" eb="20">
      <t>ジギョウ</t>
    </rPh>
    <phoneticPr fontId="7"/>
  </si>
  <si>
    <t>訪問薬剤管理指導を行おうとする薬局への研修や実施している薬局の周知
・無菌調剤対応薬剤師の育成事業</t>
  </si>
  <si>
    <t>地域医療支援センターの運営（地域枠に係る修学資金の貸与事業、無料職業紹介事業、定年退職後の医師の活用事業を含む）（補助要件は従来補助と同様）
・地域医療支援センター運営事業</t>
    <rPh sb="18" eb="19">
      <t>カカ</t>
    </rPh>
    <rPh sb="82" eb="84">
      <t>ウンエイ</t>
    </rPh>
    <rPh sb="84" eb="86">
      <t>ジギョウ</t>
    </rPh>
    <phoneticPr fontId="7"/>
  </si>
  <si>
    <t>女性医師等の離職防止や再就業の促進（補助要件は従来補助と同様）
・女性医師等就労環境改善事業</t>
  </si>
  <si>
    <t>新人看護職員の質の向上を図るための研修（補助要件は従来補助と同様）
・新人看護職員研修事業</t>
  </si>
  <si>
    <t>離職防止を始めとする看護職員の確保対策（補助要件は従来補助と同様）
・ナースセンター事業・総合ICT化事業</t>
  </si>
  <si>
    <t xml:space="preserve">看護師等養成所における教育内容の向上を図るための体制整備（補助要件は従来補助と同様）
・看護師等養成所施設整備事業
</t>
  </si>
  <si>
    <t>看護師等養成所における教育内容の向上を図るための体制整備（補助要件は従来補助と同様）
・看護師等養成所運営費補助事業</t>
  </si>
  <si>
    <t xml:space="preserve">各医療機関の勤務環境改善や再就業促進の取組への支援（医療クラーク、ICTシステム導入、院内保育所整備・運営等）（補助要件は従来補助と同様）
・病院内保育所施設整備費補助事業
</t>
  </si>
  <si>
    <t>各医療機関の勤務環境改善や再就業促進の取組への支援（医療クラーク、ICTシステム導入、院内保育所整備・運営等）（補助要件は従来補助と同様）
・病院内保育所運営費補助事業</t>
  </si>
  <si>
    <t>休日・夜間の小児救急医療体制の整備（補助要件は従来補助と同様）
・小児救急医療支援事業</t>
  </si>
  <si>
    <t>電話による小児患者の相談体制の整備（補助要件は従来補助と同様）
・小児救急電話相談事業</t>
  </si>
  <si>
    <t>医療勤務環境改善支援センターの運営
・医療勤務環境改善支援センター運営事業</t>
    <rPh sb="0" eb="2">
      <t>イリョウ</t>
    </rPh>
    <phoneticPr fontId="10"/>
  </si>
  <si>
    <t>在宅歯科ケアステーション（在宅歯科医療における医科や介護等の他分野との連携を図るための窓口）の府内各地域への設置を推進する。なお、現在、在宅歯科ケアステーションの設置に至らない地区については、地域の実情に応じて歯科との連携に関する在宅医療関係者向けの研修会や地区内での人材育成のための研修会等を実施し、地域における在宅歯科診療連携の底上げを図る。</t>
  </si>
  <si>
    <t xml:space="preserve">地域医療構想を踏まえ、病床の機能分化を推進するため、二次医療圏ごとに過剰となる病床から不足する病床へ転換する病院の取り組みを支援するため、必要な施設の新増改築や改修に係る工事費等の一部を補助する。
</t>
  </si>
  <si>
    <t>医療機関に対し、がんの医療機器（マンモグラフィー・内視鏡・エコー等）の整備に伴う施設設備整備費に対し支援する。</t>
  </si>
  <si>
    <t>一般救急病院において一定の処置を終えた患者を身体合併症支援病院（新設）が受入れた際に、院内において必要な検査等を行うためのハード面の整備に対する補助を行う。</t>
  </si>
  <si>
    <t>これまでの多職種連携の体制を活用しながら、質の高い在宅医療の供給を拡充するため、コーディネータを配置する地区医師会に対し、その経費を補助する。</t>
  </si>
  <si>
    <t xml:space="preserve">在宅医療・介護サービスの提供体制の充実、安定的な供給を図るための、訪問看護師の人材確保や資質向上、定着支援に関連する業務の委託及び補助を行う。
</t>
  </si>
  <si>
    <t>地域の実情に応じた在宅医療の推進方針について検討する在宅医療推進協議会を設置・運営する。</t>
  </si>
  <si>
    <t>かかりつけ医育成のために、地域の小児科医や内科医等訪問診療医及び医療スタッフを対象に、医療的ケアに必要な医療技術の習得、小児の特性理解、在宅療養支援のためのネットワークの必要性の理解を目的とした研修を医師会に委託して実施する。また、研修に必要な物品を購入する。</t>
  </si>
  <si>
    <t>既に精神疾患(認知症等を含む)の医療について個々の医療機関（病院・診療所）での連携を進めている地域をモデル地域とし、それぞれの地域特性に応じた形で、個々の医療機関同士のつながりから、ネットワークへと広げ、地域での医療連携体制の整備を進める。</t>
  </si>
  <si>
    <t>精神保健福祉法の改正で法的に位置付けられた「退院支援委員会」に、病院側が招聘した関係機関へ支払う旅費や報償費等を補助することで、地域事業者等の参画促進を図り、退院支援を推進する。</t>
  </si>
  <si>
    <t>がん患者・家族の苦痛の軽減と質の高い療養生活を送ることができるよう、治療の初期段階から切れ目のない緩和医療を提供するため、患者・家族への緩和医療の正しい知識の普及事業及び緩和医療に携わる医療従事者への研修など人材養成等の事業に対し補助する。</t>
  </si>
  <si>
    <t>在宅療養者の食生活改善等に資するため、市町村、地域の医療機関、訪問看護ステーション、地域の管理栄養士、市町村食生活改善推進協議会等による連絡会議等において地域で栄養ケアを実施するための必要な検討を行い、在宅療養における栄養ケア体制の連携推進を図るとともに、在宅栄養ケアスタッフ研修会の開催及び各地域での在宅療養者への栄養ケアサービスをモデル実施する。</t>
  </si>
  <si>
    <t>圏域内での地域連携クリティカルパス運用や在宅緩和医療を含む緩和医療提供体制等を構築するために各圏域に設置している「がん医療ネットワーク協議会」の運営や活動に必要な経費を支援する。</t>
  </si>
  <si>
    <t>未治療者等へのアウトリーチ体制を整備していくために、大阪府がネットワークを構築するとともに、府立精神医療センターに訪問支援チームを整備し、集積した知見を府内に還元することで、府内全体の支援力向上を図る。</t>
  </si>
  <si>
    <t>身体合併症支援病院において、輪番時に身体科サポート医が対応する体制を整備する。また、一般救急病院に対して精神科的なコンサルテーションを行う体制を確保する。</t>
  </si>
  <si>
    <t>精神科病院の看護師向けに身体合併症患者の看護についての研修（実地研修中心）を実施するとともに、一般科救急病院の看護師向けに精神疾患についての研修を行い、府内の合併症対応力の向上を図る。</t>
  </si>
  <si>
    <t>難病患者が地域の医療関係機関による治療とケアを受け、安心して在宅による療養生活が続けられるように、難病専門病院が地域診療所・病院等と連携して、在宅における難病診療等を支援し、在宅医療を推進する。</t>
  </si>
  <si>
    <t>認知症の早期診断・早期対応を行い、認知症患者の重症化予防につなげるために、ネットワークの構築や訪問チーム活動などの編成等、医療介護連携体制のモデル的取組を支援し、他の地域での取組に広げる。</t>
  </si>
  <si>
    <t>特に患者の負担が大きく体制構築に急務を要する透析医療機関等でＨＩＶ感染者の診療が可能な医療機関（協力医療機関）を把握する。協力医療機関へ研修を実施するとともに、ネットワーク化を行い、拠点病院の主治医等からの紹介依頼に対応できる体制を整備する。協力医療機関、拠点病院等との連絡会議を開催しネットワークのスムーズな運用を図る。ＨＩＶ陽性者の診療連携マニュアルを作成し、協力医療機関へ配布する。</t>
    <rPh sb="164" eb="166">
      <t>ヨウセイ</t>
    </rPh>
    <rPh sb="166" eb="167">
      <t>シャ</t>
    </rPh>
    <rPh sb="168" eb="170">
      <t>シンリョウ</t>
    </rPh>
    <rPh sb="170" eb="172">
      <t>レンケイ</t>
    </rPh>
    <rPh sb="178" eb="180">
      <t>サクセイ</t>
    </rPh>
    <rPh sb="182" eb="184">
      <t>キョウリョク</t>
    </rPh>
    <rPh sb="184" eb="186">
      <t>イリョウ</t>
    </rPh>
    <rPh sb="186" eb="188">
      <t>キカン</t>
    </rPh>
    <rPh sb="189" eb="191">
      <t>ハイフ</t>
    </rPh>
    <phoneticPr fontId="7"/>
  </si>
  <si>
    <t>ＣＡＤ／ＣＡＭを使用した歯科技工の知識及び技術を習得させるとともに、最新の歯科技工に対応できる歯科技工士の育成のための研修会に係る経費に対し補助する。</t>
  </si>
  <si>
    <t>摂食嚥下障害に対応可能な歯科医療従事者を養成するため、摂食嚥下障害についての診断（嚥下内視鏡検査含む）・訓練方法についての実地研修に係る経費に対し補助する。</t>
  </si>
  <si>
    <t xml:space="preserve">高齢者施設職員・施設利用者へ機能的口腔ケアに係る保健指導を推進するための講習会実施に対し補助を実施する。
</t>
  </si>
  <si>
    <t>地域における在宅歯科医療や在宅での口腔ケアに関する知識、技術を有する歯科衛生士の人材育成のための研修会開催に係る経費を補助する。</t>
  </si>
  <si>
    <t>薬局・薬剤師への無菌調剤に係る研修を実施することにより、無菌調剤薬局の共同利用や地域の基幹薬局での無菌調剤の実施を促し、在宅医療（薬剤）受入体制整備を推進する。</t>
  </si>
  <si>
    <t>地域医療支援センター（大阪府医療人キャリアセンター）を運営し、地域医療に従事する医師のキャリア形成を支援しながら、地域や診療科間のバランスのとれた医師確保を推進する。</t>
  </si>
  <si>
    <t>周産期や救急医療などに携わる医師の確保が非常に困難となっている現状に対応するため、これらの医療分野を志望する医学生に対し修学資金等を貸与し、将来的にこれらの分野で勤務する医師を確保する。</t>
  </si>
  <si>
    <t>産科や小児科（新生児）の医師等に対して分娩手当、研修医手当、新生児担当手当を支給することにより、処遇の改善を通じて周産期医療を実施する医療機関及び医師確保を図る。</t>
  </si>
  <si>
    <t>初期研修中および後期研修中などの若い医師向けに精神科救急についての研修を行うことで、精神科救急にたずさわる医師の育成を行う。</t>
  </si>
  <si>
    <t>看護の質の向上及び離職防止を図ることを目的に、病院等が新人看護職員等に基本的な実践能力を獲得させるための研修に要する費用や看護職員の養成に携わる者、看護師等養成所の実習施設で実習指導者の任ある者に必要な知識・技術を修得させるための講習会の委託及び事業の実施に要する費用に対し補助する。</t>
  </si>
  <si>
    <t xml:space="preserve">看護職員の養成・確保と資質の向上を促進し、保健医療に対する府民ニーズの複雑多様化、看護職員の需要増などに対応するための、ナースセンターで行う無料職業紹介や各種講習会の開催等、潜在看護職員の復職支援に必要な経費及び看護職員等の人材確保、定着に向け、省力化・効率化を図るための、総合的なICT化推進に必要な経費に対し補助する。
</t>
  </si>
  <si>
    <t>保健師、助産師、看護師養成所における教育内容の充実を図り、看護サービスの向上と看護職員の定着対策の推進のための、養成所施設整備費係る経費の一部に対し国公立病院にまで拡充し補助する。</t>
  </si>
  <si>
    <t>保健師、助産師、看護師養成所における教育内容の充実を図り、看護サービスの向上と看護職員の定着対策の推進のための、養成所運営費に係る経費の一部に対し国公立病院にまで拡充し補助する。</t>
  </si>
  <si>
    <t>医療機関の勤務環境改善を促進するため大阪府医療勤務環境改善支援センターを大阪府私立病院協会内に設置し、先進事例の情報収集や経営・勤務環境に関する調査分析、個別支援・フォローアップ、勤務環境改善マネジメントシステム手引書の周知等の事業を行う。</t>
  </si>
  <si>
    <t>看護職員をはじめとする医療従事者の働きやすい環境を整え、その定着を図るための、府内病院、診療所における病院内保育所の新築、増改築又は改修等に要する費用や看護師宿舎及びナースステーション等の看護師勤務環境改善施設整備に要する費用に対し補助する。</t>
  </si>
  <si>
    <t xml:space="preserve">夜勤等で一般の保育所を利用できない看護師等が安心・継続して仕事を続けることができ、看護職員をはじめとする医療従事者の定着が図られるようにするための、医療従事者の乳幼児を預かる府内病院内保育所の運営に要する保育士等の人件費等に対し補助する。※補助対象を国公立まで拡充するとともに、新たに近隣の院内保育所がない病院の乳幼児を預かった場合の加算措置を実施。
</t>
  </si>
  <si>
    <t>休日・夜間において入院治療が必要な小児救急患者の受入体制を輪番等により確保する市町村に対し、当該体制確保のための運営費を補助する。</t>
  </si>
  <si>
    <t>夜間の子どもの急病時、保護者等からの「受診の目安」や「家庭での対処法」などの相談に、小児科医の支援体制のもと、看護師が対応する。</t>
  </si>
  <si>
    <t>救急・災害医療に不慣れな医師、看護師等を対象にトリアージや応急処置といった災害医療の基礎知識を習得するために研修を実施。</t>
  </si>
  <si>
    <t>休日・夜間における特定科目（眼科・耳鼻咽喉科）の二次救急医療体制を確保するため、大阪市中央急病診療所の後送病院としての受入病院を輪番で確保する。</t>
  </si>
  <si>
    <t>窓口機能の強化や臨床研究コーディネータ養成など、大阪の高いポテンシャルを活かした治験ネットワーク機能を構築する。</t>
  </si>
  <si>
    <t>複数の訪問看護ステーションや訪問看護と介護、医療機関等が相互に連携する事業及び訪問看護ステーションの規模拡大を支援・強化することにより、訪問看護の安定的な供給を実現し、もって訪問看護サービスの向上を図ることを目的とする。</t>
    <rPh sb="37" eb="38">
      <t>オヨ</t>
    </rPh>
    <rPh sb="39" eb="41">
      <t>ホウモン</t>
    </rPh>
    <rPh sb="41" eb="43">
      <t>カンゴ</t>
    </rPh>
    <rPh sb="50" eb="52">
      <t>キボ</t>
    </rPh>
    <rPh sb="52" eb="54">
      <t>カクダイ</t>
    </rPh>
    <phoneticPr fontId="7"/>
  </si>
  <si>
    <t>医師</t>
    <rPh sb="0" eb="2">
      <t>イシ</t>
    </rPh>
    <phoneticPr fontId="8"/>
  </si>
  <si>
    <t>歯科医師</t>
    <rPh sb="0" eb="2">
      <t>シカ</t>
    </rPh>
    <rPh sb="2" eb="4">
      <t>イシ</t>
    </rPh>
    <phoneticPr fontId="8"/>
  </si>
  <si>
    <t>薬剤師</t>
    <rPh sb="0" eb="3">
      <t>ヤクザイシ</t>
    </rPh>
    <phoneticPr fontId="8"/>
  </si>
  <si>
    <t>看護師</t>
    <rPh sb="0" eb="3">
      <t>カンゴシ</t>
    </rPh>
    <phoneticPr fontId="8"/>
  </si>
  <si>
    <t>その他</t>
    <rPh sb="2" eb="3">
      <t>タ</t>
    </rPh>
    <phoneticPr fontId="8"/>
  </si>
  <si>
    <t>ｿﾌﾄ</t>
  </si>
  <si>
    <t>-</t>
  </si>
  <si>
    <t>在宅医療</t>
    <rPh sb="0" eb="2">
      <t>ザイタク</t>
    </rPh>
    <rPh sb="2" eb="4">
      <t>イリョウ</t>
    </rPh>
    <phoneticPr fontId="8"/>
  </si>
  <si>
    <t>府内各病院</t>
    <rPh sb="1" eb="2">
      <t>ナイ</t>
    </rPh>
    <phoneticPr fontId="1"/>
  </si>
  <si>
    <t>訪問看護ステーション相互連携・規模拡大数</t>
    <rPh sb="0" eb="2">
      <t>ホウモン</t>
    </rPh>
    <rPh sb="2" eb="4">
      <t>カンゴ</t>
    </rPh>
    <rPh sb="10" eb="12">
      <t>ソウゴ</t>
    </rPh>
    <rPh sb="12" eb="14">
      <t>レンケイ</t>
    </rPh>
    <rPh sb="15" eb="17">
      <t>キボ</t>
    </rPh>
    <rPh sb="17" eb="19">
      <t>カクダイ</t>
    </rPh>
    <rPh sb="19" eb="20">
      <t>スウ</t>
    </rPh>
    <phoneticPr fontId="10"/>
  </si>
  <si>
    <t>精神科病床を有する医療機関のうち身体合併症支援病院（輪番制）</t>
    <rPh sb="16" eb="18">
      <t>シンタイ</t>
    </rPh>
    <rPh sb="18" eb="21">
      <t>ガッペイショウ</t>
    </rPh>
    <rPh sb="21" eb="23">
      <t>シエン</t>
    </rPh>
    <rPh sb="23" eb="25">
      <t>ビョウイン</t>
    </rPh>
    <rPh sb="26" eb="29">
      <t>リンバンセイ</t>
    </rPh>
    <phoneticPr fontId="7"/>
  </si>
  <si>
    <t>身体合併症協力拠点病院に検査機器を設置</t>
    <rPh sb="0" eb="2">
      <t>シンタイ</t>
    </rPh>
    <rPh sb="2" eb="4">
      <t>ガッペイ</t>
    </rPh>
    <rPh sb="4" eb="5">
      <t>ショウ</t>
    </rPh>
    <rPh sb="5" eb="7">
      <t>キョウリョク</t>
    </rPh>
    <rPh sb="7" eb="9">
      <t>キョテン</t>
    </rPh>
    <rPh sb="9" eb="11">
      <t>ビョウイン</t>
    </rPh>
    <rPh sb="12" eb="14">
      <t>ケンサ</t>
    </rPh>
    <rPh sb="14" eb="16">
      <t>キキ</t>
    </rPh>
    <rPh sb="17" eb="19">
      <t>セッチ</t>
    </rPh>
    <phoneticPr fontId="8"/>
  </si>
  <si>
    <t>大阪府</t>
    <rPh sb="0" eb="3">
      <t>オオサカフ</t>
    </rPh>
    <phoneticPr fontId="5"/>
  </si>
  <si>
    <t>小児在宅かかりつけ未充足数</t>
  </si>
  <si>
    <t>五事業（小児医療（小児救急含む））</t>
    <rPh sb="4" eb="6">
      <t>ショウニ</t>
    </rPh>
    <rPh sb="6" eb="8">
      <t>イリョウ</t>
    </rPh>
    <rPh sb="9" eb="11">
      <t>ショウニ</t>
    </rPh>
    <rPh sb="11" eb="13">
      <t>キュウキュウ</t>
    </rPh>
    <rPh sb="13" eb="14">
      <t>フク</t>
    </rPh>
    <phoneticPr fontId="8"/>
  </si>
  <si>
    <t>五疾病（精神疾患）</t>
    <rPh sb="4" eb="6">
      <t>セイシン</t>
    </rPh>
    <rPh sb="6" eb="8">
      <t>シッカン</t>
    </rPh>
    <phoneticPr fontId="8"/>
  </si>
  <si>
    <t>研修会参加者数</t>
    <rPh sb="0" eb="3">
      <t>ケンシュウカイ</t>
    </rPh>
    <rPh sb="3" eb="6">
      <t>サンカシャ</t>
    </rPh>
    <rPh sb="6" eb="7">
      <t>スウ</t>
    </rPh>
    <phoneticPr fontId="7"/>
  </si>
  <si>
    <t>五疾病（がん）</t>
    <rPh sb="0" eb="1">
      <t>ゴ</t>
    </rPh>
    <rPh sb="1" eb="3">
      <t>シッペイ</t>
    </rPh>
    <phoneticPr fontId="8"/>
  </si>
  <si>
    <t>大阪府</t>
    <rPh sb="0" eb="3">
      <t>オオサカフ</t>
    </rPh>
    <phoneticPr fontId="7"/>
  </si>
  <si>
    <t>がん診療拠点病院</t>
  </si>
  <si>
    <t>ネットワーク協議会開催数</t>
    <rPh sb="6" eb="9">
      <t>キョウギカイ</t>
    </rPh>
    <rPh sb="9" eb="11">
      <t>カイサイ</t>
    </rPh>
    <rPh sb="11" eb="12">
      <t>スウ</t>
    </rPh>
    <phoneticPr fontId="8"/>
  </si>
  <si>
    <t>五疾病（がん）</t>
  </si>
  <si>
    <t>ネットワーク拠点設置数</t>
    <rPh sb="6" eb="8">
      <t>キョテン</t>
    </rPh>
    <rPh sb="8" eb="10">
      <t>セッチ</t>
    </rPh>
    <rPh sb="10" eb="11">
      <t>スウ</t>
    </rPh>
    <phoneticPr fontId="8"/>
  </si>
  <si>
    <t>大阪精神科病院協会</t>
    <rPh sb="0" eb="9">
      <t>ダイセイキョウ</t>
    </rPh>
    <phoneticPr fontId="8"/>
  </si>
  <si>
    <t>コンサルテーション実施回数</t>
    <rPh sb="9" eb="11">
      <t>ジッシ</t>
    </rPh>
    <rPh sb="11" eb="13">
      <t>カイスウ</t>
    </rPh>
    <phoneticPr fontId="8"/>
  </si>
  <si>
    <t>早期医療支援のための連携体制を構築したモデル地域数</t>
    <rPh sb="0" eb="2">
      <t>ソウキ</t>
    </rPh>
    <rPh sb="2" eb="4">
      <t>イリョウ</t>
    </rPh>
    <rPh sb="4" eb="6">
      <t>シエン</t>
    </rPh>
    <rPh sb="10" eb="12">
      <t>レンケイ</t>
    </rPh>
    <rPh sb="12" eb="14">
      <t>タイセイ</t>
    </rPh>
    <rPh sb="15" eb="17">
      <t>コウチク</t>
    </rPh>
    <rPh sb="22" eb="24">
      <t>チイキ</t>
    </rPh>
    <rPh sb="24" eb="25">
      <t>スウ</t>
    </rPh>
    <phoneticPr fontId="8"/>
  </si>
  <si>
    <t>　</t>
  </si>
  <si>
    <t>講習会実施地区数</t>
    <rPh sb="0" eb="2">
      <t>コウシュウ</t>
    </rPh>
    <rPh sb="2" eb="3">
      <t>カイ</t>
    </rPh>
    <rPh sb="3" eb="5">
      <t>ジッシ</t>
    </rPh>
    <rPh sb="5" eb="7">
      <t>チク</t>
    </rPh>
    <rPh sb="7" eb="8">
      <t>スウ</t>
    </rPh>
    <phoneticPr fontId="10"/>
  </si>
  <si>
    <t>大阪府歯科衛生士会</t>
    <rPh sb="0" eb="3">
      <t>オオサカフ</t>
    </rPh>
    <rPh sb="3" eb="5">
      <t>シカ</t>
    </rPh>
    <rPh sb="5" eb="8">
      <t>エイセイシ</t>
    </rPh>
    <rPh sb="8" eb="9">
      <t>カイ</t>
    </rPh>
    <phoneticPr fontId="3"/>
  </si>
  <si>
    <t>無菌調剤届出薬局数</t>
  </si>
  <si>
    <t>在宅医療</t>
  </si>
  <si>
    <t>大阪府</t>
    <rPh sb="0" eb="3">
      <t>オオサカフ</t>
    </rPh>
    <phoneticPr fontId="4"/>
  </si>
  <si>
    <t>その他医療提供体制の確保に必要な事項</t>
  </si>
  <si>
    <t>支援センター相談件数</t>
  </si>
  <si>
    <t>医療従事者の確保</t>
    <rPh sb="0" eb="2">
      <t>イリョウ</t>
    </rPh>
    <rPh sb="2" eb="5">
      <t>ジュウジシャ</t>
    </rPh>
    <rPh sb="6" eb="8">
      <t>カクホ</t>
    </rPh>
    <phoneticPr fontId="8"/>
  </si>
  <si>
    <t>「五事業（救急医療）」</t>
  </si>
  <si>
    <t>急性期病床から回復期病床への転換数</t>
    <rPh sb="3" eb="5">
      <t>ビョウショウ</t>
    </rPh>
    <rPh sb="7" eb="9">
      <t>カイフク</t>
    </rPh>
    <rPh sb="9" eb="10">
      <t>キ</t>
    </rPh>
    <rPh sb="10" eb="12">
      <t>ビョウショウ</t>
    </rPh>
    <phoneticPr fontId="7"/>
  </si>
  <si>
    <t>基準病床数</t>
    <rPh sb="0" eb="2">
      <t>キジュン</t>
    </rPh>
    <rPh sb="2" eb="5">
      <t>ビョウショウスウ</t>
    </rPh>
    <phoneticPr fontId="5"/>
  </si>
  <si>
    <t>在宅栄養ケアスタッフ養成数</t>
    <rPh sb="0" eb="2">
      <t>ザイタク</t>
    </rPh>
    <rPh sb="10" eb="12">
      <t>ヨウセイ</t>
    </rPh>
    <rPh sb="12" eb="13">
      <t>スウ</t>
    </rPh>
    <phoneticPr fontId="10"/>
  </si>
  <si>
    <t>地域診療情報ネットワークの導入や拡大によって、圏域内に必要な医療機関の機能分化および病診連携の推進を図る。地域診療情報ネットワークの導入や拡充に必要な機器整備、工事費等の初期経費を支援する。</t>
    <phoneticPr fontId="5"/>
  </si>
  <si>
    <t>ＩＣＴを活用した地域医療ネットワーク基盤の整備
・救急搬送・受入体制強化システム改修事業</t>
    <rPh sb="40" eb="42">
      <t>カイシュウ</t>
    </rPh>
    <rPh sb="42" eb="44">
      <t>ジギョウ</t>
    </rPh>
    <phoneticPr fontId="10"/>
  </si>
  <si>
    <t>高齢化の進展や疾病構造の変化など医療をとりまく環境の変化に対応した、二次救急医療を支える人材を確保するため、救急研修拠点施設を中心に、医師の救急初期診療能力の資質向上を図る体制を立ち上げる。</t>
    <phoneticPr fontId="12"/>
  </si>
  <si>
    <t>-</t>
    <phoneticPr fontId="10"/>
  </si>
  <si>
    <t>○</t>
    <phoneticPr fontId="10"/>
  </si>
  <si>
    <t>医療機関</t>
  </si>
  <si>
    <t>約30%</t>
    <rPh sb="0" eb="1">
      <t>ヤク</t>
    </rPh>
    <phoneticPr fontId="10"/>
  </si>
  <si>
    <t>・まもってＮＥＴによる搬送決定率</t>
    <phoneticPr fontId="10"/>
  </si>
  <si>
    <t>－</t>
    <phoneticPr fontId="10"/>
  </si>
  <si>
    <t>－</t>
    <phoneticPr fontId="5"/>
  </si>
  <si>
    <t xml:space="preserve">後方支援機関への搬送体制の整備
・救急搬送患者受入促進事業
</t>
    <phoneticPr fontId="10"/>
  </si>
  <si>
    <t>従来国庫事業</t>
    <rPh sb="0" eb="2">
      <t>ジュウライ</t>
    </rPh>
    <rPh sb="2" eb="4">
      <t>コッコ</t>
    </rPh>
    <rPh sb="4" eb="6">
      <t>ジギョウ</t>
    </rPh>
    <rPh sb="5" eb="6">
      <t>ジュウジ</t>
    </rPh>
    <phoneticPr fontId="5"/>
  </si>
  <si>
    <t>従来国庫事業</t>
    <phoneticPr fontId="5"/>
  </si>
  <si>
    <t>府内各病院</t>
    <phoneticPr fontId="5"/>
  </si>
  <si>
    <t>-</t>
    <phoneticPr fontId="5"/>
  </si>
  <si>
    <t>Ⅰ</t>
    <phoneticPr fontId="5"/>
  </si>
  <si>
    <t>Ⅱ</t>
    <phoneticPr fontId="5"/>
  </si>
  <si>
    <t>区分</t>
    <rPh sb="0" eb="2">
      <t>クブン</t>
    </rPh>
    <phoneticPr fontId="10"/>
  </si>
  <si>
    <t>実施者</t>
    <rPh sb="0" eb="2">
      <t>ジッシ</t>
    </rPh>
    <rPh sb="2" eb="3">
      <t>シャ</t>
    </rPh>
    <phoneticPr fontId="10"/>
  </si>
  <si>
    <t>大阪府・大阪府訪問看護ステーション協会</t>
    <rPh sb="0" eb="3">
      <t>オオサカフ</t>
    </rPh>
    <phoneticPr fontId="2"/>
  </si>
  <si>
    <t>大阪府医師会
・地区医師会</t>
    <rPh sb="0" eb="3">
      <t>オオサカフ</t>
    </rPh>
    <rPh sb="3" eb="6">
      <t>イシカイ</t>
    </rPh>
    <phoneticPr fontId="5"/>
  </si>
  <si>
    <t>大阪府看護協会
・大阪府訪問看護ステーション協会・大阪府立大学</t>
    <rPh sb="28" eb="29">
      <t>リツ</t>
    </rPh>
    <rPh sb="29" eb="31">
      <t>ダイガク</t>
    </rPh>
    <phoneticPr fontId="5"/>
  </si>
  <si>
    <t>大阪府看護協会及び大阪府訪問看護ステーション協会・</t>
    <rPh sb="0" eb="3">
      <t>オオサカフ</t>
    </rPh>
    <rPh sb="3" eb="7">
      <t>カンゴキョウカイ</t>
    </rPh>
    <rPh sb="7" eb="8">
      <t>オヨ</t>
    </rPh>
    <rPh sb="9" eb="12">
      <t>オオサカフ</t>
    </rPh>
    <rPh sb="12" eb="14">
      <t>ホウモン</t>
    </rPh>
    <rPh sb="14" eb="16">
      <t>カンゴ</t>
    </rPh>
    <rPh sb="22" eb="24">
      <t>キョウカイ</t>
    </rPh>
    <phoneticPr fontId="10"/>
  </si>
  <si>
    <t>28'基金充当額
に対する総事業費（千円）</t>
    <rPh sb="3" eb="5">
      <t>キキン</t>
    </rPh>
    <rPh sb="5" eb="7">
      <t>ジュウトウ</t>
    </rPh>
    <rPh sb="7" eb="8">
      <t>ガク</t>
    </rPh>
    <rPh sb="10" eb="11">
      <t>タイ</t>
    </rPh>
    <rPh sb="13" eb="17">
      <t>ソウジギョウヒ</t>
    </rPh>
    <rPh sb="18" eb="20">
      <t>センエン</t>
    </rPh>
    <phoneticPr fontId="10"/>
  </si>
  <si>
    <t>補助割合
（％）</t>
    <rPh sb="0" eb="2">
      <t>ホジョ</t>
    </rPh>
    <rPh sb="2" eb="4">
      <t>ワリアイ</t>
    </rPh>
    <phoneticPr fontId="10"/>
  </si>
  <si>
    <t>事業
番号</t>
    <rPh sb="0" eb="2">
      <t>ジギョウ</t>
    </rPh>
    <rPh sb="3" eb="5">
      <t>バンゴウ</t>
    </rPh>
    <phoneticPr fontId="5"/>
  </si>
  <si>
    <t>Ⅲ</t>
    <phoneticPr fontId="5"/>
  </si>
  <si>
    <t>複数地区医師会</t>
    <phoneticPr fontId="5"/>
  </si>
  <si>
    <t>改善
視点</t>
    <rPh sb="0" eb="2">
      <t>カイゼン</t>
    </rPh>
    <rPh sb="3" eb="5">
      <t>シテン</t>
    </rPh>
    <phoneticPr fontId="10"/>
  </si>
  <si>
    <t>事業
評価</t>
    <rPh sb="0" eb="2">
      <t>ジギョウ</t>
    </rPh>
    <rPh sb="3" eb="5">
      <t>ヒョウカ</t>
    </rPh>
    <phoneticPr fontId="5"/>
  </si>
  <si>
    <t>実施
者数</t>
    <rPh sb="0" eb="2">
      <t>ジッシ</t>
    </rPh>
    <rPh sb="3" eb="4">
      <t>シャ</t>
    </rPh>
    <rPh sb="4" eb="5">
      <t>スウ</t>
    </rPh>
    <phoneticPr fontId="10"/>
  </si>
  <si>
    <t>難病患者在宅医療推進に係る研修受講者数</t>
    <rPh sb="15" eb="18">
      <t>ジュコウシャ</t>
    </rPh>
    <phoneticPr fontId="9"/>
  </si>
  <si>
    <t>外部機関を招聘して退院支援委員会を開催した医療機関数</t>
    <rPh sb="0" eb="2">
      <t>ガイブ</t>
    </rPh>
    <rPh sb="2" eb="4">
      <t>キカン</t>
    </rPh>
    <rPh sb="5" eb="7">
      <t>ショウヘイ</t>
    </rPh>
    <rPh sb="9" eb="11">
      <t>タイイン</t>
    </rPh>
    <rPh sb="11" eb="13">
      <t>シエン</t>
    </rPh>
    <rPh sb="13" eb="16">
      <t>イインカイ</t>
    </rPh>
    <rPh sb="17" eb="19">
      <t>カイサイ</t>
    </rPh>
    <rPh sb="21" eb="23">
      <t>イリョウ</t>
    </rPh>
    <rPh sb="23" eb="25">
      <t>キカン</t>
    </rPh>
    <rPh sb="25" eb="26">
      <t>スウ</t>
    </rPh>
    <phoneticPr fontId="8"/>
  </si>
  <si>
    <t>医療連携支援パス等を活用した精神科診療所等と一般科医療機関との連携体制を整備したモデル地域数</t>
    <rPh sb="0" eb="2">
      <t>イリョウ</t>
    </rPh>
    <rPh sb="2" eb="4">
      <t>レンケイ</t>
    </rPh>
    <rPh sb="4" eb="6">
      <t>シエン</t>
    </rPh>
    <rPh sb="8" eb="9">
      <t>トウ</t>
    </rPh>
    <rPh sb="10" eb="12">
      <t>カツヨウ</t>
    </rPh>
    <rPh sb="14" eb="17">
      <t>セイシンカ</t>
    </rPh>
    <rPh sb="17" eb="19">
      <t>シンリョウ</t>
    </rPh>
    <rPh sb="19" eb="20">
      <t>ショ</t>
    </rPh>
    <rPh sb="20" eb="21">
      <t>トウ</t>
    </rPh>
    <rPh sb="22" eb="24">
      <t>イッパン</t>
    </rPh>
    <rPh sb="24" eb="25">
      <t>カ</t>
    </rPh>
    <rPh sb="25" eb="27">
      <t>イリョウ</t>
    </rPh>
    <rPh sb="27" eb="29">
      <t>キカン</t>
    </rPh>
    <rPh sb="31" eb="33">
      <t>レンケイ</t>
    </rPh>
    <rPh sb="33" eb="35">
      <t>タイセイ</t>
    </rPh>
    <rPh sb="36" eb="38">
      <t>セイビ</t>
    </rPh>
    <rPh sb="43" eb="45">
      <t>チイキ</t>
    </rPh>
    <rPh sb="45" eb="46">
      <t>スウ</t>
    </rPh>
    <phoneticPr fontId="8"/>
  </si>
  <si>
    <t>「在宅歯科ケアステーション 」設置地区数</t>
    <rPh sb="1" eb="3">
      <t>ザイタク</t>
    </rPh>
    <rPh sb="3" eb="5">
      <t>シカ</t>
    </rPh>
    <rPh sb="15" eb="17">
      <t>セッチ</t>
    </rPh>
    <rPh sb="17" eb="19">
      <t>チク</t>
    </rPh>
    <rPh sb="19" eb="20">
      <t>スウ</t>
    </rPh>
    <phoneticPr fontId="9"/>
  </si>
  <si>
    <t>（治験ネットワーク機能の構築）
・潜在看護師等を治験・臨床研究支援業務の中核を担うCRCとして養成</t>
    <rPh sb="22" eb="23">
      <t>トウ</t>
    </rPh>
    <phoneticPr fontId="7"/>
  </si>
  <si>
    <t>がん診療拠点病院
・医療機関</t>
    <rPh sb="2" eb="4">
      <t>シンリョウ</t>
    </rPh>
    <phoneticPr fontId="1"/>
  </si>
  <si>
    <t>協力医療機関
・透析医療機関
・地域拠点診療所</t>
    <phoneticPr fontId="5"/>
  </si>
  <si>
    <t>後送病院確保数
・眼科
・耳鼻咽喉科</t>
    <rPh sb="0" eb="2">
      <t>コウソウ</t>
    </rPh>
    <rPh sb="2" eb="4">
      <t>ビョウイン</t>
    </rPh>
    <rPh sb="4" eb="6">
      <t>カクホ</t>
    </rPh>
    <rPh sb="6" eb="7">
      <t>スウ</t>
    </rPh>
    <phoneticPr fontId="10"/>
  </si>
  <si>
    <t xml:space="preserve">
・31
・32</t>
    <phoneticPr fontId="9"/>
  </si>
  <si>
    <t>‐</t>
    <phoneticPr fontId="5"/>
  </si>
  <si>
    <t xml:space="preserve">
・府域
10か所
・2次医療圏8圏域ごとに最低2か所</t>
    <rPh sb="2" eb="3">
      <t>フ</t>
    </rPh>
    <rPh sb="3" eb="4">
      <t>イキ</t>
    </rPh>
    <rPh sb="8" eb="9">
      <t>ショ</t>
    </rPh>
    <rPh sb="13" eb="14">
      <t>ジ</t>
    </rPh>
    <rPh sb="14" eb="16">
      <t>イリョウ</t>
    </rPh>
    <rPh sb="16" eb="17">
      <t>ケン</t>
    </rPh>
    <rPh sb="18" eb="20">
      <t>ケンイキ</t>
    </rPh>
    <rPh sb="23" eb="25">
      <t>サイテイ</t>
    </rPh>
    <rPh sb="27" eb="28">
      <t>ショ</t>
    </rPh>
    <phoneticPr fontId="10"/>
  </si>
  <si>
    <r>
      <t xml:space="preserve">大阪府（委託）
</t>
    </r>
    <r>
      <rPr>
        <sz val="10"/>
        <rFont val="Meiryo UI"/>
        <family val="3"/>
        <charset val="128"/>
      </rPr>
      <t>（大阪大学医学部附属病院、大阪医科大学附属病院、大阪府立急性期・総合医療センター、近畿大学医学部附属病院、近畿大学医学部堺病院）</t>
    </r>
    <rPh sb="0" eb="3">
      <t>オオサカフ</t>
    </rPh>
    <rPh sb="4" eb="6">
      <t>イタク</t>
    </rPh>
    <phoneticPr fontId="2"/>
  </si>
  <si>
    <r>
      <t xml:space="preserve">大阪府（委託）
</t>
    </r>
    <r>
      <rPr>
        <sz val="10"/>
        <rFont val="Meiryo UI"/>
        <family val="3"/>
        <charset val="128"/>
      </rPr>
      <t>（大阪精神科病院協会,大阪府医師会）</t>
    </r>
    <rPh sb="0" eb="3">
      <t>オオサカフ</t>
    </rPh>
    <rPh sb="4" eb="6">
      <t>イタク</t>
    </rPh>
    <rPh sb="19" eb="22">
      <t>オオサカフ</t>
    </rPh>
    <rPh sb="22" eb="25">
      <t>イシカイ</t>
    </rPh>
    <phoneticPr fontId="2"/>
  </si>
  <si>
    <r>
      <t>大阪府（委託）</t>
    </r>
    <r>
      <rPr>
        <sz val="10"/>
        <rFont val="Meiryo UI"/>
        <family val="3"/>
        <charset val="128"/>
      </rPr>
      <t xml:space="preserve">
（大阪精神科病院協会）</t>
    </r>
    <rPh sb="0" eb="3">
      <t>オオサカフ</t>
    </rPh>
    <rPh sb="4" eb="6">
      <t>イタク</t>
    </rPh>
    <rPh sb="9" eb="11">
      <t>オオサカ</t>
    </rPh>
    <rPh sb="11" eb="13">
      <t>セイシン</t>
    </rPh>
    <rPh sb="13" eb="14">
      <t>カ</t>
    </rPh>
    <rPh sb="14" eb="16">
      <t>ビョウイン</t>
    </rPh>
    <rPh sb="16" eb="18">
      <t>キョウカイ</t>
    </rPh>
    <phoneticPr fontId="2"/>
  </si>
  <si>
    <r>
      <t>大阪府（委託）</t>
    </r>
    <r>
      <rPr>
        <sz val="10"/>
        <rFont val="Meiryo UI"/>
        <family val="3"/>
        <charset val="128"/>
      </rPr>
      <t xml:space="preserve">
（大阪府立精神医療センター）</t>
    </r>
    <rPh sb="0" eb="3">
      <t>オオサカフ</t>
    </rPh>
    <rPh sb="4" eb="6">
      <t>イタク</t>
    </rPh>
    <rPh sb="9" eb="11">
      <t>オオサカ</t>
    </rPh>
    <rPh sb="11" eb="13">
      <t>フリツ</t>
    </rPh>
    <rPh sb="13" eb="15">
      <t>セイシン</t>
    </rPh>
    <rPh sb="15" eb="17">
      <t>イリョウ</t>
    </rPh>
    <phoneticPr fontId="2"/>
  </si>
  <si>
    <r>
      <t xml:space="preserve">大阪府（一部委託）
</t>
    </r>
    <r>
      <rPr>
        <sz val="10"/>
        <rFont val="Meiryo UI"/>
        <family val="3"/>
        <charset val="128"/>
      </rPr>
      <t>（大阪府栄養士会、大阪府食生活改善連絡協議会）</t>
    </r>
    <rPh sb="4" eb="6">
      <t>イチブ</t>
    </rPh>
    <rPh sb="6" eb="8">
      <t>イタク</t>
    </rPh>
    <rPh sb="19" eb="22">
      <t>オオサカフ</t>
    </rPh>
    <rPh sb="22" eb="25">
      <t>ショクセイカツ</t>
    </rPh>
    <rPh sb="25" eb="27">
      <t>カイゼン</t>
    </rPh>
    <rPh sb="27" eb="29">
      <t>レンラク</t>
    </rPh>
    <rPh sb="29" eb="32">
      <t>キョウギカイ</t>
    </rPh>
    <phoneticPr fontId="3"/>
  </si>
  <si>
    <r>
      <t>大阪府（委託）</t>
    </r>
    <r>
      <rPr>
        <sz val="10"/>
        <rFont val="Meiryo UI"/>
        <family val="3"/>
        <charset val="128"/>
      </rPr>
      <t xml:space="preserve">
（大阪精神科病院協会、大阪府立精神医療センターに委託）</t>
    </r>
    <rPh sb="4" eb="6">
      <t>イタク</t>
    </rPh>
    <rPh sb="9" eb="11">
      <t>オオサカ</t>
    </rPh>
    <rPh sb="11" eb="14">
      <t>セイシンカ</t>
    </rPh>
    <rPh sb="14" eb="16">
      <t>ビョウイン</t>
    </rPh>
    <rPh sb="16" eb="18">
      <t>キョウカイ</t>
    </rPh>
    <rPh sb="19" eb="21">
      <t>オオサカ</t>
    </rPh>
    <rPh sb="21" eb="23">
      <t>フリツ</t>
    </rPh>
    <rPh sb="23" eb="25">
      <t>セイシン</t>
    </rPh>
    <rPh sb="25" eb="27">
      <t>イリョウ</t>
    </rPh>
    <rPh sb="32" eb="34">
      <t>イタク</t>
    </rPh>
    <phoneticPr fontId="2"/>
  </si>
  <si>
    <r>
      <t xml:space="preserve">大阪府（委託）
</t>
    </r>
    <r>
      <rPr>
        <sz val="10"/>
        <rFont val="Meiryo UI"/>
        <family val="3"/>
        <charset val="128"/>
      </rPr>
      <t>（松原市、吹田市、大阪狭山市の各医師会）</t>
    </r>
    <rPh sb="0" eb="3">
      <t>オオサカフ</t>
    </rPh>
    <rPh sb="4" eb="6">
      <t>イタク</t>
    </rPh>
    <rPh sb="9" eb="12">
      <t>マツバラシ</t>
    </rPh>
    <rPh sb="13" eb="16">
      <t>スイタシ</t>
    </rPh>
    <rPh sb="17" eb="22">
      <t>オオサカサヤマシ</t>
    </rPh>
    <rPh sb="23" eb="27">
      <t>カクイシカイ</t>
    </rPh>
    <phoneticPr fontId="2"/>
  </si>
  <si>
    <r>
      <t xml:space="preserve">大阪府（一部委託）
</t>
    </r>
    <r>
      <rPr>
        <sz val="10"/>
        <rFont val="Meiryo UI"/>
        <family val="3"/>
        <charset val="128"/>
      </rPr>
      <t>（大阪府医師会）</t>
    </r>
    <rPh sb="0" eb="3">
      <t>オオサカフ</t>
    </rPh>
    <rPh sb="4" eb="6">
      <t>イチブ</t>
    </rPh>
    <rPh sb="6" eb="8">
      <t>イタク</t>
    </rPh>
    <rPh sb="11" eb="14">
      <t>オオサカフ</t>
    </rPh>
    <rPh sb="14" eb="17">
      <t>イシカイ</t>
    </rPh>
    <phoneticPr fontId="2"/>
  </si>
  <si>
    <r>
      <t xml:space="preserve">大阪府（委託）
</t>
    </r>
    <r>
      <rPr>
        <sz val="10"/>
        <rFont val="Meiryo UI"/>
        <family val="3"/>
        <charset val="128"/>
      </rPr>
      <t>（泉大津市医師会）</t>
    </r>
    <rPh sb="0" eb="2">
      <t>オオサカ</t>
    </rPh>
    <rPh sb="2" eb="3">
      <t>フ</t>
    </rPh>
    <rPh sb="4" eb="6">
      <t>イタク</t>
    </rPh>
    <phoneticPr fontId="2"/>
  </si>
  <si>
    <r>
      <t xml:space="preserve">大阪府（委託）
</t>
    </r>
    <r>
      <rPr>
        <sz val="10"/>
        <rFont val="Meiryo UI"/>
        <family val="3"/>
        <charset val="128"/>
      </rPr>
      <t>（大阪府医師会）</t>
    </r>
    <rPh sb="0" eb="3">
      <t>オオサカフ</t>
    </rPh>
    <rPh sb="4" eb="6">
      <t>イタク</t>
    </rPh>
    <phoneticPr fontId="2"/>
  </si>
  <si>
    <r>
      <t xml:space="preserve">大阪府（委託）
</t>
    </r>
    <r>
      <rPr>
        <sz val="10"/>
        <rFont val="Meiryo UI"/>
        <family val="3"/>
        <charset val="128"/>
      </rPr>
      <t>（大阪府歯科医師会）</t>
    </r>
    <rPh sb="0" eb="3">
      <t>オオサカフ</t>
    </rPh>
    <rPh sb="4" eb="6">
      <t>イタク</t>
    </rPh>
    <phoneticPr fontId="2"/>
  </si>
  <si>
    <r>
      <t xml:space="preserve">大阪府（委託）
</t>
    </r>
    <r>
      <rPr>
        <sz val="10"/>
        <rFont val="Meiryo UI"/>
        <family val="3"/>
        <charset val="128"/>
      </rPr>
      <t>（大阪精神科病院協会）</t>
    </r>
    <rPh sb="0" eb="3">
      <t>オオサカフ</t>
    </rPh>
    <rPh sb="4" eb="6">
      <t>イタク</t>
    </rPh>
    <phoneticPr fontId="2"/>
  </si>
  <si>
    <r>
      <t xml:space="preserve">大阪府（委託）
</t>
    </r>
    <r>
      <rPr>
        <sz val="10"/>
        <rFont val="Meiryo UI"/>
        <family val="3"/>
        <charset val="128"/>
      </rPr>
      <t>（大阪府私立病院協会）</t>
    </r>
    <rPh sb="0" eb="3">
      <t>オオサカフ</t>
    </rPh>
    <rPh sb="4" eb="6">
      <t>イタク</t>
    </rPh>
    <rPh sb="9" eb="12">
      <t>オオサカフ</t>
    </rPh>
    <rPh sb="12" eb="14">
      <t>シリツ</t>
    </rPh>
    <rPh sb="14" eb="16">
      <t>ビョウイン</t>
    </rPh>
    <rPh sb="16" eb="18">
      <t>キョウカイ</t>
    </rPh>
    <phoneticPr fontId="1"/>
  </si>
  <si>
    <r>
      <t xml:space="preserve">大阪府（委託）
</t>
    </r>
    <r>
      <rPr>
        <sz val="10"/>
        <rFont val="Meiryo UI"/>
        <family val="3"/>
        <charset val="128"/>
      </rPr>
      <t>（大阪府医師会）</t>
    </r>
    <rPh sb="0" eb="3">
      <t>オオサカフ</t>
    </rPh>
    <rPh sb="4" eb="6">
      <t>イタク</t>
    </rPh>
    <rPh sb="9" eb="12">
      <t>オオサカフ</t>
    </rPh>
    <rPh sb="12" eb="15">
      <t>イシカイ</t>
    </rPh>
    <phoneticPr fontId="2"/>
  </si>
  <si>
    <r>
      <t xml:space="preserve">大阪府（委託）
</t>
    </r>
    <r>
      <rPr>
        <sz val="10"/>
        <rFont val="Meiryo UI"/>
        <family val="3"/>
        <charset val="128"/>
      </rPr>
      <t>（医療機関等）</t>
    </r>
    <rPh sb="0" eb="3">
      <t>オオサカフ</t>
    </rPh>
    <rPh sb="4" eb="6">
      <t>イタク</t>
    </rPh>
    <rPh sb="9" eb="11">
      <t>イリョウ</t>
    </rPh>
    <rPh sb="11" eb="13">
      <t>キカン</t>
    </rPh>
    <rPh sb="13" eb="14">
      <t>トウ</t>
    </rPh>
    <phoneticPr fontId="2"/>
  </si>
  <si>
    <r>
      <t xml:space="preserve">大阪府（委託）
</t>
    </r>
    <r>
      <rPr>
        <sz val="10"/>
        <rFont val="Meiryo UI"/>
        <family val="3"/>
        <charset val="128"/>
      </rPr>
      <t>（ＮＰＯ法人）</t>
    </r>
    <rPh sb="0" eb="3">
      <t>オオサカフ</t>
    </rPh>
    <rPh sb="4" eb="6">
      <t>イタク</t>
    </rPh>
    <rPh sb="12" eb="14">
      <t>ホウジン</t>
    </rPh>
    <phoneticPr fontId="2"/>
  </si>
  <si>
    <t>病床の機能分化・連携を推進するための基盤整備
　病床機能分化・連携を推進するための基盤整備事業（病床転換）</t>
    <rPh sb="48" eb="50">
      <t>ビョウショウ</t>
    </rPh>
    <phoneticPr fontId="10"/>
  </si>
  <si>
    <t>産科・救急・小児等の不足している診療科の医師確保支援（補助要件は従来補助と同様）
・産科小児科担当等手当導入促進事業</t>
    <rPh sb="6" eb="8">
      <t>ショウニ</t>
    </rPh>
    <phoneticPr fontId="7"/>
  </si>
  <si>
    <t>産科・救急・小児等の不足している診療科の医師確保支援（従来補助の要件では対象外の内容）
・精神科救急医育成事業</t>
    <rPh sb="6" eb="8">
      <t>ショウニ</t>
    </rPh>
    <phoneticPr fontId="7"/>
  </si>
  <si>
    <t>精神科看護師・一般科看護師に対する研修受講者数</t>
    <rPh sb="19" eb="22">
      <t>ジュコウシャ</t>
    </rPh>
    <rPh sb="22" eb="23">
      <t>スウ</t>
    </rPh>
    <phoneticPr fontId="10"/>
  </si>
  <si>
    <t>研修医及び新人医師に対する研修受講者数</t>
    <rPh sb="15" eb="18">
      <t>ジュコウシャ</t>
    </rPh>
    <rPh sb="18" eb="19">
      <t>スウ</t>
    </rPh>
    <phoneticPr fontId="7"/>
  </si>
  <si>
    <t>事業名
(事業概要等は別紙参照)</t>
    <rPh sb="0" eb="2">
      <t>ジギョウ</t>
    </rPh>
    <rPh sb="2" eb="3">
      <t>メイ</t>
    </rPh>
    <rPh sb="5" eb="7">
      <t>ジギョウ</t>
    </rPh>
    <rPh sb="7" eb="9">
      <t>ガイヨウ</t>
    </rPh>
    <rPh sb="9" eb="10">
      <t>ナド</t>
    </rPh>
    <rPh sb="11" eb="13">
      <t>ベッシ</t>
    </rPh>
    <rPh sb="13" eb="15">
      <t>サンショウ</t>
    </rPh>
    <phoneticPr fontId="5"/>
  </si>
  <si>
    <t>改善内容
（「改善要」の場合に記入）</t>
    <rPh sb="0" eb="2">
      <t>カイゼン</t>
    </rPh>
    <rPh sb="2" eb="4">
      <t>ナイヨウ</t>
    </rPh>
    <rPh sb="7" eb="9">
      <t>カイゼン</t>
    </rPh>
    <rPh sb="9" eb="10">
      <t>ヨウ</t>
    </rPh>
    <rPh sb="12" eb="14">
      <t>バアイ</t>
    </rPh>
    <rPh sb="15" eb="17">
      <t>キニュウ</t>
    </rPh>
    <phoneticPr fontId="10"/>
  </si>
  <si>
    <t>●考え方（改善視点の詳細）
●改善理由・根拠
●期待される効果</t>
    <rPh sb="1" eb="2">
      <t>カンガ</t>
    </rPh>
    <rPh sb="3" eb="4">
      <t>カタ</t>
    </rPh>
    <rPh sb="5" eb="7">
      <t>カイゼン</t>
    </rPh>
    <rPh sb="7" eb="9">
      <t>シテン</t>
    </rPh>
    <rPh sb="10" eb="12">
      <t>ショウサイ</t>
    </rPh>
    <rPh sb="16" eb="18">
      <t>カイゼン</t>
    </rPh>
    <rPh sb="18" eb="20">
      <t>リユウ</t>
    </rPh>
    <rPh sb="21" eb="23">
      <t>コンキョ</t>
    </rPh>
    <rPh sb="26" eb="28">
      <t>キタイ</t>
    </rPh>
    <rPh sb="31" eb="33">
      <t>コウカ</t>
    </rPh>
    <phoneticPr fontId="5"/>
  </si>
  <si>
    <t>●考え方（改善視点の詳細）
●改善理由・根拠
●期待される効果</t>
    <phoneticPr fontId="5"/>
  </si>
  <si>
    <t>・訪問看護師確保定着支援事業
訪問看護師の確保・資質の向上を図り、在宅医療の推進、訪問看護の安定的な供給に向けた研修等の実施</t>
    <rPh sb="30" eb="31">
      <t>ハカ</t>
    </rPh>
    <rPh sb="53" eb="54">
      <t>ム</t>
    </rPh>
    <rPh sb="56" eb="58">
      <t>ケンシュウ</t>
    </rPh>
    <rPh sb="58" eb="59">
      <t>トウ</t>
    </rPh>
    <rPh sb="60" eb="62">
      <t>ジッシ</t>
    </rPh>
    <phoneticPr fontId="10"/>
  </si>
  <si>
    <t>地域医療支援病院やがん診療連携拠点病院等の患者に対する歯科保健医療の推進
がん診療施設設備整備事業</t>
    <rPh sb="29" eb="31">
      <t>ホケン</t>
    </rPh>
    <phoneticPr fontId="10"/>
  </si>
  <si>
    <t>地域医療支援センターの運営（地域枠に係る修学資金の貸与事業、無料職業紹介事業、定年退職後の医師の活用事業を含む）
・地域医療支援センター運営事業</t>
    <rPh sb="18" eb="19">
      <t>カカ</t>
    </rPh>
    <rPh sb="68" eb="70">
      <t>ウンエイ</t>
    </rPh>
    <rPh sb="70" eb="72">
      <t>ジギョウ</t>
    </rPh>
    <phoneticPr fontId="7"/>
  </si>
  <si>
    <t>地域医療支援センターの運営（地域枠に係る修学資金の貸与事業、無料職業紹介事業、定年退職後の医師の活用事業を含む）
・地域医療確保修学資金等貸与事業</t>
    <rPh sb="58" eb="60">
      <t>チイキ</t>
    </rPh>
    <rPh sb="60" eb="62">
      <t>イリョウ</t>
    </rPh>
    <rPh sb="62" eb="64">
      <t>カクホ</t>
    </rPh>
    <rPh sb="64" eb="66">
      <t>シュウガク</t>
    </rPh>
    <rPh sb="66" eb="68">
      <t>シキン</t>
    </rPh>
    <rPh sb="68" eb="69">
      <t>トウ</t>
    </rPh>
    <rPh sb="69" eb="71">
      <t>タイヨ</t>
    </rPh>
    <rPh sb="71" eb="73">
      <t>ジギョウ</t>
    </rPh>
    <phoneticPr fontId="10"/>
  </si>
  <si>
    <t>産科・救急・小児等の不足している診療科の医師確保支援
・産科小児科担当等手当導入促進事業</t>
    <rPh sb="6" eb="8">
      <t>ショウニ</t>
    </rPh>
    <phoneticPr fontId="7"/>
  </si>
  <si>
    <t>女性医師等の離職防止や再就業の促進
・女性医師等就労環境改善事業</t>
  </si>
  <si>
    <t>新人看護職員の質の向上を図るための研修
・新人看護職員研修事業</t>
  </si>
  <si>
    <t>離職防止を始めとする看護職員の確保対策
・ナースセンター事業・総合ICT化事業</t>
  </si>
  <si>
    <t xml:space="preserve">看護師等養成所における教育内容の向上を図るための体制整備
・看護師等養成所施設整備事業
</t>
  </si>
  <si>
    <t>看護師等養成所における教育内容の向上を図るための体制整備
・看護師等養成所運営費補助事業</t>
  </si>
  <si>
    <t>休日・夜間の小児救急医療体制の整備
・小児救急医療支援事業</t>
  </si>
  <si>
    <t>電話による小児患者の相談体制の整備
・小児救急電話相談事業</t>
  </si>
  <si>
    <t xml:space="preserve">各医療機関の勤務環境改善や再就業促進の取組への支援
・病院内保育所施設整備費補助事業
</t>
    <phoneticPr fontId="5"/>
  </si>
  <si>
    <t>各医療機関の勤務環境改善や再就業促進の取組への支援
・病院内保育所運営費補助事業</t>
    <phoneticPr fontId="5"/>
  </si>
  <si>
    <t>後送病院確保数
・眼科
・耳鼻咽喉科</t>
    <rPh sb="0" eb="2">
      <t>コウソウ</t>
    </rPh>
    <rPh sb="2" eb="4">
      <t>ビョウイン</t>
    </rPh>
    <rPh sb="4" eb="6">
      <t>カクホ</t>
    </rPh>
    <rPh sb="6" eb="7">
      <t>スウ</t>
    </rPh>
    <phoneticPr fontId="10"/>
  </si>
  <si>
    <t xml:space="preserve">
・31
・32</t>
    <phoneticPr fontId="9"/>
  </si>
  <si>
    <t xml:space="preserve">ＩＣＴを活用した地域医療ネットワーク基盤の整備
・訪問看護ネットワーク事業（訪問看護ステーションの機能強化のための設備整備）
</t>
    <rPh sb="57" eb="59">
      <t>セツビ</t>
    </rPh>
    <rPh sb="59" eb="61">
      <t>セイビ</t>
    </rPh>
    <phoneticPr fontId="10"/>
  </si>
  <si>
    <t>区分Ⅰ：地域医療構想の達成に向けた医療機関の施設又は設備に関する事業　【病床の機能分化・連携】</t>
    <rPh sb="0" eb="2">
      <t>クブン</t>
    </rPh>
    <phoneticPr fontId="5"/>
  </si>
  <si>
    <t>区分Ⅱ：居宅等における医療の提供に関する事業　</t>
    <rPh sb="0" eb="2">
      <t>クブン</t>
    </rPh>
    <phoneticPr fontId="5"/>
  </si>
  <si>
    <t>区分Ⅲ：医療従事者の確保に関する事業</t>
    <rPh sb="0" eb="2">
      <t>クブン</t>
    </rPh>
    <phoneticPr fontId="5"/>
  </si>
  <si>
    <t>―
H26</t>
    <phoneticPr fontId="5"/>
  </si>
  <si>
    <t>―</t>
    <phoneticPr fontId="5"/>
  </si>
  <si>
    <t>事業
番号
H27</t>
    <rPh sb="0" eb="2">
      <t>ジギョウ</t>
    </rPh>
    <rPh sb="3" eb="5">
      <t>バンゴウ</t>
    </rPh>
    <phoneticPr fontId="5"/>
  </si>
  <si>
    <t>事業
番号
H28</t>
    <rPh sb="0" eb="2">
      <t>ジギョウ</t>
    </rPh>
    <rPh sb="3" eb="5">
      <t>バンゴウ</t>
    </rPh>
    <phoneticPr fontId="5"/>
  </si>
  <si>
    <t>難病患者在宅医療支援事業
【H28で終了】</t>
    <rPh sb="19" eb="21">
      <t>シュウリョウ</t>
    </rPh>
    <phoneticPr fontId="5"/>
  </si>
  <si>
    <t>認知症ケアパスや入退院時の連携パスの作成など認知症ケア等に関する医療介護連携体制の構築
・一般科・精神科等地域医療機関連携モデル事業
【H28で終了】</t>
    <rPh sb="27" eb="28">
      <t>トウ</t>
    </rPh>
    <rPh sb="45" eb="47">
      <t>イッパン</t>
    </rPh>
    <rPh sb="47" eb="48">
      <t>カ</t>
    </rPh>
    <rPh sb="49" eb="52">
      <t>セイシンカ</t>
    </rPh>
    <rPh sb="52" eb="53">
      <t>トウ</t>
    </rPh>
    <rPh sb="53" eb="55">
      <t>チイキ</t>
    </rPh>
    <rPh sb="55" eb="57">
      <t>イリョウ</t>
    </rPh>
    <rPh sb="57" eb="59">
      <t>キカン</t>
    </rPh>
    <rPh sb="59" eb="61">
      <t>レンケイ</t>
    </rPh>
    <rPh sb="64" eb="66">
      <t>ジギョウ</t>
    </rPh>
    <rPh sb="73" eb="75">
      <t>シュウリョウ</t>
    </rPh>
    <phoneticPr fontId="10"/>
  </si>
  <si>
    <t>早期退院・地域定着支援のため精神科医療機関内の委員会への地域援助事業者の参画支援等
・精神科病院における入院者退院支援委員会推進事業
【H28で終了】</t>
    <rPh sb="40" eb="41">
      <t>トウ</t>
    </rPh>
    <rPh sb="73" eb="75">
      <t>シュウリョウ</t>
    </rPh>
    <phoneticPr fontId="10"/>
  </si>
  <si>
    <t>未治療者等へのアウトリーチ拠点整備事業
【H28で終了】</t>
    <rPh sb="0" eb="3">
      <t>ミチリョウ</t>
    </rPh>
    <rPh sb="3" eb="4">
      <t>シャ</t>
    </rPh>
    <rPh sb="4" eb="5">
      <t>トウ</t>
    </rPh>
    <rPh sb="13" eb="15">
      <t>キョテン</t>
    </rPh>
    <rPh sb="15" eb="17">
      <t>セイビ</t>
    </rPh>
    <rPh sb="17" eb="19">
      <t>ジギョウ</t>
    </rPh>
    <rPh sb="26" eb="28">
      <t>シュウリョウ</t>
    </rPh>
    <phoneticPr fontId="10"/>
  </si>
  <si>
    <t>認知症早期医療支援モデル事業
【H28で終了】</t>
    <rPh sb="0" eb="3">
      <t>ニンチショウ</t>
    </rPh>
    <rPh sb="3" eb="5">
      <t>ソウキ</t>
    </rPh>
    <rPh sb="5" eb="7">
      <t>イリョウ</t>
    </rPh>
    <rPh sb="7" eb="9">
      <t>シエン</t>
    </rPh>
    <rPh sb="12" eb="14">
      <t>ジギョウ</t>
    </rPh>
    <rPh sb="21" eb="23">
      <t>シュウリョウ</t>
    </rPh>
    <phoneticPr fontId="10"/>
  </si>
  <si>
    <t>かかりつけ医育成のための研修やかかりつけ医を持つことに対する普及・啓発
・小児のかかりつけ医育成事業
【H28で終了】</t>
    <rPh sb="37" eb="39">
      <t>ショウニ</t>
    </rPh>
    <rPh sb="45" eb="46">
      <t>イ</t>
    </rPh>
    <rPh sb="46" eb="48">
      <t>イクセイ</t>
    </rPh>
    <rPh sb="48" eb="50">
      <t>ジギョウ</t>
    </rPh>
    <rPh sb="57" eb="59">
      <t>シュウリョウ</t>
    </rPh>
    <phoneticPr fontId="10"/>
  </si>
  <si>
    <t>ＨＩＶ感染者の多様な医療ニーズに対応できる在宅等地域医療体制構築事業
【H28で終了】</t>
    <rPh sb="21" eb="23">
      <t>ザイタク</t>
    </rPh>
    <rPh sb="23" eb="24">
      <t>トウ</t>
    </rPh>
    <rPh sb="26" eb="28">
      <t>イリョウ</t>
    </rPh>
    <rPh sb="41" eb="43">
      <t>シュウリョウ</t>
    </rPh>
    <phoneticPr fontId="10"/>
  </si>
  <si>
    <t>事業名</t>
    <rPh sb="0" eb="2">
      <t>ジギョウ</t>
    </rPh>
    <rPh sb="2" eb="3">
      <t>メイ</t>
    </rPh>
    <phoneticPr fontId="5"/>
  </si>
  <si>
    <t>現状維持</t>
    <rPh sb="0" eb="2">
      <t>ゲンジョウ</t>
    </rPh>
    <rPh sb="2" eb="4">
      <t>イジ</t>
    </rPh>
    <phoneticPr fontId="5"/>
  </si>
  <si>
    <t>平成26年度計画に複数年度事業として計上し、平成28年度実施する事業</t>
    <rPh sb="0" eb="2">
      <t>ヘイセイ</t>
    </rPh>
    <rPh sb="4" eb="6">
      <t>ネンド</t>
    </rPh>
    <rPh sb="6" eb="8">
      <t>ケイカク</t>
    </rPh>
    <rPh sb="9" eb="11">
      <t>フクスウ</t>
    </rPh>
    <rPh sb="11" eb="13">
      <t>ネンド</t>
    </rPh>
    <rPh sb="13" eb="15">
      <t>ジギョウ</t>
    </rPh>
    <rPh sb="18" eb="20">
      <t>ケイジョウ</t>
    </rPh>
    <rPh sb="22" eb="24">
      <t>ヘイセイ</t>
    </rPh>
    <rPh sb="26" eb="28">
      <t>ネンド</t>
    </rPh>
    <rPh sb="28" eb="30">
      <t>ジッシ</t>
    </rPh>
    <rPh sb="32" eb="34">
      <t>ジギョウ</t>
    </rPh>
    <phoneticPr fontId="5"/>
  </si>
  <si>
    <t>ＩＣＴを活用した地域医療ネットワーク基盤の整備
・在宅医療介護ＩＣＴ連携事業</t>
    <phoneticPr fontId="5"/>
  </si>
  <si>
    <t>市町村または地区医師会に対し、在宅医療を行う多職種が情報共有を図るためのシステム導入経費を補助する。</t>
    <phoneticPr fontId="5"/>
  </si>
  <si>
    <t>市町村・地区医師会</t>
    <phoneticPr fontId="5"/>
  </si>
  <si>
    <t>離職防止を始めとする看護職員の確保対策
・ナースセンター事業・総合ICT化事業
（H28計画事業再掲：39番）</t>
    <phoneticPr fontId="5"/>
  </si>
  <si>
    <t>平成27年度計画に複数年度事業として計上し、平成28年度実施する事業</t>
    <rPh sb="0" eb="2">
      <t>ヘイセイ</t>
    </rPh>
    <rPh sb="4" eb="6">
      <t>ネンド</t>
    </rPh>
    <rPh sb="6" eb="8">
      <t>ケイカク</t>
    </rPh>
    <rPh sb="9" eb="11">
      <t>フクスウ</t>
    </rPh>
    <rPh sb="11" eb="13">
      <t>ネンド</t>
    </rPh>
    <rPh sb="13" eb="15">
      <t>ジギョウ</t>
    </rPh>
    <rPh sb="18" eb="20">
      <t>ケイジョウ</t>
    </rPh>
    <rPh sb="22" eb="24">
      <t>ヘイセイ</t>
    </rPh>
    <rPh sb="26" eb="28">
      <t>ネンド</t>
    </rPh>
    <rPh sb="28" eb="30">
      <t>ジッシ</t>
    </rPh>
    <rPh sb="32" eb="34">
      <t>ジギョウ</t>
    </rPh>
    <phoneticPr fontId="5"/>
  </si>
  <si>
    <t>高齢化の進展や疾病構造の変化など医療をとりまく環境の変化に対応した、二次救急医療を支える人材を確保するため、救急研修拠点施設を中心に、医師の救急初期診療能力の資質向上を図る体制を立ち上げる。</t>
    <phoneticPr fontId="5"/>
  </si>
  <si>
    <t>府内の医学部設置大学</t>
    <phoneticPr fontId="5"/>
  </si>
  <si>
    <t>大阪大学</t>
    <phoneticPr fontId="5"/>
  </si>
  <si>
    <t>救急研修拠点整備着手箇所数</t>
    <phoneticPr fontId="5"/>
  </si>
  <si>
    <t>ＩＣＴを活用した地域医療ネットワーク基盤の整備
・地域救急医療システム推進事業
【H28で終了】</t>
    <phoneticPr fontId="5"/>
  </si>
  <si>
    <t>看護師等養成所における教育内容の向上を図るための体制整備
・看護師等養成所施設整備事業
（H28計画事業再掲：37番）</t>
    <phoneticPr fontId="5"/>
  </si>
  <si>
    <t>計画全体の
基金充当
予定額（千円）</t>
    <rPh sb="0" eb="2">
      <t>ケイカク</t>
    </rPh>
    <rPh sb="2" eb="4">
      <t>ゼンタイ</t>
    </rPh>
    <rPh sb="6" eb="8">
      <t>キキン</t>
    </rPh>
    <rPh sb="8" eb="10">
      <t>ジュウトウ</t>
    </rPh>
    <rPh sb="11" eb="13">
      <t>ヨテイ</t>
    </rPh>
    <rPh sb="13" eb="14">
      <t>ガク</t>
    </rPh>
    <rPh sb="15" eb="17">
      <t>センエン</t>
    </rPh>
    <phoneticPr fontId="10"/>
  </si>
  <si>
    <t>救急搬送された患者の病院後情報収集や、救急搬送が困難になっている患者の受入れ体制強化に向けて、救急・災害医療情報システム及びORION（救急搬送・情報収集・集計分析システム）の改修を行う。</t>
  </si>
  <si>
    <t>意見内容
（「改善」「その他」の場合に記入してください）</t>
    <rPh sb="0" eb="2">
      <t>イケン</t>
    </rPh>
    <rPh sb="2" eb="4">
      <t>ナイヨウ</t>
    </rPh>
    <rPh sb="7" eb="9">
      <t>カイゼン</t>
    </rPh>
    <rPh sb="13" eb="14">
      <t>タ</t>
    </rPh>
    <rPh sb="16" eb="18">
      <t>バアイ</t>
    </rPh>
    <rPh sb="19" eb="21">
      <t>キニュウ</t>
    </rPh>
    <phoneticPr fontId="10"/>
  </si>
  <si>
    <t>考え方（改善の視点）</t>
    <rPh sb="0" eb="1">
      <t>カンガ</t>
    </rPh>
    <rPh sb="2" eb="3">
      <t>カタ</t>
    </rPh>
    <rPh sb="4" eb="6">
      <t>カイゼン</t>
    </rPh>
    <rPh sb="7" eb="9">
      <t>シテン</t>
    </rPh>
    <phoneticPr fontId="6"/>
  </si>
  <si>
    <t>改善理由・根拠</t>
    <rPh sb="0" eb="2">
      <t>カイゼン</t>
    </rPh>
    <rPh sb="2" eb="4">
      <t>リユウ</t>
    </rPh>
    <rPh sb="5" eb="7">
      <t>コンキョ</t>
    </rPh>
    <phoneticPr fontId="6"/>
  </si>
  <si>
    <t>期待される効果</t>
    <rPh sb="0" eb="2">
      <t>キタイ</t>
    </rPh>
    <rPh sb="5" eb="7">
      <t>コウカ</t>
    </rPh>
    <phoneticPr fontId="6"/>
  </si>
  <si>
    <t>１）現状維持</t>
    <rPh sb="2" eb="4">
      <t>ゲンジョウ</t>
    </rPh>
    <rPh sb="4" eb="6">
      <t>イジ</t>
    </rPh>
    <phoneticPr fontId="5"/>
  </si>
  <si>
    <t>２）改善</t>
    <rPh sb="2" eb="4">
      <t>カイゼン</t>
    </rPh>
    <phoneticPr fontId="5"/>
  </si>
  <si>
    <t>３）その他</t>
    <rPh sb="4" eb="5">
      <t>タ</t>
    </rPh>
    <phoneticPr fontId="5"/>
  </si>
  <si>
    <t>初期投資費用だけでなく、運営経費や更新等の費用を補助対象とされたい。</t>
    <rPh sb="0" eb="2">
      <t>ショキ</t>
    </rPh>
    <rPh sb="2" eb="4">
      <t>トウシ</t>
    </rPh>
    <rPh sb="4" eb="6">
      <t>ヒヨウ</t>
    </rPh>
    <rPh sb="12" eb="14">
      <t>ウンエイ</t>
    </rPh>
    <rPh sb="14" eb="16">
      <t>ケイヒ</t>
    </rPh>
    <rPh sb="17" eb="19">
      <t>コウシン</t>
    </rPh>
    <rPh sb="19" eb="20">
      <t>トウ</t>
    </rPh>
    <rPh sb="21" eb="23">
      <t>ヒヨウ</t>
    </rPh>
    <rPh sb="24" eb="26">
      <t>ホジョ</t>
    </rPh>
    <rPh sb="26" eb="28">
      <t>タイショウ</t>
    </rPh>
    <phoneticPr fontId="6"/>
  </si>
  <si>
    <t>泉州南部診療ネットワークの安定的な運用</t>
    <rPh sb="0" eb="2">
      <t>センシュウ</t>
    </rPh>
    <phoneticPr fontId="6"/>
  </si>
  <si>
    <t>運用の改善や拡大に対する支援が必要と考えるため</t>
    <rPh sb="0" eb="2">
      <t>ウンヨウ</t>
    </rPh>
    <rPh sb="3" eb="5">
      <t>カイゼン</t>
    </rPh>
    <rPh sb="6" eb="8">
      <t>カクダイ</t>
    </rPh>
    <rPh sb="9" eb="10">
      <t>タイ</t>
    </rPh>
    <rPh sb="12" eb="14">
      <t>シエン</t>
    </rPh>
    <rPh sb="15" eb="17">
      <t>ヒツヨウ</t>
    </rPh>
    <rPh sb="18" eb="19">
      <t>カンガ</t>
    </rPh>
    <phoneticPr fontId="6"/>
  </si>
  <si>
    <t>在宅医療推進のため事業継続をしてはどうか</t>
    <rPh sb="0" eb="2">
      <t>ザイタク</t>
    </rPh>
    <rPh sb="2" eb="4">
      <t>イリョウ</t>
    </rPh>
    <rPh sb="4" eb="6">
      <t>スイシン</t>
    </rPh>
    <rPh sb="9" eb="11">
      <t>ジギョウ</t>
    </rPh>
    <rPh sb="11" eb="13">
      <t>ケイゾク</t>
    </rPh>
    <phoneticPr fontId="6"/>
  </si>
  <si>
    <t>在宅医療の推進</t>
    <rPh sb="0" eb="2">
      <t>ザイタク</t>
    </rPh>
    <rPh sb="2" eb="4">
      <t>イリョウ</t>
    </rPh>
    <rPh sb="5" eb="7">
      <t>スイシン</t>
    </rPh>
    <phoneticPr fontId="6"/>
  </si>
  <si>
    <t>コーディネーターを配置するだけでなく、終末期医療を含む在宅医療推進のための情報ツールとして在宅緩和ケアマップを作成・管理してはどうか。</t>
    <rPh sb="9" eb="11">
      <t>ハイチ</t>
    </rPh>
    <rPh sb="19" eb="22">
      <t>シュウマツキ</t>
    </rPh>
    <rPh sb="22" eb="24">
      <t>イリョウ</t>
    </rPh>
    <rPh sb="25" eb="26">
      <t>フク</t>
    </rPh>
    <rPh sb="27" eb="29">
      <t>ザイタク</t>
    </rPh>
    <rPh sb="29" eb="31">
      <t>イリョウ</t>
    </rPh>
    <rPh sb="31" eb="33">
      <t>スイシン</t>
    </rPh>
    <rPh sb="37" eb="39">
      <t>ジョウホウ</t>
    </rPh>
    <rPh sb="45" eb="47">
      <t>ザイタク</t>
    </rPh>
    <rPh sb="47" eb="49">
      <t>カンワ</t>
    </rPh>
    <rPh sb="55" eb="57">
      <t>サクセイ</t>
    </rPh>
    <rPh sb="58" eb="60">
      <t>カンリ</t>
    </rPh>
    <phoneticPr fontId="6"/>
  </si>
  <si>
    <t>医療機関と在宅医療の連携強化</t>
    <rPh sb="0" eb="2">
      <t>イリョウ</t>
    </rPh>
    <rPh sb="2" eb="4">
      <t>キカン</t>
    </rPh>
    <rPh sb="5" eb="7">
      <t>ザイタク</t>
    </rPh>
    <rPh sb="7" eb="9">
      <t>イリョウ</t>
    </rPh>
    <rPh sb="10" eb="12">
      <t>レンケイ</t>
    </rPh>
    <rPh sb="12" eb="14">
      <t>キョウカ</t>
    </rPh>
    <phoneticPr fontId="6"/>
  </si>
  <si>
    <t>吉原委員</t>
    <rPh sb="0" eb="2">
      <t>ヨシハラ</t>
    </rPh>
    <rPh sb="2" eb="4">
      <t>イイン</t>
    </rPh>
    <phoneticPr fontId="6"/>
  </si>
  <si>
    <t>委員名</t>
    <rPh sb="0" eb="2">
      <t>イイン</t>
    </rPh>
    <rPh sb="2" eb="3">
      <t>メイ</t>
    </rPh>
    <phoneticPr fontId="6"/>
  </si>
  <si>
    <t>２）改善</t>
  </si>
  <si>
    <t>地区医師会の負担んが多く実施団体が少ない</t>
  </si>
  <si>
    <t>予算拡大</t>
    <rPh sb="0" eb="2">
      <t>ヨサン</t>
    </rPh>
    <rPh sb="2" eb="4">
      <t>カクダイ</t>
    </rPh>
    <phoneticPr fontId="6"/>
  </si>
  <si>
    <t>医療介護連携が進んでいない現状では、患者側からは、その垣根をとって、もっとわかりやすいサービスが望まれていると思われる。広報も含めて、集中的に予算を投入してはどうか。ICTが普及するにつれて、情報漏えい対策も強化しなければならない。</t>
    <rPh sb="0" eb="2">
      <t>イリョウ</t>
    </rPh>
    <rPh sb="2" eb="4">
      <t>カイゴ</t>
    </rPh>
    <rPh sb="4" eb="6">
      <t>レンケイ</t>
    </rPh>
    <rPh sb="7" eb="8">
      <t>スス</t>
    </rPh>
    <rPh sb="13" eb="15">
      <t>ゲンジョウ</t>
    </rPh>
    <rPh sb="18" eb="20">
      <t>カンジャ</t>
    </rPh>
    <rPh sb="20" eb="21">
      <t>ガワ</t>
    </rPh>
    <rPh sb="27" eb="29">
      <t>カキネ</t>
    </rPh>
    <rPh sb="48" eb="49">
      <t>ノゾ</t>
    </rPh>
    <rPh sb="55" eb="56">
      <t>オモ</t>
    </rPh>
    <rPh sb="60" eb="62">
      <t>コウホウ</t>
    </rPh>
    <rPh sb="63" eb="64">
      <t>フク</t>
    </rPh>
    <rPh sb="67" eb="70">
      <t>シュウチュウテキ</t>
    </rPh>
    <rPh sb="71" eb="73">
      <t>ヨサン</t>
    </rPh>
    <rPh sb="74" eb="76">
      <t>トウニュウ</t>
    </rPh>
    <rPh sb="87" eb="89">
      <t>フキュウ</t>
    </rPh>
    <rPh sb="96" eb="98">
      <t>ジョウホウ</t>
    </rPh>
    <rPh sb="98" eb="99">
      <t>ロウ</t>
    </rPh>
    <rPh sb="101" eb="103">
      <t>タイサク</t>
    </rPh>
    <rPh sb="104" eb="106">
      <t>キョウカ</t>
    </rPh>
    <phoneticPr fontId="6"/>
  </si>
  <si>
    <t>医療介護の連携を促進し、患者にわかりやすいサービスの普及</t>
    <rPh sb="0" eb="2">
      <t>イリョウ</t>
    </rPh>
    <rPh sb="2" eb="4">
      <t>カイゴ</t>
    </rPh>
    <rPh sb="5" eb="7">
      <t>レンケイ</t>
    </rPh>
    <rPh sb="8" eb="10">
      <t>ソクシン</t>
    </rPh>
    <rPh sb="12" eb="14">
      <t>カンジャ</t>
    </rPh>
    <rPh sb="26" eb="28">
      <t>フキュウ</t>
    </rPh>
    <phoneticPr fontId="6"/>
  </si>
  <si>
    <t>民間の職業紹介があまりにも暴利をあげている現状で、地域の看護協会などが、職業紹介の担い手となれるよう予算を拡大。</t>
    <rPh sb="0" eb="2">
      <t>ミンカン</t>
    </rPh>
    <rPh sb="3" eb="5">
      <t>ショクギョウ</t>
    </rPh>
    <rPh sb="5" eb="7">
      <t>ショウカイ</t>
    </rPh>
    <rPh sb="13" eb="15">
      <t>ボウリ</t>
    </rPh>
    <rPh sb="21" eb="23">
      <t>ゲンジョウ</t>
    </rPh>
    <rPh sb="25" eb="27">
      <t>チイキ</t>
    </rPh>
    <rPh sb="28" eb="30">
      <t>カンゴ</t>
    </rPh>
    <rPh sb="30" eb="32">
      <t>キョウカイ</t>
    </rPh>
    <rPh sb="36" eb="38">
      <t>ショクギョウ</t>
    </rPh>
    <rPh sb="38" eb="40">
      <t>ショウカイ</t>
    </rPh>
    <rPh sb="41" eb="42">
      <t>ニナ</t>
    </rPh>
    <rPh sb="43" eb="44">
      <t>テ</t>
    </rPh>
    <rPh sb="50" eb="52">
      <t>ヨサン</t>
    </rPh>
    <rPh sb="53" eb="55">
      <t>カクダイ</t>
    </rPh>
    <phoneticPr fontId="6"/>
  </si>
  <si>
    <t>営利目的ではないので、ミスマッチを防ぐことがで、安定定着を図ることができる。</t>
    <rPh sb="0" eb="2">
      <t>エイリ</t>
    </rPh>
    <rPh sb="2" eb="4">
      <t>モクテキ</t>
    </rPh>
    <rPh sb="17" eb="18">
      <t>フセ</t>
    </rPh>
    <rPh sb="24" eb="26">
      <t>アンテイ</t>
    </rPh>
    <rPh sb="26" eb="28">
      <t>テイチャク</t>
    </rPh>
    <rPh sb="29" eb="30">
      <t>ハカ</t>
    </rPh>
    <phoneticPr fontId="6"/>
  </si>
  <si>
    <t>相談体制を強化、広く広報するため、予算を拡大</t>
    <rPh sb="0" eb="2">
      <t>ソウダン</t>
    </rPh>
    <rPh sb="2" eb="4">
      <t>タイセイ</t>
    </rPh>
    <rPh sb="5" eb="7">
      <t>キョウカ</t>
    </rPh>
    <rPh sb="8" eb="9">
      <t>ヒロ</t>
    </rPh>
    <rPh sb="10" eb="12">
      <t>コウホウ</t>
    </rPh>
    <rPh sb="17" eb="19">
      <t>ヨサン</t>
    </rPh>
    <rPh sb="20" eb="22">
      <t>カクダイ</t>
    </rPh>
    <phoneticPr fontId="6"/>
  </si>
  <si>
    <t>受診を減らし、医師の疲弊を軽減することができる。また、医療費抑制にもつながる。</t>
    <rPh sb="0" eb="2">
      <t>ジュシン</t>
    </rPh>
    <rPh sb="3" eb="4">
      <t>ヘ</t>
    </rPh>
    <rPh sb="7" eb="9">
      <t>イシ</t>
    </rPh>
    <rPh sb="10" eb="12">
      <t>ヒヘイ</t>
    </rPh>
    <rPh sb="13" eb="15">
      <t>ケイゲン</t>
    </rPh>
    <rPh sb="27" eb="30">
      <t>イリョウヒ</t>
    </rPh>
    <rPh sb="30" eb="32">
      <t>ヨクセイ</t>
    </rPh>
    <phoneticPr fontId="6"/>
  </si>
  <si>
    <t>２）改善</t>
    <rPh sb="2" eb="4">
      <t>カイゼン</t>
    </rPh>
    <phoneticPr fontId="41"/>
  </si>
  <si>
    <t>現時点での病床機能報告で偏りがあり、必要病床数の要件を満たすにあたっては、大きな修正が求められる。</t>
    <rPh sb="0" eb="3">
      <t>ゲンジテン</t>
    </rPh>
    <rPh sb="5" eb="7">
      <t>ビョウショウ</t>
    </rPh>
    <rPh sb="7" eb="9">
      <t>キノウ</t>
    </rPh>
    <rPh sb="9" eb="11">
      <t>ホウコク</t>
    </rPh>
    <rPh sb="12" eb="13">
      <t>カタヨ</t>
    </rPh>
    <rPh sb="18" eb="20">
      <t>ヒツヨウ</t>
    </rPh>
    <rPh sb="20" eb="23">
      <t>ビョウショウスウ</t>
    </rPh>
    <rPh sb="24" eb="26">
      <t>ヨウケン</t>
    </rPh>
    <rPh sb="27" eb="28">
      <t>ミ</t>
    </rPh>
    <rPh sb="37" eb="38">
      <t>オオ</t>
    </rPh>
    <rPh sb="40" eb="42">
      <t>シュウセイ</t>
    </rPh>
    <rPh sb="43" eb="44">
      <t>モト</t>
    </rPh>
    <phoneticPr fontId="42"/>
  </si>
  <si>
    <t>構想通りの病床区分に近づける。</t>
    <rPh sb="0" eb="2">
      <t>コウソウ</t>
    </rPh>
    <rPh sb="2" eb="3">
      <t>ドオ</t>
    </rPh>
    <rPh sb="5" eb="7">
      <t>ビョウショウ</t>
    </rPh>
    <rPh sb="7" eb="9">
      <t>クブン</t>
    </rPh>
    <rPh sb="10" eb="11">
      <t>チカ</t>
    </rPh>
    <phoneticPr fontId="42"/>
  </si>
  <si>
    <t>現在の補助金充当の範囲が病院となっているが、診療所（例、申請は医師会単位等の条件付き）まで広げる必要があるのではないか。</t>
    <rPh sb="0" eb="2">
      <t>ゲンザイ</t>
    </rPh>
    <rPh sb="3" eb="6">
      <t>ホジョキン</t>
    </rPh>
    <rPh sb="6" eb="8">
      <t>ジュウトウ</t>
    </rPh>
    <rPh sb="9" eb="11">
      <t>ハンイ</t>
    </rPh>
    <rPh sb="12" eb="14">
      <t>ビョウイン</t>
    </rPh>
    <rPh sb="22" eb="25">
      <t>シンリョウショ</t>
    </rPh>
    <rPh sb="26" eb="27">
      <t>レイ</t>
    </rPh>
    <rPh sb="28" eb="30">
      <t>シンセイ</t>
    </rPh>
    <rPh sb="31" eb="34">
      <t>イシカイ</t>
    </rPh>
    <rPh sb="34" eb="36">
      <t>タンイ</t>
    </rPh>
    <rPh sb="36" eb="37">
      <t>トウ</t>
    </rPh>
    <rPh sb="38" eb="41">
      <t>ジョウケンツ</t>
    </rPh>
    <rPh sb="45" eb="46">
      <t>ヒロ</t>
    </rPh>
    <rPh sb="48" eb="50">
      <t>ヒツヨウ</t>
    </rPh>
    <phoneticPr fontId="42"/>
  </si>
  <si>
    <t>山下委員</t>
    <rPh sb="0" eb="2">
      <t>ヤマシタ</t>
    </rPh>
    <rPh sb="2" eb="4">
      <t>イイン</t>
    </rPh>
    <phoneticPr fontId="6"/>
  </si>
  <si>
    <t>現行の補助金の範囲では、複数人の常勤スタッフの配置は困難。</t>
    <rPh sb="0" eb="2">
      <t>ゲンコウ</t>
    </rPh>
    <rPh sb="3" eb="6">
      <t>ホジョキン</t>
    </rPh>
    <rPh sb="7" eb="9">
      <t>ハンイ</t>
    </rPh>
    <rPh sb="12" eb="14">
      <t>フクスウ</t>
    </rPh>
    <rPh sb="14" eb="15">
      <t>ニン</t>
    </rPh>
    <rPh sb="16" eb="18">
      <t>ジョウキン</t>
    </rPh>
    <rPh sb="23" eb="25">
      <t>ハイチ</t>
    </rPh>
    <rPh sb="26" eb="28">
      <t>コンナン</t>
    </rPh>
    <phoneticPr fontId="42"/>
  </si>
  <si>
    <t>組織的な運営をしていくにあたっては、軸となる常駐スタッフが必要。</t>
    <rPh sb="0" eb="2">
      <t>ソシキ</t>
    </rPh>
    <rPh sb="2" eb="3">
      <t>テキ</t>
    </rPh>
    <rPh sb="4" eb="6">
      <t>ウンエイ</t>
    </rPh>
    <rPh sb="18" eb="19">
      <t>ジク</t>
    </rPh>
    <rPh sb="22" eb="24">
      <t>ジョウチュウ</t>
    </rPh>
    <rPh sb="29" eb="31">
      <t>ヒツヨウ</t>
    </rPh>
    <phoneticPr fontId="42"/>
  </si>
  <si>
    <t>地域支援事業へのスムーズな移行、または連携をすすめることが可能になる。</t>
    <rPh sb="0" eb="2">
      <t>チイキ</t>
    </rPh>
    <rPh sb="2" eb="4">
      <t>シエン</t>
    </rPh>
    <rPh sb="4" eb="6">
      <t>ジギョウ</t>
    </rPh>
    <rPh sb="13" eb="15">
      <t>イコウ</t>
    </rPh>
    <rPh sb="19" eb="21">
      <t>レンケイ</t>
    </rPh>
    <rPh sb="29" eb="31">
      <t>カノウ</t>
    </rPh>
    <phoneticPr fontId="42"/>
  </si>
  <si>
    <t>野上委員</t>
    <rPh sb="0" eb="2">
      <t>ノガミ</t>
    </rPh>
    <rPh sb="2" eb="4">
      <t>イイン</t>
    </rPh>
    <phoneticPr fontId="6"/>
  </si>
  <si>
    <t>山田委員</t>
    <rPh sb="0" eb="2">
      <t>ヤマダ</t>
    </rPh>
    <rPh sb="2" eb="4">
      <t>イイン</t>
    </rPh>
    <phoneticPr fontId="6"/>
  </si>
  <si>
    <t>山下委員</t>
    <rPh sb="0" eb="2">
      <t>ヤマシタ</t>
    </rPh>
    <rPh sb="2" eb="4">
      <t>イイン</t>
    </rPh>
    <phoneticPr fontId="6"/>
  </si>
  <si>
    <t>現在の予定額の算定根拠を理解していないが多数の施設が整備事業を実施したいと言った時のために増額を希望する。</t>
    <rPh sb="0" eb="2">
      <t>ゲンザイ</t>
    </rPh>
    <rPh sb="3" eb="5">
      <t>ヨテイ</t>
    </rPh>
    <rPh sb="5" eb="6">
      <t>ガク</t>
    </rPh>
    <rPh sb="7" eb="9">
      <t>サンテイ</t>
    </rPh>
    <rPh sb="9" eb="11">
      <t>コンキョ</t>
    </rPh>
    <rPh sb="12" eb="14">
      <t>リカイ</t>
    </rPh>
    <rPh sb="20" eb="22">
      <t>タスウ</t>
    </rPh>
    <rPh sb="23" eb="25">
      <t>シセツ</t>
    </rPh>
    <rPh sb="26" eb="28">
      <t>セイビ</t>
    </rPh>
    <rPh sb="28" eb="30">
      <t>ジギョウ</t>
    </rPh>
    <rPh sb="31" eb="33">
      <t>ジッシ</t>
    </rPh>
    <rPh sb="37" eb="38">
      <t>イ</t>
    </rPh>
    <rPh sb="40" eb="41">
      <t>トキ</t>
    </rPh>
    <rPh sb="45" eb="47">
      <t>ゾウガク</t>
    </rPh>
    <rPh sb="48" eb="50">
      <t>キボウ</t>
    </rPh>
    <phoneticPr fontId="6"/>
  </si>
  <si>
    <t>東上委員</t>
    <rPh sb="0" eb="1">
      <t>ヒガシ</t>
    </rPh>
    <rPh sb="1" eb="2">
      <t>ウエ</t>
    </rPh>
    <rPh sb="2" eb="4">
      <t>イイン</t>
    </rPh>
    <phoneticPr fontId="6"/>
  </si>
  <si>
    <t>在宅に限らず歯科衛生士の絶対数が足りていないと考えるので予定額の増額を希望する。</t>
    <rPh sb="0" eb="2">
      <t>ザイタク</t>
    </rPh>
    <rPh sb="3" eb="4">
      <t>カギ</t>
    </rPh>
    <rPh sb="6" eb="8">
      <t>シカ</t>
    </rPh>
    <rPh sb="8" eb="11">
      <t>エイセイシ</t>
    </rPh>
    <rPh sb="12" eb="15">
      <t>ゼッタイスウ</t>
    </rPh>
    <rPh sb="16" eb="17">
      <t>タ</t>
    </rPh>
    <rPh sb="23" eb="24">
      <t>カンガ</t>
    </rPh>
    <rPh sb="28" eb="30">
      <t>ヨテイ</t>
    </rPh>
    <rPh sb="30" eb="31">
      <t>ガク</t>
    </rPh>
    <rPh sb="32" eb="34">
      <t>ゾウガク</t>
    </rPh>
    <rPh sb="35" eb="37">
      <t>キボウ</t>
    </rPh>
    <phoneticPr fontId="6"/>
  </si>
  <si>
    <t>病床の機能分化をさらに推進するために増額が望ましい</t>
    <rPh sb="0" eb="2">
      <t>ビョウショウ</t>
    </rPh>
    <rPh sb="3" eb="5">
      <t>キノウ</t>
    </rPh>
    <rPh sb="5" eb="7">
      <t>ブンカ</t>
    </rPh>
    <rPh sb="11" eb="13">
      <t>スイシン</t>
    </rPh>
    <rPh sb="18" eb="20">
      <t>ゾウガク</t>
    </rPh>
    <rPh sb="21" eb="22">
      <t>ノゾ</t>
    </rPh>
    <phoneticPr fontId="6"/>
  </si>
  <si>
    <t>小切委員</t>
    <rPh sb="0" eb="2">
      <t>コギ</t>
    </rPh>
    <rPh sb="2" eb="4">
      <t>イイン</t>
    </rPh>
    <phoneticPr fontId="6"/>
  </si>
  <si>
    <t>がんの医療機器の更なる整備のため、増額し、拠点病院が複数回（現在は１回のみ）、基金を利用できるようにすることが望ましい。</t>
    <rPh sb="3" eb="5">
      <t>イリョウ</t>
    </rPh>
    <rPh sb="5" eb="7">
      <t>キキ</t>
    </rPh>
    <rPh sb="8" eb="9">
      <t>サラ</t>
    </rPh>
    <rPh sb="11" eb="13">
      <t>セイビ</t>
    </rPh>
    <rPh sb="17" eb="19">
      <t>ゾウガク</t>
    </rPh>
    <rPh sb="21" eb="23">
      <t>キョテン</t>
    </rPh>
    <rPh sb="23" eb="25">
      <t>ビョウイン</t>
    </rPh>
    <rPh sb="26" eb="29">
      <t>フクスウカイ</t>
    </rPh>
    <rPh sb="30" eb="32">
      <t>ゲンザイ</t>
    </rPh>
    <rPh sb="34" eb="35">
      <t>カイ</t>
    </rPh>
    <rPh sb="39" eb="41">
      <t>キキン</t>
    </rPh>
    <rPh sb="42" eb="44">
      <t>リヨウ</t>
    </rPh>
    <rPh sb="55" eb="56">
      <t>ノゾ</t>
    </rPh>
    <phoneticPr fontId="6"/>
  </si>
  <si>
    <t>定年退職後の医師の活用事業に期待しています</t>
    <rPh sb="0" eb="2">
      <t>テイネン</t>
    </rPh>
    <rPh sb="2" eb="4">
      <t>タイショク</t>
    </rPh>
    <rPh sb="4" eb="5">
      <t>ゴ</t>
    </rPh>
    <rPh sb="6" eb="8">
      <t>イシ</t>
    </rPh>
    <rPh sb="9" eb="11">
      <t>カツヨウ</t>
    </rPh>
    <rPh sb="11" eb="13">
      <t>ジギョウ</t>
    </rPh>
    <rPh sb="14" eb="16">
      <t>キタイ</t>
    </rPh>
    <phoneticPr fontId="6"/>
  </si>
  <si>
    <t xml:space="preserve">【自由記載欄】
（吉原委員）「医師、看護師等の確保に関する事業」については、地域全体で医師、看護師等を確保していく視点が重要であるため、地域医療機関に対する補助事業の周知に努められたい。
（喜多委員）①患者の状態に合った病床、施設、住まいで適切な医療・介護を受けられる効率的・効果的な医療・介護の提供体制の構築を要望。
　　　　　　　　  ②医療・介護人材の確保に向けて、計画的な対応を要望。
　　　　　　　　  ③必要病床数については、目標として明確化し、２０２５年以降の医療需要も踏まえた判断を要望。
（野上委員）どの医師会も予算に余裕がないので、補助金事業の内容に異論はないが、単年度事業なのか、継続事業なのか明らかにすること、在宅、認知症などについては継続事業にしていただきたい。
</t>
    <rPh sb="1" eb="3">
      <t>ジユウ</t>
    </rPh>
    <rPh sb="3" eb="5">
      <t>キサイ</t>
    </rPh>
    <rPh sb="5" eb="6">
      <t>ラン</t>
    </rPh>
    <rPh sb="9" eb="11">
      <t>ヨシハラ</t>
    </rPh>
    <rPh sb="11" eb="13">
      <t>イイン</t>
    </rPh>
    <rPh sb="15" eb="17">
      <t>イシ</t>
    </rPh>
    <rPh sb="18" eb="21">
      <t>カンゴシ</t>
    </rPh>
    <rPh sb="21" eb="22">
      <t>トウ</t>
    </rPh>
    <rPh sb="23" eb="25">
      <t>カクホ</t>
    </rPh>
    <rPh sb="26" eb="27">
      <t>カン</t>
    </rPh>
    <rPh sb="29" eb="31">
      <t>ジギョウ</t>
    </rPh>
    <rPh sb="38" eb="40">
      <t>チイキ</t>
    </rPh>
    <rPh sb="40" eb="42">
      <t>ゼンタイ</t>
    </rPh>
    <rPh sb="43" eb="45">
      <t>イシ</t>
    </rPh>
    <rPh sb="46" eb="49">
      <t>カンゴシ</t>
    </rPh>
    <rPh sb="49" eb="50">
      <t>トウ</t>
    </rPh>
    <rPh sb="51" eb="53">
      <t>カクホ</t>
    </rPh>
    <rPh sb="57" eb="59">
      <t>シテン</t>
    </rPh>
    <rPh sb="60" eb="62">
      <t>ジュウヨウ</t>
    </rPh>
    <rPh sb="68" eb="70">
      <t>チイキ</t>
    </rPh>
    <rPh sb="70" eb="72">
      <t>イリョウ</t>
    </rPh>
    <rPh sb="72" eb="74">
      <t>キカン</t>
    </rPh>
    <rPh sb="75" eb="76">
      <t>タイ</t>
    </rPh>
    <rPh sb="78" eb="80">
      <t>ホジョ</t>
    </rPh>
    <rPh sb="80" eb="82">
      <t>ジギョウ</t>
    </rPh>
    <rPh sb="83" eb="85">
      <t>シュウチ</t>
    </rPh>
    <rPh sb="86" eb="87">
      <t>ツト</t>
    </rPh>
    <rPh sb="95" eb="97">
      <t>キタ</t>
    </rPh>
    <rPh sb="97" eb="99">
      <t>イイン</t>
    </rPh>
    <rPh sb="101" eb="103">
      <t>カンジャ</t>
    </rPh>
    <rPh sb="104" eb="106">
      <t>ジョウタイ</t>
    </rPh>
    <rPh sb="107" eb="108">
      <t>ア</t>
    </rPh>
    <rPh sb="110" eb="112">
      <t>ビョウショウ</t>
    </rPh>
    <rPh sb="113" eb="115">
      <t>シセツ</t>
    </rPh>
    <rPh sb="116" eb="117">
      <t>ス</t>
    </rPh>
    <rPh sb="120" eb="122">
      <t>テキセツ</t>
    </rPh>
    <rPh sb="123" eb="125">
      <t>イリョウ</t>
    </rPh>
    <rPh sb="126" eb="128">
      <t>カイゴ</t>
    </rPh>
    <rPh sb="129" eb="130">
      <t>ウ</t>
    </rPh>
    <rPh sb="134" eb="137">
      <t>コウリツテキ</t>
    </rPh>
    <rPh sb="138" eb="141">
      <t>コウカテキ</t>
    </rPh>
    <rPh sb="142" eb="144">
      <t>イリョウ</t>
    </rPh>
    <rPh sb="145" eb="147">
      <t>カイゴ</t>
    </rPh>
    <rPh sb="148" eb="150">
      <t>テイキョウ</t>
    </rPh>
    <rPh sb="150" eb="152">
      <t>タイセイ</t>
    </rPh>
    <rPh sb="153" eb="155">
      <t>コウチク</t>
    </rPh>
    <rPh sb="156" eb="158">
      <t>ヨウボウ</t>
    </rPh>
    <rPh sb="171" eb="173">
      <t>イリョウ</t>
    </rPh>
    <rPh sb="174" eb="176">
      <t>カイゴ</t>
    </rPh>
    <rPh sb="176" eb="178">
      <t>ジンザイ</t>
    </rPh>
    <rPh sb="179" eb="181">
      <t>カクホ</t>
    </rPh>
    <rPh sb="182" eb="183">
      <t>ム</t>
    </rPh>
    <rPh sb="186" eb="189">
      <t>ケイカクテキ</t>
    </rPh>
    <rPh sb="190" eb="192">
      <t>タイオウ</t>
    </rPh>
    <rPh sb="193" eb="195">
      <t>ヨウボウ</t>
    </rPh>
    <rPh sb="208" eb="210">
      <t>ヒツヨウ</t>
    </rPh>
    <rPh sb="210" eb="213">
      <t>ビョウショウスウ</t>
    </rPh>
    <rPh sb="219" eb="221">
      <t>モクヒョウ</t>
    </rPh>
    <rPh sb="224" eb="227">
      <t>メイカクカ</t>
    </rPh>
    <rPh sb="233" eb="234">
      <t>ネン</t>
    </rPh>
    <rPh sb="234" eb="236">
      <t>イコウ</t>
    </rPh>
    <rPh sb="237" eb="239">
      <t>イリョウ</t>
    </rPh>
    <rPh sb="239" eb="241">
      <t>ジュヨウ</t>
    </rPh>
    <rPh sb="242" eb="243">
      <t>フ</t>
    </rPh>
    <rPh sb="246" eb="248">
      <t>ハンダン</t>
    </rPh>
    <rPh sb="249" eb="251">
      <t>ヨウボウ</t>
    </rPh>
    <rPh sb="254" eb="256">
      <t>ノガミ</t>
    </rPh>
    <rPh sb="256" eb="258">
      <t>イイン</t>
    </rPh>
    <rPh sb="261" eb="264">
      <t>イシカイ</t>
    </rPh>
    <rPh sb="265" eb="267">
      <t>ヨサン</t>
    </rPh>
    <rPh sb="268" eb="270">
      <t>ヨユウ</t>
    </rPh>
    <rPh sb="276" eb="279">
      <t>ホジョキン</t>
    </rPh>
    <rPh sb="279" eb="281">
      <t>ジギョウ</t>
    </rPh>
    <rPh sb="282" eb="284">
      <t>ナイヨウ</t>
    </rPh>
    <rPh sb="285" eb="287">
      <t>イロン</t>
    </rPh>
    <rPh sb="292" eb="295">
      <t>タンネンド</t>
    </rPh>
    <rPh sb="295" eb="297">
      <t>ジギョウ</t>
    </rPh>
    <rPh sb="301" eb="303">
      <t>ケイゾク</t>
    </rPh>
    <rPh sb="303" eb="305">
      <t>ジギョウ</t>
    </rPh>
    <rPh sb="308" eb="309">
      <t>アキ</t>
    </rPh>
    <rPh sb="317" eb="319">
      <t>ザイタク</t>
    </rPh>
    <rPh sb="320" eb="323">
      <t>ニンチショウ</t>
    </rPh>
    <rPh sb="330" eb="332">
      <t>ケイゾク</t>
    </rPh>
    <rPh sb="332" eb="334">
      <t>ジギョウ</t>
    </rPh>
    <phoneticPr fontId="5"/>
  </si>
  <si>
    <t>一般急性期から高度急性期や回復期から高度急性期への病床転換についても補助金が充当できるように取り扱いを変更する必要がある。</t>
    <rPh sb="0" eb="2">
      <t>イッパン</t>
    </rPh>
    <rPh sb="2" eb="5">
      <t>キュウセイキ</t>
    </rPh>
    <rPh sb="7" eb="9">
      <t>コウド</t>
    </rPh>
    <rPh sb="9" eb="12">
      <t>キュウセイキ</t>
    </rPh>
    <rPh sb="13" eb="15">
      <t>カイフク</t>
    </rPh>
    <rPh sb="15" eb="16">
      <t>キ</t>
    </rPh>
    <rPh sb="18" eb="20">
      <t>コウド</t>
    </rPh>
    <rPh sb="20" eb="23">
      <t>キュウセイキ</t>
    </rPh>
    <rPh sb="25" eb="27">
      <t>ビョウショウ</t>
    </rPh>
    <rPh sb="27" eb="29">
      <t>テンカン</t>
    </rPh>
    <rPh sb="34" eb="37">
      <t>ホジョキン</t>
    </rPh>
    <rPh sb="38" eb="40">
      <t>ジュウトウ</t>
    </rPh>
    <rPh sb="46" eb="47">
      <t>ト</t>
    </rPh>
    <rPh sb="48" eb="49">
      <t>アツカ</t>
    </rPh>
    <rPh sb="51" eb="53">
      <t>ヘンコウ</t>
    </rPh>
    <rPh sb="55" eb="57">
      <t>ヒツヨウ</t>
    </rPh>
    <phoneticPr fontId="42"/>
  </si>
  <si>
    <t>平成28年度地域医療介護総合確保基金（医療分）事業に対する委員等の意見一覧</t>
    <rPh sb="0" eb="2">
      <t>ヘイセイ</t>
    </rPh>
    <rPh sb="4" eb="6">
      <t>ネンド</t>
    </rPh>
    <rPh sb="6" eb="8">
      <t>チイキ</t>
    </rPh>
    <rPh sb="8" eb="10">
      <t>イリョウ</t>
    </rPh>
    <rPh sb="10" eb="12">
      <t>カイゴ</t>
    </rPh>
    <rPh sb="12" eb="14">
      <t>ソウゴウ</t>
    </rPh>
    <rPh sb="14" eb="16">
      <t>カクホ</t>
    </rPh>
    <rPh sb="16" eb="18">
      <t>キキン</t>
    </rPh>
    <rPh sb="19" eb="21">
      <t>イリョウ</t>
    </rPh>
    <rPh sb="21" eb="22">
      <t>ブン</t>
    </rPh>
    <rPh sb="23" eb="25">
      <t>ジギョウ</t>
    </rPh>
    <rPh sb="26" eb="27">
      <t>タイ</t>
    </rPh>
    <rPh sb="29" eb="31">
      <t>イイン</t>
    </rPh>
    <rPh sb="31" eb="32">
      <t>トウ</t>
    </rPh>
    <rPh sb="33" eb="35">
      <t>イケン</t>
    </rPh>
    <rPh sb="35" eb="37">
      <t>イチラン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</si>
</sst>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年&quot;"/>
    <numFmt numFmtId="177" formatCode="0.0%"/>
    <numFmt numFmtId="178" formatCode="0;;&quot;-&quot;"/>
    <numFmt numFmtId="179" formatCode="&quot;¥&quot;#,##0_);[Red]\(&quot;¥&quot;#,##0\)"/>
    <numFmt numFmtId="180" formatCode="#,##0&quot;千円&quot;"/>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4"/>
      <color theme="1"/>
      <name val="ＭＳ Ｐゴシック"/>
      <family val="3"/>
      <charset val="128"/>
      <scheme val="minor"/>
    </font>
    <font>
      <sz val="14"/>
      <color theme="1"/>
      <name val="ＤＦ特太ゴシック体"/>
      <family val="3"/>
      <charset val="128"/>
    </font>
    <font>
      <sz val="6"/>
      <name val="ＭＳ Ｐゴシック"/>
      <family val="2"/>
      <charset val="128"/>
      <scheme val="minor"/>
    </font>
    <font>
      <sz val="11"/>
      <color rgb="FF000000"/>
      <name val="ＭＳ Ｐゴシック"/>
      <family val="3"/>
      <charset val="128"/>
      <scheme val="minor"/>
    </font>
    <font>
      <strike/>
      <sz val="11"/>
      <color rgb="FF000000"/>
      <name val="ＭＳ Ｐゴシック"/>
      <family val="3"/>
      <charset val="128"/>
      <scheme val="minor"/>
    </font>
    <font>
      <sz val="12"/>
      <name val="ＭＳ Ｐゴシック"/>
      <family val="3"/>
      <charset val="128"/>
      <scheme val="minor"/>
    </font>
    <font>
      <b/>
      <sz val="18"/>
      <color theme="1"/>
      <name val="ＤＦ特太ゴシック体"/>
      <family val="3"/>
      <charset val="128"/>
    </font>
    <font>
      <b/>
      <sz val="22"/>
      <color theme="1"/>
      <name val="ＤＦ特太ゴシック体"/>
      <family val="3"/>
      <charset val="128"/>
    </font>
    <font>
      <sz val="12"/>
      <color theme="1"/>
      <name val="ＭＳ Ｐゴシック"/>
      <family val="3"/>
      <charset val="128"/>
      <scheme val="minor"/>
    </font>
    <font>
      <sz val="12"/>
      <color rgb="FFFF0000"/>
      <name val="ＭＳ Ｐゴシック"/>
      <family val="3"/>
      <charset val="128"/>
      <scheme val="minor"/>
    </font>
    <font>
      <b/>
      <sz val="22"/>
      <name val="ＭＳ Ｐゴシック"/>
      <family val="3"/>
      <charset val="128"/>
      <scheme val="minor"/>
    </font>
    <font>
      <b/>
      <sz val="18"/>
      <name val="ＭＳ Ｐゴシック"/>
      <family val="3"/>
      <charset val="128"/>
      <scheme val="minor"/>
    </font>
    <font>
      <sz val="14"/>
      <name val="ＭＳ Ｐゴシック"/>
      <family val="3"/>
      <charset val="128"/>
      <scheme val="minor"/>
    </font>
    <font>
      <u/>
      <sz val="12"/>
      <name val="ＭＳ Ｐゴシック"/>
      <family val="3"/>
      <charset val="128"/>
      <scheme val="minor"/>
    </font>
    <font>
      <sz val="11"/>
      <color theme="1"/>
      <name val="Meiryo UI"/>
      <family val="3"/>
      <charset val="128"/>
    </font>
    <font>
      <sz val="11"/>
      <name val="Meiryo UI"/>
      <family val="3"/>
      <charset val="128"/>
    </font>
    <font>
      <sz val="12"/>
      <name val="Meiryo UI"/>
      <family val="3"/>
      <charset val="128"/>
    </font>
    <font>
      <sz val="11"/>
      <color rgb="FF0000FF"/>
      <name val="Meiryo UI"/>
      <family val="3"/>
      <charset val="128"/>
    </font>
    <font>
      <sz val="11"/>
      <color rgb="FFFF0000"/>
      <name val="Meiryo UI"/>
      <family val="3"/>
      <charset val="128"/>
    </font>
    <font>
      <sz val="12"/>
      <color theme="1"/>
      <name val="Meiryo UI"/>
      <family val="3"/>
      <charset val="128"/>
    </font>
    <font>
      <sz val="12"/>
      <color rgb="FFFF0000"/>
      <name val="Meiryo UI"/>
      <family val="3"/>
      <charset val="128"/>
    </font>
    <font>
      <b/>
      <sz val="11"/>
      <color theme="0"/>
      <name val="Meiryo UI"/>
      <family val="3"/>
      <charset val="128"/>
    </font>
    <font>
      <b/>
      <sz val="11"/>
      <name val="Meiryo UI"/>
      <family val="3"/>
      <charset val="128"/>
    </font>
    <font>
      <sz val="10"/>
      <name val="Meiryo UI"/>
      <family val="3"/>
      <charset val="128"/>
    </font>
    <font>
      <b/>
      <sz val="12"/>
      <name val="Meiryo UI"/>
      <family val="3"/>
      <charset val="128"/>
    </font>
    <font>
      <b/>
      <sz val="12"/>
      <color rgb="FFFF0000"/>
      <name val="Meiryo UI"/>
      <family val="3"/>
      <charset val="128"/>
    </font>
    <font>
      <b/>
      <sz val="16"/>
      <name val="Meiryo UI"/>
      <family val="3"/>
      <charset val="128"/>
    </font>
    <font>
      <b/>
      <sz val="14"/>
      <name val="Meiryo UI"/>
      <family val="3"/>
      <charset val="128"/>
    </font>
    <font>
      <b/>
      <sz val="12"/>
      <color theme="0"/>
      <name val="Meiryo UI"/>
      <family val="3"/>
      <charset val="128"/>
    </font>
    <font>
      <b/>
      <sz val="20"/>
      <name val="Meiryo UI"/>
      <family val="3"/>
      <charset val="128"/>
    </font>
    <font>
      <sz val="16"/>
      <name val="Meiryo UI"/>
      <family val="3"/>
      <charset val="128"/>
    </font>
    <font>
      <sz val="12"/>
      <color rgb="FF0070C0"/>
      <name val="Meiryo UI"/>
      <family val="3"/>
      <charset val="128"/>
    </font>
    <font>
      <b/>
      <sz val="11"/>
      <color rgb="FFFF0000"/>
      <name val="Meiryo UI"/>
      <family val="3"/>
      <charset val="128"/>
    </font>
    <font>
      <sz val="11"/>
      <color indexed="8"/>
      <name val="ＭＳ Ｐゴシック"/>
      <family val="3"/>
      <charset val="128"/>
    </font>
    <font>
      <sz val="6"/>
      <name val="ＭＳ Ｐゴシック"/>
      <family val="3"/>
      <charset val="128"/>
    </font>
    <font>
      <b/>
      <sz val="24"/>
      <color theme="1"/>
      <name val="Meiryo UI"/>
      <family val="3"/>
      <charset val="128"/>
    </font>
    <font>
      <sz val="28"/>
      <color theme="1"/>
      <name val="Meiryo UI"/>
      <family val="3"/>
      <charset val="128"/>
    </font>
    <font>
      <b/>
      <sz val="12"/>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rgb="FFFFC000"/>
        <bgColor indexed="64"/>
      </patternFill>
    </fill>
    <fill>
      <patternFill patternType="solid">
        <fgColor indexed="9"/>
        <bgColor indexed="64"/>
      </patternFill>
    </fill>
  </fills>
  <borders count="117">
    <border>
      <left/>
      <right/>
      <top/>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thin">
        <color auto="1"/>
      </bottom>
      <diagonal/>
    </border>
    <border>
      <left style="thin">
        <color auto="1"/>
      </left>
      <right/>
      <top/>
      <bottom/>
      <diagonal/>
    </border>
    <border>
      <left style="dashed">
        <color auto="1"/>
      </left>
      <right style="dashed">
        <color auto="1"/>
      </right>
      <top style="thin">
        <color auto="1"/>
      </top>
      <bottom style="dashed">
        <color auto="1"/>
      </bottom>
      <diagonal/>
    </border>
    <border>
      <left style="thin">
        <color auto="1"/>
      </left>
      <right style="dashed">
        <color auto="1"/>
      </right>
      <top/>
      <bottom/>
      <diagonal/>
    </border>
    <border>
      <left style="dashed">
        <color auto="1"/>
      </left>
      <right style="dashed">
        <color auto="1"/>
      </right>
      <top style="dashed">
        <color auto="1"/>
      </top>
      <bottom style="dashed">
        <color auto="1"/>
      </bottom>
      <diagonal/>
    </border>
    <border>
      <left style="dashed">
        <color auto="1"/>
      </left>
      <right style="thin">
        <color auto="1"/>
      </right>
      <top style="dashed">
        <color auto="1"/>
      </top>
      <bottom style="dashed">
        <color auto="1"/>
      </bottom>
      <diagonal/>
    </border>
    <border>
      <left style="dashed">
        <color auto="1"/>
      </left>
      <right/>
      <top style="thin">
        <color auto="1"/>
      </top>
      <bottom style="dashed">
        <color auto="1"/>
      </bottom>
      <diagonal/>
    </border>
    <border>
      <left style="dashed">
        <color auto="1"/>
      </left>
      <right/>
      <top style="dashed">
        <color auto="1"/>
      </top>
      <bottom style="dashed">
        <color auto="1"/>
      </bottom>
      <diagonal/>
    </border>
    <border>
      <left style="dashed">
        <color auto="1"/>
      </left>
      <right style="dashed">
        <color auto="1"/>
      </right>
      <top style="thin">
        <color auto="1"/>
      </top>
      <bottom/>
      <diagonal/>
    </border>
    <border>
      <left style="dashed">
        <color auto="1"/>
      </left>
      <right style="dashed">
        <color auto="1"/>
      </right>
      <top style="dashed">
        <color auto="1"/>
      </top>
      <bottom/>
      <diagonal/>
    </border>
    <border>
      <left style="dashed">
        <color auto="1"/>
      </left>
      <right/>
      <top style="dashed">
        <color auto="1"/>
      </top>
      <bottom/>
      <diagonal/>
    </border>
    <border>
      <left style="dashed">
        <color auto="1"/>
      </left>
      <right style="dashed">
        <color auto="1"/>
      </right>
      <top/>
      <bottom style="dashed">
        <color auto="1"/>
      </bottom>
      <diagonal/>
    </border>
    <border>
      <left style="dashed">
        <color auto="1"/>
      </left>
      <right style="dashed">
        <color auto="1"/>
      </right>
      <top/>
      <bottom/>
      <diagonal/>
    </border>
    <border>
      <left/>
      <right style="thin">
        <color indexed="64"/>
      </right>
      <top style="dashed">
        <color indexed="64"/>
      </top>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diagonal/>
    </border>
    <border>
      <left style="thin">
        <color auto="1"/>
      </left>
      <right/>
      <top style="dashed">
        <color auto="1"/>
      </top>
      <bottom/>
      <diagonal/>
    </border>
    <border>
      <left style="thin">
        <color auto="1"/>
      </left>
      <right style="dashed">
        <color auto="1"/>
      </right>
      <top/>
      <bottom style="dashed">
        <color indexed="64"/>
      </bottom>
      <diagonal/>
    </border>
    <border>
      <left style="thin">
        <color indexed="64"/>
      </left>
      <right/>
      <top/>
      <bottom style="dashed">
        <color indexed="64"/>
      </bottom>
      <diagonal/>
    </border>
    <border>
      <left style="dashed">
        <color indexed="64"/>
      </left>
      <right/>
      <top/>
      <bottom style="dashed">
        <color indexed="64"/>
      </bottom>
      <diagonal/>
    </border>
    <border>
      <left/>
      <right style="thin">
        <color auto="1"/>
      </right>
      <top/>
      <bottom style="dashed">
        <color auto="1"/>
      </bottom>
      <diagonal/>
    </border>
    <border>
      <left style="dashed">
        <color auto="1"/>
      </left>
      <right style="thin">
        <color auto="1"/>
      </right>
      <top/>
      <bottom style="dashed">
        <color auto="1"/>
      </bottom>
      <diagonal/>
    </border>
    <border>
      <left style="thin">
        <color auto="1"/>
      </left>
      <right style="dashed">
        <color auto="1"/>
      </right>
      <top style="dashed">
        <color auto="1"/>
      </top>
      <bottom style="dotted">
        <color auto="1"/>
      </bottom>
      <diagonal/>
    </border>
    <border>
      <left style="dashed">
        <color auto="1"/>
      </left>
      <right style="thin">
        <color auto="1"/>
      </right>
      <top style="dashed">
        <color auto="1"/>
      </top>
      <bottom/>
      <diagonal/>
    </border>
    <border>
      <left style="thin">
        <color auto="1"/>
      </left>
      <right style="thin">
        <color auto="1"/>
      </right>
      <top style="dashed">
        <color indexed="64"/>
      </top>
      <bottom style="dashed">
        <color auto="1"/>
      </bottom>
      <diagonal/>
    </border>
    <border>
      <left style="medium">
        <color indexed="64"/>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bottom style="dashed">
        <color indexed="64"/>
      </bottom>
      <diagonal/>
    </border>
    <border>
      <left style="dashed">
        <color auto="1"/>
      </left>
      <right style="thick">
        <color indexed="64"/>
      </right>
      <top/>
      <bottom style="dashed">
        <color auto="1"/>
      </bottom>
      <diagonal/>
    </border>
    <border>
      <left style="dashed">
        <color auto="1"/>
      </left>
      <right style="thick">
        <color indexed="64"/>
      </right>
      <top style="dashed">
        <color auto="1"/>
      </top>
      <bottom style="dashed">
        <color auto="1"/>
      </bottom>
      <diagonal/>
    </border>
    <border>
      <left style="thick">
        <color indexed="64"/>
      </left>
      <right/>
      <top style="dashed">
        <color auto="1"/>
      </top>
      <bottom style="dashed">
        <color auto="1"/>
      </bottom>
      <diagonal/>
    </border>
    <border>
      <left style="thick">
        <color indexed="64"/>
      </left>
      <right/>
      <top/>
      <bottom/>
      <diagonal/>
    </border>
    <border>
      <left style="thick">
        <color indexed="64"/>
      </left>
      <right/>
      <top style="dashed">
        <color indexed="64"/>
      </top>
      <bottom/>
      <diagonal/>
    </border>
    <border>
      <left style="thick">
        <color indexed="64"/>
      </left>
      <right style="thin">
        <color auto="1"/>
      </right>
      <top style="dashed">
        <color auto="1"/>
      </top>
      <bottom style="dashed">
        <color auto="1"/>
      </bottom>
      <diagonal/>
    </border>
    <border>
      <left style="thick">
        <color indexed="64"/>
      </left>
      <right/>
      <top style="dashed">
        <color auto="1"/>
      </top>
      <bottom style="thick">
        <color indexed="64"/>
      </bottom>
      <diagonal/>
    </border>
    <border>
      <left style="thin">
        <color indexed="64"/>
      </left>
      <right style="dashed">
        <color indexed="64"/>
      </right>
      <top style="dashed">
        <color indexed="64"/>
      </top>
      <bottom style="thick">
        <color indexed="64"/>
      </bottom>
      <diagonal/>
    </border>
    <border>
      <left style="dashed">
        <color auto="1"/>
      </left>
      <right style="thin">
        <color auto="1"/>
      </right>
      <top style="dashed">
        <color auto="1"/>
      </top>
      <bottom style="thick">
        <color indexed="64"/>
      </bottom>
      <diagonal/>
    </border>
    <border>
      <left style="dashed">
        <color auto="1"/>
      </left>
      <right style="dashed">
        <color auto="1"/>
      </right>
      <top style="dashed">
        <color auto="1"/>
      </top>
      <bottom style="thick">
        <color indexed="64"/>
      </bottom>
      <diagonal/>
    </border>
    <border>
      <left style="dashed">
        <color auto="1"/>
      </left>
      <right/>
      <top style="dashed">
        <color auto="1"/>
      </top>
      <bottom style="thick">
        <color indexed="64"/>
      </bottom>
      <diagonal/>
    </border>
    <border>
      <left style="thin">
        <color auto="1"/>
      </left>
      <right style="dashed">
        <color auto="1"/>
      </right>
      <top/>
      <bottom style="thick">
        <color indexed="64"/>
      </bottom>
      <diagonal/>
    </border>
    <border>
      <left style="dashed">
        <color auto="1"/>
      </left>
      <right style="dashed">
        <color auto="1"/>
      </right>
      <top style="thin">
        <color auto="1"/>
      </top>
      <bottom style="thick">
        <color indexed="64"/>
      </bottom>
      <diagonal/>
    </border>
    <border>
      <left/>
      <right style="thin">
        <color auto="1"/>
      </right>
      <top style="thin">
        <color auto="1"/>
      </top>
      <bottom style="thick">
        <color indexed="64"/>
      </bottom>
      <diagonal/>
    </border>
    <border>
      <left style="dashed">
        <color auto="1"/>
      </left>
      <right style="thick">
        <color indexed="64"/>
      </right>
      <top style="dashed">
        <color auto="1"/>
      </top>
      <bottom style="thick">
        <color indexed="64"/>
      </bottom>
      <diagonal/>
    </border>
    <border>
      <left style="thick">
        <color indexed="64"/>
      </left>
      <right style="thin">
        <color indexed="64"/>
      </right>
      <top style="thick">
        <color indexed="64"/>
      </top>
      <bottom style="medium">
        <color indexed="64"/>
      </bottom>
      <diagonal/>
    </border>
    <border>
      <left/>
      <right/>
      <top style="thick">
        <color indexed="64"/>
      </top>
      <bottom style="medium">
        <color indexed="64"/>
      </bottom>
      <diagonal/>
    </border>
    <border>
      <left/>
      <right style="thin">
        <color auto="1"/>
      </right>
      <top style="thick">
        <color indexed="64"/>
      </top>
      <bottom style="medium">
        <color indexed="64"/>
      </bottom>
      <diagonal/>
    </border>
    <border>
      <left style="dashed">
        <color auto="1"/>
      </left>
      <right/>
      <top style="thick">
        <color indexed="64"/>
      </top>
      <bottom style="medium">
        <color indexed="64"/>
      </bottom>
      <diagonal/>
    </border>
    <border>
      <left style="dashed">
        <color auto="1"/>
      </left>
      <right style="dashed">
        <color auto="1"/>
      </right>
      <top style="thick">
        <color indexed="64"/>
      </top>
      <bottom style="medium">
        <color indexed="64"/>
      </bottom>
      <diagonal/>
    </border>
    <border>
      <left style="thin">
        <color auto="1"/>
      </left>
      <right style="thin">
        <color auto="1"/>
      </right>
      <top/>
      <bottom style="dashed">
        <color auto="1"/>
      </bottom>
      <diagonal/>
    </border>
    <border>
      <left/>
      <right style="dashed">
        <color auto="1"/>
      </right>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diagonal/>
    </border>
    <border>
      <left/>
      <right/>
      <top style="medium">
        <color indexed="64"/>
      </top>
      <bottom style="thin">
        <color indexed="64"/>
      </bottom>
      <diagonal/>
    </border>
    <border>
      <left style="dashed">
        <color auto="1"/>
      </left>
      <right/>
      <top style="medium">
        <color indexed="64"/>
      </top>
      <bottom style="thin">
        <color indexed="64"/>
      </bottom>
      <diagonal/>
    </border>
    <border>
      <left style="thick">
        <color auto="1"/>
      </left>
      <right style="dashed">
        <color auto="1"/>
      </right>
      <top style="thick">
        <color auto="1"/>
      </top>
      <bottom style="medium">
        <color indexed="64"/>
      </bottom>
      <diagonal/>
    </border>
    <border>
      <left/>
      <right style="dashed">
        <color indexed="64"/>
      </right>
      <top style="thick">
        <color auto="1"/>
      </top>
      <bottom style="medium">
        <color indexed="64"/>
      </bottom>
      <diagonal/>
    </border>
    <border>
      <left style="dashed">
        <color auto="1"/>
      </left>
      <right style="thin">
        <color auto="1"/>
      </right>
      <top style="thick">
        <color auto="1"/>
      </top>
      <bottom style="medium">
        <color indexed="64"/>
      </bottom>
      <diagonal/>
    </border>
    <border>
      <left style="thick">
        <color auto="1"/>
      </left>
      <right/>
      <top style="medium">
        <color indexed="64"/>
      </top>
      <bottom style="thin">
        <color indexed="64"/>
      </bottom>
      <diagonal/>
    </border>
    <border>
      <left style="thick">
        <color auto="1"/>
      </left>
      <right style="dashed">
        <color auto="1"/>
      </right>
      <top/>
      <bottom style="dashed">
        <color auto="1"/>
      </bottom>
      <diagonal/>
    </border>
    <border>
      <left style="thick">
        <color auto="1"/>
      </left>
      <right style="dashed">
        <color auto="1"/>
      </right>
      <top style="dashed">
        <color auto="1"/>
      </top>
      <bottom style="dashed">
        <color auto="1"/>
      </bottom>
      <diagonal/>
    </border>
    <border>
      <left style="thick">
        <color auto="1"/>
      </left>
      <right style="dashed">
        <color auto="1"/>
      </right>
      <top style="dashed">
        <color auto="1"/>
      </top>
      <bottom style="thick">
        <color auto="1"/>
      </bottom>
      <diagonal/>
    </border>
    <border>
      <left/>
      <right style="dashed">
        <color indexed="64"/>
      </right>
      <top style="dashed">
        <color indexed="64"/>
      </top>
      <bottom style="thick">
        <color auto="1"/>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ck">
        <color auto="1"/>
      </left>
      <right style="dashed">
        <color auto="1"/>
      </right>
      <top style="dashed">
        <color auto="1"/>
      </top>
      <bottom/>
      <diagonal/>
    </border>
    <border>
      <left style="dashed">
        <color auto="1"/>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ck">
        <color indexed="64"/>
      </top>
      <bottom style="medium">
        <color indexed="64"/>
      </bottom>
      <diagonal/>
    </border>
    <border>
      <left style="thin">
        <color indexed="64"/>
      </left>
      <right/>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auto="1"/>
      </top>
      <bottom style="thick">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auto="1"/>
      </right>
      <top/>
      <bottom style="dashed">
        <color auto="1"/>
      </bottom>
      <diagonal/>
    </border>
    <border>
      <left style="thin">
        <color indexed="64"/>
      </left>
      <right style="dotted">
        <color indexed="64"/>
      </right>
      <top style="dashed">
        <color auto="1"/>
      </top>
      <bottom style="thick">
        <color indexed="64"/>
      </bottom>
      <diagonal/>
    </border>
    <border>
      <left style="dotted">
        <color indexed="64"/>
      </left>
      <right style="dotted">
        <color indexed="64"/>
      </right>
      <top style="dashed">
        <color auto="1"/>
      </top>
      <bottom style="thick">
        <color indexed="64"/>
      </bottom>
      <diagonal/>
    </border>
    <border>
      <left style="dotted">
        <color indexed="64"/>
      </left>
      <right style="thin">
        <color auto="1"/>
      </right>
      <top style="dashed">
        <color auto="1"/>
      </top>
      <bottom style="thick">
        <color indexed="64"/>
      </bottom>
      <diagonal/>
    </border>
    <border diagonalDown="1">
      <left style="dotted">
        <color indexed="64"/>
      </left>
      <right style="thin">
        <color indexed="64"/>
      </right>
      <top style="dashed">
        <color auto="1"/>
      </top>
      <bottom style="dashed">
        <color auto="1"/>
      </bottom>
      <diagonal style="thin">
        <color auto="1"/>
      </diagonal>
    </border>
    <border diagonalDown="1">
      <left style="dotted">
        <color indexed="64"/>
      </left>
      <right style="thin">
        <color indexed="64"/>
      </right>
      <top style="dashed">
        <color auto="1"/>
      </top>
      <bottom style="thin">
        <color indexed="64"/>
      </bottom>
      <diagonal style="thin">
        <color auto="1"/>
      </diagonal>
    </border>
    <border diagonalDown="1">
      <left style="thin">
        <color indexed="64"/>
      </left>
      <right style="dotted">
        <color indexed="64"/>
      </right>
      <top style="dashed">
        <color indexed="64"/>
      </top>
      <bottom style="dashed">
        <color indexed="64"/>
      </bottom>
      <diagonal style="thin">
        <color indexed="64"/>
      </diagonal>
    </border>
    <border diagonalDown="1">
      <left style="dotted">
        <color indexed="64"/>
      </left>
      <right style="dotted">
        <color indexed="64"/>
      </right>
      <top style="dashed">
        <color indexed="64"/>
      </top>
      <bottom style="dashed">
        <color indexed="64"/>
      </bottom>
      <diagonal style="thin">
        <color indexed="64"/>
      </diagonal>
    </border>
    <border diagonalDown="1">
      <left style="thin">
        <color indexed="64"/>
      </left>
      <right style="dotted">
        <color indexed="64"/>
      </right>
      <top/>
      <bottom style="thin">
        <color indexed="64"/>
      </bottom>
      <diagonal style="thin">
        <color indexed="64"/>
      </diagonal>
    </border>
    <border diagonalDown="1">
      <left style="dotted">
        <color indexed="64"/>
      </left>
      <right style="dotted">
        <color indexed="64"/>
      </right>
      <top/>
      <bottom style="thin">
        <color indexed="64"/>
      </bottom>
      <diagonal style="thin">
        <color indexed="64"/>
      </diagonal>
    </border>
    <border>
      <left style="thin">
        <color indexed="64"/>
      </left>
      <right style="dotted">
        <color indexed="64"/>
      </right>
      <top style="thin">
        <color indexed="64"/>
      </top>
      <bottom style="dashed">
        <color indexed="64"/>
      </bottom>
      <diagonal/>
    </border>
    <border>
      <left style="dotted">
        <color indexed="64"/>
      </left>
      <right style="dotted">
        <color indexed="64"/>
      </right>
      <top style="thin">
        <color indexed="64"/>
      </top>
      <bottom style="dash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right style="dotted">
        <color indexed="64"/>
      </right>
      <top/>
      <bottom style="dashed">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dashed">
        <color auto="1"/>
      </top>
      <bottom style="dashed">
        <color auto="1"/>
      </bottom>
      <diagonal/>
    </border>
    <border>
      <left style="dotted">
        <color indexed="64"/>
      </left>
      <right style="thin">
        <color indexed="64"/>
      </right>
      <top/>
      <bottom/>
      <diagonal/>
    </border>
    <border>
      <left style="dotted">
        <color indexed="64"/>
      </left>
      <right style="thin">
        <color indexed="64"/>
      </right>
      <top style="thin">
        <color indexed="64"/>
      </top>
      <bottom style="thin">
        <color indexed="64"/>
      </bottom>
      <diagonal/>
    </border>
    <border>
      <left/>
      <right style="thin">
        <color indexed="64"/>
      </right>
      <top/>
      <bottom/>
      <diagonal/>
    </border>
    <border>
      <left style="dotted">
        <color indexed="64"/>
      </left>
      <right style="thin">
        <color indexed="64"/>
      </right>
      <top style="dashed">
        <color auto="1"/>
      </top>
      <bottom/>
      <diagonal/>
    </border>
    <border>
      <left style="thin">
        <color indexed="64"/>
      </left>
      <right style="dotted">
        <color indexed="64"/>
      </right>
      <top/>
      <bottom style="thin">
        <color indexed="64"/>
      </bottom>
      <diagonal/>
    </border>
    <border>
      <left style="dotted">
        <color indexed="64"/>
      </left>
      <right/>
      <top style="dashed">
        <color auto="1"/>
      </top>
      <bottom style="dashed">
        <color auto="1"/>
      </bottom>
      <diagonal/>
    </border>
    <border>
      <left style="dotted">
        <color indexed="64"/>
      </left>
      <right/>
      <top/>
      <bottom style="dashed">
        <color indexed="64"/>
      </bottom>
      <diagonal/>
    </border>
  </borders>
  <cellStyleXfs count="11">
    <xf numFmtId="0" fontId="0" fillId="0" borderId="0"/>
    <xf numFmtId="38" fontId="5" fillId="0" borderId="0" applyFont="0" applyFill="0" applyBorder="0" applyAlignment="0" applyProtection="0">
      <alignment vertical="center"/>
    </xf>
    <xf numFmtId="0" fontId="4" fillId="0" borderId="0">
      <alignment vertical="center"/>
    </xf>
    <xf numFmtId="9" fontId="5"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30">
    <xf numFmtId="0" fontId="0" fillId="0" borderId="0" xfId="0"/>
    <xf numFmtId="0" fontId="15" fillId="0" borderId="0" xfId="0" applyFont="1" applyFill="1" applyAlignment="1">
      <alignment vertical="top"/>
    </xf>
    <xf numFmtId="0" fontId="14" fillId="2" borderId="0" xfId="0" applyFont="1" applyFill="1" applyAlignment="1">
      <alignment vertical="top"/>
    </xf>
    <xf numFmtId="0" fontId="8" fillId="0" borderId="0" xfId="0" applyFont="1" applyAlignment="1">
      <alignment vertical="top"/>
    </xf>
    <xf numFmtId="0" fontId="16" fillId="0" borderId="0" xfId="0" applyFont="1" applyAlignment="1">
      <alignment horizontal="right" vertical="top"/>
    </xf>
    <xf numFmtId="0" fontId="16" fillId="0" borderId="0" xfId="0" applyFont="1" applyAlignment="1">
      <alignment vertical="top"/>
    </xf>
    <xf numFmtId="0" fontId="17" fillId="0" borderId="0" xfId="0" applyFont="1" applyAlignment="1">
      <alignment horizontal="right" vertical="top"/>
    </xf>
    <xf numFmtId="0" fontId="18" fillId="0" borderId="0" xfId="0" applyFont="1" applyFill="1" applyAlignment="1">
      <alignment vertical="top"/>
    </xf>
    <xf numFmtId="0" fontId="19" fillId="2" borderId="0" xfId="0" applyFont="1" applyFill="1" applyAlignment="1">
      <alignment vertical="top"/>
    </xf>
    <xf numFmtId="0" fontId="20" fillId="0" borderId="0" xfId="0" applyFont="1" applyAlignment="1">
      <alignment vertical="top" wrapText="1"/>
    </xf>
    <xf numFmtId="0" fontId="13" fillId="0" borderId="0" xfId="0" applyFont="1" applyAlignment="1">
      <alignment vertical="top" wrapText="1"/>
    </xf>
    <xf numFmtId="0" fontId="13" fillId="0" borderId="0" xfId="0" applyFont="1" applyFill="1" applyAlignment="1">
      <alignment vertical="top" wrapText="1"/>
    </xf>
    <xf numFmtId="0" fontId="13" fillId="0" borderId="0" xfId="0" applyFont="1" applyAlignment="1">
      <alignment horizontal="left" vertical="top" wrapText="1"/>
    </xf>
    <xf numFmtId="0" fontId="20" fillId="0" borderId="0" xfId="0" applyFont="1" applyAlignment="1">
      <alignment horizontal="right" vertical="top" wrapText="1"/>
    </xf>
    <xf numFmtId="0" fontId="20" fillId="0" borderId="0" xfId="0" applyFont="1" applyAlignment="1">
      <alignment vertical="top"/>
    </xf>
    <xf numFmtId="0" fontId="23" fillId="3" borderId="9" xfId="4" applyFont="1" applyFill="1" applyBorder="1" applyAlignment="1">
      <alignment vertical="top" wrapText="1"/>
    </xf>
    <xf numFmtId="0" fontId="23" fillId="3" borderId="12" xfId="4" applyFont="1" applyFill="1" applyBorder="1" applyAlignment="1">
      <alignment vertical="top" wrapText="1"/>
    </xf>
    <xf numFmtId="0" fontId="23" fillId="3" borderId="12" xfId="4" applyFont="1" applyFill="1" applyBorder="1" applyAlignment="1">
      <alignment horizontal="center" vertical="top" wrapText="1"/>
    </xf>
    <xf numFmtId="178" fontId="23" fillId="3" borderId="12" xfId="4" applyNumberFormat="1" applyFont="1" applyFill="1" applyBorder="1" applyAlignment="1">
      <alignment horizontal="center" vertical="top" wrapText="1"/>
    </xf>
    <xf numFmtId="0" fontId="23" fillId="3" borderId="12" xfId="4" applyFont="1" applyFill="1" applyBorder="1" applyAlignment="1">
      <alignment horizontal="center" vertical="center" wrapText="1"/>
    </xf>
    <xf numFmtId="38" fontId="23" fillId="3" borderId="9" xfId="1" applyFont="1" applyFill="1" applyBorder="1" applyAlignment="1">
      <alignment vertical="center" wrapText="1"/>
    </xf>
    <xf numFmtId="38" fontId="23" fillId="3" borderId="14" xfId="1" applyFont="1" applyFill="1" applyBorder="1" applyAlignment="1">
      <alignment vertical="center" wrapText="1"/>
    </xf>
    <xf numFmtId="38" fontId="23" fillId="3" borderId="17" xfId="1" applyFont="1" applyFill="1" applyBorder="1" applyAlignment="1">
      <alignment vertical="center" wrapText="1"/>
    </xf>
    <xf numFmtId="0" fontId="23" fillId="3" borderId="11" xfId="4" applyFont="1" applyFill="1" applyBorder="1" applyAlignment="1">
      <alignment vertical="top" wrapText="1"/>
    </xf>
    <xf numFmtId="0" fontId="23" fillId="3" borderId="11" xfId="4" applyFont="1" applyFill="1" applyBorder="1" applyAlignment="1">
      <alignment horizontal="center" vertical="top" wrapText="1"/>
    </xf>
    <xf numFmtId="178" fontId="23" fillId="3" borderId="11" xfId="4" applyNumberFormat="1" applyFont="1" applyFill="1" applyBorder="1" applyAlignment="1">
      <alignment horizontal="center" vertical="top" wrapText="1"/>
    </xf>
    <xf numFmtId="0" fontId="23" fillId="3" borderId="11" xfId="4" applyFont="1" applyFill="1" applyBorder="1" applyAlignment="1">
      <alignment horizontal="center" vertical="center" wrapText="1"/>
    </xf>
    <xf numFmtId="179" fontId="22" fillId="3" borderId="23" xfId="2" applyNumberFormat="1" applyFont="1" applyFill="1" applyBorder="1" applyAlignment="1">
      <alignment vertical="center"/>
    </xf>
    <xf numFmtId="38" fontId="23" fillId="3" borderId="16" xfId="1" applyFont="1" applyFill="1" applyBorder="1" applyAlignment="1">
      <alignment vertical="center" wrapText="1"/>
    </xf>
    <xf numFmtId="179" fontId="22" fillId="3" borderId="22" xfId="2" applyNumberFormat="1" applyFont="1" applyFill="1" applyBorder="1" applyAlignment="1">
      <alignment vertical="center"/>
    </xf>
    <xf numFmtId="176" fontId="24" fillId="3" borderId="16" xfId="2" applyNumberFormat="1" applyFont="1" applyFill="1" applyBorder="1" applyAlignment="1">
      <alignment horizontal="center" vertical="center" wrapText="1"/>
    </xf>
    <xf numFmtId="179" fontId="27" fillId="3" borderId="19" xfId="2" applyNumberFormat="1" applyFont="1" applyFill="1" applyBorder="1" applyAlignment="1">
      <alignment vertical="center"/>
    </xf>
    <xf numFmtId="179" fontId="22" fillId="3" borderId="19" xfId="2" applyNumberFormat="1" applyFont="1" applyFill="1" applyBorder="1" applyAlignment="1">
      <alignment vertical="center"/>
    </xf>
    <xf numFmtId="176" fontId="24" fillId="3" borderId="9" xfId="2" applyNumberFormat="1" applyFont="1" applyFill="1" applyBorder="1" applyAlignment="1">
      <alignment horizontal="center" vertical="center" wrapText="1"/>
    </xf>
    <xf numFmtId="179" fontId="27" fillId="3" borderId="6" xfId="2" applyNumberFormat="1" applyFont="1" applyFill="1" applyBorder="1" applyAlignment="1">
      <alignment vertical="center"/>
    </xf>
    <xf numFmtId="179" fontId="22" fillId="3" borderId="6" xfId="2" applyNumberFormat="1" applyFont="1" applyFill="1" applyBorder="1" applyAlignment="1">
      <alignment vertical="center"/>
    </xf>
    <xf numFmtId="0" fontId="23" fillId="3" borderId="0" xfId="2" applyFont="1" applyFill="1" applyAlignment="1">
      <alignment vertical="top" wrapText="1"/>
    </xf>
    <xf numFmtId="0" fontId="23" fillId="3" borderId="0" xfId="2" applyFont="1" applyFill="1" applyAlignment="1">
      <alignment horizontal="left" vertical="top" wrapText="1"/>
    </xf>
    <xf numFmtId="0" fontId="23" fillId="3" borderId="0" xfId="2" applyFont="1" applyFill="1" applyAlignment="1">
      <alignment horizontal="center" vertical="top" wrapText="1"/>
    </xf>
    <xf numFmtId="178" fontId="23" fillId="3" borderId="0" xfId="2" applyNumberFormat="1" applyFont="1" applyFill="1" applyAlignment="1">
      <alignment horizontal="center" vertical="top" wrapText="1"/>
    </xf>
    <xf numFmtId="0" fontId="23" fillId="3" borderId="0" xfId="2" applyFont="1" applyFill="1" applyAlignment="1">
      <alignment horizontal="center" vertical="center" wrapText="1"/>
    </xf>
    <xf numFmtId="38" fontId="23" fillId="3" borderId="0" xfId="1" applyFont="1" applyFill="1" applyAlignment="1">
      <alignment vertical="center" wrapText="1"/>
    </xf>
    <xf numFmtId="177" fontId="24" fillId="3" borderId="0" xfId="3" applyNumberFormat="1" applyFont="1" applyFill="1" applyAlignment="1">
      <alignment horizontal="center" vertical="center" wrapText="1"/>
    </xf>
    <xf numFmtId="177" fontId="23" fillId="3" borderId="0" xfId="3" applyNumberFormat="1" applyFont="1" applyFill="1" applyAlignment="1">
      <alignment horizontal="center" vertical="center" wrapText="1"/>
    </xf>
    <xf numFmtId="176" fontId="24" fillId="3" borderId="0" xfId="2" applyNumberFormat="1" applyFont="1" applyFill="1" applyAlignment="1">
      <alignment horizontal="center" vertical="center" wrapText="1"/>
    </xf>
    <xf numFmtId="38" fontId="23" fillId="3" borderId="0" xfId="1" applyFont="1" applyFill="1" applyAlignment="1">
      <alignment horizontal="center" vertical="center" wrapText="1"/>
    </xf>
    <xf numFmtId="0" fontId="25" fillId="3" borderId="0" xfId="2" applyFont="1" applyFill="1" applyAlignment="1">
      <alignment vertical="top"/>
    </xf>
    <xf numFmtId="0" fontId="26" fillId="3" borderId="0" xfId="2" applyFont="1" applyFill="1" applyAlignment="1">
      <alignment vertical="center"/>
    </xf>
    <xf numFmtId="0" fontId="22" fillId="3" borderId="0" xfId="2" applyFont="1" applyFill="1" applyAlignment="1">
      <alignment vertical="top"/>
    </xf>
    <xf numFmtId="0" fontId="23" fillId="3" borderId="11" xfId="2" applyFont="1" applyFill="1" applyBorder="1" applyAlignment="1">
      <alignment horizontal="center" vertical="top" wrapText="1"/>
    </xf>
    <xf numFmtId="178" fontId="23" fillId="3" borderId="11" xfId="2" applyNumberFormat="1" applyFont="1" applyFill="1" applyBorder="1" applyAlignment="1">
      <alignment horizontal="center" vertical="top" wrapText="1"/>
    </xf>
    <xf numFmtId="0" fontId="23" fillId="3" borderId="11" xfId="2" applyFont="1" applyFill="1" applyBorder="1" applyAlignment="1">
      <alignment horizontal="center" vertical="center" wrapText="1"/>
    </xf>
    <xf numFmtId="179" fontId="27" fillId="3" borderId="22" xfId="2" applyNumberFormat="1" applyFont="1" applyFill="1" applyBorder="1" applyAlignment="1">
      <alignment vertical="center"/>
    </xf>
    <xf numFmtId="176" fontId="24" fillId="3" borderId="7" xfId="2" applyNumberFormat="1" applyFont="1" applyFill="1" applyBorder="1" applyAlignment="1">
      <alignment horizontal="center" vertical="center" wrapText="1"/>
    </xf>
    <xf numFmtId="38" fontId="23" fillId="3" borderId="9" xfId="1" applyFont="1" applyFill="1" applyBorder="1" applyAlignment="1">
      <alignment horizontal="center" vertical="center" wrapText="1"/>
    </xf>
    <xf numFmtId="38" fontId="23" fillId="3" borderId="2" xfId="1" applyFont="1" applyFill="1" applyBorder="1" applyAlignment="1">
      <alignment horizontal="center" vertical="center" wrapText="1"/>
    </xf>
    <xf numFmtId="179" fontId="28" fillId="3" borderId="22" xfId="2" applyNumberFormat="1" applyFont="1" applyFill="1" applyBorder="1" applyAlignment="1">
      <alignment vertical="center"/>
    </xf>
    <xf numFmtId="179" fontId="26" fillId="3" borderId="22" xfId="2" applyNumberFormat="1" applyFont="1" applyFill="1" applyBorder="1" applyAlignment="1">
      <alignment vertical="center"/>
    </xf>
    <xf numFmtId="38" fontId="26" fillId="3" borderId="7" xfId="1" applyFont="1" applyFill="1" applyBorder="1" applyAlignment="1">
      <alignment vertical="center" wrapText="1"/>
    </xf>
    <xf numFmtId="177" fontId="28" fillId="3" borderId="7" xfId="3" applyNumberFormat="1" applyFont="1" applyFill="1" applyBorder="1" applyAlignment="1">
      <alignment horizontal="center" vertical="center" wrapText="1"/>
    </xf>
    <xf numFmtId="38" fontId="26" fillId="3" borderId="13" xfId="1" applyFont="1" applyFill="1" applyBorder="1" applyAlignment="1">
      <alignment vertical="center" wrapText="1"/>
    </xf>
    <xf numFmtId="179" fontId="27" fillId="3" borderId="20" xfId="2" applyNumberFormat="1" applyFont="1" applyFill="1" applyBorder="1" applyAlignment="1">
      <alignment vertical="center"/>
    </xf>
    <xf numFmtId="179" fontId="22" fillId="3" borderId="20" xfId="2" applyNumberFormat="1" applyFont="1" applyFill="1" applyBorder="1" applyAlignment="1">
      <alignment vertical="center"/>
    </xf>
    <xf numFmtId="177" fontId="24" fillId="3" borderId="9" xfId="3" applyNumberFormat="1" applyFont="1" applyFill="1" applyBorder="1" applyAlignment="1">
      <alignment horizontal="center" vertical="center" wrapText="1"/>
    </xf>
    <xf numFmtId="176" fontId="24" fillId="3" borderId="9" xfId="4" applyNumberFormat="1" applyFont="1" applyFill="1" applyBorder="1" applyAlignment="1">
      <alignment horizontal="center" vertical="center" wrapText="1"/>
    </xf>
    <xf numFmtId="0" fontId="23" fillId="3" borderId="12" xfId="2" applyFont="1" applyFill="1" applyBorder="1" applyAlignment="1">
      <alignment horizontal="center" vertical="top" wrapText="1"/>
    </xf>
    <xf numFmtId="178" fontId="23" fillId="3" borderId="12" xfId="2" applyNumberFormat="1" applyFont="1" applyFill="1" applyBorder="1" applyAlignment="1">
      <alignment horizontal="center" vertical="top" wrapText="1"/>
    </xf>
    <xf numFmtId="0" fontId="23" fillId="3" borderId="12" xfId="2" applyFont="1" applyFill="1" applyBorder="1" applyAlignment="1">
      <alignment horizontal="center" vertical="center" wrapText="1"/>
    </xf>
    <xf numFmtId="38" fontId="23" fillId="3" borderId="4" xfId="1" applyFont="1" applyFill="1" applyBorder="1" applyAlignment="1">
      <alignment horizontal="center" vertical="center" wrapText="1"/>
    </xf>
    <xf numFmtId="177" fontId="28" fillId="3" borderId="9" xfId="3" applyNumberFormat="1" applyFont="1" applyFill="1" applyBorder="1" applyAlignment="1">
      <alignment horizontal="center" vertical="center" wrapText="1"/>
    </xf>
    <xf numFmtId="179" fontId="27" fillId="3" borderId="21" xfId="2" applyNumberFormat="1" applyFont="1" applyFill="1" applyBorder="1" applyAlignment="1">
      <alignment vertical="center"/>
    </xf>
    <xf numFmtId="179" fontId="22" fillId="3" borderId="21" xfId="2" applyNumberFormat="1" applyFont="1" applyFill="1" applyBorder="1" applyAlignment="1">
      <alignment vertical="center"/>
    </xf>
    <xf numFmtId="179" fontId="27" fillId="3" borderId="3" xfId="2" applyNumberFormat="1" applyFont="1" applyFill="1" applyBorder="1" applyAlignment="1">
      <alignment vertical="center"/>
    </xf>
    <xf numFmtId="179" fontId="22" fillId="3" borderId="3" xfId="2" applyNumberFormat="1" applyFont="1" applyFill="1" applyBorder="1" applyAlignment="1">
      <alignment vertical="center"/>
    </xf>
    <xf numFmtId="179" fontId="27" fillId="3" borderId="1" xfId="2" applyNumberFormat="1" applyFont="1" applyFill="1" applyBorder="1" applyAlignment="1">
      <alignment vertical="center"/>
    </xf>
    <xf numFmtId="179" fontId="22" fillId="3" borderId="1" xfId="2" applyNumberFormat="1" applyFont="1" applyFill="1" applyBorder="1" applyAlignment="1">
      <alignment vertical="center"/>
    </xf>
    <xf numFmtId="179" fontId="27" fillId="3" borderId="27" xfId="2" applyNumberFormat="1" applyFont="1" applyFill="1" applyBorder="1" applyAlignment="1">
      <alignment vertical="center"/>
    </xf>
    <xf numFmtId="179" fontId="22" fillId="3" borderId="27" xfId="2" applyNumberFormat="1" applyFont="1" applyFill="1" applyBorder="1" applyAlignment="1">
      <alignment vertical="center"/>
    </xf>
    <xf numFmtId="179" fontId="27" fillId="3" borderId="5" xfId="2" applyNumberFormat="1" applyFont="1" applyFill="1" applyBorder="1" applyAlignment="1">
      <alignment vertical="center"/>
    </xf>
    <xf numFmtId="179" fontId="22" fillId="3" borderId="5" xfId="2" applyNumberFormat="1" applyFont="1" applyFill="1" applyBorder="1" applyAlignment="1">
      <alignment vertical="center"/>
    </xf>
    <xf numFmtId="179" fontId="27" fillId="3" borderId="23" xfId="2" applyNumberFormat="1" applyFont="1" applyFill="1" applyBorder="1" applyAlignment="1">
      <alignment vertical="center"/>
    </xf>
    <xf numFmtId="177" fontId="24" fillId="3" borderId="16" xfId="3" applyNumberFormat="1" applyFont="1" applyFill="1" applyBorder="1" applyAlignment="1">
      <alignment horizontal="center" vertical="center" wrapText="1"/>
    </xf>
    <xf numFmtId="38" fontId="23" fillId="3" borderId="16" xfId="1" applyFont="1" applyFill="1" applyBorder="1" applyAlignment="1">
      <alignment horizontal="center" vertical="center" wrapText="1"/>
    </xf>
    <xf numFmtId="38" fontId="23" fillId="3" borderId="25" xfId="1" applyFont="1" applyFill="1" applyBorder="1" applyAlignment="1">
      <alignment horizontal="center" vertical="center" wrapText="1"/>
    </xf>
    <xf numFmtId="0" fontId="23" fillId="3" borderId="9" xfId="4" applyFont="1" applyFill="1" applyBorder="1" applyAlignment="1">
      <alignment horizontal="center" vertical="top" wrapText="1"/>
    </xf>
    <xf numFmtId="0" fontId="23" fillId="3" borderId="24" xfId="4" applyFont="1" applyFill="1" applyBorder="1" applyAlignment="1">
      <alignment horizontal="center" vertical="top" wrapText="1"/>
    </xf>
    <xf numFmtId="178" fontId="23" fillId="3" borderId="24" xfId="4" applyNumberFormat="1" applyFont="1" applyFill="1" applyBorder="1" applyAlignment="1">
      <alignment horizontal="center" vertical="top" wrapText="1"/>
    </xf>
    <xf numFmtId="0" fontId="23" fillId="3" borderId="24" xfId="4" applyFont="1" applyFill="1" applyBorder="1" applyAlignment="1">
      <alignment horizontal="center" vertical="center" wrapText="1"/>
    </xf>
    <xf numFmtId="38" fontId="23" fillId="3" borderId="10" xfId="1" applyFont="1" applyFill="1" applyBorder="1" applyAlignment="1">
      <alignment horizontal="center" vertical="center" wrapText="1"/>
    </xf>
    <xf numFmtId="179" fontId="24" fillId="3" borderId="8" xfId="2" applyNumberFormat="1" applyFont="1" applyFill="1" applyBorder="1" applyAlignment="1">
      <alignment vertical="center"/>
    </xf>
    <xf numFmtId="38" fontId="23" fillId="3" borderId="16" xfId="1" applyFont="1" applyFill="1" applyBorder="1" applyAlignment="1">
      <alignment horizontal="right" vertical="center" wrapText="1"/>
    </xf>
    <xf numFmtId="179" fontId="22" fillId="3" borderId="8" xfId="2" applyNumberFormat="1" applyFont="1" applyFill="1" applyBorder="1" applyAlignment="1">
      <alignment vertical="center"/>
    </xf>
    <xf numFmtId="179" fontId="24" fillId="3" borderId="20" xfId="2" applyNumberFormat="1" applyFont="1" applyFill="1" applyBorder="1" applyAlignment="1">
      <alignment vertical="center"/>
    </xf>
    <xf numFmtId="179" fontId="24" fillId="3" borderId="19" xfId="2" applyNumberFormat="1" applyFont="1" applyFill="1" applyBorder="1" applyAlignment="1">
      <alignment vertical="center"/>
    </xf>
    <xf numFmtId="38" fontId="22" fillId="3" borderId="0" xfId="2" applyNumberFormat="1" applyFont="1" applyFill="1" applyAlignment="1">
      <alignment vertical="top"/>
    </xf>
    <xf numFmtId="0" fontId="23" fillId="3" borderId="15" xfId="4" applyFont="1" applyFill="1" applyBorder="1" applyAlignment="1">
      <alignment vertical="top" wrapText="1"/>
    </xf>
    <xf numFmtId="0" fontId="23" fillId="3" borderId="15" xfId="4" applyFont="1" applyFill="1" applyBorder="1" applyAlignment="1">
      <alignment horizontal="center" vertical="top" wrapText="1"/>
    </xf>
    <xf numFmtId="178" fontId="23" fillId="3" borderId="15" xfId="4" applyNumberFormat="1" applyFont="1" applyFill="1" applyBorder="1" applyAlignment="1">
      <alignment horizontal="center" vertical="top" wrapText="1"/>
    </xf>
    <xf numFmtId="0" fontId="23" fillId="3" borderId="15" xfId="4" applyFont="1" applyFill="1" applyBorder="1" applyAlignment="1">
      <alignment horizontal="center" vertical="center" wrapText="1"/>
    </xf>
    <xf numFmtId="177" fontId="24" fillId="3" borderId="14" xfId="3" applyNumberFormat="1" applyFont="1" applyFill="1" applyBorder="1" applyAlignment="1">
      <alignment horizontal="center" vertical="center" wrapText="1"/>
    </xf>
    <xf numFmtId="176" fontId="24" fillId="3" borderId="14" xfId="2" applyNumberFormat="1" applyFont="1" applyFill="1" applyBorder="1" applyAlignment="1">
      <alignment horizontal="center" vertical="center" wrapText="1"/>
    </xf>
    <xf numFmtId="38" fontId="23" fillId="3" borderId="14" xfId="1" applyFont="1" applyFill="1" applyBorder="1" applyAlignment="1">
      <alignment horizontal="center" vertical="center" wrapText="1"/>
    </xf>
    <xf numFmtId="38" fontId="23" fillId="3" borderId="18" xfId="1" applyFont="1" applyFill="1" applyBorder="1" applyAlignment="1">
      <alignment horizontal="center" vertical="center" wrapText="1"/>
    </xf>
    <xf numFmtId="0" fontId="23" fillId="3" borderId="12" xfId="5" applyFont="1" applyFill="1" applyBorder="1" applyAlignment="1">
      <alignment horizontal="center" vertical="top" wrapText="1"/>
    </xf>
    <xf numFmtId="0" fontId="23" fillId="3" borderId="12" xfId="5" applyFont="1" applyFill="1" applyBorder="1" applyAlignment="1">
      <alignment vertical="top" wrapText="1"/>
    </xf>
    <xf numFmtId="178" fontId="23" fillId="3" borderId="12" xfId="5" applyNumberFormat="1" applyFont="1" applyFill="1" applyBorder="1" applyAlignment="1">
      <alignment horizontal="center" vertical="top" wrapText="1"/>
    </xf>
    <xf numFmtId="179" fontId="22" fillId="3" borderId="0" xfId="10" applyNumberFormat="1" applyFont="1" applyFill="1" applyAlignment="1">
      <alignment vertical="top"/>
    </xf>
    <xf numFmtId="177" fontId="23" fillId="3" borderId="0" xfId="3" applyNumberFormat="1" applyFont="1" applyFill="1" applyAlignment="1">
      <alignment horizontal="center" vertical="top" wrapText="1"/>
    </xf>
    <xf numFmtId="179" fontId="23" fillId="3" borderId="0" xfId="10" applyNumberFormat="1" applyFont="1" applyFill="1" applyAlignment="1">
      <alignment vertical="top"/>
    </xf>
    <xf numFmtId="176" fontId="23" fillId="3" borderId="0" xfId="2" applyNumberFormat="1" applyFont="1" applyFill="1" applyAlignment="1">
      <alignment horizontal="center" vertical="top" wrapText="1"/>
    </xf>
    <xf numFmtId="38" fontId="23" fillId="3" borderId="0" xfId="1" applyFont="1" applyFill="1" applyAlignment="1">
      <alignment horizontal="center" vertical="top" wrapText="1"/>
    </xf>
    <xf numFmtId="0" fontId="26" fillId="3" borderId="0" xfId="2" applyFont="1" applyFill="1" applyAlignment="1">
      <alignment vertical="top"/>
    </xf>
    <xf numFmtId="0" fontId="29" fillId="4" borderId="0" xfId="2" applyFont="1" applyFill="1" applyAlignment="1">
      <alignment vertical="center"/>
    </xf>
    <xf numFmtId="38" fontId="28" fillId="3" borderId="7" xfId="1" applyFont="1" applyFill="1" applyBorder="1" applyAlignment="1">
      <alignment vertical="center" wrapText="1"/>
    </xf>
    <xf numFmtId="38" fontId="24" fillId="3" borderId="9" xfId="1" applyFont="1" applyFill="1" applyBorder="1" applyAlignment="1">
      <alignment vertical="center" wrapText="1"/>
    </xf>
    <xf numFmtId="38" fontId="28" fillId="3" borderId="9" xfId="1" applyFont="1" applyFill="1" applyBorder="1" applyAlignment="1">
      <alignment vertical="center" wrapText="1"/>
    </xf>
    <xf numFmtId="38" fontId="24" fillId="3" borderId="16" xfId="1" applyFont="1" applyFill="1" applyBorder="1" applyAlignment="1">
      <alignment vertical="center" wrapText="1"/>
    </xf>
    <xf numFmtId="179" fontId="24" fillId="3" borderId="6" xfId="2" applyNumberFormat="1" applyFont="1" applyFill="1" applyBorder="1" applyAlignment="1">
      <alignment vertical="center"/>
    </xf>
    <xf numFmtId="38" fontId="24" fillId="3" borderId="14" xfId="1" applyFont="1" applyFill="1" applyBorder="1" applyAlignment="1">
      <alignment vertical="center" wrapText="1"/>
    </xf>
    <xf numFmtId="179" fontId="24" fillId="3" borderId="3" xfId="2" applyNumberFormat="1" applyFont="1" applyFill="1" applyBorder="1" applyAlignment="1">
      <alignment vertical="center"/>
    </xf>
    <xf numFmtId="179" fontId="27" fillId="3" borderId="0" xfId="10" applyNumberFormat="1" applyFont="1" applyFill="1" applyAlignment="1">
      <alignment vertical="top"/>
    </xf>
    <xf numFmtId="38" fontId="30" fillId="5" borderId="30" xfId="1" applyFont="1" applyFill="1" applyBorder="1" applyAlignment="1" applyProtection="1">
      <alignment horizontal="center" vertical="center" wrapText="1"/>
      <protection locked="0"/>
    </xf>
    <xf numFmtId="0" fontId="30" fillId="5" borderId="31" xfId="2" applyFont="1" applyFill="1" applyBorder="1" applyAlignment="1">
      <alignment horizontal="center" vertical="center" wrapText="1"/>
    </xf>
    <xf numFmtId="0" fontId="30" fillId="5" borderId="32" xfId="2" applyFont="1" applyFill="1" applyBorder="1" applyAlignment="1">
      <alignment horizontal="center" vertical="center" wrapText="1"/>
    </xf>
    <xf numFmtId="0" fontId="26" fillId="3" borderId="34" xfId="2" applyFont="1" applyFill="1" applyBorder="1" applyAlignment="1">
      <alignment vertical="top" wrapText="1"/>
    </xf>
    <xf numFmtId="0" fontId="26" fillId="3" borderId="35" xfId="4" applyFont="1" applyFill="1" applyBorder="1" applyAlignment="1">
      <alignment vertical="top" wrapText="1"/>
    </xf>
    <xf numFmtId="0" fontId="23" fillId="3" borderId="44" xfId="4" applyFont="1" applyFill="1" applyBorder="1" applyAlignment="1">
      <alignment vertical="top" wrapText="1"/>
    </xf>
    <xf numFmtId="0" fontId="23" fillId="3" borderId="44" xfId="4" applyFont="1" applyFill="1" applyBorder="1" applyAlignment="1">
      <alignment horizontal="center" vertical="top" wrapText="1"/>
    </xf>
    <xf numFmtId="178" fontId="23" fillId="3" borderId="44" xfId="4" applyNumberFormat="1" applyFont="1" applyFill="1" applyBorder="1" applyAlignment="1">
      <alignment horizontal="center" vertical="top" wrapText="1"/>
    </xf>
    <xf numFmtId="0" fontId="23" fillId="3" borderId="44" xfId="4" applyFont="1" applyFill="1" applyBorder="1" applyAlignment="1">
      <alignment horizontal="center" vertical="center" wrapText="1"/>
    </xf>
    <xf numFmtId="179" fontId="28" fillId="3" borderId="45" xfId="2" applyNumberFormat="1" applyFont="1" applyFill="1" applyBorder="1" applyAlignment="1">
      <alignment vertical="center"/>
    </xf>
    <xf numFmtId="38" fontId="28" fillId="3" borderId="46" xfId="1" applyFont="1" applyFill="1" applyBorder="1" applyAlignment="1">
      <alignment vertical="center" wrapText="1"/>
    </xf>
    <xf numFmtId="177" fontId="28" fillId="3" borderId="46" xfId="3" applyNumberFormat="1" applyFont="1" applyFill="1" applyBorder="1" applyAlignment="1">
      <alignment horizontal="center" vertical="center" wrapText="1"/>
    </xf>
    <xf numFmtId="38" fontId="26" fillId="3" borderId="46" xfId="1" applyFont="1" applyFill="1" applyBorder="1" applyAlignment="1">
      <alignment vertical="center" wrapText="1"/>
    </xf>
    <xf numFmtId="38" fontId="23" fillId="3" borderId="46" xfId="1" applyFont="1" applyFill="1" applyBorder="1" applyAlignment="1">
      <alignment vertical="center" wrapText="1"/>
    </xf>
    <xf numFmtId="179" fontId="26" fillId="3" borderId="45" xfId="2" applyNumberFormat="1" applyFont="1" applyFill="1" applyBorder="1" applyAlignment="1">
      <alignment vertical="center"/>
    </xf>
    <xf numFmtId="176" fontId="24" fillId="3" borderId="46" xfId="2" applyNumberFormat="1" applyFont="1" applyFill="1" applyBorder="1" applyAlignment="1">
      <alignment horizontal="center" vertical="center" wrapText="1"/>
    </xf>
    <xf numFmtId="38" fontId="23" fillId="3" borderId="43" xfId="1" applyFont="1" applyFill="1" applyBorder="1" applyAlignment="1">
      <alignment horizontal="center" vertical="center" wrapText="1"/>
    </xf>
    <xf numFmtId="38" fontId="23" fillId="3" borderId="47" xfId="1" applyFont="1" applyFill="1" applyBorder="1" applyAlignment="1">
      <alignment horizontal="center" vertical="center" wrapText="1"/>
    </xf>
    <xf numFmtId="0" fontId="26" fillId="3" borderId="48" xfId="4" applyFont="1" applyFill="1" applyBorder="1" applyAlignment="1">
      <alignment vertical="top" wrapText="1"/>
    </xf>
    <xf numFmtId="180" fontId="22" fillId="3" borderId="22" xfId="2" applyNumberFormat="1" applyFont="1" applyFill="1" applyBorder="1" applyAlignment="1">
      <alignment vertical="center"/>
    </xf>
    <xf numFmtId="180" fontId="26" fillId="3" borderId="29" xfId="2" applyNumberFormat="1" applyFont="1" applyFill="1" applyBorder="1" applyAlignment="1">
      <alignment vertical="center"/>
    </xf>
    <xf numFmtId="180" fontId="22" fillId="3" borderId="29" xfId="2" applyNumberFormat="1" applyFont="1" applyFill="1" applyBorder="1" applyAlignment="1">
      <alignment vertical="center"/>
    </xf>
    <xf numFmtId="180" fontId="23" fillId="3" borderId="29" xfId="2" applyNumberFormat="1" applyFont="1" applyFill="1" applyBorder="1" applyAlignment="1">
      <alignment vertical="center"/>
    </xf>
    <xf numFmtId="180" fontId="26" fillId="3" borderId="45" xfId="2" applyNumberFormat="1" applyFont="1" applyFill="1" applyBorder="1" applyAlignment="1">
      <alignment vertical="center"/>
    </xf>
    <xf numFmtId="0" fontId="24" fillId="3" borderId="9" xfId="4" applyFont="1" applyFill="1" applyBorder="1" applyAlignment="1">
      <alignment horizontal="center" vertical="center" wrapText="1"/>
    </xf>
    <xf numFmtId="0" fontId="24" fillId="3" borderId="9" xfId="2" applyFont="1" applyFill="1" applyBorder="1" applyAlignment="1">
      <alignment horizontal="center" vertical="center" wrapText="1"/>
    </xf>
    <xf numFmtId="0" fontId="24" fillId="3" borderId="7" xfId="4" applyFont="1" applyFill="1" applyBorder="1" applyAlignment="1">
      <alignment horizontal="center" vertical="center" wrapText="1"/>
    </xf>
    <xf numFmtId="0" fontId="24" fillId="3" borderId="14" xfId="4" applyFont="1" applyFill="1" applyBorder="1" applyAlignment="1">
      <alignment horizontal="center" vertical="center" wrapText="1"/>
    </xf>
    <xf numFmtId="0" fontId="32" fillId="3" borderId="16" xfId="2" applyFont="1" applyFill="1" applyBorder="1" applyAlignment="1">
      <alignment horizontal="center" vertical="center" wrapText="1"/>
    </xf>
    <xf numFmtId="0" fontId="33" fillId="3" borderId="9" xfId="2" applyFont="1" applyFill="1" applyBorder="1" applyAlignment="1">
      <alignment horizontal="center" vertical="center" wrapText="1"/>
    </xf>
    <xf numFmtId="0" fontId="33" fillId="3" borderId="12" xfId="4" applyFont="1" applyFill="1" applyBorder="1" applyAlignment="1">
      <alignment horizontal="center" vertical="center" wrapText="1"/>
    </xf>
    <xf numFmtId="0" fontId="32" fillId="3" borderId="9" xfId="4" applyFont="1" applyFill="1" applyBorder="1" applyAlignment="1">
      <alignment horizontal="center" vertical="center" wrapText="1"/>
    </xf>
    <xf numFmtId="0" fontId="32" fillId="3" borderId="12" xfId="4" applyFont="1" applyFill="1" applyBorder="1" applyAlignment="1">
      <alignment horizontal="center" vertical="center" wrapText="1"/>
    </xf>
    <xf numFmtId="0" fontId="32" fillId="3" borderId="9" xfId="2" applyFont="1" applyFill="1" applyBorder="1" applyAlignment="1">
      <alignment horizontal="center" vertical="center" wrapText="1"/>
    </xf>
    <xf numFmtId="0" fontId="32" fillId="3" borderId="12" xfId="2" applyFont="1" applyFill="1" applyBorder="1" applyAlignment="1">
      <alignment horizontal="center" vertical="center" wrapText="1"/>
    </xf>
    <xf numFmtId="0" fontId="32" fillId="3" borderId="7" xfId="4" applyFont="1" applyFill="1" applyBorder="1" applyAlignment="1">
      <alignment horizontal="center" vertical="center" wrapText="1"/>
    </xf>
    <xf numFmtId="0" fontId="32" fillId="3" borderId="11" xfId="4" applyFont="1" applyFill="1" applyBorder="1" applyAlignment="1">
      <alignment horizontal="center" vertical="center" wrapText="1"/>
    </xf>
    <xf numFmtId="0" fontId="32" fillId="3" borderId="16" xfId="4" applyFont="1" applyFill="1" applyBorder="1" applyAlignment="1">
      <alignment horizontal="center" vertical="center" wrapText="1"/>
    </xf>
    <xf numFmtId="0" fontId="32" fillId="3" borderId="24" xfId="4" applyFont="1" applyFill="1" applyBorder="1" applyAlignment="1">
      <alignment horizontal="center" vertical="center" wrapText="1"/>
    </xf>
    <xf numFmtId="0" fontId="32" fillId="3" borderId="14" xfId="4" applyFont="1" applyFill="1" applyBorder="1" applyAlignment="1">
      <alignment horizontal="center" vertical="center" wrapText="1"/>
    </xf>
    <xf numFmtId="0" fontId="32" fillId="3" borderId="15" xfId="4" applyFont="1" applyFill="1" applyBorder="1" applyAlignment="1">
      <alignment horizontal="center" vertical="center" wrapText="1"/>
    </xf>
    <xf numFmtId="0" fontId="33" fillId="3" borderId="43" xfId="4" applyFont="1" applyFill="1" applyBorder="1" applyAlignment="1">
      <alignment horizontal="center" vertical="center" wrapText="1"/>
    </xf>
    <xf numFmtId="0" fontId="32" fillId="3" borderId="44" xfId="4" applyFont="1" applyFill="1" applyBorder="1" applyAlignment="1">
      <alignment horizontal="center" vertical="center" wrapText="1"/>
    </xf>
    <xf numFmtId="0" fontId="23" fillId="3" borderId="24" xfId="2" applyFont="1" applyFill="1" applyBorder="1" applyAlignment="1">
      <alignment horizontal="center" vertical="top" wrapText="1"/>
    </xf>
    <xf numFmtId="178" fontId="23" fillId="3" borderId="24" xfId="2" applyNumberFormat="1" applyFont="1" applyFill="1" applyBorder="1" applyAlignment="1">
      <alignment horizontal="center" vertical="top" wrapText="1"/>
    </xf>
    <xf numFmtId="0" fontId="23" fillId="3" borderId="24" xfId="2" applyFont="1" applyFill="1" applyBorder="1" applyAlignment="1">
      <alignment horizontal="center" vertical="center" wrapText="1"/>
    </xf>
    <xf numFmtId="0" fontId="29" fillId="4" borderId="49" xfId="2" applyFont="1" applyFill="1" applyBorder="1" applyAlignment="1">
      <alignment horizontal="center" vertical="center" wrapText="1"/>
    </xf>
    <xf numFmtId="0" fontId="29" fillId="4" borderId="31" xfId="2" applyFont="1" applyFill="1" applyBorder="1" applyAlignment="1">
      <alignment horizontal="center" vertical="center" wrapText="1"/>
    </xf>
    <xf numFmtId="0" fontId="29" fillId="4" borderId="52" xfId="2" applyFont="1" applyFill="1" applyBorder="1" applyAlignment="1">
      <alignment horizontal="center" vertical="center" wrapText="1"/>
    </xf>
    <xf numFmtId="178" fontId="29" fillId="4" borderId="52" xfId="2" applyNumberFormat="1" applyFont="1" applyFill="1" applyBorder="1" applyAlignment="1">
      <alignment horizontal="center" vertical="center" wrapText="1"/>
    </xf>
    <xf numFmtId="38" fontId="29" fillId="4" borderId="53" xfId="1" applyFont="1" applyFill="1" applyBorder="1" applyAlignment="1">
      <alignment horizontal="center" vertical="center" wrapText="1"/>
    </xf>
    <xf numFmtId="176" fontId="29" fillId="4" borderId="53" xfId="2" applyNumberFormat="1" applyFont="1" applyFill="1" applyBorder="1" applyAlignment="1">
      <alignment horizontal="center" vertical="center" wrapText="1"/>
    </xf>
    <xf numFmtId="38" fontId="29" fillId="4" borderId="52" xfId="1" applyFont="1" applyFill="1" applyBorder="1" applyAlignment="1">
      <alignment horizontal="center" vertical="center" wrapText="1"/>
    </xf>
    <xf numFmtId="38" fontId="29" fillId="4" borderId="52" xfId="1" applyFont="1" applyFill="1" applyBorder="1" applyAlignment="1" applyProtection="1">
      <alignment horizontal="center" vertical="center" wrapText="1"/>
      <protection locked="0"/>
    </xf>
    <xf numFmtId="0" fontId="27" fillId="3" borderId="33" xfId="2" applyFont="1" applyFill="1" applyBorder="1" applyAlignment="1">
      <alignment vertical="top"/>
    </xf>
    <xf numFmtId="0" fontId="27" fillId="3" borderId="22" xfId="2" applyFont="1" applyFill="1" applyBorder="1" applyAlignment="1">
      <alignment horizontal="center" vertical="top" wrapText="1"/>
    </xf>
    <xf numFmtId="0" fontId="27" fillId="3" borderId="26" xfId="2" applyFont="1" applyFill="1" applyBorder="1" applyAlignment="1">
      <alignment horizontal="center" vertical="top" wrapText="1"/>
    </xf>
    <xf numFmtId="0" fontId="24" fillId="3" borderId="16" xfId="2" quotePrefix="1" applyFont="1" applyFill="1" applyBorder="1" applyAlignment="1">
      <alignment horizontal="center" vertical="center" wrapText="1"/>
    </xf>
    <xf numFmtId="0" fontId="24" fillId="3" borderId="16" xfId="2" applyFont="1" applyFill="1" applyBorder="1" applyAlignment="1">
      <alignment vertical="top" wrapText="1"/>
    </xf>
    <xf numFmtId="0" fontId="24" fillId="3" borderId="16" xfId="2" applyFont="1" applyFill="1" applyBorder="1" applyAlignment="1">
      <alignment horizontal="left" vertical="top" wrapText="1"/>
    </xf>
    <xf numFmtId="0" fontId="28" fillId="3" borderId="9" xfId="2" applyFont="1" applyFill="1" applyBorder="1" applyAlignment="1">
      <alignment vertical="top" wrapText="1"/>
    </xf>
    <xf numFmtId="0" fontId="28" fillId="3" borderId="12" xfId="4" applyFont="1" applyFill="1" applyBorder="1" applyAlignment="1">
      <alignment vertical="top" wrapText="1"/>
    </xf>
    <xf numFmtId="0" fontId="24" fillId="3" borderId="7" xfId="2" applyFont="1" applyFill="1" applyBorder="1" applyAlignment="1">
      <alignment horizontal="left" vertical="top" wrapText="1"/>
    </xf>
    <xf numFmtId="0" fontId="27" fillId="3" borderId="36" xfId="2" applyFont="1" applyFill="1" applyBorder="1" applyAlignment="1">
      <alignment vertical="top"/>
    </xf>
    <xf numFmtId="0" fontId="27" fillId="3" borderId="19" xfId="2" applyFont="1" applyFill="1" applyBorder="1" applyAlignment="1">
      <alignment horizontal="center" vertical="top" wrapText="1"/>
    </xf>
    <xf numFmtId="0" fontId="27" fillId="3" borderId="10" xfId="2" applyFont="1" applyFill="1" applyBorder="1" applyAlignment="1">
      <alignment horizontal="center" vertical="top" wrapText="1"/>
    </xf>
    <xf numFmtId="0" fontId="24" fillId="3" borderId="9" xfId="4" applyFont="1" applyFill="1" applyBorder="1" applyAlignment="1">
      <alignment vertical="top" wrapText="1"/>
    </xf>
    <xf numFmtId="0" fontId="24" fillId="3" borderId="12" xfId="4" applyFont="1" applyFill="1" applyBorder="1" applyAlignment="1">
      <alignment vertical="top" wrapText="1"/>
    </xf>
    <xf numFmtId="0" fontId="24" fillId="3" borderId="12" xfId="4" applyFont="1" applyFill="1" applyBorder="1" applyAlignment="1">
      <alignment horizontal="left" vertical="top" wrapText="1"/>
    </xf>
    <xf numFmtId="0" fontId="24" fillId="3" borderId="9" xfId="2" applyFont="1" applyFill="1" applyBorder="1" applyAlignment="1">
      <alignment vertical="top" wrapText="1"/>
    </xf>
    <xf numFmtId="0" fontId="24" fillId="3" borderId="12" xfId="2" applyFont="1" applyFill="1" applyBorder="1" applyAlignment="1">
      <alignment vertical="top" wrapText="1"/>
    </xf>
    <xf numFmtId="0" fontId="24" fillId="3" borderId="12" xfId="2" applyFont="1" applyFill="1" applyBorder="1" applyAlignment="1">
      <alignment horizontal="left" vertical="top" wrapText="1"/>
    </xf>
    <xf numFmtId="0" fontId="27" fillId="3" borderId="37" xfId="2" applyFont="1" applyFill="1" applyBorder="1" applyAlignment="1">
      <alignment vertical="top"/>
    </xf>
    <xf numFmtId="0" fontId="27" fillId="3" borderId="38" xfId="2" applyFont="1" applyFill="1" applyBorder="1" applyAlignment="1">
      <alignment vertical="top"/>
    </xf>
    <xf numFmtId="0" fontId="28" fillId="3" borderId="19" xfId="2" applyFont="1" applyFill="1" applyBorder="1" applyAlignment="1">
      <alignment horizontal="center" vertical="top" wrapText="1"/>
    </xf>
    <xf numFmtId="0" fontId="28" fillId="3" borderId="10" xfId="2" applyFont="1" applyFill="1" applyBorder="1" applyAlignment="1">
      <alignment horizontal="center" vertical="top" wrapText="1"/>
    </xf>
    <xf numFmtId="0" fontId="27" fillId="3" borderId="39" xfId="2" applyFont="1" applyFill="1" applyBorder="1" applyAlignment="1">
      <alignment vertical="top"/>
    </xf>
    <xf numFmtId="0" fontId="24" fillId="3" borderId="7" xfId="4" applyFont="1" applyFill="1" applyBorder="1" applyAlignment="1">
      <alignment vertical="top" wrapText="1"/>
    </xf>
    <xf numFmtId="0" fontId="24" fillId="3" borderId="11" xfId="4" applyFont="1" applyFill="1" applyBorder="1" applyAlignment="1">
      <alignment vertical="top" wrapText="1"/>
    </xf>
    <xf numFmtId="0" fontId="24" fillId="3" borderId="11" xfId="4" applyFont="1" applyFill="1" applyBorder="1" applyAlignment="1">
      <alignment horizontal="left" vertical="top" wrapText="1"/>
    </xf>
    <xf numFmtId="0" fontId="24" fillId="3" borderId="16" xfId="4" quotePrefix="1" applyFont="1" applyFill="1" applyBorder="1" applyAlignment="1">
      <alignment horizontal="center" vertical="center" wrapText="1"/>
    </xf>
    <xf numFmtId="0" fontId="24" fillId="3" borderId="16" xfId="4" applyFont="1" applyFill="1" applyBorder="1" applyAlignment="1">
      <alignment vertical="top" wrapText="1"/>
    </xf>
    <xf numFmtId="0" fontId="24" fillId="3" borderId="24" xfId="4" applyFont="1" applyFill="1" applyBorder="1" applyAlignment="1">
      <alignment vertical="top" wrapText="1"/>
    </xf>
    <xf numFmtId="0" fontId="24" fillId="3" borderId="24" xfId="4" applyFont="1" applyFill="1" applyBorder="1" applyAlignment="1">
      <alignment horizontal="left" vertical="top" wrapText="1"/>
    </xf>
    <xf numFmtId="0" fontId="24" fillId="3" borderId="9" xfId="4" quotePrefix="1" applyFont="1" applyFill="1" applyBorder="1" applyAlignment="1">
      <alignment horizontal="center" vertical="center" wrapText="1"/>
    </xf>
    <xf numFmtId="0" fontId="27" fillId="3" borderId="28" xfId="2" applyFont="1" applyFill="1" applyBorder="1" applyAlignment="1">
      <alignment horizontal="center" vertical="top" wrapText="1"/>
    </xf>
    <xf numFmtId="0" fontId="24" fillId="3" borderId="14" xfId="4" applyFont="1" applyFill="1" applyBorder="1" applyAlignment="1">
      <alignment vertical="top" wrapText="1"/>
    </xf>
    <xf numFmtId="0" fontId="24" fillId="3" borderId="15" xfId="4" applyFont="1" applyFill="1" applyBorder="1" applyAlignment="1">
      <alignment vertical="top" wrapText="1"/>
    </xf>
    <xf numFmtId="0" fontId="24" fillId="3" borderId="15" xfId="4" applyFont="1" applyFill="1" applyBorder="1" applyAlignment="1">
      <alignment horizontal="left" vertical="top" wrapText="1"/>
    </xf>
    <xf numFmtId="0" fontId="24" fillId="3" borderId="12" xfId="5" applyFont="1" applyFill="1" applyBorder="1" applyAlignment="1">
      <alignment horizontal="left" vertical="top" wrapText="1"/>
    </xf>
    <xf numFmtId="0" fontId="27" fillId="3" borderId="40" xfId="2" applyFont="1" applyFill="1" applyBorder="1" applyAlignment="1">
      <alignment vertical="top"/>
    </xf>
    <xf numFmtId="0" fontId="27" fillId="3" borderId="41" xfId="2" applyFont="1" applyFill="1" applyBorder="1" applyAlignment="1">
      <alignment horizontal="center" vertical="top" wrapText="1"/>
    </xf>
    <xf numFmtId="0" fontId="28" fillId="3" borderId="42" xfId="2" applyFont="1" applyFill="1" applyBorder="1" applyAlignment="1">
      <alignment horizontal="center" vertical="top" wrapText="1"/>
    </xf>
    <xf numFmtId="0" fontId="24" fillId="3" borderId="43" xfId="4" applyFont="1" applyFill="1" applyBorder="1" applyAlignment="1">
      <alignment horizontal="center" vertical="center" wrapText="1"/>
    </xf>
    <xf numFmtId="0" fontId="28" fillId="3" borderId="43" xfId="4" applyFont="1" applyFill="1" applyBorder="1" applyAlignment="1">
      <alignment vertical="top" wrapText="1"/>
    </xf>
    <xf numFmtId="0" fontId="24" fillId="3" borderId="44" xfId="4" applyFont="1" applyFill="1" applyBorder="1" applyAlignment="1">
      <alignment vertical="top" wrapText="1"/>
    </xf>
    <xf numFmtId="0" fontId="24" fillId="3" borderId="44" xfId="4" applyFont="1" applyFill="1" applyBorder="1" applyAlignment="1">
      <alignment horizontal="left" vertical="top" wrapText="1"/>
    </xf>
    <xf numFmtId="0" fontId="24" fillId="3" borderId="24" xfId="2" applyFont="1" applyFill="1" applyBorder="1" applyAlignment="1">
      <alignment horizontal="center" vertical="top" wrapText="1"/>
    </xf>
    <xf numFmtId="0" fontId="24" fillId="3" borderId="11" xfId="2" applyFont="1" applyFill="1" applyBorder="1" applyAlignment="1">
      <alignment horizontal="center" vertical="top" wrapText="1"/>
    </xf>
    <xf numFmtId="0" fontId="24" fillId="3" borderId="12" xfId="2" applyFont="1" applyFill="1" applyBorder="1" applyAlignment="1">
      <alignment horizontal="right" vertical="top" wrapText="1"/>
    </xf>
    <xf numFmtId="0" fontId="24" fillId="3" borderId="12" xfId="4" applyFont="1" applyFill="1" applyBorder="1" applyAlignment="1">
      <alignment horizontal="right" vertical="top" wrapText="1"/>
    </xf>
    <xf numFmtId="0" fontId="28" fillId="3" borderId="12" xfId="4" applyFont="1" applyFill="1" applyBorder="1" applyAlignment="1">
      <alignment horizontal="right" vertical="top" wrapText="1"/>
    </xf>
    <xf numFmtId="3" fontId="24" fillId="3" borderId="12" xfId="4" applyNumberFormat="1" applyFont="1" applyFill="1" applyBorder="1" applyAlignment="1">
      <alignment horizontal="right" vertical="top" wrapText="1"/>
    </xf>
    <xf numFmtId="0" fontId="24" fillId="3" borderId="12" xfId="4" applyFont="1" applyFill="1" applyBorder="1" applyAlignment="1">
      <alignment horizontal="center" vertical="top" wrapText="1"/>
    </xf>
    <xf numFmtId="0" fontId="24" fillId="3" borderId="12" xfId="5" applyFont="1" applyFill="1" applyBorder="1" applyAlignment="1">
      <alignment vertical="top" wrapText="1"/>
    </xf>
    <xf numFmtId="10" fontId="24" fillId="3" borderId="44" xfId="4" applyNumberFormat="1" applyFont="1" applyFill="1" applyBorder="1" applyAlignment="1">
      <alignment horizontal="right" vertical="top" wrapText="1"/>
    </xf>
    <xf numFmtId="0" fontId="29" fillId="4" borderId="50" xfId="2" applyFont="1" applyFill="1" applyBorder="1" applyAlignment="1">
      <alignment horizontal="center" vertical="center" wrapText="1"/>
    </xf>
    <xf numFmtId="0" fontId="30" fillId="6" borderId="0" xfId="2" applyFont="1" applyFill="1" applyAlignment="1">
      <alignment vertical="center"/>
    </xf>
    <xf numFmtId="0" fontId="24" fillId="3" borderId="9" xfId="2" quotePrefix="1" applyFont="1" applyFill="1" applyBorder="1" applyAlignment="1">
      <alignment horizontal="center" vertical="center" wrapText="1"/>
    </xf>
    <xf numFmtId="0" fontId="24" fillId="3" borderId="16" xfId="2" applyFont="1" applyFill="1" applyBorder="1" applyAlignment="1">
      <alignment horizontal="center" vertical="center" wrapText="1"/>
    </xf>
    <xf numFmtId="0" fontId="24" fillId="3" borderId="16" xfId="4" applyFont="1" applyFill="1" applyBorder="1" applyAlignment="1">
      <alignment horizontal="left" vertical="top" wrapText="1"/>
    </xf>
    <xf numFmtId="0" fontId="23" fillId="3" borderId="24" xfId="4" applyFont="1" applyFill="1" applyBorder="1" applyAlignment="1">
      <alignment vertical="top" wrapText="1"/>
    </xf>
    <xf numFmtId="0" fontId="24" fillId="3" borderId="24" xfId="4" applyFont="1" applyFill="1" applyBorder="1" applyAlignment="1">
      <alignment horizontal="right" vertical="top" wrapText="1"/>
    </xf>
    <xf numFmtId="0" fontId="24" fillId="3" borderId="12" xfId="2" applyFont="1" applyFill="1" applyBorder="1" applyAlignment="1">
      <alignment horizontal="center" vertical="top" wrapText="1"/>
    </xf>
    <xf numFmtId="0" fontId="23" fillId="3" borderId="16" xfId="4" applyFont="1" applyFill="1" applyBorder="1" applyAlignment="1">
      <alignment vertical="top" wrapText="1"/>
    </xf>
    <xf numFmtId="0" fontId="23" fillId="3" borderId="16" xfId="4" applyFont="1" applyFill="1" applyBorder="1" applyAlignment="1">
      <alignment horizontal="center" vertical="center" wrapText="1"/>
    </xf>
    <xf numFmtId="0" fontId="23" fillId="3" borderId="16" xfId="4" applyFont="1" applyFill="1" applyBorder="1" applyAlignment="1">
      <alignment horizontal="center" vertical="top" wrapText="1"/>
    </xf>
    <xf numFmtId="38" fontId="23" fillId="3" borderId="0" xfId="1" applyFont="1" applyFill="1" applyBorder="1" applyAlignment="1">
      <alignment vertical="center" wrapText="1"/>
    </xf>
    <xf numFmtId="0" fontId="23" fillId="3" borderId="0" xfId="2" applyFont="1" applyFill="1" applyBorder="1" applyAlignment="1">
      <alignment horizontal="left" vertical="top" wrapText="1"/>
    </xf>
    <xf numFmtId="0" fontId="23" fillId="3" borderId="0" xfId="2" applyFont="1" applyFill="1" applyBorder="1" applyAlignment="1">
      <alignment horizontal="center" vertical="top" wrapText="1"/>
    </xf>
    <xf numFmtId="0" fontId="23" fillId="3" borderId="0" xfId="2" applyFont="1" applyFill="1" applyBorder="1" applyAlignment="1">
      <alignment vertical="top" wrapText="1"/>
    </xf>
    <xf numFmtId="178" fontId="23" fillId="3" borderId="0" xfId="2" applyNumberFormat="1" applyFont="1" applyFill="1" applyBorder="1" applyAlignment="1">
      <alignment horizontal="center" vertical="top" wrapText="1"/>
    </xf>
    <xf numFmtId="0" fontId="23" fillId="3" borderId="0" xfId="2" applyFont="1" applyFill="1" applyBorder="1" applyAlignment="1">
      <alignment horizontal="center" vertical="center" wrapText="1"/>
    </xf>
    <xf numFmtId="0" fontId="24" fillId="3" borderId="14" xfId="4" quotePrefix="1" applyFont="1" applyFill="1" applyBorder="1" applyAlignment="1">
      <alignment horizontal="center" vertical="center" wrapText="1"/>
    </xf>
    <xf numFmtId="0" fontId="24" fillId="3" borderId="15" xfId="5" applyFont="1" applyFill="1" applyBorder="1" applyAlignment="1">
      <alignment horizontal="left" vertical="top" wrapText="1"/>
    </xf>
    <xf numFmtId="0" fontId="23" fillId="3" borderId="15" xfId="5" applyFont="1" applyFill="1" applyBorder="1" applyAlignment="1">
      <alignment horizontal="center" vertical="top" wrapText="1"/>
    </xf>
    <xf numFmtId="0" fontId="23" fillId="3" borderId="15" xfId="5" applyFont="1" applyFill="1" applyBorder="1" applyAlignment="1">
      <alignment vertical="top" wrapText="1"/>
    </xf>
    <xf numFmtId="178" fontId="23" fillId="3" borderId="15" xfId="5" applyNumberFormat="1" applyFont="1" applyFill="1" applyBorder="1" applyAlignment="1">
      <alignment horizontal="center" vertical="top" wrapText="1"/>
    </xf>
    <xf numFmtId="0" fontId="24" fillId="3" borderId="15" xfId="5" applyFont="1" applyFill="1" applyBorder="1" applyAlignment="1">
      <alignment vertical="top" wrapText="1"/>
    </xf>
    <xf numFmtId="0" fontId="30" fillId="6" borderId="58" xfId="2" applyFont="1" applyFill="1" applyBorder="1" applyAlignment="1">
      <alignment horizontal="center" vertical="center" wrapText="1"/>
    </xf>
    <xf numFmtId="0" fontId="30" fillId="6" borderId="59" xfId="2" applyFont="1" applyFill="1" applyBorder="1" applyAlignment="1">
      <alignment horizontal="center" vertical="center" wrapText="1"/>
    </xf>
    <xf numFmtId="0" fontId="34" fillId="6" borderId="58" xfId="2" applyFont="1" applyFill="1" applyBorder="1" applyAlignment="1">
      <alignment horizontal="left" vertical="center"/>
    </xf>
    <xf numFmtId="178" fontId="30" fillId="6" borderId="58" xfId="2" applyNumberFormat="1" applyFont="1" applyFill="1" applyBorder="1" applyAlignment="1">
      <alignment horizontal="center" vertical="center" wrapText="1"/>
    </xf>
    <xf numFmtId="38" fontId="35" fillId="6" borderId="58" xfId="1" applyFont="1" applyFill="1" applyBorder="1" applyAlignment="1">
      <alignment horizontal="center" vertical="center" wrapText="1"/>
    </xf>
    <xf numFmtId="0" fontId="29" fillId="4" borderId="60" xfId="2" applyFont="1" applyFill="1" applyBorder="1" applyAlignment="1">
      <alignment horizontal="center" vertical="center" wrapText="1"/>
    </xf>
    <xf numFmtId="0" fontId="29" fillId="4" borderId="53" xfId="2" applyFont="1" applyFill="1" applyBorder="1" applyAlignment="1">
      <alignment horizontal="center" vertical="center" wrapText="1"/>
    </xf>
    <xf numFmtId="0" fontId="29" fillId="4" borderId="62" xfId="2" applyFont="1" applyFill="1" applyBorder="1" applyAlignment="1">
      <alignment horizontal="center" vertical="center" wrapText="1"/>
    </xf>
    <xf numFmtId="0" fontId="34" fillId="6" borderId="63" xfId="2" applyFont="1" applyFill="1" applyBorder="1" applyAlignment="1">
      <alignment horizontal="left" vertical="center"/>
    </xf>
    <xf numFmtId="0" fontId="27" fillId="3" borderId="64" xfId="2" applyFont="1" applyFill="1" applyBorder="1" applyAlignment="1">
      <alignment vertical="top"/>
    </xf>
    <xf numFmtId="0" fontId="27" fillId="3" borderId="65" xfId="2" applyFont="1" applyFill="1" applyBorder="1" applyAlignment="1">
      <alignment vertical="top"/>
    </xf>
    <xf numFmtId="0" fontId="27" fillId="3" borderId="65" xfId="2" applyFont="1" applyFill="1" applyBorder="1" applyAlignment="1">
      <alignment vertical="top" wrapText="1"/>
    </xf>
    <xf numFmtId="0" fontId="27" fillId="3" borderId="66" xfId="2" applyFont="1" applyFill="1" applyBorder="1" applyAlignment="1">
      <alignment vertical="top"/>
    </xf>
    <xf numFmtId="0" fontId="24" fillId="3" borderId="43" xfId="4" applyFont="1" applyFill="1" applyBorder="1" applyAlignment="1">
      <alignment vertical="top" wrapText="1"/>
    </xf>
    <xf numFmtId="177" fontId="24" fillId="3" borderId="44" xfId="4" applyNumberFormat="1" applyFont="1" applyFill="1" applyBorder="1" applyAlignment="1">
      <alignment horizontal="right" vertical="top" wrapText="1"/>
    </xf>
    <xf numFmtId="0" fontId="24" fillId="3" borderId="14" xfId="2" applyFont="1" applyFill="1" applyBorder="1" applyAlignment="1">
      <alignment horizontal="center" vertical="center" wrapText="1"/>
    </xf>
    <xf numFmtId="0" fontId="24" fillId="3" borderId="14" xfId="2" applyFont="1" applyFill="1" applyBorder="1" applyAlignment="1">
      <alignment vertical="top" wrapText="1"/>
    </xf>
    <xf numFmtId="0" fontId="24" fillId="3" borderId="14" xfId="2" applyFont="1" applyFill="1" applyBorder="1" applyAlignment="1">
      <alignment horizontal="left" vertical="top" wrapText="1"/>
    </xf>
    <xf numFmtId="0" fontId="23" fillId="3" borderId="14" xfId="2" applyFont="1" applyFill="1" applyBorder="1" applyAlignment="1">
      <alignment horizontal="center" vertical="top" wrapText="1"/>
    </xf>
    <xf numFmtId="178" fontId="23" fillId="3" borderId="14" xfId="2" applyNumberFormat="1" applyFont="1" applyFill="1" applyBorder="1" applyAlignment="1">
      <alignment horizontal="center" vertical="top" wrapText="1"/>
    </xf>
    <xf numFmtId="0" fontId="24" fillId="3" borderId="14" xfId="2" applyFont="1" applyFill="1" applyBorder="1" applyAlignment="1">
      <alignment horizontal="right" vertical="top" wrapText="1"/>
    </xf>
    <xf numFmtId="0" fontId="23" fillId="3" borderId="14" xfId="2" applyFont="1" applyFill="1" applyBorder="1" applyAlignment="1">
      <alignment horizontal="center" vertical="center" wrapText="1"/>
    </xf>
    <xf numFmtId="0" fontId="23" fillId="3" borderId="15" xfId="2" applyFont="1" applyFill="1" applyBorder="1" applyAlignment="1">
      <alignment horizontal="center" vertical="center" wrapText="1"/>
    </xf>
    <xf numFmtId="0" fontId="28" fillId="3" borderId="24" xfId="4" applyFont="1" applyFill="1" applyBorder="1" applyAlignment="1">
      <alignment horizontal="right" vertical="top" wrapText="1"/>
    </xf>
    <xf numFmtId="0" fontId="34" fillId="6" borderId="68" xfId="2" applyFont="1" applyFill="1" applyBorder="1" applyAlignment="1">
      <alignment horizontal="left" vertical="center"/>
    </xf>
    <xf numFmtId="0" fontId="30" fillId="6" borderId="69" xfId="2" applyFont="1" applyFill="1" applyBorder="1" applyAlignment="1">
      <alignment horizontal="center" vertical="center" wrapText="1"/>
    </xf>
    <xf numFmtId="178" fontId="30" fillId="6" borderId="69" xfId="2" applyNumberFormat="1" applyFont="1" applyFill="1" applyBorder="1" applyAlignment="1">
      <alignment horizontal="center" vertical="center" wrapText="1"/>
    </xf>
    <xf numFmtId="38" fontId="35" fillId="6" borderId="69" xfId="1" applyFont="1" applyFill="1" applyBorder="1" applyAlignment="1">
      <alignment horizontal="center" vertical="center" wrapText="1"/>
    </xf>
    <xf numFmtId="0" fontId="27" fillId="3" borderId="70" xfId="2" applyFont="1" applyFill="1" applyBorder="1" applyAlignment="1">
      <alignment vertical="top"/>
    </xf>
    <xf numFmtId="0" fontId="24" fillId="3" borderId="13" xfId="2" applyFont="1" applyFill="1" applyBorder="1" applyAlignment="1">
      <alignment horizontal="center" vertical="center" wrapText="1"/>
    </xf>
    <xf numFmtId="0" fontId="24" fillId="3" borderId="13" xfId="4" applyFont="1" applyFill="1" applyBorder="1" applyAlignment="1">
      <alignment vertical="top" wrapText="1"/>
    </xf>
    <xf numFmtId="0" fontId="24" fillId="3" borderId="71" xfId="4" applyFont="1" applyFill="1" applyBorder="1" applyAlignment="1">
      <alignment vertical="top" wrapText="1"/>
    </xf>
    <xf numFmtId="0" fontId="24" fillId="3" borderId="71" xfId="4" applyFont="1" applyFill="1" applyBorder="1" applyAlignment="1">
      <alignment horizontal="left" vertical="top" wrapText="1"/>
    </xf>
    <xf numFmtId="0" fontId="23" fillId="3" borderId="71" xfId="4" applyFont="1" applyFill="1" applyBorder="1" applyAlignment="1">
      <alignment horizontal="center" vertical="top" wrapText="1"/>
    </xf>
    <xf numFmtId="0" fontId="23" fillId="3" borderId="71" xfId="4" applyFont="1" applyFill="1" applyBorder="1" applyAlignment="1">
      <alignment vertical="top" wrapText="1"/>
    </xf>
    <xf numFmtId="178" fontId="23" fillId="3" borderId="71" xfId="4" applyNumberFormat="1" applyFont="1" applyFill="1" applyBorder="1" applyAlignment="1">
      <alignment horizontal="center" vertical="top" wrapText="1"/>
    </xf>
    <xf numFmtId="0" fontId="23" fillId="3" borderId="71" xfId="4" applyFont="1" applyFill="1" applyBorder="1" applyAlignment="1">
      <alignment horizontal="center" vertical="center" wrapText="1"/>
    </xf>
    <xf numFmtId="178" fontId="23" fillId="3" borderId="16" xfId="4" applyNumberFormat="1" applyFont="1" applyFill="1" applyBorder="1" applyAlignment="1">
      <alignment horizontal="center" vertical="top" wrapText="1"/>
    </xf>
    <xf numFmtId="0" fontId="24" fillId="3" borderId="16" xfId="4" applyFont="1" applyFill="1" applyBorder="1" applyAlignment="1">
      <alignment horizontal="right" vertical="top" wrapText="1"/>
    </xf>
    <xf numFmtId="0" fontId="34" fillId="6" borderId="69" xfId="2" applyFont="1" applyFill="1" applyBorder="1" applyAlignment="1">
      <alignment horizontal="left" vertical="center"/>
    </xf>
    <xf numFmtId="0" fontId="36" fillId="4" borderId="53" xfId="2" applyFont="1" applyFill="1" applyBorder="1" applyAlignment="1">
      <alignment horizontal="center" vertical="center" wrapText="1"/>
    </xf>
    <xf numFmtId="0" fontId="36" fillId="4" borderId="52" xfId="2" applyFont="1" applyFill="1" applyBorder="1" applyAlignment="1">
      <alignment horizontal="center" vertical="center" wrapText="1"/>
    </xf>
    <xf numFmtId="178" fontId="36" fillId="4" borderId="52" xfId="2" applyNumberFormat="1" applyFont="1" applyFill="1" applyBorder="1" applyAlignment="1">
      <alignment horizontal="center" vertical="center" wrapText="1"/>
    </xf>
    <xf numFmtId="0" fontId="36" fillId="4" borderId="61" xfId="2" applyFont="1" applyFill="1" applyBorder="1" applyAlignment="1">
      <alignment horizontal="center" vertical="center" wrapText="1"/>
    </xf>
    <xf numFmtId="0" fontId="27" fillId="2" borderId="65" xfId="2" applyFont="1" applyFill="1" applyBorder="1" applyAlignment="1">
      <alignment vertical="top" wrapText="1"/>
    </xf>
    <xf numFmtId="0" fontId="24" fillId="2" borderId="9" xfId="4" quotePrefix="1" applyFont="1" applyFill="1" applyBorder="1" applyAlignment="1">
      <alignment horizontal="center" vertical="center" wrapText="1"/>
    </xf>
    <xf numFmtId="0" fontId="24" fillId="2" borderId="9" xfId="4" applyFont="1" applyFill="1" applyBorder="1" applyAlignment="1">
      <alignment vertical="top" wrapText="1"/>
    </xf>
    <xf numFmtId="0" fontId="23" fillId="2" borderId="12" xfId="4" applyFont="1" applyFill="1" applyBorder="1" applyAlignment="1">
      <alignment horizontal="center" vertical="top" wrapText="1"/>
    </xf>
    <xf numFmtId="178" fontId="23" fillId="2" borderId="12" xfId="4" applyNumberFormat="1" applyFont="1" applyFill="1" applyBorder="1" applyAlignment="1">
      <alignment horizontal="center" vertical="top" wrapText="1"/>
    </xf>
    <xf numFmtId="0" fontId="24" fillId="2" borderId="12" xfId="4" applyFont="1" applyFill="1" applyBorder="1" applyAlignment="1">
      <alignment horizontal="right" vertical="top" wrapText="1"/>
    </xf>
    <xf numFmtId="0" fontId="23" fillId="2" borderId="12" xfId="4" applyFont="1" applyFill="1" applyBorder="1" applyAlignment="1">
      <alignment horizontal="center" vertical="center" wrapText="1"/>
    </xf>
    <xf numFmtId="0" fontId="27" fillId="2" borderId="65" xfId="2" applyFont="1" applyFill="1" applyBorder="1" applyAlignment="1">
      <alignment vertical="top"/>
    </xf>
    <xf numFmtId="0" fontId="24" fillId="2" borderId="16" xfId="4" applyFont="1" applyFill="1" applyBorder="1" applyAlignment="1">
      <alignment vertical="top" wrapText="1"/>
    </xf>
    <xf numFmtId="0" fontId="23" fillId="2" borderId="12" xfId="4" applyFont="1" applyFill="1" applyBorder="1" applyAlignment="1">
      <alignment horizontal="left" vertical="top" wrapText="1"/>
    </xf>
    <xf numFmtId="0" fontId="37" fillId="3" borderId="0" xfId="2" applyFont="1" applyFill="1" applyBorder="1" applyAlignment="1">
      <alignment horizontal="left"/>
    </xf>
    <xf numFmtId="0" fontId="37" fillId="3" borderId="0" xfId="2" applyFont="1" applyFill="1" applyBorder="1" applyAlignment="1">
      <alignment horizontal="left" wrapText="1"/>
    </xf>
    <xf numFmtId="0" fontId="24" fillId="3" borderId="16" xfId="2" applyFont="1" applyFill="1" applyBorder="1" applyAlignment="1">
      <alignment vertical="top"/>
    </xf>
    <xf numFmtId="0" fontId="24" fillId="3" borderId="55" xfId="2" applyFont="1" applyFill="1" applyBorder="1" applyAlignment="1">
      <alignment horizontal="center" vertical="top" wrapText="1"/>
    </xf>
    <xf numFmtId="0" fontId="24" fillId="3" borderId="26" xfId="2" applyFont="1" applyFill="1" applyBorder="1" applyAlignment="1">
      <alignment horizontal="center" vertical="top" wrapText="1"/>
    </xf>
    <xf numFmtId="0" fontId="24" fillId="3" borderId="9" xfId="2" applyFont="1" applyFill="1" applyBorder="1" applyAlignment="1">
      <alignment vertical="top"/>
    </xf>
    <xf numFmtId="0" fontId="24" fillId="3" borderId="56" xfId="2" applyFont="1" applyFill="1" applyBorder="1" applyAlignment="1">
      <alignment horizontal="center" vertical="top" wrapText="1"/>
    </xf>
    <xf numFmtId="0" fontId="24" fillId="3" borderId="10" xfId="2" applyFont="1" applyFill="1" applyBorder="1" applyAlignment="1">
      <alignment horizontal="center" vertical="top" wrapText="1"/>
    </xf>
    <xf numFmtId="0" fontId="24" fillId="3" borderId="14" xfId="2" applyFont="1" applyFill="1" applyBorder="1" applyAlignment="1">
      <alignment vertical="top"/>
    </xf>
    <xf numFmtId="0" fontId="24" fillId="3" borderId="14" xfId="2" applyFont="1" applyFill="1" applyBorder="1" applyAlignment="1">
      <alignment horizontal="center" vertical="top" wrapText="1"/>
    </xf>
    <xf numFmtId="0" fontId="24" fillId="3" borderId="57" xfId="2" applyFont="1" applyFill="1" applyBorder="1" applyAlignment="1">
      <alignment horizontal="center" vertical="top" wrapText="1"/>
    </xf>
    <xf numFmtId="0" fontId="24" fillId="3" borderId="28" xfId="2" applyFont="1" applyFill="1" applyBorder="1" applyAlignment="1">
      <alignment horizontal="center" vertical="top" wrapText="1"/>
    </xf>
    <xf numFmtId="0" fontId="24" fillId="3" borderId="16" xfId="2" applyFont="1" applyFill="1" applyBorder="1" applyAlignment="1">
      <alignment horizontal="center" vertical="top" wrapText="1"/>
    </xf>
    <xf numFmtId="0" fontId="24" fillId="3" borderId="43" xfId="2" applyFont="1" applyFill="1" applyBorder="1" applyAlignment="1">
      <alignment vertical="top"/>
    </xf>
    <xf numFmtId="0" fontId="24" fillId="3" borderId="67" xfId="2" applyFont="1" applyFill="1" applyBorder="1" applyAlignment="1">
      <alignment horizontal="center" vertical="top" wrapText="1"/>
    </xf>
    <xf numFmtId="0" fontId="24" fillId="3" borderId="42" xfId="2" applyFont="1" applyFill="1" applyBorder="1" applyAlignment="1">
      <alignment horizontal="center" vertical="top" wrapText="1"/>
    </xf>
    <xf numFmtId="0" fontId="24" fillId="2" borderId="9" xfId="2" applyFont="1" applyFill="1" applyBorder="1" applyAlignment="1">
      <alignment vertical="top"/>
    </xf>
    <xf numFmtId="0" fontId="24" fillId="2" borderId="56" xfId="2" applyFont="1" applyFill="1" applyBorder="1" applyAlignment="1">
      <alignment horizontal="center" vertical="top" wrapText="1"/>
    </xf>
    <xf numFmtId="0" fontId="24" fillId="2" borderId="10" xfId="2" applyFont="1" applyFill="1" applyBorder="1" applyAlignment="1">
      <alignment horizontal="center" vertical="top" wrapText="1"/>
    </xf>
    <xf numFmtId="0" fontId="23" fillId="3" borderId="0" xfId="2" applyFont="1" applyFill="1" applyAlignment="1">
      <alignment vertical="top"/>
    </xf>
    <xf numFmtId="0" fontId="39" fillId="3" borderId="12" xfId="4" applyFont="1" applyFill="1" applyBorder="1" applyAlignment="1">
      <alignment vertical="top" wrapText="1"/>
    </xf>
    <xf numFmtId="180" fontId="22" fillId="3" borderId="1" xfId="2" applyNumberFormat="1" applyFont="1" applyFill="1" applyBorder="1" applyAlignment="1">
      <alignment vertical="center"/>
    </xf>
    <xf numFmtId="180" fontId="22" fillId="3" borderId="3" xfId="2" applyNumberFormat="1" applyFont="1" applyFill="1" applyBorder="1" applyAlignment="1">
      <alignment vertical="center"/>
    </xf>
    <xf numFmtId="180" fontId="23" fillId="3" borderId="3" xfId="2" applyNumberFormat="1" applyFont="1" applyFill="1" applyBorder="1" applyAlignment="1">
      <alignment vertical="center"/>
    </xf>
    <xf numFmtId="180" fontId="22" fillId="3" borderId="21" xfId="2" applyNumberFormat="1" applyFont="1" applyFill="1" applyBorder="1" applyAlignment="1">
      <alignment vertical="center"/>
    </xf>
    <xf numFmtId="180" fontId="22" fillId="3" borderId="23" xfId="2" applyNumberFormat="1" applyFont="1" applyFill="1" applyBorder="1" applyAlignment="1">
      <alignment vertical="center"/>
    </xf>
    <xf numFmtId="180" fontId="23" fillId="3" borderId="23" xfId="2" applyNumberFormat="1" applyFont="1" applyFill="1" applyBorder="1" applyAlignment="1">
      <alignment vertical="center"/>
    </xf>
    <xf numFmtId="180" fontId="23" fillId="3" borderId="81" xfId="2" applyNumberFormat="1" applyFont="1" applyFill="1" applyBorder="1" applyAlignment="1">
      <alignment vertical="center"/>
    </xf>
    <xf numFmtId="180" fontId="22" fillId="2" borderId="3" xfId="2" applyNumberFormat="1" applyFont="1" applyFill="1" applyBorder="1" applyAlignment="1">
      <alignment vertical="center"/>
    </xf>
    <xf numFmtId="38" fontId="23" fillId="3" borderId="0" xfId="1" applyFont="1" applyFill="1" applyBorder="1" applyAlignment="1">
      <alignment horizontal="left" vertical="center" wrapText="1"/>
    </xf>
    <xf numFmtId="38" fontId="29" fillId="4" borderId="80" xfId="1" applyFont="1" applyFill="1" applyBorder="1" applyAlignment="1">
      <alignment horizontal="center" vertical="center" wrapText="1"/>
    </xf>
    <xf numFmtId="38" fontId="32" fillId="5" borderId="31" xfId="1" applyFont="1" applyFill="1" applyBorder="1" applyAlignment="1" applyProtection="1">
      <alignment horizontal="center" vertical="center" wrapText="1"/>
      <protection locked="0"/>
    </xf>
    <xf numFmtId="38" fontId="30" fillId="0" borderId="82" xfId="1" applyFont="1" applyFill="1" applyBorder="1" applyAlignment="1" applyProtection="1">
      <alignment horizontal="center" vertical="center" wrapText="1"/>
      <protection locked="0"/>
    </xf>
    <xf numFmtId="0" fontId="32" fillId="3" borderId="54" xfId="4" applyFont="1" applyFill="1" applyBorder="1" applyAlignment="1">
      <alignment horizontal="center" vertical="center" wrapText="1"/>
    </xf>
    <xf numFmtId="38" fontId="30" fillId="0" borderId="83" xfId="1" applyFont="1" applyFill="1" applyBorder="1" applyAlignment="1" applyProtection="1">
      <alignment horizontal="center" vertical="center" wrapText="1"/>
      <protection locked="0"/>
    </xf>
    <xf numFmtId="0" fontId="32" fillId="2" borderId="54" xfId="4" applyFont="1" applyFill="1" applyBorder="1" applyAlignment="1">
      <alignment horizontal="center" vertical="center" wrapText="1"/>
    </xf>
    <xf numFmtId="0" fontId="32" fillId="3" borderId="87" xfId="4" applyFont="1" applyFill="1" applyBorder="1" applyAlignment="1">
      <alignment horizontal="center" vertical="center" wrapText="1"/>
    </xf>
    <xf numFmtId="0" fontId="32" fillId="3" borderId="88" xfId="4" applyFont="1" applyFill="1" applyBorder="1" applyAlignment="1">
      <alignment horizontal="center" vertical="center" wrapText="1"/>
    </xf>
    <xf numFmtId="38" fontId="30" fillId="0" borderId="91" xfId="1" applyFont="1" applyFill="1" applyBorder="1" applyAlignment="1" applyProtection="1">
      <alignment horizontal="center" vertical="center" wrapText="1"/>
      <protection locked="0"/>
    </xf>
    <xf numFmtId="38" fontId="30" fillId="0" borderId="92" xfId="1" applyFont="1" applyFill="1" applyBorder="1" applyAlignment="1" applyProtection="1">
      <alignment horizontal="center" vertical="center" wrapText="1"/>
      <protection locked="0"/>
    </xf>
    <xf numFmtId="0" fontId="26" fillId="2" borderId="97" xfId="4" applyFont="1" applyFill="1" applyBorder="1" applyAlignment="1">
      <alignment vertical="top" wrapText="1"/>
    </xf>
    <xf numFmtId="0" fontId="26" fillId="2" borderId="98" xfId="4" applyFont="1" applyFill="1" applyBorder="1" applyAlignment="1">
      <alignment vertical="top" wrapText="1"/>
    </xf>
    <xf numFmtId="38" fontId="40" fillId="0" borderId="85" xfId="1" applyFont="1" applyFill="1" applyBorder="1" applyAlignment="1" applyProtection="1">
      <alignment horizontal="center" vertical="center" wrapText="1"/>
      <protection locked="0"/>
    </xf>
    <xf numFmtId="38" fontId="40" fillId="0" borderId="86" xfId="1" applyFont="1" applyFill="1" applyBorder="1" applyAlignment="1" applyProtection="1">
      <alignment horizontal="center" vertical="center" wrapText="1"/>
      <protection locked="0"/>
    </xf>
    <xf numFmtId="0" fontId="32" fillId="2" borderId="99" xfId="4" applyFont="1" applyFill="1" applyBorder="1" applyAlignment="1">
      <alignment horizontal="center" vertical="center" wrapText="1"/>
    </xf>
    <xf numFmtId="0" fontId="32" fillId="2" borderId="100" xfId="4" applyFont="1" applyFill="1" applyBorder="1" applyAlignment="1">
      <alignment horizontal="center" vertical="center" wrapText="1"/>
    </xf>
    <xf numFmtId="0" fontId="32" fillId="2" borderId="101" xfId="4" applyFont="1" applyFill="1" applyBorder="1" applyAlignment="1">
      <alignment horizontal="center" vertical="center" wrapText="1"/>
    </xf>
    <xf numFmtId="0" fontId="32" fillId="2" borderId="102" xfId="4" applyFont="1" applyFill="1" applyBorder="1" applyAlignment="1">
      <alignment horizontal="center" vertical="center" wrapText="1"/>
    </xf>
    <xf numFmtId="0" fontId="32" fillId="3" borderId="54" xfId="10" applyFont="1" applyFill="1" applyBorder="1" applyAlignment="1">
      <alignment horizontal="center" vertical="center" wrapText="1"/>
    </xf>
    <xf numFmtId="0" fontId="32" fillId="3" borderId="84" xfId="10" applyFont="1" applyFill="1" applyBorder="1" applyAlignment="1">
      <alignment horizontal="center" vertical="center" wrapText="1"/>
    </xf>
    <xf numFmtId="0" fontId="32" fillId="3" borderId="107" xfId="4" applyFont="1" applyFill="1" applyBorder="1" applyAlignment="1">
      <alignment horizontal="left" vertical="center" wrapText="1"/>
    </xf>
    <xf numFmtId="0" fontId="40" fillId="0" borderId="108" xfId="2" applyFont="1" applyFill="1" applyBorder="1" applyAlignment="1">
      <alignment horizontal="center" vertical="center" wrapText="1"/>
    </xf>
    <xf numFmtId="0" fontId="30" fillId="0" borderId="111" xfId="2" applyFont="1" applyFill="1" applyBorder="1" applyAlignment="1">
      <alignment horizontal="center" vertical="center" wrapText="1"/>
    </xf>
    <xf numFmtId="0" fontId="26" fillId="3" borderId="109" xfId="2" applyFont="1" applyFill="1" applyBorder="1" applyAlignment="1">
      <alignment vertical="top" wrapText="1"/>
    </xf>
    <xf numFmtId="38" fontId="23" fillId="3" borderId="0" xfId="1" applyFont="1" applyFill="1" applyBorder="1" applyAlignment="1">
      <alignment horizontal="left" vertical="center" wrapText="1"/>
    </xf>
    <xf numFmtId="38" fontId="35" fillId="0" borderId="58" xfId="1" applyFont="1" applyFill="1" applyBorder="1" applyAlignment="1">
      <alignment horizontal="center" vertical="center" wrapText="1"/>
    </xf>
    <xf numFmtId="0" fontId="29" fillId="0" borderId="0" xfId="2" applyFont="1" applyFill="1" applyAlignment="1">
      <alignment vertical="center"/>
    </xf>
    <xf numFmtId="0" fontId="29" fillId="0" borderId="80" xfId="1" applyNumberFormat="1" applyFont="1" applyFill="1" applyBorder="1" applyAlignment="1" applyProtection="1">
      <alignment horizontal="center" vertical="center" wrapText="1"/>
      <protection locked="0"/>
    </xf>
    <xf numFmtId="38" fontId="35" fillId="0" borderId="69" xfId="1" applyFont="1" applyFill="1" applyBorder="1" applyAlignment="1">
      <alignment horizontal="center" vertical="center" wrapText="1"/>
    </xf>
    <xf numFmtId="0" fontId="32" fillId="7" borderId="54" xfId="4" applyFont="1" applyFill="1" applyBorder="1" applyAlignment="1">
      <alignment horizontal="center" vertical="center" wrapText="1"/>
    </xf>
    <xf numFmtId="0" fontId="32" fillId="3" borderId="0" xfId="4" applyFont="1" applyFill="1" applyBorder="1" applyAlignment="1">
      <alignment horizontal="left" vertical="center" wrapText="1"/>
    </xf>
    <xf numFmtId="0" fontId="24" fillId="3" borderId="0" xfId="2" applyFont="1" applyFill="1" applyBorder="1" applyAlignment="1">
      <alignment vertical="top"/>
    </xf>
    <xf numFmtId="0" fontId="24" fillId="3" borderId="0" xfId="2" applyFont="1" applyFill="1" applyBorder="1" applyAlignment="1">
      <alignment horizontal="center" vertical="top" wrapText="1"/>
    </xf>
    <xf numFmtId="0" fontId="24" fillId="3" borderId="0" xfId="2" applyFont="1" applyFill="1" applyBorder="1" applyAlignment="1">
      <alignment horizontal="center" vertical="center" wrapText="1"/>
    </xf>
    <xf numFmtId="0" fontId="24" fillId="3" borderId="0" xfId="2" applyFont="1" applyFill="1" applyBorder="1" applyAlignment="1">
      <alignment vertical="top" wrapText="1"/>
    </xf>
    <xf numFmtId="0" fontId="24" fillId="3" borderId="0" xfId="2" applyFont="1" applyFill="1" applyBorder="1" applyAlignment="1">
      <alignment horizontal="left" vertical="top" wrapText="1"/>
    </xf>
    <xf numFmtId="0" fontId="24" fillId="3" borderId="0" xfId="2" applyFont="1" applyFill="1" applyBorder="1" applyAlignment="1">
      <alignment horizontal="right" vertical="top" wrapText="1"/>
    </xf>
    <xf numFmtId="180" fontId="22" fillId="3" borderId="0" xfId="2" applyNumberFormat="1" applyFont="1" applyFill="1" applyBorder="1" applyAlignment="1">
      <alignment vertical="center"/>
    </xf>
    <xf numFmtId="180" fontId="22" fillId="3" borderId="23" xfId="2" applyNumberFormat="1" applyFont="1" applyFill="1" applyBorder="1" applyAlignment="1">
      <alignment vertical="center" wrapText="1"/>
    </xf>
    <xf numFmtId="180" fontId="23" fillId="3" borderId="23" xfId="2" applyNumberFormat="1" applyFont="1" applyFill="1" applyBorder="1" applyAlignment="1">
      <alignment vertical="center" wrapText="1"/>
    </xf>
    <xf numFmtId="180" fontId="22" fillId="3" borderId="6" xfId="2" applyNumberFormat="1" applyFont="1" applyFill="1" applyBorder="1" applyAlignment="1">
      <alignment vertical="center" wrapText="1"/>
    </xf>
    <xf numFmtId="180" fontId="22" fillId="3" borderId="0" xfId="2" applyNumberFormat="1" applyFont="1" applyFill="1" applyBorder="1" applyAlignment="1">
      <alignment vertical="center" wrapText="1"/>
    </xf>
    <xf numFmtId="180" fontId="23" fillId="3" borderId="81" xfId="2" applyNumberFormat="1" applyFont="1" applyFill="1" applyBorder="1" applyAlignment="1">
      <alignment vertical="center" wrapText="1"/>
    </xf>
    <xf numFmtId="180" fontId="22" fillId="2" borderId="23" xfId="2" applyNumberFormat="1" applyFont="1" applyFill="1" applyBorder="1" applyAlignment="1">
      <alignment vertical="center" wrapText="1"/>
    </xf>
    <xf numFmtId="0" fontId="43" fillId="3" borderId="0" xfId="2" applyFont="1" applyFill="1" applyBorder="1" applyAlignment="1">
      <alignment horizontal="left" vertical="center"/>
    </xf>
    <xf numFmtId="0" fontId="44" fillId="3" borderId="0" xfId="2" applyFont="1" applyFill="1" applyAlignment="1">
      <alignment horizontal="center" vertical="center"/>
    </xf>
    <xf numFmtId="0" fontId="45" fillId="7" borderId="87" xfId="4" applyFont="1" applyFill="1" applyBorder="1" applyAlignment="1">
      <alignment horizontal="left" vertical="center" wrapText="1"/>
    </xf>
    <xf numFmtId="0" fontId="45" fillId="7" borderId="88" xfId="4" applyFont="1" applyFill="1" applyBorder="1" applyAlignment="1">
      <alignment horizontal="left" vertical="center" wrapText="1"/>
    </xf>
    <xf numFmtId="0" fontId="45" fillId="3" borderId="87" xfId="4" applyFont="1" applyFill="1" applyBorder="1" applyAlignment="1">
      <alignment horizontal="left" vertical="center" wrapText="1"/>
    </xf>
    <xf numFmtId="0" fontId="45" fillId="7" borderId="88" xfId="4" applyFont="1" applyFill="1" applyBorder="1" applyAlignment="1">
      <alignment horizontal="center" vertical="center" wrapText="1"/>
    </xf>
    <xf numFmtId="0" fontId="45" fillId="7" borderId="116" xfId="4" applyFont="1" applyFill="1" applyBorder="1" applyAlignment="1">
      <alignment horizontal="center" vertical="center" wrapText="1"/>
    </xf>
    <xf numFmtId="0" fontId="45" fillId="3" borderId="88" xfId="4" applyFont="1" applyFill="1" applyBorder="1" applyAlignment="1">
      <alignment horizontal="left" vertical="center" wrapText="1"/>
    </xf>
    <xf numFmtId="0" fontId="45" fillId="3" borderId="87" xfId="4" applyFont="1" applyFill="1" applyBorder="1" applyAlignment="1">
      <alignment horizontal="center" vertical="center" wrapText="1"/>
    </xf>
    <xf numFmtId="0" fontId="45" fillId="3" borderId="88" xfId="4" applyFont="1" applyFill="1" applyBorder="1" applyAlignment="1">
      <alignment horizontal="center" vertical="center" wrapText="1"/>
    </xf>
    <xf numFmtId="0" fontId="45" fillId="3" borderId="93" xfId="4" applyFont="1" applyFill="1" applyBorder="1" applyAlignment="1">
      <alignment horizontal="left" vertical="center" wrapText="1"/>
    </xf>
    <xf numFmtId="0" fontId="45" fillId="3" borderId="89" xfId="4" applyFont="1" applyFill="1" applyBorder="1" applyAlignment="1">
      <alignment horizontal="center" vertical="center" wrapText="1"/>
    </xf>
    <xf numFmtId="0" fontId="45" fillId="3" borderId="90" xfId="4" applyFont="1" applyFill="1" applyBorder="1" applyAlignment="1">
      <alignment horizontal="center" vertical="center" wrapText="1"/>
    </xf>
    <xf numFmtId="0" fontId="45" fillId="3" borderId="105" xfId="4" applyFont="1" applyFill="1" applyBorder="1" applyAlignment="1">
      <alignment horizontal="center" vertical="center" wrapText="1"/>
    </xf>
    <xf numFmtId="0" fontId="45" fillId="3" borderId="106" xfId="4" applyFont="1" applyFill="1" applyBorder="1" applyAlignment="1">
      <alignment horizontal="center" vertical="center" wrapText="1"/>
    </xf>
    <xf numFmtId="0" fontId="45" fillId="3" borderId="103" xfId="10" applyFont="1" applyFill="1" applyBorder="1" applyAlignment="1">
      <alignment horizontal="center" vertical="center" wrapText="1"/>
    </xf>
    <xf numFmtId="0" fontId="45" fillId="3" borderId="104" xfId="10" applyFont="1" applyFill="1" applyBorder="1" applyAlignment="1">
      <alignment horizontal="center" vertical="center" wrapText="1"/>
    </xf>
    <xf numFmtId="0" fontId="45" fillId="3" borderId="87" xfId="10" applyFont="1" applyFill="1" applyBorder="1" applyAlignment="1">
      <alignment horizontal="center" vertical="center" wrapText="1"/>
    </xf>
    <xf numFmtId="0" fontId="45" fillId="3" borderId="88" xfId="10" applyFont="1" applyFill="1" applyBorder="1" applyAlignment="1">
      <alignment horizontal="center" vertical="center" wrapText="1"/>
    </xf>
    <xf numFmtId="0" fontId="45" fillId="3" borderId="94" xfId="10" applyFont="1" applyFill="1" applyBorder="1" applyAlignment="1">
      <alignment horizontal="center" vertical="center" wrapText="1"/>
    </xf>
    <xf numFmtId="0" fontId="45" fillId="3" borderId="95" xfId="10" applyFont="1" applyFill="1" applyBorder="1" applyAlignment="1">
      <alignment horizontal="center" vertical="center" wrapText="1"/>
    </xf>
    <xf numFmtId="0" fontId="45" fillId="3" borderId="104" xfId="4" applyFont="1" applyFill="1" applyBorder="1" applyAlignment="1">
      <alignment horizontal="center" vertical="center" wrapText="1"/>
    </xf>
    <xf numFmtId="0" fontId="45" fillId="3" borderId="109" xfId="4" applyFont="1" applyFill="1" applyBorder="1" applyAlignment="1">
      <alignment horizontal="left" vertical="center" wrapText="1"/>
    </xf>
    <xf numFmtId="0" fontId="45" fillId="3" borderId="109" xfId="4" applyFont="1" applyFill="1" applyBorder="1" applyAlignment="1">
      <alignment horizontal="left" vertical="top" wrapText="1"/>
    </xf>
    <xf numFmtId="0" fontId="45" fillId="3" borderId="115" xfId="4" applyFont="1" applyFill="1" applyBorder="1" applyAlignment="1">
      <alignment horizontal="left" vertical="center" wrapText="1"/>
    </xf>
    <xf numFmtId="0" fontId="45" fillId="3" borderId="110" xfId="4" applyFont="1" applyFill="1" applyBorder="1" applyAlignment="1">
      <alignment horizontal="left" vertical="top" wrapText="1"/>
    </xf>
    <xf numFmtId="0" fontId="45" fillId="0" borderId="111" xfId="2" applyFont="1" applyFill="1" applyBorder="1" applyAlignment="1">
      <alignment horizontal="center" vertical="center" wrapText="1"/>
    </xf>
    <xf numFmtId="0" fontId="45" fillId="3" borderId="93" xfId="4" applyFont="1" applyFill="1" applyBorder="1" applyAlignment="1">
      <alignment vertical="top" wrapText="1"/>
    </xf>
    <xf numFmtId="0" fontId="45" fillId="3" borderId="109" xfId="4" applyFont="1" applyFill="1" applyBorder="1" applyAlignment="1">
      <alignment vertical="top" wrapText="1"/>
    </xf>
    <xf numFmtId="0" fontId="45" fillId="3" borderId="112" xfId="2" applyFont="1" applyFill="1" applyBorder="1" applyAlignment="1">
      <alignment vertical="top" wrapText="1"/>
    </xf>
    <xf numFmtId="0" fontId="45" fillId="3" borderId="113" xfId="4" applyFont="1" applyFill="1" applyBorder="1" applyAlignment="1">
      <alignment vertical="top" wrapText="1"/>
    </xf>
    <xf numFmtId="0" fontId="45" fillId="3" borderId="93" xfId="10" applyFont="1" applyFill="1" applyBorder="1" applyAlignment="1">
      <alignment vertical="top" wrapText="1"/>
    </xf>
    <xf numFmtId="0" fontId="45" fillId="3" borderId="109" xfId="10" applyFont="1" applyFill="1" applyBorder="1" applyAlignment="1">
      <alignment vertical="top" wrapText="1"/>
    </xf>
    <xf numFmtId="0" fontId="45" fillId="3" borderId="96" xfId="10" applyFont="1" applyFill="1" applyBorder="1" applyAlignment="1">
      <alignment vertical="top" wrapText="1"/>
    </xf>
    <xf numFmtId="38" fontId="45" fillId="0" borderId="114" xfId="1" applyFont="1" applyFill="1" applyBorder="1" applyAlignment="1" applyProtection="1">
      <alignment horizontal="center" vertical="center" wrapText="1"/>
      <protection locked="0"/>
    </xf>
    <xf numFmtId="0" fontId="45" fillId="3" borderId="109" xfId="2" applyFont="1" applyFill="1" applyBorder="1" applyAlignment="1">
      <alignment vertical="top" wrapText="1"/>
    </xf>
    <xf numFmtId="38" fontId="23" fillId="3" borderId="0" xfId="1" applyFont="1" applyFill="1" applyBorder="1" applyAlignment="1">
      <alignment horizontal="left" vertical="center" wrapText="1"/>
    </xf>
    <xf numFmtId="0" fontId="38" fillId="3" borderId="72" xfId="2" applyFont="1" applyFill="1"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xf numFmtId="0" fontId="0" fillId="0" borderId="75" xfId="0" applyBorder="1" applyAlignment="1">
      <alignment horizontal="left" vertical="center" wrapText="1"/>
    </xf>
    <xf numFmtId="0" fontId="0" fillId="0" borderId="0" xfId="0" applyBorder="1" applyAlignment="1">
      <alignment horizontal="left" vertical="center" wrapText="1"/>
    </xf>
    <xf numFmtId="0" fontId="0" fillId="0" borderId="76" xfId="0" applyBorder="1" applyAlignment="1">
      <alignment horizontal="left" vertical="center" wrapText="1"/>
    </xf>
    <xf numFmtId="0" fontId="0" fillId="0" borderId="77" xfId="0" applyBorder="1" applyAlignment="1">
      <alignment horizontal="left" vertical="center" wrapText="1"/>
    </xf>
    <xf numFmtId="0" fontId="0" fillId="0" borderId="78" xfId="0" applyBorder="1" applyAlignment="1">
      <alignment horizontal="left" vertical="center" wrapText="1"/>
    </xf>
    <xf numFmtId="0" fontId="0" fillId="0" borderId="79" xfId="0" applyBorder="1" applyAlignment="1">
      <alignment horizontal="left" vertical="center" wrapText="1"/>
    </xf>
    <xf numFmtId="0" fontId="32" fillId="5" borderId="80" xfId="2" applyFont="1" applyFill="1" applyBorder="1" applyAlignment="1">
      <alignment horizontal="center" vertical="center" wrapText="1"/>
    </xf>
    <xf numFmtId="0" fontId="0" fillId="0" borderId="50" xfId="0" applyBorder="1" applyAlignment="1">
      <alignment horizontal="center" vertical="center" wrapText="1"/>
    </xf>
    <xf numFmtId="0" fontId="27" fillId="3" borderId="0" xfId="2" applyFont="1" applyFill="1" applyBorder="1" applyAlignment="1">
      <alignment horizontal="left" vertical="top" wrapText="1"/>
    </xf>
    <xf numFmtId="38" fontId="23" fillId="3" borderId="0" xfId="1" applyFont="1" applyFill="1" applyBorder="1" applyAlignment="1">
      <alignment horizontal="left" vertical="center" wrapText="1"/>
    </xf>
    <xf numFmtId="0" fontId="29" fillId="4" borderId="50" xfId="2" applyFont="1" applyFill="1" applyBorder="1" applyAlignment="1">
      <alignment horizontal="center" vertical="center" wrapText="1"/>
    </xf>
    <xf numFmtId="0" fontId="29" fillId="4" borderId="51" xfId="2" applyFont="1" applyFill="1" applyBorder="1" applyAlignment="1">
      <alignment horizontal="center" vertical="center" wrapText="1"/>
    </xf>
  </cellXfs>
  <cellStyles count="11">
    <cellStyle name="パーセント" xfId="3" builtinId="5"/>
    <cellStyle name="桁区切り" xfId="1" builtinId="6"/>
    <cellStyle name="標準" xfId="0" builtinId="0"/>
    <cellStyle name="標準 2" xfId="2"/>
    <cellStyle name="標準 2 2" xfId="4"/>
    <cellStyle name="標準 2 2 2" xfId="10"/>
    <cellStyle name="標準 2 2 3" xfId="6"/>
    <cellStyle name="標準 2 2 4" xfId="9"/>
    <cellStyle name="標準 2 3" xfId="5"/>
    <cellStyle name="標準 2 5" xfId="7"/>
    <cellStyle name="標準 2 6" xfId="8"/>
  </cellStyles>
  <dxfs count="0"/>
  <tableStyles count="0" defaultTableStyle="TableStyleMedium2" defaultPivotStyle="PivotStyleMedium9"/>
  <colors>
    <mruColors>
      <color rgb="FFFFFF66"/>
      <color rgb="FFFCD5B4"/>
      <color rgb="FF92CDDC"/>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1238248</xdr:colOff>
      <xdr:row>0</xdr:row>
      <xdr:rowOff>163287</xdr:rowOff>
    </xdr:from>
    <xdr:to>
      <xdr:col>28</xdr:col>
      <xdr:colOff>40821</xdr:colOff>
      <xdr:row>0</xdr:row>
      <xdr:rowOff>1207835</xdr:rowOff>
    </xdr:to>
    <xdr:sp macro="" textlink="">
      <xdr:nvSpPr>
        <xdr:cNvPr id="2" name="四角形吹き出し 1"/>
        <xdr:cNvSpPr/>
      </xdr:nvSpPr>
      <xdr:spPr>
        <a:xfrm>
          <a:off x="13392148" y="163287"/>
          <a:ext cx="2764973" cy="1044548"/>
        </a:xfrm>
        <a:prstGeom prst="wedgeRectCallout">
          <a:avLst>
            <a:gd name="adj1" fmla="val -58199"/>
            <a:gd name="adj2" fmla="val 6808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2">
                  <a:lumMod val="75000"/>
                </a:schemeClr>
              </a:solidFill>
              <a:effectLst/>
              <a:latin typeface="+mn-lt"/>
              <a:ea typeface="+mn-ea"/>
              <a:cs typeface="+mn-cs"/>
            </a:rPr>
            <a:t>■事業評価の選択肢</a:t>
          </a:r>
          <a:endParaRPr kumimoji="1" lang="en-US" altLang="ja-JP" sz="1100">
            <a:solidFill>
              <a:schemeClr val="tx2">
                <a:lumMod val="75000"/>
              </a:schemeClr>
            </a:solidFill>
            <a:effectLst/>
            <a:latin typeface="+mn-lt"/>
            <a:ea typeface="+mn-ea"/>
            <a:cs typeface="+mn-cs"/>
          </a:endParaRPr>
        </a:p>
        <a:p>
          <a:r>
            <a:rPr kumimoji="1" lang="ja-JP" altLang="en-US" sz="1100">
              <a:solidFill>
                <a:schemeClr val="tx2">
                  <a:lumMod val="75000"/>
                </a:schemeClr>
              </a:solidFill>
              <a:effectLst/>
              <a:latin typeface="+mn-lt"/>
              <a:ea typeface="+mn-ea"/>
              <a:cs typeface="+mn-cs"/>
            </a:rPr>
            <a:t>２）改善　又は</a:t>
          </a:r>
          <a:endParaRPr kumimoji="1" lang="en-US" altLang="ja-JP" sz="1100">
            <a:solidFill>
              <a:schemeClr val="tx2">
                <a:lumMod val="75000"/>
              </a:schemeClr>
            </a:solidFill>
            <a:effectLst/>
            <a:latin typeface="+mn-lt"/>
            <a:ea typeface="+mn-ea"/>
            <a:cs typeface="+mn-cs"/>
          </a:endParaRPr>
        </a:p>
        <a:p>
          <a:r>
            <a:rPr kumimoji="1" lang="ja-JP" altLang="en-US" sz="1100">
              <a:solidFill>
                <a:schemeClr val="tx2">
                  <a:lumMod val="75000"/>
                </a:schemeClr>
              </a:solidFill>
              <a:effectLst/>
              <a:latin typeface="+mn-lt"/>
              <a:ea typeface="+mn-ea"/>
              <a:cs typeface="+mn-cs"/>
            </a:rPr>
            <a:t>３）その他　を</a:t>
          </a:r>
          <a:r>
            <a:rPr kumimoji="1" lang="ja-JP" altLang="en-US" sz="1100">
              <a:solidFill>
                <a:srgbClr val="FF0000"/>
              </a:solidFill>
              <a:effectLst/>
              <a:latin typeface="+mn-lt"/>
              <a:ea typeface="+mn-ea"/>
              <a:cs typeface="+mn-cs"/>
            </a:rPr>
            <a:t>選択されたものを掲載</a:t>
          </a:r>
          <a:endParaRPr kumimoji="1" lang="en-US" altLang="ja-JP" sz="1100">
            <a:solidFill>
              <a:srgbClr val="FF0000"/>
            </a:solidFill>
            <a:effectLst/>
            <a:latin typeface="+mn-lt"/>
            <a:ea typeface="+mn-ea"/>
            <a:cs typeface="+mn-cs"/>
          </a:endParaRPr>
        </a:p>
        <a:p>
          <a:r>
            <a:rPr kumimoji="1" lang="ja-JP" altLang="en-US" sz="1100">
              <a:solidFill>
                <a:sysClr val="windowText" lastClr="000000"/>
              </a:solidFill>
              <a:effectLst/>
              <a:latin typeface="+mn-lt"/>
              <a:ea typeface="+mn-ea"/>
              <a:cs typeface="+mn-cs"/>
            </a:rPr>
            <a:t>１）現状維持は省略</a:t>
          </a:r>
          <a:r>
            <a:rPr kumimoji="1" lang="ja-JP" altLang="en-US" sz="1100">
              <a:solidFill>
                <a:schemeClr val="tx2">
                  <a:lumMod val="75000"/>
                </a:schemeClr>
              </a:solidFill>
              <a:effectLst/>
              <a:latin typeface="+mn-lt"/>
              <a:ea typeface="+mn-ea"/>
              <a:cs typeface="+mn-cs"/>
            </a:rPr>
            <a:t>　　　</a:t>
          </a:r>
          <a:endParaRPr kumimoji="1" lang="ja-JP" altLang="en-US" sz="1100">
            <a:solidFill>
              <a:schemeClr val="tx2">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1238248</xdr:colOff>
      <xdr:row>0</xdr:row>
      <xdr:rowOff>163287</xdr:rowOff>
    </xdr:from>
    <xdr:to>
      <xdr:col>28</xdr:col>
      <xdr:colOff>40821</xdr:colOff>
      <xdr:row>0</xdr:row>
      <xdr:rowOff>1207835</xdr:rowOff>
    </xdr:to>
    <xdr:sp macro="" textlink="">
      <xdr:nvSpPr>
        <xdr:cNvPr id="3" name="四角形吹き出し 2"/>
        <xdr:cNvSpPr/>
      </xdr:nvSpPr>
      <xdr:spPr>
        <a:xfrm>
          <a:off x="13403034" y="163287"/>
          <a:ext cx="2762251" cy="1044548"/>
        </a:xfrm>
        <a:prstGeom prst="wedgeRectCallout">
          <a:avLst>
            <a:gd name="adj1" fmla="val -58199"/>
            <a:gd name="adj2" fmla="val 6808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2">
                  <a:lumMod val="75000"/>
                </a:schemeClr>
              </a:solidFill>
              <a:effectLst/>
              <a:latin typeface="+mn-lt"/>
              <a:ea typeface="+mn-ea"/>
              <a:cs typeface="+mn-cs"/>
            </a:rPr>
            <a:t>■事業評価の選択肢</a:t>
          </a:r>
          <a:endParaRPr kumimoji="1" lang="en-US" altLang="ja-JP" sz="1100">
            <a:solidFill>
              <a:schemeClr val="tx2">
                <a:lumMod val="75000"/>
              </a:schemeClr>
            </a:solidFill>
            <a:effectLst/>
            <a:latin typeface="+mn-lt"/>
            <a:ea typeface="+mn-ea"/>
            <a:cs typeface="+mn-cs"/>
          </a:endParaRPr>
        </a:p>
        <a:p>
          <a:r>
            <a:rPr kumimoji="1" lang="ja-JP" altLang="en-US" sz="1100">
              <a:solidFill>
                <a:schemeClr val="tx2">
                  <a:lumMod val="75000"/>
                </a:schemeClr>
              </a:solidFill>
              <a:effectLst/>
              <a:latin typeface="+mn-lt"/>
              <a:ea typeface="+mn-ea"/>
              <a:cs typeface="+mn-cs"/>
            </a:rPr>
            <a:t>２）改善　又は</a:t>
          </a:r>
          <a:endParaRPr kumimoji="1" lang="en-US" altLang="ja-JP" sz="1100">
            <a:solidFill>
              <a:schemeClr val="tx2">
                <a:lumMod val="75000"/>
              </a:schemeClr>
            </a:solidFill>
            <a:effectLst/>
            <a:latin typeface="+mn-lt"/>
            <a:ea typeface="+mn-ea"/>
            <a:cs typeface="+mn-cs"/>
          </a:endParaRPr>
        </a:p>
        <a:p>
          <a:r>
            <a:rPr kumimoji="1" lang="ja-JP" altLang="en-US" sz="1100">
              <a:solidFill>
                <a:schemeClr val="tx2">
                  <a:lumMod val="75000"/>
                </a:schemeClr>
              </a:solidFill>
              <a:effectLst/>
              <a:latin typeface="+mn-lt"/>
              <a:ea typeface="+mn-ea"/>
              <a:cs typeface="+mn-cs"/>
            </a:rPr>
            <a:t>３）その他　を</a:t>
          </a:r>
          <a:r>
            <a:rPr kumimoji="1" lang="ja-JP" altLang="en-US" sz="1100">
              <a:solidFill>
                <a:srgbClr val="FF0000"/>
              </a:solidFill>
              <a:effectLst/>
              <a:latin typeface="+mn-lt"/>
              <a:ea typeface="+mn-ea"/>
              <a:cs typeface="+mn-cs"/>
            </a:rPr>
            <a:t>選択されたものを掲載</a:t>
          </a:r>
          <a:endParaRPr kumimoji="1" lang="en-US" altLang="ja-JP" sz="1100">
            <a:solidFill>
              <a:srgbClr val="FF0000"/>
            </a:solidFill>
            <a:effectLst/>
            <a:latin typeface="+mn-lt"/>
            <a:ea typeface="+mn-ea"/>
            <a:cs typeface="+mn-cs"/>
          </a:endParaRPr>
        </a:p>
        <a:p>
          <a:r>
            <a:rPr kumimoji="1" lang="ja-JP" altLang="en-US" sz="1100">
              <a:solidFill>
                <a:sysClr val="windowText" lastClr="000000"/>
              </a:solidFill>
              <a:effectLst/>
              <a:latin typeface="+mn-lt"/>
              <a:ea typeface="+mn-ea"/>
              <a:cs typeface="+mn-cs"/>
            </a:rPr>
            <a:t>１）現状維持は省略</a:t>
          </a:r>
          <a:r>
            <a:rPr kumimoji="1" lang="ja-JP" altLang="en-US" sz="1100">
              <a:solidFill>
                <a:schemeClr val="tx2">
                  <a:lumMod val="75000"/>
                </a:schemeClr>
              </a:solidFill>
              <a:effectLst/>
              <a:latin typeface="+mn-lt"/>
              <a:ea typeface="+mn-ea"/>
              <a:cs typeface="+mn-cs"/>
            </a:rPr>
            <a:t>　　　</a:t>
          </a:r>
          <a:endParaRPr kumimoji="1" lang="ja-JP" altLang="en-US" sz="1100">
            <a:solidFill>
              <a:schemeClr val="tx2">
                <a:lumMod val="75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82"/>
  <sheetViews>
    <sheetView tabSelected="1" view="pageBreakPreview" zoomScale="70" zoomScaleNormal="70" zoomScaleSheetLayoutView="70" workbookViewId="0">
      <pane ySplit="2" topLeftCell="A33" activePane="bottomLeft" state="frozen"/>
      <selection activeCell="B1" sqref="B1"/>
      <selection pane="bottomLeft" activeCell="AD1" sqref="AD1"/>
    </sheetView>
  </sheetViews>
  <sheetFormatPr defaultRowHeight="15.75"/>
  <cols>
    <col min="1" max="1" width="5.25" style="48" customWidth="1"/>
    <col min="2" max="2" width="5.25" style="323" customWidth="1"/>
    <col min="3" max="3" width="5.75" style="323" customWidth="1"/>
    <col min="4" max="4" width="9" style="323" hidden="1" customWidth="1"/>
    <col min="5" max="5" width="5.625" style="36" hidden="1" customWidth="1"/>
    <col min="6" max="6" width="20.125" style="36" customWidth="1"/>
    <col min="7" max="7" width="39.75" style="36" customWidth="1"/>
    <col min="8" max="8" width="11.625" style="37" customWidth="1"/>
    <col min="9" max="9" width="6.375" style="38" customWidth="1"/>
    <col min="10" max="10" width="11.625" style="36" customWidth="1"/>
    <col min="11" max="11" width="14" style="36" hidden="1" customWidth="1"/>
    <col min="12" max="12" width="14" style="39" hidden="1" customWidth="1"/>
    <col min="13" max="17" width="5.625" style="39" hidden="1" customWidth="1"/>
    <col min="18" max="18" width="11.625" style="36" customWidth="1"/>
    <col min="19" max="19" width="9.625" style="36" customWidth="1"/>
    <col min="20" max="20" width="11.75" style="36" customWidth="1"/>
    <col min="21" max="21" width="11.625" style="36" hidden="1" customWidth="1"/>
    <col min="22" max="24" width="5.625" style="40" hidden="1" customWidth="1"/>
    <col min="25" max="25" width="15.625" style="41" customWidth="1"/>
    <col min="26" max="26" width="5.125" style="36" customWidth="1"/>
    <col min="27" max="27" width="18.625" style="36" customWidth="1"/>
    <col min="28" max="29" width="33.375" style="36" customWidth="1"/>
    <col min="30" max="30" width="33.375" style="48" customWidth="1"/>
    <col min="31" max="16384" width="9" style="48"/>
  </cols>
  <sheetData>
    <row r="1" spans="1:33" ht="113.25" customHeight="1" thickBot="1">
      <c r="A1" s="378" t="s">
        <v>428</v>
      </c>
      <c r="B1" s="304"/>
      <c r="C1" s="304"/>
      <c r="D1" s="305"/>
      <c r="E1" s="305"/>
      <c r="F1" s="305"/>
      <c r="G1" s="305"/>
      <c r="H1" s="239"/>
      <c r="I1" s="240"/>
      <c r="J1" s="241"/>
      <c r="K1" s="241"/>
      <c r="L1" s="242"/>
      <c r="M1" s="242"/>
      <c r="N1" s="242"/>
      <c r="O1" s="242"/>
      <c r="P1" s="242"/>
      <c r="Q1" s="242"/>
      <c r="R1" s="241"/>
      <c r="S1" s="241"/>
      <c r="T1" s="241"/>
      <c r="U1" s="241"/>
      <c r="V1" s="243"/>
      <c r="W1" s="243"/>
      <c r="X1" s="243"/>
      <c r="Y1" s="238"/>
      <c r="Z1" s="414"/>
      <c r="AA1" s="414"/>
      <c r="AB1" s="414"/>
      <c r="AC1" s="414"/>
      <c r="AD1" s="379"/>
    </row>
    <row r="2" spans="1:33" ht="61.5" customHeight="1" thickTop="1" thickBot="1">
      <c r="A2" s="255" t="s">
        <v>358</v>
      </c>
      <c r="B2" s="256" t="s">
        <v>359</v>
      </c>
      <c r="C2" s="293" t="s">
        <v>286</v>
      </c>
      <c r="D2" s="257" t="s">
        <v>23</v>
      </c>
      <c r="E2" s="256" t="s">
        <v>332</v>
      </c>
      <c r="F2" s="290" t="s">
        <v>367</v>
      </c>
      <c r="G2" s="291" t="s">
        <v>0</v>
      </c>
      <c r="H2" s="291" t="s">
        <v>35</v>
      </c>
      <c r="I2" s="291" t="s">
        <v>299</v>
      </c>
      <c r="J2" s="291" t="s">
        <v>287</v>
      </c>
      <c r="K2" s="291" t="s">
        <v>33</v>
      </c>
      <c r="L2" s="292" t="s">
        <v>37</v>
      </c>
      <c r="M2" s="292" t="s">
        <v>230</v>
      </c>
      <c r="N2" s="292" t="s">
        <v>231</v>
      </c>
      <c r="O2" s="292" t="s">
        <v>232</v>
      </c>
      <c r="P2" s="292" t="s">
        <v>233</v>
      </c>
      <c r="Q2" s="292" t="s">
        <v>234</v>
      </c>
      <c r="R2" s="291" t="s">
        <v>65</v>
      </c>
      <c r="S2" s="291" t="s">
        <v>63</v>
      </c>
      <c r="T2" s="291" t="s">
        <v>64</v>
      </c>
      <c r="U2" s="256" t="s">
        <v>43</v>
      </c>
      <c r="V2" s="169" t="s">
        <v>9</v>
      </c>
      <c r="W2" s="169" t="s">
        <v>10</v>
      </c>
      <c r="X2" s="169" t="s">
        <v>235</v>
      </c>
      <c r="Y2" s="334" t="s">
        <v>381</v>
      </c>
      <c r="Z2" s="361" t="s">
        <v>398</v>
      </c>
      <c r="AA2" s="335" t="s">
        <v>298</v>
      </c>
      <c r="AB2" s="424" t="s">
        <v>383</v>
      </c>
      <c r="AC2" s="425"/>
      <c r="AD2" s="425"/>
    </row>
    <row r="3" spans="1:33" s="112" customFormat="1" ht="30.75" customHeight="1">
      <c r="A3" s="258" t="s">
        <v>353</v>
      </c>
      <c r="B3" s="252"/>
      <c r="C3" s="250"/>
      <c r="D3" s="250"/>
      <c r="E3" s="250"/>
      <c r="F3" s="250"/>
      <c r="G3" s="250"/>
      <c r="H3" s="250"/>
      <c r="I3" s="250"/>
      <c r="J3" s="250"/>
      <c r="K3" s="250"/>
      <c r="L3" s="253"/>
      <c r="M3" s="253"/>
      <c r="N3" s="253"/>
      <c r="O3" s="253"/>
      <c r="P3" s="253"/>
      <c r="Q3" s="253"/>
      <c r="R3" s="250"/>
      <c r="S3" s="250"/>
      <c r="T3" s="250"/>
      <c r="U3" s="250"/>
      <c r="V3" s="251"/>
      <c r="W3" s="251"/>
      <c r="X3" s="251"/>
      <c r="Y3" s="254">
        <f>SUM(Y4:Y11)</f>
        <v>2327024</v>
      </c>
      <c r="Z3" s="359"/>
      <c r="AA3" s="336"/>
      <c r="AB3" s="346" t="s">
        <v>384</v>
      </c>
      <c r="AC3" s="347" t="s">
        <v>385</v>
      </c>
      <c r="AD3" s="355" t="s">
        <v>386</v>
      </c>
      <c r="AE3" s="360"/>
      <c r="AF3" s="360"/>
      <c r="AG3" s="360"/>
    </row>
    <row r="4" spans="1:33" ht="101.25" customHeight="1">
      <c r="A4" s="259">
        <v>1</v>
      </c>
      <c r="B4" s="306">
        <v>1</v>
      </c>
      <c r="C4" s="307" t="s">
        <v>284</v>
      </c>
      <c r="D4" s="308" t="s">
        <v>24</v>
      </c>
      <c r="E4" s="230">
        <v>5</v>
      </c>
      <c r="F4" s="202" t="s">
        <v>327</v>
      </c>
      <c r="G4" s="203" t="s">
        <v>190</v>
      </c>
      <c r="H4" s="231" t="s">
        <v>112</v>
      </c>
      <c r="I4" s="85">
        <v>532</v>
      </c>
      <c r="J4" s="85" t="s">
        <v>238</v>
      </c>
      <c r="K4" s="232"/>
      <c r="L4" s="86">
        <v>3</v>
      </c>
      <c r="M4" s="86">
        <v>1</v>
      </c>
      <c r="N4" s="86"/>
      <c r="O4" s="86"/>
      <c r="P4" s="86">
        <v>1</v>
      </c>
      <c r="Q4" s="86">
        <v>1</v>
      </c>
      <c r="R4" s="232" t="s">
        <v>266</v>
      </c>
      <c r="S4" s="203">
        <v>160</v>
      </c>
      <c r="T4" s="203">
        <v>1000</v>
      </c>
      <c r="U4" s="232" t="s">
        <v>267</v>
      </c>
      <c r="V4" s="87" t="s">
        <v>8</v>
      </c>
      <c r="W4" s="87" t="s">
        <v>8</v>
      </c>
      <c r="X4" s="87"/>
      <c r="Y4" s="325">
        <v>1726849</v>
      </c>
      <c r="Z4" s="372" t="s">
        <v>412</v>
      </c>
      <c r="AA4" s="363" t="s">
        <v>408</v>
      </c>
      <c r="AB4" s="380" t="s">
        <v>427</v>
      </c>
      <c r="AC4" s="381" t="s">
        <v>409</v>
      </c>
      <c r="AD4" s="381" t="s">
        <v>410</v>
      </c>
    </row>
    <row r="5" spans="1:33" ht="70.5" customHeight="1">
      <c r="A5" s="259"/>
      <c r="B5" s="306"/>
      <c r="C5" s="307"/>
      <c r="D5" s="308"/>
      <c r="E5" s="230"/>
      <c r="F5" s="202"/>
      <c r="G5" s="203"/>
      <c r="H5" s="204"/>
      <c r="I5" s="85"/>
      <c r="J5" s="85"/>
      <c r="K5" s="232"/>
      <c r="L5" s="86"/>
      <c r="M5" s="86"/>
      <c r="N5" s="86"/>
      <c r="O5" s="86"/>
      <c r="P5" s="86"/>
      <c r="Q5" s="86"/>
      <c r="R5" s="232"/>
      <c r="S5" s="203"/>
      <c r="T5" s="203"/>
      <c r="U5" s="232"/>
      <c r="V5" s="87"/>
      <c r="W5" s="87"/>
      <c r="X5" s="87"/>
      <c r="Y5" s="329"/>
      <c r="Z5" s="372" t="s">
        <v>420</v>
      </c>
      <c r="AA5" s="337" t="s">
        <v>388</v>
      </c>
      <c r="AB5" s="382" t="s">
        <v>419</v>
      </c>
      <c r="AC5" s="383"/>
      <c r="AD5" s="384"/>
    </row>
    <row r="6" spans="1:33" ht="44.25" customHeight="1">
      <c r="A6" s="259"/>
      <c r="B6" s="306"/>
      <c r="C6" s="307"/>
      <c r="D6" s="308"/>
      <c r="E6" s="230"/>
      <c r="F6" s="202"/>
      <c r="G6" s="203"/>
      <c r="H6" s="204"/>
      <c r="I6" s="85"/>
      <c r="J6" s="85"/>
      <c r="K6" s="232"/>
      <c r="L6" s="86"/>
      <c r="M6" s="86"/>
      <c r="N6" s="86"/>
      <c r="O6" s="86"/>
      <c r="P6" s="86"/>
      <c r="Q6" s="86"/>
      <c r="R6" s="232"/>
      <c r="S6" s="203"/>
      <c r="T6" s="203"/>
      <c r="U6" s="232"/>
      <c r="V6" s="87"/>
      <c r="W6" s="87"/>
      <c r="X6" s="87"/>
      <c r="Y6" s="329"/>
      <c r="Z6" s="372" t="s">
        <v>423</v>
      </c>
      <c r="AA6" s="337" t="s">
        <v>388</v>
      </c>
      <c r="AB6" s="382" t="s">
        <v>422</v>
      </c>
      <c r="AC6" s="383"/>
      <c r="AD6" s="384"/>
    </row>
    <row r="7" spans="1:33" ht="87" customHeight="1">
      <c r="A7" s="260">
        <v>5</v>
      </c>
      <c r="B7" s="309">
        <v>2</v>
      </c>
      <c r="C7" s="310" t="s">
        <v>284</v>
      </c>
      <c r="D7" s="311" t="s">
        <v>24</v>
      </c>
      <c r="E7" s="229">
        <v>1</v>
      </c>
      <c r="F7" s="190" t="s">
        <v>167</v>
      </c>
      <c r="G7" s="191" t="s">
        <v>269</v>
      </c>
      <c r="H7" s="192" t="s">
        <v>296</v>
      </c>
      <c r="I7" s="65" t="s">
        <v>283</v>
      </c>
      <c r="J7" s="65" t="s">
        <v>282</v>
      </c>
      <c r="K7" s="65" t="s">
        <v>236</v>
      </c>
      <c r="L7" s="66">
        <v>0</v>
      </c>
      <c r="M7" s="66">
        <v>0</v>
      </c>
      <c r="N7" s="66">
        <v>0</v>
      </c>
      <c r="O7" s="66">
        <v>0</v>
      </c>
      <c r="P7" s="66">
        <v>0</v>
      </c>
      <c r="Q7" s="66">
        <v>0</v>
      </c>
      <c r="R7" s="65" t="s">
        <v>236</v>
      </c>
      <c r="S7" s="234" t="s">
        <v>236</v>
      </c>
      <c r="T7" s="234" t="s">
        <v>236</v>
      </c>
      <c r="U7" s="65" t="s">
        <v>236</v>
      </c>
      <c r="V7" s="67"/>
      <c r="W7" s="67" t="s">
        <v>8</v>
      </c>
      <c r="X7" s="67" t="s">
        <v>8</v>
      </c>
      <c r="Y7" s="326">
        <v>300000</v>
      </c>
      <c r="Z7" s="372" t="s">
        <v>397</v>
      </c>
      <c r="AA7" s="337" t="s">
        <v>388</v>
      </c>
      <c r="AB7" s="382" t="s">
        <v>390</v>
      </c>
      <c r="AC7" s="385" t="s">
        <v>392</v>
      </c>
      <c r="AD7" s="400" t="s">
        <v>391</v>
      </c>
      <c r="AE7" s="354"/>
      <c r="AF7" s="48" t="s">
        <v>387</v>
      </c>
    </row>
    <row r="8" spans="1:33" ht="72" customHeight="1">
      <c r="A8" s="260"/>
      <c r="B8" s="309"/>
      <c r="C8" s="310"/>
      <c r="D8" s="311"/>
      <c r="E8" s="229"/>
      <c r="F8" s="190"/>
      <c r="G8" s="191"/>
      <c r="H8" s="192"/>
      <c r="I8" s="65"/>
      <c r="J8" s="65"/>
      <c r="K8" s="65"/>
      <c r="L8" s="66"/>
      <c r="M8" s="66"/>
      <c r="N8" s="66"/>
      <c r="O8" s="66"/>
      <c r="P8" s="66"/>
      <c r="Q8" s="66"/>
      <c r="R8" s="65"/>
      <c r="S8" s="234"/>
      <c r="T8" s="234"/>
      <c r="U8" s="65"/>
      <c r="V8" s="67"/>
      <c r="W8" s="67"/>
      <c r="X8" s="67"/>
      <c r="Y8" s="326"/>
      <c r="Z8" s="372" t="s">
        <v>412</v>
      </c>
      <c r="AA8" s="363" t="s">
        <v>408</v>
      </c>
      <c r="AB8" s="380" t="s">
        <v>411</v>
      </c>
      <c r="AC8" s="385"/>
      <c r="AD8" s="400"/>
      <c r="AE8" s="364"/>
    </row>
    <row r="9" spans="1:33" ht="91.5" customHeight="1">
      <c r="A9" s="260">
        <v>6</v>
      </c>
      <c r="B9" s="309">
        <v>3</v>
      </c>
      <c r="C9" s="310" t="s">
        <v>284</v>
      </c>
      <c r="D9" s="311" t="s">
        <v>24</v>
      </c>
      <c r="E9" s="229">
        <v>1</v>
      </c>
      <c r="F9" s="190" t="s">
        <v>270</v>
      </c>
      <c r="G9" s="324" t="s">
        <v>382</v>
      </c>
      <c r="H9" s="192" t="s">
        <v>272</v>
      </c>
      <c r="I9" s="65" t="s">
        <v>272</v>
      </c>
      <c r="J9" s="65" t="s">
        <v>272</v>
      </c>
      <c r="K9" s="65" t="s">
        <v>272</v>
      </c>
      <c r="L9" s="66">
        <v>0</v>
      </c>
      <c r="M9" s="66">
        <v>0</v>
      </c>
      <c r="N9" s="66">
        <v>0</v>
      </c>
      <c r="O9" s="66">
        <v>0</v>
      </c>
      <c r="P9" s="66">
        <v>0</v>
      </c>
      <c r="Q9" s="66">
        <f>L9-SUM(M9:P9)</f>
        <v>0</v>
      </c>
      <c r="R9" s="65" t="s">
        <v>272</v>
      </c>
      <c r="S9" s="234" t="s">
        <v>272</v>
      </c>
      <c r="T9" s="234" t="s">
        <v>272</v>
      </c>
      <c r="U9" s="65" t="s">
        <v>272</v>
      </c>
      <c r="V9" s="67"/>
      <c r="W9" s="67" t="s">
        <v>8</v>
      </c>
      <c r="X9" s="67" t="s">
        <v>273</v>
      </c>
      <c r="Y9" s="327">
        <v>46440</v>
      </c>
      <c r="Z9" s="373"/>
      <c r="AA9" s="337"/>
      <c r="AB9" s="382"/>
      <c r="AC9" s="385"/>
      <c r="AD9" s="401"/>
      <c r="AF9" s="48" t="s">
        <v>388</v>
      </c>
    </row>
    <row r="10" spans="1:33" ht="132" customHeight="1">
      <c r="A10" s="260">
        <v>8</v>
      </c>
      <c r="B10" s="309">
        <v>4</v>
      </c>
      <c r="C10" s="310" t="s">
        <v>284</v>
      </c>
      <c r="D10" s="311" t="s">
        <v>24</v>
      </c>
      <c r="E10" s="146" t="s">
        <v>1</v>
      </c>
      <c r="F10" s="187" t="s">
        <v>352</v>
      </c>
      <c r="G10" s="188" t="s">
        <v>229</v>
      </c>
      <c r="H10" s="189" t="s">
        <v>114</v>
      </c>
      <c r="I10" s="17">
        <v>2</v>
      </c>
      <c r="J10" s="17" t="s">
        <v>288</v>
      </c>
      <c r="K10" s="16"/>
      <c r="L10" s="18">
        <v>4</v>
      </c>
      <c r="M10" s="18"/>
      <c r="N10" s="18"/>
      <c r="O10" s="18"/>
      <c r="P10" s="18">
        <v>1</v>
      </c>
      <c r="Q10" s="18">
        <v>3</v>
      </c>
      <c r="R10" s="16" t="s">
        <v>239</v>
      </c>
      <c r="S10" s="221">
        <v>110</v>
      </c>
      <c r="T10" s="221">
        <v>170</v>
      </c>
      <c r="U10" s="16" t="s">
        <v>115</v>
      </c>
      <c r="V10" s="19"/>
      <c r="W10" s="19" t="s">
        <v>8</v>
      </c>
      <c r="X10" s="19" t="s">
        <v>8</v>
      </c>
      <c r="Y10" s="326">
        <f>56203-18468</f>
        <v>37735</v>
      </c>
      <c r="Z10" s="372" t="s">
        <v>417</v>
      </c>
      <c r="AA10" s="337" t="s">
        <v>388</v>
      </c>
      <c r="AB10" s="382" t="s">
        <v>401</v>
      </c>
      <c r="AC10" s="385" t="s">
        <v>402</v>
      </c>
      <c r="AD10" s="402" t="s">
        <v>403</v>
      </c>
      <c r="AF10" s="48" t="s">
        <v>389</v>
      </c>
    </row>
    <row r="11" spans="1:33" s="228" customFormat="1" ht="108.75" customHeight="1">
      <c r="A11" s="193">
        <v>2</v>
      </c>
      <c r="B11" s="312">
        <v>5</v>
      </c>
      <c r="C11" s="313" t="s">
        <v>284</v>
      </c>
      <c r="D11" s="313" t="s">
        <v>24</v>
      </c>
      <c r="E11" s="265">
        <v>4</v>
      </c>
      <c r="F11" s="266" t="s">
        <v>337</v>
      </c>
      <c r="G11" s="266" t="s">
        <v>191</v>
      </c>
      <c r="H11" s="267" t="s">
        <v>280</v>
      </c>
      <c r="I11" s="268" t="s">
        <v>236</v>
      </c>
      <c r="J11" s="268" t="s">
        <v>236</v>
      </c>
      <c r="K11" s="268" t="s">
        <v>236</v>
      </c>
      <c r="L11" s="269">
        <v>0</v>
      </c>
      <c r="M11" s="269">
        <v>0</v>
      </c>
      <c r="N11" s="269">
        <v>0</v>
      </c>
      <c r="O11" s="269">
        <v>0</v>
      </c>
      <c r="P11" s="269">
        <v>0</v>
      </c>
      <c r="Q11" s="269">
        <v>0</v>
      </c>
      <c r="R11" s="268" t="s">
        <v>236</v>
      </c>
      <c r="S11" s="270" t="s">
        <v>236</v>
      </c>
      <c r="T11" s="270" t="s">
        <v>236</v>
      </c>
      <c r="U11" s="268" t="s">
        <v>236</v>
      </c>
      <c r="V11" s="271" t="s">
        <v>8</v>
      </c>
      <c r="W11" s="271" t="s">
        <v>8</v>
      </c>
      <c r="X11" s="272"/>
      <c r="Y11" s="328">
        <v>216000</v>
      </c>
      <c r="Z11" s="374" t="s">
        <v>420</v>
      </c>
      <c r="AA11" s="337" t="s">
        <v>388</v>
      </c>
      <c r="AB11" s="382" t="s">
        <v>419</v>
      </c>
      <c r="AC11" s="385"/>
      <c r="AD11" s="403"/>
    </row>
    <row r="12" spans="1:33" s="228" customFormat="1" ht="72" customHeight="1">
      <c r="A12" s="193"/>
      <c r="B12" s="365"/>
      <c r="C12" s="366"/>
      <c r="D12" s="366"/>
      <c r="E12" s="367"/>
      <c r="F12" s="368"/>
      <c r="G12" s="368"/>
      <c r="H12" s="369"/>
      <c r="I12" s="240"/>
      <c r="J12" s="240"/>
      <c r="K12" s="240"/>
      <c r="L12" s="242"/>
      <c r="M12" s="242"/>
      <c r="N12" s="242"/>
      <c r="O12" s="242"/>
      <c r="P12" s="242"/>
      <c r="Q12" s="242"/>
      <c r="R12" s="240"/>
      <c r="S12" s="370"/>
      <c r="T12" s="370"/>
      <c r="U12" s="240"/>
      <c r="V12" s="243"/>
      <c r="W12" s="243"/>
      <c r="X12" s="243"/>
      <c r="Y12" s="371"/>
      <c r="Z12" s="375" t="s">
        <v>423</v>
      </c>
      <c r="AA12" s="337" t="s">
        <v>388</v>
      </c>
      <c r="AB12" s="382" t="s">
        <v>424</v>
      </c>
      <c r="AC12" s="385"/>
      <c r="AD12" s="403"/>
    </row>
    <row r="13" spans="1:33" s="228" customFormat="1" ht="36.75" customHeight="1">
      <c r="A13" s="274" t="s">
        <v>354</v>
      </c>
      <c r="B13" s="274"/>
      <c r="C13" s="275"/>
      <c r="D13" s="275"/>
      <c r="E13" s="275"/>
      <c r="F13" s="275"/>
      <c r="G13" s="275"/>
      <c r="H13" s="275"/>
      <c r="I13" s="275"/>
      <c r="J13" s="275"/>
      <c r="K13" s="275"/>
      <c r="L13" s="276"/>
      <c r="M13" s="276"/>
      <c r="N13" s="276"/>
      <c r="O13" s="276"/>
      <c r="P13" s="276"/>
      <c r="Q13" s="276"/>
      <c r="R13" s="275"/>
      <c r="S13" s="275"/>
      <c r="T13" s="275"/>
      <c r="U13" s="275"/>
      <c r="V13" s="275"/>
      <c r="W13" s="275"/>
      <c r="X13" s="275"/>
      <c r="Y13" s="277">
        <f>SUM(Y14:Y36)</f>
        <v>677888</v>
      </c>
      <c r="Z13" s="362"/>
      <c r="AA13" s="338"/>
      <c r="AB13" s="386"/>
      <c r="AC13" s="387"/>
      <c r="AD13" s="404"/>
    </row>
    <row r="14" spans="1:33" ht="75.75" customHeight="1">
      <c r="A14" s="259">
        <v>10</v>
      </c>
      <c r="B14" s="306">
        <v>6</v>
      </c>
      <c r="C14" s="307" t="s">
        <v>285</v>
      </c>
      <c r="D14" s="308" t="s">
        <v>25</v>
      </c>
      <c r="E14" s="230"/>
      <c r="F14" s="202" t="s">
        <v>121</v>
      </c>
      <c r="G14" s="203" t="s">
        <v>195</v>
      </c>
      <c r="H14" s="204" t="s">
        <v>122</v>
      </c>
      <c r="I14" s="85">
        <v>1</v>
      </c>
      <c r="J14" s="85" t="s">
        <v>242</v>
      </c>
      <c r="K14" s="232"/>
      <c r="L14" s="86">
        <v>5</v>
      </c>
      <c r="M14" s="86">
        <v>1</v>
      </c>
      <c r="N14" s="86">
        <v>1</v>
      </c>
      <c r="O14" s="86">
        <v>1</v>
      </c>
      <c r="P14" s="86">
        <v>1</v>
      </c>
      <c r="Q14" s="86">
        <v>1</v>
      </c>
      <c r="R14" s="232" t="s">
        <v>123</v>
      </c>
      <c r="S14" s="273">
        <v>1</v>
      </c>
      <c r="T14" s="233">
        <v>2</v>
      </c>
      <c r="U14" s="232" t="s">
        <v>237</v>
      </c>
      <c r="V14" s="87"/>
      <c r="W14" s="87"/>
      <c r="X14" s="87" t="s">
        <v>8</v>
      </c>
      <c r="Y14" s="329">
        <v>247</v>
      </c>
      <c r="Z14" s="372"/>
      <c r="AA14" s="337"/>
      <c r="AB14" s="386"/>
      <c r="AC14" s="387"/>
      <c r="AD14" s="405"/>
    </row>
    <row r="15" spans="1:33" ht="87.75" customHeight="1">
      <c r="A15" s="260">
        <v>12</v>
      </c>
      <c r="B15" s="309">
        <v>7</v>
      </c>
      <c r="C15" s="310" t="s">
        <v>285</v>
      </c>
      <c r="D15" s="311" t="s">
        <v>26</v>
      </c>
      <c r="E15" s="145"/>
      <c r="F15" s="187" t="s">
        <v>175</v>
      </c>
      <c r="G15" s="188" t="s">
        <v>209</v>
      </c>
      <c r="H15" s="189" t="s">
        <v>110</v>
      </c>
      <c r="I15" s="17">
        <v>1</v>
      </c>
      <c r="J15" s="17" t="s">
        <v>111</v>
      </c>
      <c r="K15" s="16"/>
      <c r="L15" s="18">
        <v>1</v>
      </c>
      <c r="M15" s="18"/>
      <c r="N15" s="18"/>
      <c r="O15" s="18"/>
      <c r="P15" s="18"/>
      <c r="Q15" s="18">
        <v>1</v>
      </c>
      <c r="R15" s="16" t="s">
        <v>142</v>
      </c>
      <c r="S15" s="221">
        <v>32</v>
      </c>
      <c r="T15" s="221">
        <v>88</v>
      </c>
      <c r="U15" s="16" t="s">
        <v>138</v>
      </c>
      <c r="V15" s="19"/>
      <c r="W15" s="19"/>
      <c r="X15" s="19" t="s">
        <v>8</v>
      </c>
      <c r="Y15" s="326">
        <v>3929</v>
      </c>
      <c r="Z15" s="372"/>
      <c r="AA15" s="337"/>
      <c r="AB15" s="386"/>
      <c r="AC15" s="387"/>
      <c r="AD15" s="406"/>
    </row>
    <row r="16" spans="1:33" ht="57.75" customHeight="1">
      <c r="A16" s="260">
        <v>13</v>
      </c>
      <c r="B16" s="309">
        <v>8</v>
      </c>
      <c r="C16" s="310" t="s">
        <v>285</v>
      </c>
      <c r="D16" s="311" t="s">
        <v>26</v>
      </c>
      <c r="E16" s="145">
        <v>18</v>
      </c>
      <c r="F16" s="187" t="s">
        <v>164</v>
      </c>
      <c r="G16" s="188" t="s">
        <v>211</v>
      </c>
      <c r="H16" s="189" t="s">
        <v>143</v>
      </c>
      <c r="I16" s="17">
        <v>1</v>
      </c>
      <c r="J16" s="17" t="s">
        <v>258</v>
      </c>
      <c r="K16" s="16"/>
      <c r="L16" s="18">
        <v>1</v>
      </c>
      <c r="M16" s="18"/>
      <c r="N16" s="18"/>
      <c r="O16" s="18"/>
      <c r="P16" s="18"/>
      <c r="Q16" s="18">
        <v>1</v>
      </c>
      <c r="R16" s="16" t="s">
        <v>142</v>
      </c>
      <c r="S16" s="221">
        <v>194</v>
      </c>
      <c r="T16" s="221">
        <v>434</v>
      </c>
      <c r="U16" s="16" t="s">
        <v>138</v>
      </c>
      <c r="V16" s="19"/>
      <c r="W16" s="19"/>
      <c r="X16" s="19" t="s">
        <v>8</v>
      </c>
      <c r="Y16" s="326">
        <v>2795</v>
      </c>
      <c r="Z16" s="372" t="s">
        <v>420</v>
      </c>
      <c r="AA16" s="337" t="s">
        <v>388</v>
      </c>
      <c r="AB16" s="382" t="s">
        <v>421</v>
      </c>
      <c r="AC16" s="387"/>
      <c r="AD16" s="406"/>
    </row>
    <row r="17" spans="1:30" ht="122.25" customHeight="1">
      <c r="A17" s="260">
        <v>14</v>
      </c>
      <c r="B17" s="309">
        <v>9</v>
      </c>
      <c r="C17" s="310" t="s">
        <v>285</v>
      </c>
      <c r="D17" s="311" t="s">
        <v>26</v>
      </c>
      <c r="E17" s="145"/>
      <c r="F17" s="187" t="s">
        <v>174</v>
      </c>
      <c r="G17" s="188" t="s">
        <v>208</v>
      </c>
      <c r="H17" s="189" t="s">
        <v>140</v>
      </c>
      <c r="I17" s="17">
        <v>1</v>
      </c>
      <c r="J17" s="17" t="s">
        <v>141</v>
      </c>
      <c r="K17" s="16"/>
      <c r="L17" s="18">
        <v>1</v>
      </c>
      <c r="M17" s="18"/>
      <c r="N17" s="18"/>
      <c r="O17" s="18"/>
      <c r="P17" s="18"/>
      <c r="Q17" s="18">
        <v>1</v>
      </c>
      <c r="R17" s="16" t="s">
        <v>142</v>
      </c>
      <c r="S17" s="221">
        <v>201</v>
      </c>
      <c r="T17" s="221">
        <v>301</v>
      </c>
      <c r="U17" s="16" t="s">
        <v>237</v>
      </c>
      <c r="V17" s="19"/>
      <c r="W17" s="19"/>
      <c r="X17" s="19" t="s">
        <v>8</v>
      </c>
      <c r="Y17" s="326">
        <v>3275</v>
      </c>
      <c r="Z17" s="372"/>
      <c r="AA17" s="337"/>
      <c r="AB17" s="386"/>
      <c r="AC17" s="387"/>
      <c r="AD17" s="406"/>
    </row>
    <row r="18" spans="1:30" ht="104.25" customHeight="1">
      <c r="A18" s="260">
        <v>15</v>
      </c>
      <c r="B18" s="309">
        <v>10</v>
      </c>
      <c r="C18" s="310" t="s">
        <v>285</v>
      </c>
      <c r="D18" s="311" t="s">
        <v>27</v>
      </c>
      <c r="E18" s="145">
        <v>22</v>
      </c>
      <c r="F18" s="187" t="s">
        <v>177</v>
      </c>
      <c r="G18" s="188" t="s">
        <v>212</v>
      </c>
      <c r="H18" s="189" t="s">
        <v>144</v>
      </c>
      <c r="I18" s="17">
        <v>1</v>
      </c>
      <c r="J18" s="17" t="s">
        <v>145</v>
      </c>
      <c r="K18" s="16"/>
      <c r="L18" s="18">
        <v>1</v>
      </c>
      <c r="M18" s="18"/>
      <c r="N18" s="18"/>
      <c r="O18" s="18">
        <v>1</v>
      </c>
      <c r="P18" s="18"/>
      <c r="Q18" s="18">
        <v>0</v>
      </c>
      <c r="R18" s="16" t="s">
        <v>259</v>
      </c>
      <c r="S18" s="221">
        <v>61</v>
      </c>
      <c r="T18" s="221">
        <v>68</v>
      </c>
      <c r="U18" s="16" t="s">
        <v>260</v>
      </c>
      <c r="V18" s="19"/>
      <c r="W18" s="19"/>
      <c r="X18" s="19" t="s">
        <v>8</v>
      </c>
      <c r="Y18" s="326">
        <v>8250</v>
      </c>
      <c r="Z18" s="372"/>
      <c r="AA18" s="337"/>
      <c r="AB18" s="386"/>
      <c r="AC18" s="387"/>
      <c r="AD18" s="406"/>
    </row>
    <row r="19" spans="1:30" ht="137.25" customHeight="1">
      <c r="A19" s="260">
        <v>16</v>
      </c>
      <c r="B19" s="309">
        <v>11</v>
      </c>
      <c r="C19" s="310" t="s">
        <v>285</v>
      </c>
      <c r="D19" s="311" t="s">
        <v>25</v>
      </c>
      <c r="E19" s="146"/>
      <c r="F19" s="187" t="s">
        <v>362</v>
      </c>
      <c r="G19" s="188" t="s">
        <v>198</v>
      </c>
      <c r="H19" s="189" t="s">
        <v>130</v>
      </c>
      <c r="I19" s="17">
        <v>1</v>
      </c>
      <c r="J19" s="17" t="s">
        <v>316</v>
      </c>
      <c r="K19" s="16"/>
      <c r="L19" s="18">
        <v>3</v>
      </c>
      <c r="M19" s="18">
        <v>1</v>
      </c>
      <c r="N19" s="18"/>
      <c r="O19" s="18"/>
      <c r="P19" s="18">
        <v>1</v>
      </c>
      <c r="Q19" s="18">
        <v>1</v>
      </c>
      <c r="R19" s="16" t="s">
        <v>301</v>
      </c>
      <c r="S19" s="221">
        <v>16</v>
      </c>
      <c r="T19" s="221">
        <v>60</v>
      </c>
      <c r="U19" s="16" t="s">
        <v>245</v>
      </c>
      <c r="V19" s="19"/>
      <c r="W19" s="19"/>
      <c r="X19" s="19" t="s">
        <v>8</v>
      </c>
      <c r="Y19" s="326">
        <v>5774</v>
      </c>
      <c r="Z19" s="372"/>
      <c r="AA19" s="337"/>
      <c r="AB19" s="386"/>
      <c r="AC19" s="387"/>
      <c r="AD19" s="406"/>
    </row>
    <row r="20" spans="1:30" ht="95.25" customHeight="1">
      <c r="A20" s="260">
        <v>17</v>
      </c>
      <c r="B20" s="309">
        <v>12</v>
      </c>
      <c r="C20" s="310" t="s">
        <v>285</v>
      </c>
      <c r="D20" s="311" t="s">
        <v>25</v>
      </c>
      <c r="E20" s="145">
        <v>10</v>
      </c>
      <c r="F20" s="187" t="s">
        <v>172</v>
      </c>
      <c r="G20" s="188" t="s">
        <v>204</v>
      </c>
      <c r="H20" s="189" t="s">
        <v>133</v>
      </c>
      <c r="I20" s="17">
        <v>1</v>
      </c>
      <c r="J20" s="17" t="s">
        <v>312</v>
      </c>
      <c r="K20" s="16"/>
      <c r="L20" s="18">
        <v>5</v>
      </c>
      <c r="M20" s="18">
        <v>1</v>
      </c>
      <c r="N20" s="18">
        <v>1</v>
      </c>
      <c r="O20" s="18">
        <v>1</v>
      </c>
      <c r="P20" s="18">
        <v>1</v>
      </c>
      <c r="Q20" s="18">
        <v>1</v>
      </c>
      <c r="R20" s="16" t="s">
        <v>330</v>
      </c>
      <c r="S20" s="221">
        <v>65</v>
      </c>
      <c r="T20" s="221">
        <v>450</v>
      </c>
      <c r="U20" s="16" t="s">
        <v>245</v>
      </c>
      <c r="V20" s="19"/>
      <c r="W20" s="19"/>
      <c r="X20" s="19" t="s">
        <v>8</v>
      </c>
      <c r="Y20" s="326">
        <v>4058</v>
      </c>
      <c r="Z20" s="372"/>
      <c r="AA20" s="337"/>
      <c r="AB20" s="386"/>
      <c r="AC20" s="387"/>
      <c r="AD20" s="406"/>
    </row>
    <row r="21" spans="1:30" ht="72.75" customHeight="1">
      <c r="A21" s="260">
        <v>18</v>
      </c>
      <c r="B21" s="309">
        <v>13</v>
      </c>
      <c r="C21" s="310" t="s">
        <v>285</v>
      </c>
      <c r="D21" s="311" t="s">
        <v>25</v>
      </c>
      <c r="E21" s="145">
        <v>8</v>
      </c>
      <c r="F21" s="187" t="s">
        <v>139</v>
      </c>
      <c r="G21" s="188" t="s">
        <v>203</v>
      </c>
      <c r="H21" s="189" t="s">
        <v>253</v>
      </c>
      <c r="I21" s="17">
        <v>1</v>
      </c>
      <c r="J21" s="17" t="s">
        <v>313</v>
      </c>
      <c r="K21" s="16"/>
      <c r="L21" s="18">
        <v>3</v>
      </c>
      <c r="M21" s="18">
        <v>1</v>
      </c>
      <c r="N21" s="18"/>
      <c r="O21" s="18"/>
      <c r="P21" s="18">
        <v>1</v>
      </c>
      <c r="Q21" s="18">
        <v>1</v>
      </c>
      <c r="R21" s="16" t="s">
        <v>254</v>
      </c>
      <c r="S21" s="221">
        <v>93</v>
      </c>
      <c r="T21" s="221">
        <v>8000</v>
      </c>
      <c r="U21" s="16" t="s">
        <v>138</v>
      </c>
      <c r="V21" s="19"/>
      <c r="W21" s="19"/>
      <c r="X21" s="19" t="s">
        <v>8</v>
      </c>
      <c r="Y21" s="326">
        <v>70460</v>
      </c>
      <c r="Z21" s="372"/>
      <c r="AA21" s="337"/>
      <c r="AB21" s="386"/>
      <c r="AC21" s="387"/>
      <c r="AD21" s="406"/>
    </row>
    <row r="22" spans="1:30" ht="135.75" customHeight="1">
      <c r="A22" s="260">
        <v>19</v>
      </c>
      <c r="B22" s="309">
        <v>14</v>
      </c>
      <c r="C22" s="310" t="s">
        <v>285</v>
      </c>
      <c r="D22" s="311" t="s">
        <v>25</v>
      </c>
      <c r="E22" s="146">
        <v>13</v>
      </c>
      <c r="F22" s="187" t="s">
        <v>361</v>
      </c>
      <c r="G22" s="188" t="s">
        <v>197</v>
      </c>
      <c r="H22" s="189" t="s">
        <v>128</v>
      </c>
      <c r="I22" s="17">
        <v>1</v>
      </c>
      <c r="J22" s="17" t="s">
        <v>317</v>
      </c>
      <c r="K22" s="16"/>
      <c r="L22" s="18">
        <v>3</v>
      </c>
      <c r="M22" s="18">
        <v>1</v>
      </c>
      <c r="N22" s="18"/>
      <c r="O22" s="18"/>
      <c r="P22" s="18">
        <v>1</v>
      </c>
      <c r="Q22" s="18">
        <v>1</v>
      </c>
      <c r="R22" s="16" t="s">
        <v>302</v>
      </c>
      <c r="S22" s="221">
        <v>3</v>
      </c>
      <c r="T22" s="221">
        <v>3</v>
      </c>
      <c r="U22" s="16" t="s">
        <v>245</v>
      </c>
      <c r="V22" s="19"/>
      <c r="W22" s="19"/>
      <c r="X22" s="19" t="s">
        <v>8</v>
      </c>
      <c r="Y22" s="326">
        <v>4862</v>
      </c>
      <c r="Z22" s="372"/>
      <c r="AA22" s="337"/>
      <c r="AB22" s="386"/>
      <c r="AC22" s="387"/>
      <c r="AD22" s="406"/>
    </row>
    <row r="23" spans="1:30" ht="89.25" customHeight="1">
      <c r="A23" s="260">
        <v>4</v>
      </c>
      <c r="B23" s="309">
        <v>15</v>
      </c>
      <c r="C23" s="310" t="s">
        <v>285</v>
      </c>
      <c r="D23" s="311" t="s">
        <v>24</v>
      </c>
      <c r="E23" s="146" t="s">
        <v>1</v>
      </c>
      <c r="F23" s="187" t="s">
        <v>116</v>
      </c>
      <c r="G23" s="188" t="s">
        <v>192</v>
      </c>
      <c r="H23" s="189" t="s">
        <v>117</v>
      </c>
      <c r="I23" s="17">
        <v>17</v>
      </c>
      <c r="J23" s="17" t="s">
        <v>240</v>
      </c>
      <c r="K23" s="16"/>
      <c r="L23" s="18">
        <v>3</v>
      </c>
      <c r="M23" s="18">
        <v>1</v>
      </c>
      <c r="N23" s="18"/>
      <c r="O23" s="18"/>
      <c r="P23" s="18">
        <v>1</v>
      </c>
      <c r="Q23" s="18">
        <v>1</v>
      </c>
      <c r="R23" s="16" t="s">
        <v>241</v>
      </c>
      <c r="S23" s="221">
        <v>13</v>
      </c>
      <c r="T23" s="221">
        <v>17</v>
      </c>
      <c r="U23" s="16" t="s">
        <v>115</v>
      </c>
      <c r="V23" s="19"/>
      <c r="W23" s="19" t="s">
        <v>8</v>
      </c>
      <c r="X23" s="19"/>
      <c r="Y23" s="326">
        <v>7500</v>
      </c>
      <c r="Z23" s="372"/>
      <c r="AA23" s="337"/>
      <c r="AB23" s="386"/>
      <c r="AC23" s="387"/>
      <c r="AD23" s="406"/>
    </row>
    <row r="24" spans="1:30" ht="91.5" customHeight="1">
      <c r="A24" s="260">
        <v>20</v>
      </c>
      <c r="B24" s="309">
        <v>16</v>
      </c>
      <c r="C24" s="310" t="s">
        <v>285</v>
      </c>
      <c r="D24" s="311" t="s">
        <v>25</v>
      </c>
      <c r="E24" s="145">
        <v>13</v>
      </c>
      <c r="F24" s="187" t="s">
        <v>364</v>
      </c>
      <c r="G24" s="188" t="s">
        <v>206</v>
      </c>
      <c r="H24" s="189" t="s">
        <v>119</v>
      </c>
      <c r="I24" s="17">
        <v>1</v>
      </c>
      <c r="J24" s="17" t="s">
        <v>319</v>
      </c>
      <c r="K24" s="16"/>
      <c r="L24" s="18">
        <v>3</v>
      </c>
      <c r="M24" s="18">
        <v>1</v>
      </c>
      <c r="N24" s="18"/>
      <c r="O24" s="18"/>
      <c r="P24" s="18">
        <v>1</v>
      </c>
      <c r="Q24" s="18">
        <v>1</v>
      </c>
      <c r="R24" s="16" t="s">
        <v>255</v>
      </c>
      <c r="S24" s="221">
        <v>2</v>
      </c>
      <c r="T24" s="221">
        <v>2</v>
      </c>
      <c r="U24" s="16" t="s">
        <v>245</v>
      </c>
      <c r="V24" s="19"/>
      <c r="W24" s="19"/>
      <c r="X24" s="19" t="s">
        <v>8</v>
      </c>
      <c r="Y24" s="326">
        <v>980</v>
      </c>
      <c r="Z24" s="372"/>
      <c r="AA24" s="337"/>
      <c r="AB24" s="386"/>
      <c r="AC24" s="387"/>
      <c r="AD24" s="406"/>
    </row>
    <row r="25" spans="1:30" ht="92.25" customHeight="1">
      <c r="A25" s="260">
        <v>21</v>
      </c>
      <c r="B25" s="309">
        <v>17</v>
      </c>
      <c r="C25" s="310" t="s">
        <v>285</v>
      </c>
      <c r="D25" s="311" t="s">
        <v>25</v>
      </c>
      <c r="E25" s="145">
        <v>8</v>
      </c>
      <c r="F25" s="187" t="s">
        <v>363</v>
      </c>
      <c r="G25" s="188" t="s">
        <v>202</v>
      </c>
      <c r="H25" s="189" t="s">
        <v>137</v>
      </c>
      <c r="I25" s="17">
        <v>1</v>
      </c>
      <c r="J25" s="17" t="s">
        <v>314</v>
      </c>
      <c r="K25" s="16"/>
      <c r="L25" s="18">
        <v>3</v>
      </c>
      <c r="M25" s="18">
        <v>1</v>
      </c>
      <c r="N25" s="18"/>
      <c r="O25" s="18"/>
      <c r="P25" s="18">
        <v>1</v>
      </c>
      <c r="Q25" s="18">
        <v>1</v>
      </c>
      <c r="R25" s="16" t="s">
        <v>252</v>
      </c>
      <c r="S25" s="221">
        <v>1</v>
      </c>
      <c r="T25" s="221">
        <v>1</v>
      </c>
      <c r="U25" s="16" t="s">
        <v>138</v>
      </c>
      <c r="V25" s="19"/>
      <c r="W25" s="19"/>
      <c r="X25" s="19" t="s">
        <v>8</v>
      </c>
      <c r="Y25" s="326">
        <v>2477</v>
      </c>
      <c r="Z25" s="372"/>
      <c r="AA25" s="337"/>
      <c r="AB25" s="386"/>
      <c r="AC25" s="387"/>
      <c r="AD25" s="407"/>
    </row>
    <row r="26" spans="1:30" ht="132.75" customHeight="1">
      <c r="A26" s="260">
        <v>23</v>
      </c>
      <c r="B26" s="309">
        <v>18</v>
      </c>
      <c r="C26" s="310" t="s">
        <v>285</v>
      </c>
      <c r="D26" s="311" t="s">
        <v>25</v>
      </c>
      <c r="E26" s="146">
        <v>11</v>
      </c>
      <c r="F26" s="187" t="s">
        <v>365</v>
      </c>
      <c r="G26" s="188" t="s">
        <v>196</v>
      </c>
      <c r="H26" s="189" t="s">
        <v>118</v>
      </c>
      <c r="I26" s="17">
        <v>1</v>
      </c>
      <c r="J26" s="17" t="s">
        <v>318</v>
      </c>
      <c r="K26" s="16"/>
      <c r="L26" s="18">
        <v>3</v>
      </c>
      <c r="M26" s="18">
        <v>1</v>
      </c>
      <c r="N26" s="18"/>
      <c r="O26" s="18"/>
      <c r="P26" s="18">
        <v>1</v>
      </c>
      <c r="Q26" s="18">
        <v>1</v>
      </c>
      <c r="R26" s="16" t="s">
        <v>243</v>
      </c>
      <c r="S26" s="221">
        <v>132</v>
      </c>
      <c r="T26" s="221">
        <v>0</v>
      </c>
      <c r="U26" s="16" t="s">
        <v>244</v>
      </c>
      <c r="V26" s="19"/>
      <c r="W26" s="19"/>
      <c r="X26" s="19" t="s">
        <v>8</v>
      </c>
      <c r="Y26" s="326">
        <v>1084</v>
      </c>
      <c r="Z26" s="372"/>
      <c r="AA26" s="337"/>
      <c r="AB26" s="386"/>
      <c r="AC26" s="387"/>
      <c r="AD26" s="406"/>
    </row>
    <row r="27" spans="1:30" ht="178.5" customHeight="1">
      <c r="A27" s="260">
        <v>25</v>
      </c>
      <c r="B27" s="309">
        <v>19</v>
      </c>
      <c r="C27" s="310" t="s">
        <v>285</v>
      </c>
      <c r="D27" s="311" t="s">
        <v>25</v>
      </c>
      <c r="E27" s="145">
        <v>10</v>
      </c>
      <c r="F27" s="187" t="s">
        <v>360</v>
      </c>
      <c r="G27" s="188" t="s">
        <v>205</v>
      </c>
      <c r="H27" s="189" t="s">
        <v>134</v>
      </c>
      <c r="I27" s="17">
        <v>5</v>
      </c>
      <c r="J27" s="17" t="s">
        <v>311</v>
      </c>
      <c r="K27" s="16"/>
      <c r="L27" s="18">
        <v>3</v>
      </c>
      <c r="M27" s="18">
        <v>1</v>
      </c>
      <c r="N27" s="18"/>
      <c r="O27" s="18"/>
      <c r="P27" s="18">
        <v>1</v>
      </c>
      <c r="Q27" s="18">
        <v>1</v>
      </c>
      <c r="R27" s="16" t="s">
        <v>300</v>
      </c>
      <c r="S27" s="221">
        <v>0</v>
      </c>
      <c r="T27" s="221">
        <v>1240</v>
      </c>
      <c r="U27" s="16" t="s">
        <v>237</v>
      </c>
      <c r="V27" s="19"/>
      <c r="W27" s="19"/>
      <c r="X27" s="19" t="s">
        <v>8</v>
      </c>
      <c r="Y27" s="326">
        <v>31938</v>
      </c>
      <c r="Z27" s="372" t="s">
        <v>397</v>
      </c>
      <c r="AA27" s="337" t="s">
        <v>389</v>
      </c>
      <c r="AB27" s="382" t="s">
        <v>393</v>
      </c>
      <c r="AC27" s="385" t="s">
        <v>394</v>
      </c>
      <c r="AD27" s="400" t="s">
        <v>394</v>
      </c>
    </row>
    <row r="28" spans="1:30" ht="139.5" customHeight="1">
      <c r="A28" s="260">
        <v>26</v>
      </c>
      <c r="B28" s="309">
        <v>20</v>
      </c>
      <c r="C28" s="310" t="s">
        <v>285</v>
      </c>
      <c r="D28" s="311" t="s">
        <v>25</v>
      </c>
      <c r="E28" s="145">
        <v>8</v>
      </c>
      <c r="F28" s="187" t="s">
        <v>170</v>
      </c>
      <c r="G28" s="188" t="s">
        <v>200</v>
      </c>
      <c r="H28" s="189" t="s">
        <v>132</v>
      </c>
      <c r="I28" s="17">
        <v>2</v>
      </c>
      <c r="J28" s="17" t="s">
        <v>315</v>
      </c>
      <c r="K28" s="16"/>
      <c r="L28" s="18">
        <v>8</v>
      </c>
      <c r="M28" s="18">
        <v>1</v>
      </c>
      <c r="N28" s="18">
        <v>1</v>
      </c>
      <c r="O28" s="18"/>
      <c r="P28" s="18">
        <v>1</v>
      </c>
      <c r="Q28" s="18">
        <v>5</v>
      </c>
      <c r="R28" s="16" t="s">
        <v>268</v>
      </c>
      <c r="S28" s="221">
        <v>442</v>
      </c>
      <c r="T28" s="221">
        <v>942</v>
      </c>
      <c r="U28" s="16" t="s">
        <v>237</v>
      </c>
      <c r="V28" s="19"/>
      <c r="W28" s="19"/>
      <c r="X28" s="19" t="s">
        <v>8</v>
      </c>
      <c r="Y28" s="326">
        <v>5606</v>
      </c>
      <c r="Z28" s="372"/>
      <c r="AA28" s="337"/>
      <c r="AB28" s="386"/>
      <c r="AC28" s="387"/>
      <c r="AD28" s="406"/>
    </row>
    <row r="29" spans="1:30" ht="108" customHeight="1">
      <c r="A29" s="260">
        <v>27</v>
      </c>
      <c r="B29" s="309">
        <v>21</v>
      </c>
      <c r="C29" s="310" t="s">
        <v>285</v>
      </c>
      <c r="D29" s="311" t="s">
        <v>25</v>
      </c>
      <c r="E29" s="146">
        <v>8</v>
      </c>
      <c r="F29" s="187" t="s">
        <v>169</v>
      </c>
      <c r="G29" s="188" t="s">
        <v>199</v>
      </c>
      <c r="H29" s="189" t="s">
        <v>118</v>
      </c>
      <c r="I29" s="17">
        <v>81</v>
      </c>
      <c r="J29" s="17" t="s">
        <v>305</v>
      </c>
      <c r="K29" s="16" t="s">
        <v>131</v>
      </c>
      <c r="L29" s="18">
        <v>5</v>
      </c>
      <c r="M29" s="18">
        <v>1</v>
      </c>
      <c r="N29" s="18">
        <v>1</v>
      </c>
      <c r="O29" s="18">
        <v>1</v>
      </c>
      <c r="P29" s="18">
        <v>1</v>
      </c>
      <c r="Q29" s="18">
        <v>1</v>
      </c>
      <c r="R29" s="16" t="s">
        <v>246</v>
      </c>
      <c r="S29" s="221">
        <v>894</v>
      </c>
      <c r="T29" s="223">
        <v>6000</v>
      </c>
      <c r="U29" s="16" t="s">
        <v>247</v>
      </c>
      <c r="V29" s="19"/>
      <c r="W29" s="19"/>
      <c r="X29" s="19" t="s">
        <v>8</v>
      </c>
      <c r="Y29" s="326">
        <v>24350</v>
      </c>
      <c r="Z29" s="372"/>
      <c r="AA29" s="337"/>
      <c r="AB29" s="386"/>
      <c r="AC29" s="387"/>
      <c r="AD29" s="406"/>
    </row>
    <row r="30" spans="1:30" ht="155.25" customHeight="1">
      <c r="A30" s="260">
        <v>28</v>
      </c>
      <c r="B30" s="309">
        <v>22</v>
      </c>
      <c r="C30" s="310" t="s">
        <v>285</v>
      </c>
      <c r="D30" s="311" t="s">
        <v>25</v>
      </c>
      <c r="E30" s="145" t="s">
        <v>1</v>
      </c>
      <c r="F30" s="187" t="s">
        <v>366</v>
      </c>
      <c r="G30" s="188" t="s">
        <v>207</v>
      </c>
      <c r="H30" s="189" t="s">
        <v>118</v>
      </c>
      <c r="I30" s="17">
        <v>1</v>
      </c>
      <c r="J30" s="17" t="s">
        <v>320</v>
      </c>
      <c r="K30" s="16"/>
      <c r="L30" s="18">
        <v>1</v>
      </c>
      <c r="M30" s="18">
        <v>1</v>
      </c>
      <c r="N30" s="18"/>
      <c r="O30" s="18"/>
      <c r="P30" s="18" t="s">
        <v>256</v>
      </c>
      <c r="Q30" s="18" t="s">
        <v>256</v>
      </c>
      <c r="R30" s="16" t="s">
        <v>306</v>
      </c>
      <c r="S30" s="224">
        <v>0</v>
      </c>
      <c r="T30" s="188" t="s">
        <v>310</v>
      </c>
      <c r="U30" s="16" t="s">
        <v>237</v>
      </c>
      <c r="V30" s="19"/>
      <c r="W30" s="19"/>
      <c r="X30" s="19" t="s">
        <v>8</v>
      </c>
      <c r="Y30" s="326">
        <v>2621</v>
      </c>
      <c r="Z30" s="372"/>
      <c r="AA30" s="337"/>
      <c r="AB30" s="386"/>
      <c r="AC30" s="387"/>
      <c r="AD30" s="406"/>
    </row>
    <row r="31" spans="1:30" ht="88.5" customHeight="1">
      <c r="A31" s="261" t="s">
        <v>356</v>
      </c>
      <c r="B31" s="309">
        <v>23</v>
      </c>
      <c r="C31" s="310" t="s">
        <v>285</v>
      </c>
      <c r="D31" s="311" t="s">
        <v>25</v>
      </c>
      <c r="E31" s="145">
        <v>8</v>
      </c>
      <c r="F31" s="187" t="s">
        <v>171</v>
      </c>
      <c r="G31" s="188" t="s">
        <v>201</v>
      </c>
      <c r="H31" s="189" t="s">
        <v>248</v>
      </c>
      <c r="I31" s="17">
        <v>63</v>
      </c>
      <c r="J31" s="17" t="s">
        <v>249</v>
      </c>
      <c r="K31" s="16"/>
      <c r="L31" s="18">
        <v>5</v>
      </c>
      <c r="M31" s="18">
        <v>1</v>
      </c>
      <c r="N31" s="18">
        <v>1</v>
      </c>
      <c r="O31" s="18">
        <v>1</v>
      </c>
      <c r="P31" s="18">
        <v>1</v>
      </c>
      <c r="Q31" s="18">
        <v>1</v>
      </c>
      <c r="R31" s="16" t="s">
        <v>250</v>
      </c>
      <c r="S31" s="221">
        <v>5</v>
      </c>
      <c r="T31" s="221">
        <v>24</v>
      </c>
      <c r="U31" s="16" t="s">
        <v>251</v>
      </c>
      <c r="V31" s="19"/>
      <c r="W31" s="19"/>
      <c r="X31" s="19" t="s">
        <v>8</v>
      </c>
      <c r="Y31" s="326">
        <v>8000</v>
      </c>
      <c r="Z31" s="372"/>
      <c r="AA31" s="337"/>
      <c r="AB31" s="386"/>
      <c r="AC31" s="387"/>
      <c r="AD31" s="406"/>
    </row>
    <row r="32" spans="1:30" ht="55.5" customHeight="1">
      <c r="A32" s="260" t="s">
        <v>357</v>
      </c>
      <c r="B32" s="309">
        <v>24</v>
      </c>
      <c r="C32" s="310" t="s">
        <v>285</v>
      </c>
      <c r="D32" s="311" t="s">
        <v>26</v>
      </c>
      <c r="E32" s="145" t="s">
        <v>278</v>
      </c>
      <c r="F32" s="187" t="s">
        <v>176</v>
      </c>
      <c r="G32" s="188" t="s">
        <v>210</v>
      </c>
      <c r="H32" s="189" t="s">
        <v>111</v>
      </c>
      <c r="I32" s="17">
        <v>1</v>
      </c>
      <c r="J32" s="17" t="s">
        <v>111</v>
      </c>
      <c r="K32" s="16"/>
      <c r="L32" s="18">
        <v>1</v>
      </c>
      <c r="M32" s="18"/>
      <c r="N32" s="18"/>
      <c r="O32" s="18"/>
      <c r="P32" s="18"/>
      <c r="Q32" s="18">
        <v>1</v>
      </c>
      <c r="R32" s="16" t="s">
        <v>257</v>
      </c>
      <c r="S32" s="221">
        <v>0</v>
      </c>
      <c r="T32" s="221">
        <v>20</v>
      </c>
      <c r="U32" s="16" t="s">
        <v>138</v>
      </c>
      <c r="V32" s="19"/>
      <c r="W32" s="19"/>
      <c r="X32" s="19" t="s">
        <v>8</v>
      </c>
      <c r="Y32" s="326">
        <v>6250</v>
      </c>
      <c r="Z32" s="372"/>
      <c r="AA32" s="337"/>
      <c r="AB32" s="386"/>
      <c r="AC32" s="387"/>
      <c r="AD32" s="406"/>
    </row>
    <row r="33" spans="1:30" ht="82.5" customHeight="1">
      <c r="A33" s="260">
        <v>9</v>
      </c>
      <c r="B33" s="309">
        <v>25</v>
      </c>
      <c r="C33" s="310" t="s">
        <v>285</v>
      </c>
      <c r="D33" s="311" t="s">
        <v>25</v>
      </c>
      <c r="E33" s="146">
        <v>8</v>
      </c>
      <c r="F33" s="190" t="s">
        <v>168</v>
      </c>
      <c r="G33" s="191" t="s">
        <v>193</v>
      </c>
      <c r="H33" s="189" t="s">
        <v>118</v>
      </c>
      <c r="I33" s="17">
        <v>48</v>
      </c>
      <c r="J33" s="17" t="s">
        <v>289</v>
      </c>
      <c r="K33" s="16"/>
      <c r="L33" s="18">
        <v>5</v>
      </c>
      <c r="M33" s="18">
        <v>1</v>
      </c>
      <c r="N33" s="18">
        <v>1</v>
      </c>
      <c r="O33" s="18">
        <v>1</v>
      </c>
      <c r="P33" s="18">
        <v>1</v>
      </c>
      <c r="Q33" s="18">
        <v>1</v>
      </c>
      <c r="R33" s="16" t="s">
        <v>120</v>
      </c>
      <c r="S33" s="221">
        <v>35</v>
      </c>
      <c r="T33" s="221">
        <v>47</v>
      </c>
      <c r="U33" s="16" t="s">
        <v>237</v>
      </c>
      <c r="V33" s="19"/>
      <c r="W33" s="19"/>
      <c r="X33" s="19" t="s">
        <v>8</v>
      </c>
      <c r="Y33" s="326">
        <v>335038</v>
      </c>
      <c r="Z33" s="372" t="s">
        <v>397</v>
      </c>
      <c r="AA33" s="337" t="s">
        <v>388</v>
      </c>
      <c r="AB33" s="382" t="s">
        <v>395</v>
      </c>
      <c r="AC33" s="385" t="s">
        <v>396</v>
      </c>
      <c r="AD33" s="388" t="s">
        <v>396</v>
      </c>
    </row>
    <row r="34" spans="1:30" ht="47.25" customHeight="1">
      <c r="A34" s="260"/>
      <c r="B34" s="309"/>
      <c r="C34" s="310"/>
      <c r="D34" s="311"/>
      <c r="E34" s="146"/>
      <c r="F34" s="190"/>
      <c r="G34" s="191"/>
      <c r="H34" s="189"/>
      <c r="I34" s="17"/>
      <c r="J34" s="17"/>
      <c r="K34" s="16"/>
      <c r="L34" s="18"/>
      <c r="M34" s="18"/>
      <c r="N34" s="18"/>
      <c r="O34" s="18"/>
      <c r="P34" s="18"/>
      <c r="Q34" s="18"/>
      <c r="R34" s="16"/>
      <c r="S34" s="221"/>
      <c r="T34" s="221"/>
      <c r="U34" s="16"/>
      <c r="V34" s="19"/>
      <c r="W34" s="19"/>
      <c r="X34" s="19"/>
      <c r="Y34" s="326"/>
      <c r="Z34" s="372" t="s">
        <v>412</v>
      </c>
      <c r="AA34" s="363" t="s">
        <v>408</v>
      </c>
      <c r="AB34" s="380" t="s">
        <v>413</v>
      </c>
      <c r="AC34" s="381" t="s">
        <v>414</v>
      </c>
      <c r="AD34" s="381" t="s">
        <v>415</v>
      </c>
    </row>
    <row r="35" spans="1:30" ht="134.25" customHeight="1">
      <c r="A35" s="260">
        <v>11</v>
      </c>
      <c r="B35" s="309">
        <v>26</v>
      </c>
      <c r="C35" s="310" t="s">
        <v>285</v>
      </c>
      <c r="D35" s="311" t="s">
        <v>26</v>
      </c>
      <c r="E35" s="146">
        <v>17</v>
      </c>
      <c r="F35" s="190" t="s">
        <v>163</v>
      </c>
      <c r="G35" s="188" t="s">
        <v>189</v>
      </c>
      <c r="H35" s="189" t="s">
        <v>110</v>
      </c>
      <c r="I35" s="17">
        <v>1</v>
      </c>
      <c r="J35" s="17" t="s">
        <v>321</v>
      </c>
      <c r="K35" s="16"/>
      <c r="L35" s="18">
        <v>8</v>
      </c>
      <c r="M35" s="18">
        <v>1</v>
      </c>
      <c r="N35" s="18">
        <v>1</v>
      </c>
      <c r="O35" s="18">
        <v>1</v>
      </c>
      <c r="P35" s="18">
        <v>1</v>
      </c>
      <c r="Q35" s="18">
        <v>4</v>
      </c>
      <c r="R35" s="16" t="s">
        <v>303</v>
      </c>
      <c r="S35" s="221">
        <v>16</v>
      </c>
      <c r="T35" s="221">
        <v>40</v>
      </c>
      <c r="U35" s="16" t="s">
        <v>237</v>
      </c>
      <c r="V35" s="19"/>
      <c r="W35" s="19"/>
      <c r="X35" s="19" t="s">
        <v>8</v>
      </c>
      <c r="Y35" s="326">
        <v>67625</v>
      </c>
      <c r="Z35" s="372"/>
      <c r="AA35" s="337"/>
      <c r="AB35" s="386"/>
      <c r="AC35" s="387"/>
      <c r="AD35" s="406"/>
    </row>
    <row r="36" spans="1:30" ht="119.25" customHeight="1">
      <c r="A36" s="278">
        <v>22</v>
      </c>
      <c r="B36" s="312">
        <v>27</v>
      </c>
      <c r="C36" s="314" t="s">
        <v>285</v>
      </c>
      <c r="D36" s="315" t="s">
        <v>25</v>
      </c>
      <c r="E36" s="279">
        <v>12</v>
      </c>
      <c r="F36" s="280" t="s">
        <v>336</v>
      </c>
      <c r="G36" s="281" t="s">
        <v>194</v>
      </c>
      <c r="H36" s="282" t="s">
        <v>291</v>
      </c>
      <c r="I36" s="283">
        <v>3</v>
      </c>
      <c r="J36" s="283" t="s">
        <v>290</v>
      </c>
      <c r="K36" s="284"/>
      <c r="L36" s="285">
        <v>4</v>
      </c>
      <c r="M36" s="285"/>
      <c r="N36" s="285"/>
      <c r="O36" s="285"/>
      <c r="P36" s="285">
        <v>1</v>
      </c>
      <c r="Q36" s="285">
        <v>3</v>
      </c>
      <c r="R36" s="284" t="s">
        <v>126</v>
      </c>
      <c r="S36" s="208">
        <v>1200</v>
      </c>
      <c r="T36" s="208">
        <v>2400</v>
      </c>
      <c r="U36" s="284" t="s">
        <v>237</v>
      </c>
      <c r="V36" s="286"/>
      <c r="W36" s="286"/>
      <c r="X36" s="286" t="s">
        <v>8</v>
      </c>
      <c r="Y36" s="328">
        <f>62301+18468</f>
        <v>80769</v>
      </c>
      <c r="Z36" s="374"/>
      <c r="AA36" s="337"/>
      <c r="AB36" s="389"/>
      <c r="AC36" s="390"/>
      <c r="AD36" s="408"/>
    </row>
    <row r="37" spans="1:30" ht="40.5" customHeight="1">
      <c r="A37" s="274" t="s">
        <v>355</v>
      </c>
      <c r="B37" s="289"/>
      <c r="C37" s="275"/>
      <c r="D37" s="275"/>
      <c r="E37" s="275"/>
      <c r="F37" s="275"/>
      <c r="G37" s="275"/>
      <c r="H37" s="275"/>
      <c r="I37" s="275"/>
      <c r="J37" s="275"/>
      <c r="K37" s="275"/>
      <c r="L37" s="276"/>
      <c r="M37" s="276"/>
      <c r="N37" s="276"/>
      <c r="O37" s="276"/>
      <c r="P37" s="276"/>
      <c r="Q37" s="276"/>
      <c r="R37" s="275"/>
      <c r="S37" s="275"/>
      <c r="T37" s="275"/>
      <c r="U37" s="275"/>
      <c r="V37" s="275"/>
      <c r="W37" s="275"/>
      <c r="X37" s="275"/>
      <c r="Y37" s="277">
        <f>SUM(Y38:Y56)</f>
        <v>3118894</v>
      </c>
      <c r="Z37" s="277"/>
      <c r="AA37" s="338"/>
      <c r="AB37" s="391"/>
      <c r="AC37" s="392"/>
      <c r="AD37" s="404"/>
    </row>
    <row r="38" spans="1:30" s="228" customFormat="1" ht="113.25" customHeight="1">
      <c r="A38" s="175">
        <v>29</v>
      </c>
      <c r="B38" s="306">
        <v>28</v>
      </c>
      <c r="C38" s="316" t="s">
        <v>295</v>
      </c>
      <c r="D38" s="316" t="s">
        <v>32</v>
      </c>
      <c r="E38" s="201">
        <v>49</v>
      </c>
      <c r="F38" s="202" t="s">
        <v>188</v>
      </c>
      <c r="G38" s="202" t="s">
        <v>221</v>
      </c>
      <c r="H38" s="231" t="s">
        <v>153</v>
      </c>
      <c r="I38" s="237">
        <v>1</v>
      </c>
      <c r="J38" s="237" t="s">
        <v>323</v>
      </c>
      <c r="K38" s="235"/>
      <c r="L38" s="287">
        <v>5</v>
      </c>
      <c r="M38" s="287">
        <v>1</v>
      </c>
      <c r="N38" s="287">
        <v>1</v>
      </c>
      <c r="O38" s="287">
        <v>1</v>
      </c>
      <c r="P38" s="287">
        <v>1</v>
      </c>
      <c r="Q38" s="287">
        <v>1</v>
      </c>
      <c r="R38" s="235" t="s">
        <v>263</v>
      </c>
      <c r="S38" s="288">
        <v>21</v>
      </c>
      <c r="T38" s="288">
        <v>40</v>
      </c>
      <c r="U38" s="235" t="s">
        <v>264</v>
      </c>
      <c r="V38" s="236"/>
      <c r="W38" s="236"/>
      <c r="X38" s="87" t="s">
        <v>8</v>
      </c>
      <c r="Y38" s="330">
        <v>24510</v>
      </c>
      <c r="Z38" s="373"/>
      <c r="AA38" s="352"/>
      <c r="AB38" s="393"/>
      <c r="AC38" s="394"/>
      <c r="AD38" s="409"/>
    </row>
    <row r="39" spans="1:30" ht="135" customHeight="1">
      <c r="A39" s="259">
        <v>31</v>
      </c>
      <c r="B39" s="306">
        <v>29</v>
      </c>
      <c r="C39" s="307" t="s">
        <v>295</v>
      </c>
      <c r="D39" s="308" t="s">
        <v>32</v>
      </c>
      <c r="E39" s="201" t="s">
        <v>72</v>
      </c>
      <c r="F39" s="202" t="s">
        <v>348</v>
      </c>
      <c r="G39" s="203" t="s">
        <v>222</v>
      </c>
      <c r="H39" s="204" t="s">
        <v>280</v>
      </c>
      <c r="I39" s="237" t="s">
        <v>236</v>
      </c>
      <c r="J39" s="85" t="s">
        <v>236</v>
      </c>
      <c r="K39" s="85" t="s">
        <v>236</v>
      </c>
      <c r="L39" s="86">
        <v>0</v>
      </c>
      <c r="M39" s="86">
        <v>0</v>
      </c>
      <c r="N39" s="86">
        <v>0</v>
      </c>
      <c r="O39" s="86">
        <v>0</v>
      </c>
      <c r="P39" s="86">
        <v>0</v>
      </c>
      <c r="Q39" s="86">
        <v>0</v>
      </c>
      <c r="R39" s="85" t="s">
        <v>236</v>
      </c>
      <c r="S39" s="233" t="s">
        <v>236</v>
      </c>
      <c r="T39" s="233" t="s">
        <v>236</v>
      </c>
      <c r="U39" s="85" t="s">
        <v>236</v>
      </c>
      <c r="V39" s="87" t="s">
        <v>8</v>
      </c>
      <c r="W39" s="87"/>
      <c r="X39" s="87"/>
      <c r="Y39" s="330">
        <v>4952</v>
      </c>
      <c r="Z39" s="373"/>
      <c r="AA39" s="352"/>
      <c r="AB39" s="395"/>
      <c r="AC39" s="396"/>
      <c r="AD39" s="409"/>
    </row>
    <row r="40" spans="1:30" ht="133.5" customHeight="1">
      <c r="A40" s="260">
        <v>32</v>
      </c>
      <c r="B40" s="309">
        <v>30</v>
      </c>
      <c r="C40" s="310" t="s">
        <v>295</v>
      </c>
      <c r="D40" s="311" t="s">
        <v>32</v>
      </c>
      <c r="E40" s="201" t="s">
        <v>72</v>
      </c>
      <c r="F40" s="187" t="s">
        <v>349</v>
      </c>
      <c r="G40" s="188" t="s">
        <v>223</v>
      </c>
      <c r="H40" s="204" t="s">
        <v>280</v>
      </c>
      <c r="I40" s="84" t="s">
        <v>236</v>
      </c>
      <c r="J40" s="85" t="s">
        <v>236</v>
      </c>
      <c r="K40" s="85" t="s">
        <v>236</v>
      </c>
      <c r="L40" s="86">
        <v>0</v>
      </c>
      <c r="M40" s="86">
        <v>0</v>
      </c>
      <c r="N40" s="86">
        <v>0</v>
      </c>
      <c r="O40" s="86">
        <v>0</v>
      </c>
      <c r="P40" s="86">
        <v>0</v>
      </c>
      <c r="Q40" s="86">
        <v>0</v>
      </c>
      <c r="R40" s="85" t="s">
        <v>236</v>
      </c>
      <c r="S40" s="221" t="s">
        <v>236</v>
      </c>
      <c r="T40" s="221" t="s">
        <v>236</v>
      </c>
      <c r="U40" s="85" t="s">
        <v>236</v>
      </c>
      <c r="V40" s="87"/>
      <c r="W40" s="87"/>
      <c r="X40" s="87" t="s">
        <v>8</v>
      </c>
      <c r="Y40" s="327">
        <v>437521</v>
      </c>
      <c r="Z40" s="373"/>
      <c r="AA40" s="352"/>
      <c r="AB40" s="395"/>
      <c r="AC40" s="396"/>
      <c r="AD40" s="409"/>
    </row>
    <row r="41" spans="1:30" ht="127.5" customHeight="1">
      <c r="A41" s="260">
        <v>33</v>
      </c>
      <c r="B41" s="309">
        <v>31</v>
      </c>
      <c r="C41" s="310" t="s">
        <v>295</v>
      </c>
      <c r="D41" s="311" t="s">
        <v>28</v>
      </c>
      <c r="E41" s="205" t="s">
        <v>69</v>
      </c>
      <c r="F41" s="187" t="s">
        <v>338</v>
      </c>
      <c r="G41" s="188" t="s">
        <v>213</v>
      </c>
      <c r="H41" s="189" t="s">
        <v>281</v>
      </c>
      <c r="I41" s="17" t="s">
        <v>236</v>
      </c>
      <c r="J41" s="17" t="s">
        <v>236</v>
      </c>
      <c r="K41" s="17" t="s">
        <v>236</v>
      </c>
      <c r="L41" s="18">
        <v>0</v>
      </c>
      <c r="M41" s="18">
        <v>0</v>
      </c>
      <c r="N41" s="18">
        <v>0</v>
      </c>
      <c r="O41" s="18">
        <v>0</v>
      </c>
      <c r="P41" s="18">
        <v>0</v>
      </c>
      <c r="Q41" s="18">
        <v>0</v>
      </c>
      <c r="R41" s="17" t="s">
        <v>236</v>
      </c>
      <c r="S41" s="221" t="s">
        <v>236</v>
      </c>
      <c r="T41" s="221" t="s">
        <v>236</v>
      </c>
      <c r="U41" s="17" t="s">
        <v>236</v>
      </c>
      <c r="V41" s="19"/>
      <c r="W41" s="19"/>
      <c r="X41" s="19" t="s">
        <v>8</v>
      </c>
      <c r="Y41" s="326">
        <v>52774</v>
      </c>
      <c r="Z41" s="372" t="s">
        <v>423</v>
      </c>
      <c r="AA41" s="337" t="s">
        <v>388</v>
      </c>
      <c r="AB41" s="382" t="s">
        <v>425</v>
      </c>
      <c r="AC41" s="396"/>
      <c r="AD41" s="410"/>
    </row>
    <row r="42" spans="1:30" ht="125.25" customHeight="1">
      <c r="A42" s="260">
        <v>34</v>
      </c>
      <c r="B42" s="309">
        <v>32</v>
      </c>
      <c r="C42" s="310" t="s">
        <v>295</v>
      </c>
      <c r="D42" s="311" t="s">
        <v>28</v>
      </c>
      <c r="E42" s="201" t="s">
        <v>69</v>
      </c>
      <c r="F42" s="202" t="s">
        <v>339</v>
      </c>
      <c r="G42" s="187" t="s">
        <v>214</v>
      </c>
      <c r="H42" s="189" t="s">
        <v>281</v>
      </c>
      <c r="I42" s="24" t="s">
        <v>236</v>
      </c>
      <c r="J42" s="24" t="s">
        <v>236</v>
      </c>
      <c r="K42" s="24" t="s">
        <v>236</v>
      </c>
      <c r="L42" s="25" t="s">
        <v>236</v>
      </c>
      <c r="M42" s="25">
        <v>0</v>
      </c>
      <c r="N42" s="25">
        <v>0</v>
      </c>
      <c r="O42" s="25">
        <v>0</v>
      </c>
      <c r="P42" s="25">
        <v>0</v>
      </c>
      <c r="Q42" s="25" t="s">
        <v>236</v>
      </c>
      <c r="R42" s="24" t="s">
        <v>236</v>
      </c>
      <c r="S42" s="221" t="s">
        <v>236</v>
      </c>
      <c r="T42" s="221" t="s">
        <v>236</v>
      </c>
      <c r="U42" s="24" t="s">
        <v>236</v>
      </c>
      <c r="V42" s="26"/>
      <c r="W42" s="26"/>
      <c r="X42" s="26" t="s">
        <v>8</v>
      </c>
      <c r="Y42" s="326">
        <v>56096</v>
      </c>
      <c r="Z42" s="372"/>
      <c r="AA42" s="352"/>
      <c r="AB42" s="395"/>
      <c r="AC42" s="396"/>
      <c r="AD42" s="410"/>
    </row>
    <row r="43" spans="1:30" ht="126" customHeight="1">
      <c r="A43" s="260">
        <v>35</v>
      </c>
      <c r="B43" s="309">
        <v>33</v>
      </c>
      <c r="C43" s="310" t="s">
        <v>295</v>
      </c>
      <c r="D43" s="311" t="s">
        <v>29</v>
      </c>
      <c r="E43" s="205" t="s">
        <v>70</v>
      </c>
      <c r="F43" s="187" t="s">
        <v>340</v>
      </c>
      <c r="G43" s="188" t="s">
        <v>215</v>
      </c>
      <c r="H43" s="189" t="s">
        <v>281</v>
      </c>
      <c r="I43" s="17" t="s">
        <v>236</v>
      </c>
      <c r="J43" s="17" t="s">
        <v>236</v>
      </c>
      <c r="K43" s="17" t="s">
        <v>236</v>
      </c>
      <c r="L43" s="18" t="s">
        <v>236</v>
      </c>
      <c r="M43" s="18" t="s">
        <v>236</v>
      </c>
      <c r="N43" s="18">
        <v>0</v>
      </c>
      <c r="O43" s="18">
        <v>0</v>
      </c>
      <c r="P43" s="18">
        <v>0</v>
      </c>
      <c r="Q43" s="18" t="s">
        <v>236</v>
      </c>
      <c r="R43" s="17" t="s">
        <v>236</v>
      </c>
      <c r="S43" s="221" t="s">
        <v>236</v>
      </c>
      <c r="T43" s="221" t="s">
        <v>236</v>
      </c>
      <c r="U43" s="17" t="s">
        <v>236</v>
      </c>
      <c r="V43" s="19"/>
      <c r="W43" s="19"/>
      <c r="X43" s="19" t="s">
        <v>8</v>
      </c>
      <c r="Y43" s="326">
        <v>119002</v>
      </c>
      <c r="Z43" s="372"/>
      <c r="AA43" s="352"/>
      <c r="AB43" s="395"/>
      <c r="AC43" s="396"/>
      <c r="AD43" s="410"/>
    </row>
    <row r="44" spans="1:30" ht="106.5" customHeight="1">
      <c r="A44" s="260">
        <v>36</v>
      </c>
      <c r="B44" s="309">
        <v>34</v>
      </c>
      <c r="C44" s="310" t="s">
        <v>295</v>
      </c>
      <c r="D44" s="311" t="s">
        <v>29</v>
      </c>
      <c r="E44" s="201" t="s">
        <v>19</v>
      </c>
      <c r="F44" s="187" t="s">
        <v>329</v>
      </c>
      <c r="G44" s="203" t="s">
        <v>216</v>
      </c>
      <c r="H44" s="200" t="s">
        <v>149</v>
      </c>
      <c r="I44" s="24">
        <v>1</v>
      </c>
      <c r="J44" s="24" t="s">
        <v>322</v>
      </c>
      <c r="K44" s="23"/>
      <c r="L44" s="25">
        <v>3</v>
      </c>
      <c r="M44" s="25">
        <v>1</v>
      </c>
      <c r="N44" s="25"/>
      <c r="O44" s="25"/>
      <c r="P44" s="25">
        <v>1</v>
      </c>
      <c r="Q44" s="25">
        <v>1</v>
      </c>
      <c r="R44" s="23" t="s">
        <v>331</v>
      </c>
      <c r="S44" s="221">
        <v>182</v>
      </c>
      <c r="T44" s="221">
        <v>210</v>
      </c>
      <c r="U44" s="23" t="s">
        <v>245</v>
      </c>
      <c r="V44" s="26"/>
      <c r="W44" s="26"/>
      <c r="X44" s="26" t="s">
        <v>8</v>
      </c>
      <c r="Y44" s="326">
        <v>2700</v>
      </c>
      <c r="Z44" s="372"/>
      <c r="AA44" s="352"/>
      <c r="AB44" s="395"/>
      <c r="AC44" s="396"/>
      <c r="AD44" s="410"/>
    </row>
    <row r="45" spans="1:30" ht="127.5" customHeight="1">
      <c r="A45" s="260">
        <v>37</v>
      </c>
      <c r="B45" s="309">
        <v>35</v>
      </c>
      <c r="C45" s="310" t="s">
        <v>295</v>
      </c>
      <c r="D45" s="311" t="s">
        <v>30</v>
      </c>
      <c r="E45" s="201" t="s">
        <v>150</v>
      </c>
      <c r="F45" s="202" t="s">
        <v>341</v>
      </c>
      <c r="G45" s="203" t="s">
        <v>166</v>
      </c>
      <c r="H45" s="189" t="s">
        <v>281</v>
      </c>
      <c r="I45" s="24" t="s">
        <v>236</v>
      </c>
      <c r="J45" s="24" t="s">
        <v>236</v>
      </c>
      <c r="K45" s="24" t="s">
        <v>236</v>
      </c>
      <c r="L45" s="25" t="s">
        <v>236</v>
      </c>
      <c r="M45" s="25" t="s">
        <v>236</v>
      </c>
      <c r="N45" s="25">
        <v>0</v>
      </c>
      <c r="O45" s="25">
        <v>0</v>
      </c>
      <c r="P45" s="25">
        <v>0</v>
      </c>
      <c r="Q45" s="25" t="s">
        <v>236</v>
      </c>
      <c r="R45" s="24" t="s">
        <v>236</v>
      </c>
      <c r="S45" s="221" t="s">
        <v>236</v>
      </c>
      <c r="T45" s="221" t="s">
        <v>236</v>
      </c>
      <c r="U45" s="24" t="s">
        <v>236</v>
      </c>
      <c r="V45" s="26"/>
      <c r="W45" s="26"/>
      <c r="X45" s="26" t="s">
        <v>8</v>
      </c>
      <c r="Y45" s="326">
        <v>114610</v>
      </c>
      <c r="Z45" s="372"/>
      <c r="AA45" s="352"/>
      <c r="AB45" s="395"/>
      <c r="AC45" s="396"/>
      <c r="AD45" s="410"/>
    </row>
    <row r="46" spans="1:30" ht="120" customHeight="1">
      <c r="A46" s="260">
        <v>38</v>
      </c>
      <c r="B46" s="309">
        <v>36</v>
      </c>
      <c r="C46" s="310" t="s">
        <v>295</v>
      </c>
      <c r="D46" s="311" t="s">
        <v>31</v>
      </c>
      <c r="E46" s="205" t="s">
        <v>151</v>
      </c>
      <c r="F46" s="187" t="s">
        <v>342</v>
      </c>
      <c r="G46" s="188" t="s">
        <v>217</v>
      </c>
      <c r="H46" s="189" t="s">
        <v>281</v>
      </c>
      <c r="I46" s="17" t="s">
        <v>236</v>
      </c>
      <c r="J46" s="17" t="s">
        <v>236</v>
      </c>
      <c r="K46" s="17" t="s">
        <v>236</v>
      </c>
      <c r="L46" s="18">
        <v>0</v>
      </c>
      <c r="M46" s="18">
        <v>0</v>
      </c>
      <c r="N46" s="18">
        <v>0</v>
      </c>
      <c r="O46" s="18">
        <v>0</v>
      </c>
      <c r="P46" s="18">
        <v>0</v>
      </c>
      <c r="Q46" s="18">
        <v>0</v>
      </c>
      <c r="R46" s="17" t="s">
        <v>236</v>
      </c>
      <c r="S46" s="221" t="s">
        <v>236</v>
      </c>
      <c r="T46" s="221" t="s">
        <v>236</v>
      </c>
      <c r="U46" s="17" t="s">
        <v>236</v>
      </c>
      <c r="V46" s="19"/>
      <c r="W46" s="19"/>
      <c r="X46" s="19" t="s">
        <v>8</v>
      </c>
      <c r="Y46" s="326">
        <v>156771</v>
      </c>
      <c r="Z46" s="372"/>
      <c r="AA46" s="352"/>
      <c r="AB46" s="395"/>
      <c r="AC46" s="396"/>
      <c r="AD46" s="410"/>
    </row>
    <row r="47" spans="1:30" ht="123.75" customHeight="1">
      <c r="A47" s="261" t="s">
        <v>356</v>
      </c>
      <c r="B47" s="309">
        <v>37</v>
      </c>
      <c r="C47" s="310" t="s">
        <v>295</v>
      </c>
      <c r="D47" s="311" t="s">
        <v>31</v>
      </c>
      <c r="E47" s="205" t="s">
        <v>152</v>
      </c>
      <c r="F47" s="187" t="s">
        <v>344</v>
      </c>
      <c r="G47" s="188" t="s">
        <v>219</v>
      </c>
      <c r="H47" s="189" t="s">
        <v>281</v>
      </c>
      <c r="I47" s="17" t="s">
        <v>236</v>
      </c>
      <c r="J47" s="17" t="s">
        <v>236</v>
      </c>
      <c r="K47" s="17" t="s">
        <v>236</v>
      </c>
      <c r="L47" s="18">
        <v>0</v>
      </c>
      <c r="M47" s="18">
        <v>0</v>
      </c>
      <c r="N47" s="18">
        <v>0</v>
      </c>
      <c r="O47" s="18">
        <v>0</v>
      </c>
      <c r="P47" s="18">
        <v>0</v>
      </c>
      <c r="Q47" s="18">
        <v>0</v>
      </c>
      <c r="R47" s="17" t="s">
        <v>236</v>
      </c>
      <c r="S47" s="221" t="s">
        <v>236</v>
      </c>
      <c r="T47" s="221" t="s">
        <v>236</v>
      </c>
      <c r="U47" s="17" t="s">
        <v>236</v>
      </c>
      <c r="V47" s="19" t="s">
        <v>8</v>
      </c>
      <c r="W47" s="19" t="s">
        <v>8</v>
      </c>
      <c r="X47" s="19" t="s">
        <v>8</v>
      </c>
      <c r="Y47" s="326">
        <v>178258</v>
      </c>
      <c r="Z47" s="372"/>
      <c r="AA47" s="352"/>
      <c r="AB47" s="395"/>
      <c r="AC47" s="396"/>
      <c r="AD47" s="410"/>
    </row>
    <row r="48" spans="1:30" ht="123" customHeight="1">
      <c r="A48" s="260">
        <v>39</v>
      </c>
      <c r="B48" s="309">
        <v>38</v>
      </c>
      <c r="C48" s="310" t="s">
        <v>295</v>
      </c>
      <c r="D48" s="311" t="s">
        <v>31</v>
      </c>
      <c r="E48" s="205" t="s">
        <v>152</v>
      </c>
      <c r="F48" s="187" t="s">
        <v>345</v>
      </c>
      <c r="G48" s="188" t="s">
        <v>220</v>
      </c>
      <c r="H48" s="189" t="s">
        <v>281</v>
      </c>
      <c r="I48" s="17" t="s">
        <v>236</v>
      </c>
      <c r="J48" s="17" t="s">
        <v>236</v>
      </c>
      <c r="K48" s="17" t="s">
        <v>236</v>
      </c>
      <c r="L48" s="18">
        <v>0</v>
      </c>
      <c r="M48" s="18">
        <v>0</v>
      </c>
      <c r="N48" s="18">
        <v>0</v>
      </c>
      <c r="O48" s="18">
        <v>0</v>
      </c>
      <c r="P48" s="18">
        <v>0</v>
      </c>
      <c r="Q48" s="18">
        <v>0</v>
      </c>
      <c r="R48" s="17" t="s">
        <v>236</v>
      </c>
      <c r="S48" s="221" t="s">
        <v>236</v>
      </c>
      <c r="T48" s="221" t="s">
        <v>236</v>
      </c>
      <c r="U48" s="17" t="s">
        <v>236</v>
      </c>
      <c r="V48" s="19" t="s">
        <v>8</v>
      </c>
      <c r="W48" s="19" t="s">
        <v>8</v>
      </c>
      <c r="X48" s="19" t="s">
        <v>8</v>
      </c>
      <c r="Y48" s="326">
        <v>1020428</v>
      </c>
      <c r="Z48" s="372"/>
      <c r="AA48" s="352"/>
      <c r="AB48" s="395"/>
      <c r="AC48" s="396"/>
      <c r="AD48" s="410"/>
    </row>
    <row r="49" spans="1:32" ht="119.25" customHeight="1">
      <c r="A49" s="260">
        <v>40</v>
      </c>
      <c r="B49" s="309">
        <v>39</v>
      </c>
      <c r="C49" s="310" t="s">
        <v>295</v>
      </c>
      <c r="D49" s="311" t="s">
        <v>31</v>
      </c>
      <c r="E49" s="205" t="s">
        <v>71</v>
      </c>
      <c r="F49" s="202" t="s">
        <v>343</v>
      </c>
      <c r="G49" s="187" t="s">
        <v>218</v>
      </c>
      <c r="H49" s="189" t="s">
        <v>281</v>
      </c>
      <c r="I49" s="17" t="s">
        <v>236</v>
      </c>
      <c r="J49" s="17" t="s">
        <v>236</v>
      </c>
      <c r="K49" s="17" t="s">
        <v>236</v>
      </c>
      <c r="L49" s="18">
        <v>0</v>
      </c>
      <c r="M49" s="18">
        <v>0</v>
      </c>
      <c r="N49" s="18">
        <v>0</v>
      </c>
      <c r="O49" s="18">
        <v>0</v>
      </c>
      <c r="P49" s="18">
        <v>0</v>
      </c>
      <c r="Q49" s="18">
        <v>0</v>
      </c>
      <c r="R49" s="17" t="s">
        <v>236</v>
      </c>
      <c r="S49" s="221" t="s">
        <v>236</v>
      </c>
      <c r="T49" s="221" t="s">
        <v>236</v>
      </c>
      <c r="U49" s="17" t="s">
        <v>236</v>
      </c>
      <c r="V49" s="19"/>
      <c r="W49" s="19" t="s">
        <v>8</v>
      </c>
      <c r="X49" s="19" t="s">
        <v>8</v>
      </c>
      <c r="Y49" s="326">
        <v>38342</v>
      </c>
      <c r="Z49" s="372" t="s">
        <v>417</v>
      </c>
      <c r="AA49" s="337" t="s">
        <v>388</v>
      </c>
      <c r="AB49" s="382" t="s">
        <v>401</v>
      </c>
      <c r="AC49" s="385" t="s">
        <v>404</v>
      </c>
      <c r="AD49" s="402" t="s">
        <v>405</v>
      </c>
    </row>
    <row r="50" spans="1:32" ht="125.25" customHeight="1">
      <c r="A50" s="260">
        <v>41</v>
      </c>
      <c r="B50" s="309">
        <v>40</v>
      </c>
      <c r="C50" s="310" t="s">
        <v>295</v>
      </c>
      <c r="D50" s="311" t="s">
        <v>32</v>
      </c>
      <c r="E50" s="205" t="s">
        <v>154</v>
      </c>
      <c r="F50" s="187" t="s">
        <v>347</v>
      </c>
      <c r="G50" s="188" t="s">
        <v>225</v>
      </c>
      <c r="H50" s="189" t="s">
        <v>280</v>
      </c>
      <c r="I50" s="17" t="s">
        <v>236</v>
      </c>
      <c r="J50" s="17" t="s">
        <v>236</v>
      </c>
      <c r="K50" s="17" t="s">
        <v>236</v>
      </c>
      <c r="L50" s="18">
        <v>0</v>
      </c>
      <c r="M50" s="18">
        <v>0</v>
      </c>
      <c r="N50" s="18">
        <v>0</v>
      </c>
      <c r="O50" s="18">
        <v>0</v>
      </c>
      <c r="P50" s="18">
        <v>0</v>
      </c>
      <c r="Q50" s="18">
        <v>0</v>
      </c>
      <c r="R50" s="17" t="s">
        <v>236</v>
      </c>
      <c r="S50" s="221" t="s">
        <v>236</v>
      </c>
      <c r="T50" s="221" t="s">
        <v>236</v>
      </c>
      <c r="U50" s="17" t="s">
        <v>236</v>
      </c>
      <c r="V50" s="19"/>
      <c r="W50" s="19"/>
      <c r="X50" s="19" t="s">
        <v>8</v>
      </c>
      <c r="Y50" s="326">
        <v>46366</v>
      </c>
      <c r="Z50" s="372" t="s">
        <v>417</v>
      </c>
      <c r="AA50" s="337" t="s">
        <v>388</v>
      </c>
      <c r="AB50" s="382" t="s">
        <v>401</v>
      </c>
      <c r="AC50" s="385" t="s">
        <v>406</v>
      </c>
      <c r="AD50" s="402" t="s">
        <v>407</v>
      </c>
    </row>
    <row r="51" spans="1:32" ht="110.25" customHeight="1">
      <c r="A51" s="260">
        <v>42</v>
      </c>
      <c r="B51" s="309">
        <v>41</v>
      </c>
      <c r="C51" s="310" t="s">
        <v>295</v>
      </c>
      <c r="D51" s="311" t="s">
        <v>32</v>
      </c>
      <c r="E51" s="205" t="s">
        <v>73</v>
      </c>
      <c r="F51" s="187" t="s">
        <v>346</v>
      </c>
      <c r="G51" s="188" t="s">
        <v>224</v>
      </c>
      <c r="H51" s="189" t="s">
        <v>280</v>
      </c>
      <c r="I51" s="17" t="s">
        <v>236</v>
      </c>
      <c r="J51" s="17" t="s">
        <v>236</v>
      </c>
      <c r="K51" s="17" t="s">
        <v>236</v>
      </c>
      <c r="L51" s="18">
        <v>0</v>
      </c>
      <c r="M51" s="18">
        <v>0</v>
      </c>
      <c r="N51" s="18">
        <v>0</v>
      </c>
      <c r="O51" s="18">
        <v>0</v>
      </c>
      <c r="P51" s="18">
        <v>0</v>
      </c>
      <c r="Q51" s="18">
        <v>0</v>
      </c>
      <c r="R51" s="17" t="s">
        <v>236</v>
      </c>
      <c r="S51" s="221" t="s">
        <v>236</v>
      </c>
      <c r="T51" s="221" t="s">
        <v>236</v>
      </c>
      <c r="U51" s="18">
        <v>0</v>
      </c>
      <c r="V51" s="19"/>
      <c r="W51" s="19"/>
      <c r="X51" s="19" t="s">
        <v>8</v>
      </c>
      <c r="Y51" s="327">
        <v>168010</v>
      </c>
      <c r="Z51" s="373"/>
      <c r="AA51" s="352"/>
      <c r="AB51" s="395"/>
      <c r="AC51" s="396"/>
      <c r="AD51" s="410"/>
    </row>
    <row r="52" spans="1:32" ht="105.75" customHeight="1">
      <c r="A52" s="260">
        <v>44</v>
      </c>
      <c r="B52" s="309">
        <v>42</v>
      </c>
      <c r="C52" s="310" t="s">
        <v>295</v>
      </c>
      <c r="D52" s="311" t="s">
        <v>32</v>
      </c>
      <c r="E52" s="145">
        <v>54</v>
      </c>
      <c r="F52" s="187" t="s">
        <v>161</v>
      </c>
      <c r="G52" s="188" t="s">
        <v>226</v>
      </c>
      <c r="H52" s="189" t="s">
        <v>122</v>
      </c>
      <c r="I52" s="17">
        <v>1</v>
      </c>
      <c r="J52" s="17" t="s">
        <v>325</v>
      </c>
      <c r="K52" s="16"/>
      <c r="L52" s="18">
        <v>5</v>
      </c>
      <c r="M52" s="18">
        <v>1</v>
      </c>
      <c r="N52" s="18">
        <v>1</v>
      </c>
      <c r="O52" s="18">
        <v>1</v>
      </c>
      <c r="P52" s="18">
        <v>1</v>
      </c>
      <c r="Q52" s="18">
        <v>1</v>
      </c>
      <c r="R52" s="16" t="s">
        <v>126</v>
      </c>
      <c r="S52" s="224" t="s">
        <v>236</v>
      </c>
      <c r="T52" s="221">
        <v>100</v>
      </c>
      <c r="U52" s="16" t="s">
        <v>265</v>
      </c>
      <c r="V52" s="19"/>
      <c r="W52" s="19"/>
      <c r="X52" s="19" t="s">
        <v>8</v>
      </c>
      <c r="Y52" s="326">
        <v>13177</v>
      </c>
      <c r="Z52" s="372"/>
      <c r="AA52" s="352"/>
      <c r="AB52" s="395"/>
      <c r="AC52" s="396"/>
      <c r="AD52" s="410"/>
    </row>
    <row r="53" spans="1:32" ht="107.25" customHeight="1">
      <c r="A53" s="260">
        <v>45</v>
      </c>
      <c r="B53" s="309">
        <v>43</v>
      </c>
      <c r="C53" s="310" t="s">
        <v>295</v>
      </c>
      <c r="D53" s="311" t="s">
        <v>32</v>
      </c>
      <c r="E53" s="145">
        <v>54</v>
      </c>
      <c r="F53" s="187" t="s">
        <v>162</v>
      </c>
      <c r="G53" s="188" t="s">
        <v>227</v>
      </c>
      <c r="H53" s="189" t="s">
        <v>122</v>
      </c>
      <c r="I53" s="17">
        <v>1</v>
      </c>
      <c r="J53" s="17" t="s">
        <v>324</v>
      </c>
      <c r="K53" s="16"/>
      <c r="L53" s="18">
        <v>1</v>
      </c>
      <c r="M53" s="18">
        <v>1</v>
      </c>
      <c r="N53" s="18"/>
      <c r="O53" s="18"/>
      <c r="P53" s="18"/>
      <c r="Q53" s="18">
        <v>0</v>
      </c>
      <c r="R53" s="16" t="s">
        <v>350</v>
      </c>
      <c r="S53" s="188" t="s">
        <v>351</v>
      </c>
      <c r="T53" s="188" t="s">
        <v>158</v>
      </c>
      <c r="U53" s="16" t="s">
        <v>265</v>
      </c>
      <c r="V53" s="19"/>
      <c r="W53" s="19"/>
      <c r="X53" s="19" t="s">
        <v>8</v>
      </c>
      <c r="Y53" s="326">
        <v>70304</v>
      </c>
      <c r="Z53" s="372"/>
      <c r="AA53" s="352"/>
      <c r="AB53" s="395"/>
      <c r="AC53" s="396"/>
      <c r="AD53" s="410"/>
    </row>
    <row r="54" spans="1:32" ht="114" customHeight="1">
      <c r="A54" s="260">
        <v>46</v>
      </c>
      <c r="B54" s="309">
        <v>44</v>
      </c>
      <c r="C54" s="310" t="s">
        <v>295</v>
      </c>
      <c r="D54" s="311" t="s">
        <v>28</v>
      </c>
      <c r="E54" s="145">
        <v>27</v>
      </c>
      <c r="F54" s="187" t="s">
        <v>147</v>
      </c>
      <c r="G54" s="188" t="s">
        <v>148</v>
      </c>
      <c r="H54" s="189" t="s">
        <v>122</v>
      </c>
      <c r="I54" s="17">
        <v>1</v>
      </c>
      <c r="J54" s="17" t="s">
        <v>261</v>
      </c>
      <c r="K54" s="16"/>
      <c r="L54" s="18">
        <v>3</v>
      </c>
      <c r="M54" s="18">
        <v>1</v>
      </c>
      <c r="N54" s="18">
        <v>1</v>
      </c>
      <c r="O54" s="18" t="s">
        <v>236</v>
      </c>
      <c r="P54" s="18" t="s">
        <v>236</v>
      </c>
      <c r="Q54" s="18">
        <v>1</v>
      </c>
      <c r="R54" s="16" t="s">
        <v>123</v>
      </c>
      <c r="S54" s="221">
        <v>0</v>
      </c>
      <c r="T54" s="221">
        <v>2</v>
      </c>
      <c r="U54" s="16" t="s">
        <v>262</v>
      </c>
      <c r="V54" s="19"/>
      <c r="W54" s="19"/>
      <c r="X54" s="19" t="s">
        <v>8</v>
      </c>
      <c r="Y54" s="326">
        <v>611</v>
      </c>
      <c r="Z54" s="372"/>
      <c r="AA54" s="352"/>
      <c r="AB54" s="395"/>
      <c r="AC54" s="396"/>
      <c r="AD54" s="410"/>
    </row>
    <row r="55" spans="1:32" ht="107.25" customHeight="1">
      <c r="A55" s="260">
        <v>47</v>
      </c>
      <c r="B55" s="309">
        <v>45</v>
      </c>
      <c r="C55" s="310" t="s">
        <v>295</v>
      </c>
      <c r="D55" s="315" t="s">
        <v>32</v>
      </c>
      <c r="E55" s="244" t="s">
        <v>20</v>
      </c>
      <c r="F55" s="207" t="s">
        <v>159</v>
      </c>
      <c r="G55" s="208" t="s">
        <v>228</v>
      </c>
      <c r="H55" s="245" t="s">
        <v>160</v>
      </c>
      <c r="I55" s="246">
        <v>1</v>
      </c>
      <c r="J55" s="246" t="s">
        <v>326</v>
      </c>
      <c r="K55" s="247"/>
      <c r="L55" s="248">
        <v>4</v>
      </c>
      <c r="M55" s="248">
        <v>1</v>
      </c>
      <c r="N55" s="248"/>
      <c r="O55" s="248">
        <v>1</v>
      </c>
      <c r="P55" s="248">
        <v>1</v>
      </c>
      <c r="Q55" s="248">
        <v>1</v>
      </c>
      <c r="R55" s="247" t="s">
        <v>304</v>
      </c>
      <c r="S55" s="249" t="s">
        <v>309</v>
      </c>
      <c r="T55" s="249">
        <v>6</v>
      </c>
      <c r="U55" s="95" t="s">
        <v>264</v>
      </c>
      <c r="V55" s="98"/>
      <c r="W55" s="98"/>
      <c r="X55" s="98" t="s">
        <v>8</v>
      </c>
      <c r="Y55" s="326">
        <v>12462</v>
      </c>
      <c r="Z55" s="372"/>
      <c r="AA55" s="352"/>
      <c r="AB55" s="395"/>
      <c r="AC55" s="396"/>
      <c r="AD55" s="410"/>
    </row>
    <row r="56" spans="1:32" ht="112.5" customHeight="1" thickBot="1">
      <c r="A56" s="262">
        <v>43</v>
      </c>
      <c r="B56" s="317">
        <v>46</v>
      </c>
      <c r="C56" s="318" t="s">
        <v>295</v>
      </c>
      <c r="D56" s="319" t="s">
        <v>32</v>
      </c>
      <c r="E56" s="214">
        <v>54</v>
      </c>
      <c r="F56" s="263" t="s">
        <v>279</v>
      </c>
      <c r="G56" s="216" t="s">
        <v>156</v>
      </c>
      <c r="H56" s="217" t="s">
        <v>153</v>
      </c>
      <c r="I56" s="127">
        <v>276</v>
      </c>
      <c r="J56" s="127" t="s">
        <v>274</v>
      </c>
      <c r="K56" s="126"/>
      <c r="L56" s="128">
        <v>3</v>
      </c>
      <c r="M56" s="128">
        <v>1</v>
      </c>
      <c r="N56" s="128"/>
      <c r="O56" s="128"/>
      <c r="P56" s="128">
        <v>1</v>
      </c>
      <c r="Q56" s="128">
        <f>L56-SUM(M56:P56)</f>
        <v>1</v>
      </c>
      <c r="R56" s="126" t="s">
        <v>276</v>
      </c>
      <c r="S56" s="264">
        <v>0.26100000000000001</v>
      </c>
      <c r="T56" s="264">
        <v>0.3</v>
      </c>
      <c r="U56" s="126" t="s">
        <v>47</v>
      </c>
      <c r="V56" s="129"/>
      <c r="W56" s="129"/>
      <c r="X56" s="129" t="s">
        <v>8</v>
      </c>
      <c r="Y56" s="331">
        <v>602000</v>
      </c>
      <c r="Z56" s="376"/>
      <c r="AA56" s="353"/>
      <c r="AB56" s="397"/>
      <c r="AC56" s="398"/>
      <c r="AD56" s="411"/>
    </row>
    <row r="57" spans="1:32" ht="32.25" customHeight="1" thickTop="1">
      <c r="A57" s="274" t="s">
        <v>369</v>
      </c>
      <c r="B57" s="289"/>
      <c r="C57" s="275"/>
      <c r="D57" s="275"/>
      <c r="E57" s="275"/>
      <c r="F57" s="275"/>
      <c r="G57" s="275"/>
      <c r="H57" s="275"/>
      <c r="I57" s="275"/>
      <c r="J57" s="275"/>
      <c r="K57" s="275"/>
      <c r="L57" s="276"/>
      <c r="M57" s="276"/>
      <c r="N57" s="276"/>
      <c r="O57" s="276"/>
      <c r="P57" s="276"/>
      <c r="Q57" s="276"/>
      <c r="R57" s="275"/>
      <c r="S57" s="275"/>
      <c r="T57" s="275"/>
      <c r="U57" s="275"/>
      <c r="V57" s="275"/>
      <c r="W57" s="275"/>
      <c r="X57" s="275"/>
      <c r="Y57" s="277">
        <f>SUM(Y58:Y60)</f>
        <v>132343</v>
      </c>
      <c r="Z57" s="362"/>
      <c r="AA57" s="338"/>
      <c r="AB57" s="412"/>
      <c r="AC57" s="390"/>
      <c r="AD57" s="404"/>
    </row>
    <row r="58" spans="1:32" ht="108.75" customHeight="1">
      <c r="A58" s="260"/>
      <c r="B58" s="309"/>
      <c r="C58" s="310" t="s">
        <v>284</v>
      </c>
      <c r="D58" s="311" t="s">
        <v>24</v>
      </c>
      <c r="E58" s="229">
        <v>1</v>
      </c>
      <c r="F58" s="190" t="s">
        <v>370</v>
      </c>
      <c r="G58" s="191" t="s">
        <v>371</v>
      </c>
      <c r="H58" s="192" t="s">
        <v>296</v>
      </c>
      <c r="I58" s="65" t="s">
        <v>283</v>
      </c>
      <c r="J58" s="65" t="s">
        <v>372</v>
      </c>
      <c r="K58" s="65" t="s">
        <v>236</v>
      </c>
      <c r="L58" s="66">
        <v>0</v>
      </c>
      <c r="M58" s="66">
        <v>0</v>
      </c>
      <c r="N58" s="66">
        <v>0</v>
      </c>
      <c r="O58" s="66">
        <v>0</v>
      </c>
      <c r="P58" s="66">
        <v>0</v>
      </c>
      <c r="Q58" s="66">
        <v>0</v>
      </c>
      <c r="R58" s="65" t="s">
        <v>236</v>
      </c>
      <c r="S58" s="234" t="s">
        <v>236</v>
      </c>
      <c r="T58" s="234" t="s">
        <v>236</v>
      </c>
      <c r="U58" s="65" t="s">
        <v>236</v>
      </c>
      <c r="V58" s="67"/>
      <c r="W58" s="67" t="s">
        <v>8</v>
      </c>
      <c r="X58" s="67" t="s">
        <v>8</v>
      </c>
      <c r="Y58" s="326">
        <v>12420</v>
      </c>
      <c r="Z58" s="372" t="s">
        <v>416</v>
      </c>
      <c r="AA58" s="337" t="s">
        <v>399</v>
      </c>
      <c r="AB58" s="382" t="s">
        <v>400</v>
      </c>
      <c r="AC58" s="399"/>
      <c r="AD58" s="413"/>
      <c r="AF58" s="48" t="s">
        <v>368</v>
      </c>
    </row>
    <row r="59" spans="1:32" ht="75.75" customHeight="1">
      <c r="A59" s="294"/>
      <c r="B59" s="320"/>
      <c r="C59" s="321" t="s">
        <v>295</v>
      </c>
      <c r="D59" s="322" t="s">
        <v>31</v>
      </c>
      <c r="E59" s="295" t="s">
        <v>152</v>
      </c>
      <c r="F59" s="296" t="s">
        <v>380</v>
      </c>
      <c r="G59" s="303" t="s">
        <v>236</v>
      </c>
      <c r="H59" s="297" t="s">
        <v>236</v>
      </c>
      <c r="I59" s="297" t="s">
        <v>236</v>
      </c>
      <c r="J59" s="297" t="s">
        <v>236</v>
      </c>
      <c r="K59" s="297" t="s">
        <v>236</v>
      </c>
      <c r="L59" s="298">
        <v>0</v>
      </c>
      <c r="M59" s="298">
        <v>0</v>
      </c>
      <c r="N59" s="298">
        <v>0</v>
      </c>
      <c r="O59" s="298">
        <v>0</v>
      </c>
      <c r="P59" s="298">
        <v>0</v>
      </c>
      <c r="Q59" s="298">
        <v>0</v>
      </c>
      <c r="R59" s="297" t="s">
        <v>236</v>
      </c>
      <c r="S59" s="299" t="s">
        <v>236</v>
      </c>
      <c r="T59" s="299" t="s">
        <v>236</v>
      </c>
      <c r="U59" s="297" t="s">
        <v>236</v>
      </c>
      <c r="V59" s="300" t="s">
        <v>8</v>
      </c>
      <c r="W59" s="300" t="s">
        <v>8</v>
      </c>
      <c r="X59" s="300" t="s">
        <v>8</v>
      </c>
      <c r="Y59" s="332">
        <v>109080</v>
      </c>
      <c r="Z59" s="377"/>
      <c r="AA59" s="339"/>
      <c r="AB59" s="348"/>
      <c r="AC59" s="349"/>
      <c r="AD59" s="344"/>
    </row>
    <row r="60" spans="1:32" ht="84.75" customHeight="1">
      <c r="A60" s="301"/>
      <c r="B60" s="320"/>
      <c r="C60" s="321" t="s">
        <v>295</v>
      </c>
      <c r="D60" s="322" t="s">
        <v>31</v>
      </c>
      <c r="E60" s="295" t="s">
        <v>71</v>
      </c>
      <c r="F60" s="302" t="s">
        <v>373</v>
      </c>
      <c r="G60" s="303" t="s">
        <v>236</v>
      </c>
      <c r="H60" s="297" t="s">
        <v>236</v>
      </c>
      <c r="I60" s="297" t="s">
        <v>236</v>
      </c>
      <c r="J60" s="297" t="s">
        <v>236</v>
      </c>
      <c r="K60" s="297" t="s">
        <v>236</v>
      </c>
      <c r="L60" s="298">
        <v>0</v>
      </c>
      <c r="M60" s="298">
        <v>0</v>
      </c>
      <c r="N60" s="298">
        <v>0</v>
      </c>
      <c r="O60" s="298">
        <v>0</v>
      </c>
      <c r="P60" s="298">
        <v>0</v>
      </c>
      <c r="Q60" s="298">
        <v>0</v>
      </c>
      <c r="R60" s="297" t="s">
        <v>236</v>
      </c>
      <c r="S60" s="299" t="s">
        <v>236</v>
      </c>
      <c r="T60" s="299" t="s">
        <v>236</v>
      </c>
      <c r="U60" s="297" t="s">
        <v>236</v>
      </c>
      <c r="V60" s="300"/>
      <c r="W60" s="300" t="s">
        <v>8</v>
      </c>
      <c r="X60" s="300" t="s">
        <v>8</v>
      </c>
      <c r="Y60" s="332">
        <v>10843</v>
      </c>
      <c r="Z60" s="377"/>
      <c r="AA60" s="339"/>
      <c r="AB60" s="350"/>
      <c r="AC60" s="351"/>
      <c r="AD60" s="345"/>
    </row>
    <row r="61" spans="1:32" ht="33.75" customHeight="1">
      <c r="A61" s="274" t="s">
        <v>374</v>
      </c>
      <c r="B61" s="289"/>
      <c r="C61" s="275"/>
      <c r="D61" s="275"/>
      <c r="E61" s="275"/>
      <c r="F61" s="275"/>
      <c r="G61" s="275"/>
      <c r="H61" s="275"/>
      <c r="I61" s="275"/>
      <c r="J61" s="275"/>
      <c r="K61" s="275"/>
      <c r="L61" s="276"/>
      <c r="M61" s="276"/>
      <c r="N61" s="276"/>
      <c r="O61" s="276"/>
      <c r="P61" s="276"/>
      <c r="Q61" s="276"/>
      <c r="R61" s="275"/>
      <c r="S61" s="275"/>
      <c r="T61" s="275"/>
      <c r="U61" s="275"/>
      <c r="V61" s="275"/>
      <c r="W61" s="275"/>
      <c r="X61" s="275"/>
      <c r="Y61" s="277">
        <f>SUM(Y62:Y81)</f>
        <v>87996</v>
      </c>
      <c r="Z61" s="362"/>
      <c r="AA61" s="338"/>
      <c r="AB61" s="342"/>
      <c r="AC61" s="343"/>
      <c r="AD61" s="356"/>
    </row>
    <row r="62" spans="1:32" ht="102" customHeight="1">
      <c r="A62" s="260"/>
      <c r="B62" s="309"/>
      <c r="C62" s="310" t="s">
        <v>284</v>
      </c>
      <c r="D62" s="311" t="s">
        <v>24</v>
      </c>
      <c r="E62" s="229">
        <v>1</v>
      </c>
      <c r="F62" s="190" t="s">
        <v>379</v>
      </c>
      <c r="G62" s="191" t="s">
        <v>375</v>
      </c>
      <c r="H62" s="192" t="s">
        <v>377</v>
      </c>
      <c r="I62" s="65">
        <v>5</v>
      </c>
      <c r="J62" s="65" t="s">
        <v>376</v>
      </c>
      <c r="K62" s="65" t="s">
        <v>236</v>
      </c>
      <c r="L62" s="66">
        <v>0</v>
      </c>
      <c r="M62" s="66">
        <v>0</v>
      </c>
      <c r="N62" s="66">
        <v>0</v>
      </c>
      <c r="O62" s="66">
        <v>0</v>
      </c>
      <c r="P62" s="66">
        <v>0</v>
      </c>
      <c r="Q62" s="66">
        <v>0</v>
      </c>
      <c r="R62" s="65" t="s">
        <v>378</v>
      </c>
      <c r="S62" s="234" t="s">
        <v>236</v>
      </c>
      <c r="T62" s="234">
        <v>5</v>
      </c>
      <c r="U62" s="65" t="s">
        <v>236</v>
      </c>
      <c r="V62" s="67"/>
      <c r="W62" s="67" t="s">
        <v>8</v>
      </c>
      <c r="X62" s="67" t="s">
        <v>8</v>
      </c>
      <c r="Y62" s="326">
        <v>87996</v>
      </c>
      <c r="Z62" s="372"/>
      <c r="AA62" s="337"/>
      <c r="AB62" s="340"/>
      <c r="AC62" s="341"/>
      <c r="AD62" s="357"/>
      <c r="AF62" s="48" t="s">
        <v>368</v>
      </c>
    </row>
    <row r="64" spans="1:32" ht="16.5" thickBot="1"/>
    <row r="65" spans="2:29">
      <c r="B65" s="415" t="s">
        <v>426</v>
      </c>
      <c r="C65" s="416"/>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7"/>
    </row>
    <row r="66" spans="2:29">
      <c r="B66" s="418"/>
      <c r="C66" s="419"/>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20"/>
    </row>
    <row r="67" spans="2:29">
      <c r="B67" s="418"/>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20"/>
    </row>
    <row r="68" spans="2:29">
      <c r="B68" s="418"/>
      <c r="C68" s="419"/>
      <c r="D68" s="419"/>
      <c r="E68" s="419"/>
      <c r="F68" s="419"/>
      <c r="G68" s="419"/>
      <c r="H68" s="419"/>
      <c r="I68" s="419"/>
      <c r="J68" s="419"/>
      <c r="K68" s="419"/>
      <c r="L68" s="419"/>
      <c r="M68" s="419"/>
      <c r="N68" s="419"/>
      <c r="O68" s="419"/>
      <c r="P68" s="419"/>
      <c r="Q68" s="419"/>
      <c r="R68" s="419"/>
      <c r="S68" s="419"/>
      <c r="T68" s="419"/>
      <c r="U68" s="419"/>
      <c r="V68" s="419"/>
      <c r="W68" s="419"/>
      <c r="X68" s="419"/>
      <c r="Y68" s="419"/>
      <c r="Z68" s="419"/>
      <c r="AA68" s="419"/>
      <c r="AB68" s="419"/>
      <c r="AC68" s="420"/>
    </row>
    <row r="69" spans="2:29">
      <c r="B69" s="418"/>
      <c r="C69" s="419"/>
      <c r="D69" s="419"/>
      <c r="E69" s="419"/>
      <c r="F69" s="419"/>
      <c r="G69" s="419"/>
      <c r="H69" s="419"/>
      <c r="I69" s="419"/>
      <c r="J69" s="419"/>
      <c r="K69" s="419"/>
      <c r="L69" s="419"/>
      <c r="M69" s="419"/>
      <c r="N69" s="419"/>
      <c r="O69" s="419"/>
      <c r="P69" s="419"/>
      <c r="Q69" s="419"/>
      <c r="R69" s="419"/>
      <c r="S69" s="419"/>
      <c r="T69" s="419"/>
      <c r="U69" s="419"/>
      <c r="V69" s="419"/>
      <c r="W69" s="419"/>
      <c r="X69" s="419"/>
      <c r="Y69" s="419"/>
      <c r="Z69" s="419"/>
      <c r="AA69" s="419"/>
      <c r="AB69" s="419"/>
      <c r="AC69" s="420"/>
    </row>
    <row r="70" spans="2:29">
      <c r="B70" s="418"/>
      <c r="C70" s="419"/>
      <c r="D70" s="419"/>
      <c r="E70" s="419"/>
      <c r="F70" s="419"/>
      <c r="G70" s="419"/>
      <c r="H70" s="419"/>
      <c r="I70" s="419"/>
      <c r="J70" s="419"/>
      <c r="K70" s="419"/>
      <c r="L70" s="419"/>
      <c r="M70" s="419"/>
      <c r="N70" s="419"/>
      <c r="O70" s="419"/>
      <c r="P70" s="419"/>
      <c r="Q70" s="419"/>
      <c r="R70" s="419"/>
      <c r="S70" s="419"/>
      <c r="T70" s="419"/>
      <c r="U70" s="419"/>
      <c r="V70" s="419"/>
      <c r="W70" s="419"/>
      <c r="X70" s="419"/>
      <c r="Y70" s="419"/>
      <c r="Z70" s="419"/>
      <c r="AA70" s="419"/>
      <c r="AB70" s="419"/>
      <c r="AC70" s="420"/>
    </row>
    <row r="71" spans="2:29">
      <c r="B71" s="418"/>
      <c r="C71" s="419"/>
      <c r="D71" s="419"/>
      <c r="E71" s="419"/>
      <c r="F71" s="419"/>
      <c r="G71" s="419"/>
      <c r="H71" s="419"/>
      <c r="I71" s="419"/>
      <c r="J71" s="419"/>
      <c r="K71" s="419"/>
      <c r="L71" s="419"/>
      <c r="M71" s="419"/>
      <c r="N71" s="419"/>
      <c r="O71" s="419"/>
      <c r="P71" s="419"/>
      <c r="Q71" s="419"/>
      <c r="R71" s="419"/>
      <c r="S71" s="419"/>
      <c r="T71" s="419"/>
      <c r="U71" s="419"/>
      <c r="V71" s="419"/>
      <c r="W71" s="419"/>
      <c r="X71" s="419"/>
      <c r="Y71" s="419"/>
      <c r="Z71" s="419"/>
      <c r="AA71" s="419"/>
      <c r="AB71" s="419"/>
      <c r="AC71" s="420"/>
    </row>
    <row r="72" spans="2:29">
      <c r="B72" s="418"/>
      <c r="C72" s="419"/>
      <c r="D72" s="419"/>
      <c r="E72" s="419"/>
      <c r="F72" s="419"/>
      <c r="G72" s="419"/>
      <c r="H72" s="419"/>
      <c r="I72" s="419"/>
      <c r="J72" s="419"/>
      <c r="K72" s="419"/>
      <c r="L72" s="419"/>
      <c r="M72" s="419"/>
      <c r="N72" s="419"/>
      <c r="O72" s="419"/>
      <c r="P72" s="419"/>
      <c r="Q72" s="419"/>
      <c r="R72" s="419"/>
      <c r="S72" s="419"/>
      <c r="T72" s="419"/>
      <c r="U72" s="419"/>
      <c r="V72" s="419"/>
      <c r="W72" s="419"/>
      <c r="X72" s="419"/>
      <c r="Y72" s="419"/>
      <c r="Z72" s="419"/>
      <c r="AA72" s="419"/>
      <c r="AB72" s="419"/>
      <c r="AC72" s="420"/>
    </row>
    <row r="73" spans="2:29">
      <c r="B73" s="418"/>
      <c r="C73" s="419"/>
      <c r="D73" s="419"/>
      <c r="E73" s="419"/>
      <c r="F73" s="419"/>
      <c r="G73" s="419"/>
      <c r="H73" s="419"/>
      <c r="I73" s="419"/>
      <c r="J73" s="419"/>
      <c r="K73" s="419"/>
      <c r="L73" s="419"/>
      <c r="M73" s="419"/>
      <c r="N73" s="419"/>
      <c r="O73" s="419"/>
      <c r="P73" s="419"/>
      <c r="Q73" s="419"/>
      <c r="R73" s="419"/>
      <c r="S73" s="419"/>
      <c r="T73" s="419"/>
      <c r="U73" s="419"/>
      <c r="V73" s="419"/>
      <c r="W73" s="419"/>
      <c r="X73" s="419"/>
      <c r="Y73" s="419"/>
      <c r="Z73" s="419"/>
      <c r="AA73" s="419"/>
      <c r="AB73" s="419"/>
      <c r="AC73" s="420"/>
    </row>
    <row r="74" spans="2:29">
      <c r="B74" s="418"/>
      <c r="C74" s="419"/>
      <c r="D74" s="419"/>
      <c r="E74" s="419"/>
      <c r="F74" s="419"/>
      <c r="G74" s="419"/>
      <c r="H74" s="419"/>
      <c r="I74" s="419"/>
      <c r="J74" s="419"/>
      <c r="K74" s="419"/>
      <c r="L74" s="419"/>
      <c r="M74" s="419"/>
      <c r="N74" s="419"/>
      <c r="O74" s="419"/>
      <c r="P74" s="419"/>
      <c r="Q74" s="419"/>
      <c r="R74" s="419"/>
      <c r="S74" s="419"/>
      <c r="T74" s="419"/>
      <c r="U74" s="419"/>
      <c r="V74" s="419"/>
      <c r="W74" s="419"/>
      <c r="X74" s="419"/>
      <c r="Y74" s="419"/>
      <c r="Z74" s="419"/>
      <c r="AA74" s="419"/>
      <c r="AB74" s="419"/>
      <c r="AC74" s="420"/>
    </row>
    <row r="75" spans="2:29">
      <c r="B75" s="418"/>
      <c r="C75" s="419"/>
      <c r="D75" s="419"/>
      <c r="E75" s="419"/>
      <c r="F75" s="419"/>
      <c r="G75" s="419"/>
      <c r="H75" s="419"/>
      <c r="I75" s="419"/>
      <c r="J75" s="419"/>
      <c r="K75" s="419"/>
      <c r="L75" s="419"/>
      <c r="M75" s="419"/>
      <c r="N75" s="419"/>
      <c r="O75" s="419"/>
      <c r="P75" s="419"/>
      <c r="Q75" s="419"/>
      <c r="R75" s="419"/>
      <c r="S75" s="419"/>
      <c r="T75" s="419"/>
      <c r="U75" s="419"/>
      <c r="V75" s="419"/>
      <c r="W75" s="419"/>
      <c r="X75" s="419"/>
      <c r="Y75" s="419"/>
      <c r="Z75" s="419"/>
      <c r="AA75" s="419"/>
      <c r="AB75" s="419"/>
      <c r="AC75" s="420"/>
    </row>
    <row r="76" spans="2:29">
      <c r="B76" s="418"/>
      <c r="C76" s="419"/>
      <c r="D76" s="419"/>
      <c r="E76" s="419"/>
      <c r="F76" s="419"/>
      <c r="G76" s="419"/>
      <c r="H76" s="419"/>
      <c r="I76" s="419"/>
      <c r="J76" s="419"/>
      <c r="K76" s="419"/>
      <c r="L76" s="419"/>
      <c r="M76" s="419"/>
      <c r="N76" s="419"/>
      <c r="O76" s="419"/>
      <c r="P76" s="419"/>
      <c r="Q76" s="419"/>
      <c r="R76" s="419"/>
      <c r="S76" s="419"/>
      <c r="T76" s="419"/>
      <c r="U76" s="419"/>
      <c r="V76" s="419"/>
      <c r="W76" s="419"/>
      <c r="X76" s="419"/>
      <c r="Y76" s="419"/>
      <c r="Z76" s="419"/>
      <c r="AA76" s="419"/>
      <c r="AB76" s="419"/>
      <c r="AC76" s="420"/>
    </row>
    <row r="77" spans="2:29">
      <c r="B77" s="418"/>
      <c r="C77" s="419"/>
      <c r="D77" s="419"/>
      <c r="E77" s="419"/>
      <c r="F77" s="419"/>
      <c r="G77" s="419"/>
      <c r="H77" s="419"/>
      <c r="I77" s="419"/>
      <c r="J77" s="419"/>
      <c r="K77" s="419"/>
      <c r="L77" s="419"/>
      <c r="M77" s="419"/>
      <c r="N77" s="419"/>
      <c r="O77" s="419"/>
      <c r="P77" s="419"/>
      <c r="Q77" s="419"/>
      <c r="R77" s="419"/>
      <c r="S77" s="419"/>
      <c r="T77" s="419"/>
      <c r="U77" s="419"/>
      <c r="V77" s="419"/>
      <c r="W77" s="419"/>
      <c r="X77" s="419"/>
      <c r="Y77" s="419"/>
      <c r="Z77" s="419"/>
      <c r="AA77" s="419"/>
      <c r="AB77" s="419"/>
      <c r="AC77" s="420"/>
    </row>
    <row r="78" spans="2:29">
      <c r="B78" s="418"/>
      <c r="C78" s="419"/>
      <c r="D78" s="419"/>
      <c r="E78" s="419"/>
      <c r="F78" s="419"/>
      <c r="G78" s="419"/>
      <c r="H78" s="419"/>
      <c r="I78" s="419"/>
      <c r="J78" s="419"/>
      <c r="K78" s="419"/>
      <c r="L78" s="419"/>
      <c r="M78" s="419"/>
      <c r="N78" s="419"/>
      <c r="O78" s="419"/>
      <c r="P78" s="419"/>
      <c r="Q78" s="419"/>
      <c r="R78" s="419"/>
      <c r="S78" s="419"/>
      <c r="T78" s="419"/>
      <c r="U78" s="419"/>
      <c r="V78" s="419"/>
      <c r="W78" s="419"/>
      <c r="X78" s="419"/>
      <c r="Y78" s="419"/>
      <c r="Z78" s="419"/>
      <c r="AA78" s="419"/>
      <c r="AB78" s="419"/>
      <c r="AC78" s="420"/>
    </row>
    <row r="79" spans="2:29">
      <c r="B79" s="418"/>
      <c r="C79" s="419"/>
      <c r="D79" s="419"/>
      <c r="E79" s="419"/>
      <c r="F79" s="419"/>
      <c r="G79" s="419"/>
      <c r="H79" s="419"/>
      <c r="I79" s="419"/>
      <c r="J79" s="419"/>
      <c r="K79" s="419"/>
      <c r="L79" s="419"/>
      <c r="M79" s="419"/>
      <c r="N79" s="419"/>
      <c r="O79" s="419"/>
      <c r="P79" s="419"/>
      <c r="Q79" s="419"/>
      <c r="R79" s="419"/>
      <c r="S79" s="419"/>
      <c r="T79" s="419"/>
      <c r="U79" s="419"/>
      <c r="V79" s="419"/>
      <c r="W79" s="419"/>
      <c r="X79" s="419"/>
      <c r="Y79" s="419"/>
      <c r="Z79" s="419"/>
      <c r="AA79" s="419"/>
      <c r="AB79" s="419"/>
      <c r="AC79" s="420"/>
    </row>
    <row r="80" spans="2:29">
      <c r="B80" s="418"/>
      <c r="C80" s="419"/>
      <c r="D80" s="419"/>
      <c r="E80" s="419"/>
      <c r="F80" s="419"/>
      <c r="G80" s="419"/>
      <c r="H80" s="419"/>
      <c r="I80" s="419"/>
      <c r="J80" s="419"/>
      <c r="K80" s="419"/>
      <c r="L80" s="419"/>
      <c r="M80" s="419"/>
      <c r="N80" s="419"/>
      <c r="O80" s="419"/>
      <c r="P80" s="419"/>
      <c r="Q80" s="419"/>
      <c r="R80" s="419"/>
      <c r="S80" s="419"/>
      <c r="T80" s="419"/>
      <c r="U80" s="419"/>
      <c r="V80" s="419"/>
      <c r="W80" s="419"/>
      <c r="X80" s="419"/>
      <c r="Y80" s="419"/>
      <c r="Z80" s="419"/>
      <c r="AA80" s="419"/>
      <c r="AB80" s="419"/>
      <c r="AC80" s="420"/>
    </row>
    <row r="81" spans="2:29">
      <c r="B81" s="418"/>
      <c r="C81" s="419"/>
      <c r="D81" s="419"/>
      <c r="E81" s="419"/>
      <c r="F81" s="419"/>
      <c r="G81" s="419"/>
      <c r="H81" s="419"/>
      <c r="I81" s="419"/>
      <c r="J81" s="419"/>
      <c r="K81" s="419"/>
      <c r="L81" s="419"/>
      <c r="M81" s="419"/>
      <c r="N81" s="419"/>
      <c r="O81" s="419"/>
      <c r="P81" s="419"/>
      <c r="Q81" s="419"/>
      <c r="R81" s="419"/>
      <c r="S81" s="419"/>
      <c r="T81" s="419"/>
      <c r="U81" s="419"/>
      <c r="V81" s="419"/>
      <c r="W81" s="419"/>
      <c r="X81" s="419"/>
      <c r="Y81" s="419"/>
      <c r="Z81" s="419"/>
      <c r="AA81" s="419"/>
      <c r="AB81" s="419"/>
      <c r="AC81" s="420"/>
    </row>
    <row r="82" spans="2:29" ht="16.5" thickBot="1">
      <c r="B82" s="421"/>
      <c r="C82" s="422"/>
      <c r="D82" s="422"/>
      <c r="E82" s="422"/>
      <c r="F82" s="422"/>
      <c r="G82" s="422"/>
      <c r="H82" s="422"/>
      <c r="I82" s="422"/>
      <c r="J82" s="422"/>
      <c r="K82" s="422"/>
      <c r="L82" s="422"/>
      <c r="M82" s="422"/>
      <c r="N82" s="422"/>
      <c r="O82" s="422"/>
      <c r="P82" s="422"/>
      <c r="Q82" s="422"/>
      <c r="R82" s="422"/>
      <c r="S82" s="422"/>
      <c r="T82" s="422"/>
      <c r="U82" s="422"/>
      <c r="V82" s="422"/>
      <c r="W82" s="422"/>
      <c r="X82" s="422"/>
      <c r="Y82" s="422"/>
      <c r="Z82" s="422"/>
      <c r="AA82" s="422"/>
      <c r="AB82" s="422"/>
      <c r="AC82" s="423"/>
    </row>
  </sheetData>
  <autoFilter ref="A1:A82"/>
  <mergeCells count="2">
    <mergeCell ref="AB2:AD2"/>
    <mergeCell ref="B65:AC82"/>
  </mergeCells>
  <phoneticPr fontId="6"/>
  <dataValidations count="9">
    <dataValidation type="list" allowBlank="1" showInputMessage="1" showErrorMessage="1" sqref="AA12 AA41">
      <formula1>$AE$4:$AE$7</formula1>
    </dataValidation>
    <dataValidation type="list" allowBlank="1" showInputMessage="1" showErrorMessage="1" sqref="AA6">
      <formula1>$AE6:$AE9</formula1>
    </dataValidation>
    <dataValidation type="list" allowBlank="1" showInputMessage="1" showErrorMessage="1" sqref="AA16 AA11">
      <formula1>$AE$4:$AE$8</formula1>
    </dataValidation>
    <dataValidation type="list" allowBlank="1" showInputMessage="1" showErrorMessage="1" sqref="AA5">
      <formula1>$AE5:$AE9</formula1>
    </dataValidation>
    <dataValidation type="list" allowBlank="1" showInputMessage="1" showErrorMessage="1" sqref="AA8 AA34">
      <formula1>$AE$4:$AE$9</formula1>
    </dataValidation>
    <dataValidation type="list" allowBlank="1" showInputMessage="1" showErrorMessage="1" sqref="AA4">
      <formula1>$AE4:$AE9</formula1>
    </dataValidation>
    <dataValidation type="list" allowBlank="1" showInputMessage="1" showErrorMessage="1" sqref="AA10 AA49:AA50">
      <formula1>$AE$4:$AE$10</formula1>
    </dataValidation>
    <dataValidation type="list" allowBlank="1" showInputMessage="1" showErrorMessage="1" sqref="AA9 AA7">
      <formula1>$AF7:$AF11</formula1>
    </dataValidation>
    <dataValidation type="list" allowBlank="1" showInputMessage="1" showErrorMessage="1" sqref="AB59:AC60 AA17:AA33 AA14:AA15 AA35:AA36 AA62:AC62 AA58:AA60 AA51:AA56 AA38:AA40 AA42:AA48">
      <formula1>$AF$4:$AF$10</formula1>
    </dataValidation>
  </dataValidations>
  <printOptions horizontalCentered="1"/>
  <pageMargins left="0.43307086614173229" right="0.31496062992125984" top="0.62992125984251968" bottom="0.19685039370078741" header="0.39370078740157483" footer="0.19685039370078741"/>
  <pageSetup paperSize="9" scale="50" fitToWidth="0" fitToHeight="0" orientation="landscape" r:id="rId1"/>
  <headerFooter>
    <oddFooter>&amp;R&amp;P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82"/>
  <sheetViews>
    <sheetView view="pageBreakPreview" zoomScale="70" zoomScaleNormal="70" zoomScaleSheetLayoutView="70" workbookViewId="0">
      <pane ySplit="2" topLeftCell="A3" activePane="bottomLeft" state="frozen"/>
      <selection activeCell="B1" sqref="B1"/>
      <selection pane="bottomLeft" activeCell="AD1" sqref="AD1"/>
    </sheetView>
  </sheetViews>
  <sheetFormatPr defaultRowHeight="15.75"/>
  <cols>
    <col min="1" max="1" width="5.25" style="48" customWidth="1"/>
    <col min="2" max="2" width="5.25" style="323" customWidth="1"/>
    <col min="3" max="3" width="5.75" style="323" customWidth="1"/>
    <col min="4" max="4" width="9" style="323" hidden="1" customWidth="1"/>
    <col min="5" max="5" width="5.625" style="36" hidden="1" customWidth="1"/>
    <col min="6" max="6" width="20.125" style="36" customWidth="1"/>
    <col min="7" max="7" width="39.75" style="36" customWidth="1"/>
    <col min="8" max="8" width="11.625" style="37" customWidth="1"/>
    <col min="9" max="9" width="6.375" style="38" customWidth="1"/>
    <col min="10" max="10" width="11.625" style="36" customWidth="1"/>
    <col min="11" max="11" width="14" style="36" hidden="1" customWidth="1"/>
    <col min="12" max="12" width="14" style="39" hidden="1" customWidth="1"/>
    <col min="13" max="17" width="5.625" style="39" hidden="1" customWidth="1"/>
    <col min="18" max="18" width="11.625" style="36" customWidth="1"/>
    <col min="19" max="19" width="9.625" style="36" customWidth="1"/>
    <col min="20" max="20" width="11.75" style="36" customWidth="1"/>
    <col min="21" max="21" width="11.625" style="36" hidden="1" customWidth="1"/>
    <col min="22" max="24" width="5.625" style="40" hidden="1" customWidth="1"/>
    <col min="25" max="25" width="15.625" style="41" customWidth="1"/>
    <col min="26" max="26" width="5.125" style="36" customWidth="1"/>
    <col min="27" max="27" width="18.625" style="36" customWidth="1"/>
    <col min="28" max="29" width="33.375" style="36" customWidth="1"/>
    <col min="30" max="30" width="33.375" style="48" customWidth="1"/>
    <col min="31" max="16384" width="9" style="48"/>
  </cols>
  <sheetData>
    <row r="1" spans="1:33" ht="113.25" customHeight="1" thickBot="1">
      <c r="A1" s="378" t="s">
        <v>428</v>
      </c>
      <c r="B1" s="304"/>
      <c r="C1" s="304"/>
      <c r="D1" s="305"/>
      <c r="E1" s="305"/>
      <c r="F1" s="305"/>
      <c r="G1" s="305"/>
      <c r="H1" s="239"/>
      <c r="I1" s="240"/>
      <c r="J1" s="241"/>
      <c r="K1" s="241"/>
      <c r="L1" s="242"/>
      <c r="M1" s="242"/>
      <c r="N1" s="242"/>
      <c r="O1" s="242"/>
      <c r="P1" s="242"/>
      <c r="Q1" s="242"/>
      <c r="R1" s="241"/>
      <c r="S1" s="241"/>
      <c r="T1" s="241"/>
      <c r="U1" s="241"/>
      <c r="V1" s="243"/>
      <c r="W1" s="243"/>
      <c r="X1" s="243"/>
      <c r="Y1" s="238"/>
      <c r="Z1" s="358"/>
      <c r="AA1" s="333"/>
      <c r="AB1" s="333"/>
      <c r="AC1" s="333"/>
      <c r="AD1" s="379"/>
    </row>
    <row r="2" spans="1:33" ht="61.5" customHeight="1" thickTop="1" thickBot="1">
      <c r="A2" s="255" t="s">
        <v>358</v>
      </c>
      <c r="B2" s="256" t="s">
        <v>359</v>
      </c>
      <c r="C2" s="293" t="s">
        <v>286</v>
      </c>
      <c r="D2" s="257" t="s">
        <v>23</v>
      </c>
      <c r="E2" s="256" t="s">
        <v>332</v>
      </c>
      <c r="F2" s="290" t="s">
        <v>367</v>
      </c>
      <c r="G2" s="291" t="s">
        <v>0</v>
      </c>
      <c r="H2" s="291" t="s">
        <v>35</v>
      </c>
      <c r="I2" s="291" t="s">
        <v>299</v>
      </c>
      <c r="J2" s="291" t="s">
        <v>287</v>
      </c>
      <c r="K2" s="291" t="s">
        <v>33</v>
      </c>
      <c r="L2" s="292" t="s">
        <v>37</v>
      </c>
      <c r="M2" s="292" t="s">
        <v>230</v>
      </c>
      <c r="N2" s="292" t="s">
        <v>231</v>
      </c>
      <c r="O2" s="292" t="s">
        <v>232</v>
      </c>
      <c r="P2" s="292" t="s">
        <v>233</v>
      </c>
      <c r="Q2" s="292" t="s">
        <v>234</v>
      </c>
      <c r="R2" s="291" t="s">
        <v>65</v>
      </c>
      <c r="S2" s="291" t="s">
        <v>63</v>
      </c>
      <c r="T2" s="291" t="s">
        <v>64</v>
      </c>
      <c r="U2" s="256" t="s">
        <v>43</v>
      </c>
      <c r="V2" s="169" t="s">
        <v>9</v>
      </c>
      <c r="W2" s="169" t="s">
        <v>10</v>
      </c>
      <c r="X2" s="169" t="s">
        <v>235</v>
      </c>
      <c r="Y2" s="334" t="s">
        <v>381</v>
      </c>
      <c r="Z2" s="361" t="s">
        <v>398</v>
      </c>
      <c r="AA2" s="335" t="s">
        <v>298</v>
      </c>
      <c r="AB2" s="424" t="s">
        <v>383</v>
      </c>
      <c r="AC2" s="425"/>
      <c r="AD2" s="425"/>
    </row>
    <row r="3" spans="1:33" s="112" customFormat="1" ht="30.75" customHeight="1">
      <c r="A3" s="258" t="s">
        <v>353</v>
      </c>
      <c r="B3" s="252"/>
      <c r="C3" s="250"/>
      <c r="D3" s="250"/>
      <c r="E3" s="250"/>
      <c r="F3" s="250"/>
      <c r="G3" s="250"/>
      <c r="H3" s="250"/>
      <c r="I3" s="250"/>
      <c r="J3" s="250"/>
      <c r="K3" s="250"/>
      <c r="L3" s="253"/>
      <c r="M3" s="253"/>
      <c r="N3" s="253"/>
      <c r="O3" s="253"/>
      <c r="P3" s="253"/>
      <c r="Q3" s="253"/>
      <c r="R3" s="250"/>
      <c r="S3" s="250"/>
      <c r="T3" s="250"/>
      <c r="U3" s="250"/>
      <c r="V3" s="251"/>
      <c r="W3" s="251"/>
      <c r="X3" s="251"/>
      <c r="Y3" s="254">
        <f>SUM(Y4:Y11)</f>
        <v>2327024</v>
      </c>
      <c r="Z3" s="359"/>
      <c r="AA3" s="336"/>
      <c r="AB3" s="346" t="s">
        <v>384</v>
      </c>
      <c r="AC3" s="347" t="s">
        <v>385</v>
      </c>
      <c r="AD3" s="355" t="s">
        <v>386</v>
      </c>
      <c r="AE3" s="360"/>
      <c r="AF3" s="360"/>
      <c r="AG3" s="360"/>
    </row>
    <row r="4" spans="1:33" ht="116.25" customHeight="1">
      <c r="A4" s="259">
        <v>1</v>
      </c>
      <c r="B4" s="306">
        <v>1</v>
      </c>
      <c r="C4" s="307" t="s">
        <v>284</v>
      </c>
      <c r="D4" s="308" t="s">
        <v>24</v>
      </c>
      <c r="E4" s="230">
        <v>5</v>
      </c>
      <c r="F4" s="202" t="s">
        <v>327</v>
      </c>
      <c r="G4" s="203" t="s">
        <v>190</v>
      </c>
      <c r="H4" s="231" t="s">
        <v>112</v>
      </c>
      <c r="I4" s="85">
        <v>532</v>
      </c>
      <c r="J4" s="85" t="s">
        <v>238</v>
      </c>
      <c r="K4" s="232"/>
      <c r="L4" s="86">
        <v>3</v>
      </c>
      <c r="M4" s="86">
        <v>1</v>
      </c>
      <c r="N4" s="86"/>
      <c r="O4" s="86"/>
      <c r="P4" s="86">
        <v>1</v>
      </c>
      <c r="Q4" s="86">
        <v>1</v>
      </c>
      <c r="R4" s="232" t="s">
        <v>266</v>
      </c>
      <c r="S4" s="203">
        <v>160</v>
      </c>
      <c r="T4" s="203">
        <v>1000</v>
      </c>
      <c r="U4" s="232" t="s">
        <v>267</v>
      </c>
      <c r="V4" s="87" t="s">
        <v>8</v>
      </c>
      <c r="W4" s="87" t="s">
        <v>8</v>
      </c>
      <c r="X4" s="87"/>
      <c r="Y4" s="325">
        <v>1726849</v>
      </c>
      <c r="Z4" s="372" t="s">
        <v>412</v>
      </c>
      <c r="AA4" s="363" t="s">
        <v>408</v>
      </c>
      <c r="AB4" s="380" t="s">
        <v>427</v>
      </c>
      <c r="AC4" s="381" t="s">
        <v>409</v>
      </c>
      <c r="AD4" s="381" t="s">
        <v>410</v>
      </c>
    </row>
    <row r="5" spans="1:33" ht="116.25" customHeight="1">
      <c r="A5" s="259"/>
      <c r="B5" s="306"/>
      <c r="C5" s="307"/>
      <c r="D5" s="308"/>
      <c r="E5" s="230"/>
      <c r="F5" s="202"/>
      <c r="G5" s="203"/>
      <c r="H5" s="204"/>
      <c r="I5" s="85"/>
      <c r="J5" s="85"/>
      <c r="K5" s="232"/>
      <c r="L5" s="86"/>
      <c r="M5" s="86"/>
      <c r="N5" s="86"/>
      <c r="O5" s="86"/>
      <c r="P5" s="86"/>
      <c r="Q5" s="86"/>
      <c r="R5" s="232"/>
      <c r="S5" s="203"/>
      <c r="T5" s="203"/>
      <c r="U5" s="232"/>
      <c r="V5" s="87"/>
      <c r="W5" s="87"/>
      <c r="X5" s="87"/>
      <c r="Y5" s="329"/>
      <c r="Z5" s="372" t="s">
        <v>420</v>
      </c>
      <c r="AA5" s="337" t="s">
        <v>388</v>
      </c>
      <c r="AB5" s="382" t="s">
        <v>419</v>
      </c>
      <c r="AC5" s="383"/>
      <c r="AD5" s="384"/>
    </row>
    <row r="6" spans="1:33" ht="116.25" customHeight="1">
      <c r="A6" s="259"/>
      <c r="B6" s="306"/>
      <c r="C6" s="307"/>
      <c r="D6" s="308"/>
      <c r="E6" s="230"/>
      <c r="F6" s="202"/>
      <c r="G6" s="203"/>
      <c r="H6" s="204"/>
      <c r="I6" s="85"/>
      <c r="J6" s="85"/>
      <c r="K6" s="232"/>
      <c r="L6" s="86"/>
      <c r="M6" s="86"/>
      <c r="N6" s="86"/>
      <c r="O6" s="86"/>
      <c r="P6" s="86"/>
      <c r="Q6" s="86"/>
      <c r="R6" s="232"/>
      <c r="S6" s="203"/>
      <c r="T6" s="203"/>
      <c r="U6" s="232"/>
      <c r="V6" s="87"/>
      <c r="W6" s="87"/>
      <c r="X6" s="87"/>
      <c r="Y6" s="329"/>
      <c r="Z6" s="372" t="s">
        <v>423</v>
      </c>
      <c r="AA6" s="337" t="s">
        <v>388</v>
      </c>
      <c r="AB6" s="382" t="s">
        <v>422</v>
      </c>
      <c r="AC6" s="383"/>
      <c r="AD6" s="384"/>
    </row>
    <row r="7" spans="1:33" ht="108.75" customHeight="1">
      <c r="A7" s="260">
        <v>5</v>
      </c>
      <c r="B7" s="309">
        <v>2</v>
      </c>
      <c r="C7" s="310" t="s">
        <v>284</v>
      </c>
      <c r="D7" s="311" t="s">
        <v>24</v>
      </c>
      <c r="E7" s="229">
        <v>1</v>
      </c>
      <c r="F7" s="190" t="s">
        <v>167</v>
      </c>
      <c r="G7" s="191" t="s">
        <v>269</v>
      </c>
      <c r="H7" s="192" t="s">
        <v>296</v>
      </c>
      <c r="I7" s="65" t="s">
        <v>283</v>
      </c>
      <c r="J7" s="65" t="s">
        <v>282</v>
      </c>
      <c r="K7" s="65" t="s">
        <v>236</v>
      </c>
      <c r="L7" s="66">
        <v>0</v>
      </c>
      <c r="M7" s="66">
        <v>0</v>
      </c>
      <c r="N7" s="66">
        <v>0</v>
      </c>
      <c r="O7" s="66">
        <v>0</v>
      </c>
      <c r="P7" s="66">
        <v>0</v>
      </c>
      <c r="Q7" s="66">
        <v>0</v>
      </c>
      <c r="R7" s="65" t="s">
        <v>236</v>
      </c>
      <c r="S7" s="234" t="s">
        <v>236</v>
      </c>
      <c r="T7" s="234" t="s">
        <v>236</v>
      </c>
      <c r="U7" s="65" t="s">
        <v>236</v>
      </c>
      <c r="V7" s="67"/>
      <c r="W7" s="67" t="s">
        <v>8</v>
      </c>
      <c r="X7" s="67" t="s">
        <v>8</v>
      </c>
      <c r="Y7" s="326">
        <v>300000</v>
      </c>
      <c r="Z7" s="372" t="s">
        <v>397</v>
      </c>
      <c r="AA7" s="337" t="s">
        <v>388</v>
      </c>
      <c r="AB7" s="382" t="s">
        <v>390</v>
      </c>
      <c r="AC7" s="385" t="s">
        <v>392</v>
      </c>
      <c r="AD7" s="400" t="s">
        <v>391</v>
      </c>
      <c r="AE7" s="354"/>
      <c r="AF7" s="48" t="s">
        <v>387</v>
      </c>
    </row>
    <row r="8" spans="1:33" ht="108.75" customHeight="1">
      <c r="A8" s="260"/>
      <c r="B8" s="309"/>
      <c r="C8" s="310"/>
      <c r="D8" s="311"/>
      <c r="E8" s="229"/>
      <c r="F8" s="190"/>
      <c r="G8" s="191"/>
      <c r="H8" s="192"/>
      <c r="I8" s="65"/>
      <c r="J8" s="65"/>
      <c r="K8" s="65"/>
      <c r="L8" s="66"/>
      <c r="M8" s="66"/>
      <c r="N8" s="66"/>
      <c r="O8" s="66"/>
      <c r="P8" s="66"/>
      <c r="Q8" s="66"/>
      <c r="R8" s="65"/>
      <c r="S8" s="234"/>
      <c r="T8" s="234"/>
      <c r="U8" s="65"/>
      <c r="V8" s="67"/>
      <c r="W8" s="67"/>
      <c r="X8" s="67"/>
      <c r="Y8" s="326"/>
      <c r="Z8" s="372" t="s">
        <v>418</v>
      </c>
      <c r="AA8" s="363" t="s">
        <v>408</v>
      </c>
      <c r="AB8" s="380" t="s">
        <v>411</v>
      </c>
      <c r="AC8" s="385"/>
      <c r="AD8" s="400"/>
      <c r="AE8" s="364"/>
    </row>
    <row r="9" spans="1:33" ht="119.25" customHeight="1">
      <c r="A9" s="260">
        <v>6</v>
      </c>
      <c r="B9" s="309">
        <v>3</v>
      </c>
      <c r="C9" s="310" t="s">
        <v>284</v>
      </c>
      <c r="D9" s="311" t="s">
        <v>24</v>
      </c>
      <c r="E9" s="229">
        <v>1</v>
      </c>
      <c r="F9" s="190" t="s">
        <v>270</v>
      </c>
      <c r="G9" s="324" t="s">
        <v>382</v>
      </c>
      <c r="H9" s="192" t="s">
        <v>272</v>
      </c>
      <c r="I9" s="65" t="s">
        <v>272</v>
      </c>
      <c r="J9" s="65" t="s">
        <v>272</v>
      </c>
      <c r="K9" s="65" t="s">
        <v>272</v>
      </c>
      <c r="L9" s="66">
        <v>0</v>
      </c>
      <c r="M9" s="66">
        <v>0</v>
      </c>
      <c r="N9" s="66">
        <v>0</v>
      </c>
      <c r="O9" s="66">
        <v>0</v>
      </c>
      <c r="P9" s="66">
        <v>0</v>
      </c>
      <c r="Q9" s="66">
        <f>L9-SUM(M9:P9)</f>
        <v>0</v>
      </c>
      <c r="R9" s="65" t="s">
        <v>272</v>
      </c>
      <c r="S9" s="234" t="s">
        <v>272</v>
      </c>
      <c r="T9" s="234" t="s">
        <v>272</v>
      </c>
      <c r="U9" s="65" t="s">
        <v>272</v>
      </c>
      <c r="V9" s="67"/>
      <c r="W9" s="67" t="s">
        <v>8</v>
      </c>
      <c r="X9" s="67" t="s">
        <v>273</v>
      </c>
      <c r="Y9" s="327">
        <v>46440</v>
      </c>
      <c r="Z9" s="373"/>
      <c r="AA9" s="337"/>
      <c r="AB9" s="382"/>
      <c r="AC9" s="385"/>
      <c r="AD9" s="401"/>
      <c r="AF9" s="48" t="s">
        <v>388</v>
      </c>
    </row>
    <row r="10" spans="1:33" ht="132" customHeight="1">
      <c r="A10" s="260">
        <v>8</v>
      </c>
      <c r="B10" s="309">
        <v>4</v>
      </c>
      <c r="C10" s="310" t="s">
        <v>284</v>
      </c>
      <c r="D10" s="311" t="s">
        <v>24</v>
      </c>
      <c r="E10" s="146" t="s">
        <v>1</v>
      </c>
      <c r="F10" s="187" t="s">
        <v>352</v>
      </c>
      <c r="G10" s="188" t="s">
        <v>229</v>
      </c>
      <c r="H10" s="189" t="s">
        <v>114</v>
      </c>
      <c r="I10" s="17">
        <v>2</v>
      </c>
      <c r="J10" s="17" t="s">
        <v>288</v>
      </c>
      <c r="K10" s="16"/>
      <c r="L10" s="18">
        <v>4</v>
      </c>
      <c r="M10" s="18"/>
      <c r="N10" s="18"/>
      <c r="O10" s="18"/>
      <c r="P10" s="18">
        <v>1</v>
      </c>
      <c r="Q10" s="18">
        <v>3</v>
      </c>
      <c r="R10" s="16" t="s">
        <v>239</v>
      </c>
      <c r="S10" s="221">
        <v>110</v>
      </c>
      <c r="T10" s="221">
        <v>170</v>
      </c>
      <c r="U10" s="16" t="s">
        <v>115</v>
      </c>
      <c r="V10" s="19"/>
      <c r="W10" s="19" t="s">
        <v>8</v>
      </c>
      <c r="X10" s="19" t="s">
        <v>8</v>
      </c>
      <c r="Y10" s="326">
        <f>56203-18468</f>
        <v>37735</v>
      </c>
      <c r="Z10" s="372" t="s">
        <v>417</v>
      </c>
      <c r="AA10" s="337" t="s">
        <v>388</v>
      </c>
      <c r="AB10" s="382" t="s">
        <v>401</v>
      </c>
      <c r="AC10" s="385" t="s">
        <v>402</v>
      </c>
      <c r="AD10" s="402" t="s">
        <v>403</v>
      </c>
      <c r="AF10" s="48" t="s">
        <v>389</v>
      </c>
    </row>
    <row r="11" spans="1:33" s="228" customFormat="1" ht="108.75" customHeight="1">
      <c r="A11" s="193">
        <v>2</v>
      </c>
      <c r="B11" s="312">
        <v>5</v>
      </c>
      <c r="C11" s="313" t="s">
        <v>284</v>
      </c>
      <c r="D11" s="313" t="s">
        <v>24</v>
      </c>
      <c r="E11" s="265">
        <v>4</v>
      </c>
      <c r="F11" s="266" t="s">
        <v>337</v>
      </c>
      <c r="G11" s="266" t="s">
        <v>191</v>
      </c>
      <c r="H11" s="267" t="s">
        <v>280</v>
      </c>
      <c r="I11" s="268" t="s">
        <v>236</v>
      </c>
      <c r="J11" s="268" t="s">
        <v>236</v>
      </c>
      <c r="K11" s="268" t="s">
        <v>236</v>
      </c>
      <c r="L11" s="269">
        <v>0</v>
      </c>
      <c r="M11" s="269">
        <v>0</v>
      </c>
      <c r="N11" s="269">
        <v>0</v>
      </c>
      <c r="O11" s="269">
        <v>0</v>
      </c>
      <c r="P11" s="269">
        <v>0</v>
      </c>
      <c r="Q11" s="269">
        <v>0</v>
      </c>
      <c r="R11" s="268" t="s">
        <v>236</v>
      </c>
      <c r="S11" s="270" t="s">
        <v>236</v>
      </c>
      <c r="T11" s="270" t="s">
        <v>236</v>
      </c>
      <c r="U11" s="268" t="s">
        <v>236</v>
      </c>
      <c r="V11" s="271" t="s">
        <v>8</v>
      </c>
      <c r="W11" s="271" t="s">
        <v>8</v>
      </c>
      <c r="X11" s="272"/>
      <c r="Y11" s="328">
        <v>216000</v>
      </c>
      <c r="Z11" s="374" t="s">
        <v>420</v>
      </c>
      <c r="AA11" s="337" t="s">
        <v>388</v>
      </c>
      <c r="AB11" s="382" t="s">
        <v>419</v>
      </c>
      <c r="AC11" s="385"/>
      <c r="AD11" s="403"/>
    </row>
    <row r="12" spans="1:33" s="228" customFormat="1" ht="108.75" customHeight="1">
      <c r="A12" s="193"/>
      <c r="B12" s="365"/>
      <c r="C12" s="366"/>
      <c r="D12" s="366"/>
      <c r="E12" s="367"/>
      <c r="F12" s="368"/>
      <c r="G12" s="368"/>
      <c r="H12" s="369"/>
      <c r="I12" s="240"/>
      <c r="J12" s="240"/>
      <c r="K12" s="240"/>
      <c r="L12" s="242"/>
      <c r="M12" s="242"/>
      <c r="N12" s="242"/>
      <c r="O12" s="242"/>
      <c r="P12" s="242"/>
      <c r="Q12" s="242"/>
      <c r="R12" s="240"/>
      <c r="S12" s="370"/>
      <c r="T12" s="370"/>
      <c r="U12" s="240"/>
      <c r="V12" s="243"/>
      <c r="W12" s="243"/>
      <c r="X12" s="243"/>
      <c r="Y12" s="371"/>
      <c r="Z12" s="375" t="s">
        <v>423</v>
      </c>
      <c r="AA12" s="337" t="s">
        <v>388</v>
      </c>
      <c r="AB12" s="382" t="s">
        <v>424</v>
      </c>
      <c r="AC12" s="385"/>
      <c r="AD12" s="403"/>
    </row>
    <row r="13" spans="1:33" s="228" customFormat="1" ht="36.75" customHeight="1">
      <c r="A13" s="274" t="s">
        <v>354</v>
      </c>
      <c r="B13" s="274"/>
      <c r="C13" s="275"/>
      <c r="D13" s="275"/>
      <c r="E13" s="275"/>
      <c r="F13" s="275"/>
      <c r="G13" s="275"/>
      <c r="H13" s="275"/>
      <c r="I13" s="275"/>
      <c r="J13" s="275"/>
      <c r="K13" s="275"/>
      <c r="L13" s="276"/>
      <c r="M13" s="276"/>
      <c r="N13" s="276"/>
      <c r="O13" s="276"/>
      <c r="P13" s="276"/>
      <c r="Q13" s="276"/>
      <c r="R13" s="275"/>
      <c r="S13" s="275"/>
      <c r="T13" s="275"/>
      <c r="U13" s="275"/>
      <c r="V13" s="275"/>
      <c r="W13" s="275"/>
      <c r="X13" s="275"/>
      <c r="Y13" s="277">
        <f>SUM(Y14:Y36)</f>
        <v>677888</v>
      </c>
      <c r="Z13" s="362"/>
      <c r="AA13" s="338"/>
      <c r="AB13" s="386"/>
      <c r="AC13" s="387"/>
      <c r="AD13" s="404"/>
    </row>
    <row r="14" spans="1:33" ht="118.5" customHeight="1">
      <c r="A14" s="259">
        <v>10</v>
      </c>
      <c r="B14" s="306">
        <v>6</v>
      </c>
      <c r="C14" s="307" t="s">
        <v>285</v>
      </c>
      <c r="D14" s="308" t="s">
        <v>25</v>
      </c>
      <c r="E14" s="230"/>
      <c r="F14" s="202" t="s">
        <v>121</v>
      </c>
      <c r="G14" s="203" t="s">
        <v>195</v>
      </c>
      <c r="H14" s="204" t="s">
        <v>122</v>
      </c>
      <c r="I14" s="85">
        <v>1</v>
      </c>
      <c r="J14" s="85" t="s">
        <v>242</v>
      </c>
      <c r="K14" s="232"/>
      <c r="L14" s="86">
        <v>5</v>
      </c>
      <c r="M14" s="86">
        <v>1</v>
      </c>
      <c r="N14" s="86">
        <v>1</v>
      </c>
      <c r="O14" s="86">
        <v>1</v>
      </c>
      <c r="P14" s="86">
        <v>1</v>
      </c>
      <c r="Q14" s="86">
        <v>1</v>
      </c>
      <c r="R14" s="232" t="s">
        <v>123</v>
      </c>
      <c r="S14" s="273">
        <v>1</v>
      </c>
      <c r="T14" s="233">
        <v>2</v>
      </c>
      <c r="U14" s="232" t="s">
        <v>237</v>
      </c>
      <c r="V14" s="87"/>
      <c r="W14" s="87"/>
      <c r="X14" s="87" t="s">
        <v>8</v>
      </c>
      <c r="Y14" s="329">
        <v>247</v>
      </c>
      <c r="Z14" s="372"/>
      <c r="AA14" s="337"/>
      <c r="AB14" s="386"/>
      <c r="AC14" s="387"/>
      <c r="AD14" s="405"/>
    </row>
    <row r="15" spans="1:33" ht="122.25" customHeight="1">
      <c r="A15" s="260">
        <v>12</v>
      </c>
      <c r="B15" s="309">
        <v>7</v>
      </c>
      <c r="C15" s="310" t="s">
        <v>285</v>
      </c>
      <c r="D15" s="311" t="s">
        <v>26</v>
      </c>
      <c r="E15" s="145"/>
      <c r="F15" s="187" t="s">
        <v>175</v>
      </c>
      <c r="G15" s="188" t="s">
        <v>209</v>
      </c>
      <c r="H15" s="189" t="s">
        <v>110</v>
      </c>
      <c r="I15" s="17">
        <v>1</v>
      </c>
      <c r="J15" s="17" t="s">
        <v>111</v>
      </c>
      <c r="K15" s="16"/>
      <c r="L15" s="18">
        <v>1</v>
      </c>
      <c r="M15" s="18"/>
      <c r="N15" s="18"/>
      <c r="O15" s="18"/>
      <c r="P15" s="18"/>
      <c r="Q15" s="18">
        <v>1</v>
      </c>
      <c r="R15" s="16" t="s">
        <v>142</v>
      </c>
      <c r="S15" s="221">
        <v>32</v>
      </c>
      <c r="T15" s="221">
        <v>88</v>
      </c>
      <c r="U15" s="16" t="s">
        <v>138</v>
      </c>
      <c r="V15" s="19"/>
      <c r="W15" s="19"/>
      <c r="X15" s="19" t="s">
        <v>8</v>
      </c>
      <c r="Y15" s="326">
        <v>3929</v>
      </c>
      <c r="Z15" s="372"/>
      <c r="AA15" s="337"/>
      <c r="AB15" s="386"/>
      <c r="AC15" s="387"/>
      <c r="AD15" s="406"/>
    </row>
    <row r="16" spans="1:33" ht="162.75" customHeight="1">
      <c r="A16" s="260">
        <v>13</v>
      </c>
      <c r="B16" s="309">
        <v>8</v>
      </c>
      <c r="C16" s="310" t="s">
        <v>285</v>
      </c>
      <c r="D16" s="311" t="s">
        <v>26</v>
      </c>
      <c r="E16" s="145">
        <v>18</v>
      </c>
      <c r="F16" s="187" t="s">
        <v>164</v>
      </c>
      <c r="G16" s="188" t="s">
        <v>211</v>
      </c>
      <c r="H16" s="189" t="s">
        <v>143</v>
      </c>
      <c r="I16" s="17">
        <v>1</v>
      </c>
      <c r="J16" s="17" t="s">
        <v>258</v>
      </c>
      <c r="K16" s="16"/>
      <c r="L16" s="18">
        <v>1</v>
      </c>
      <c r="M16" s="18"/>
      <c r="N16" s="18"/>
      <c r="O16" s="18"/>
      <c r="P16" s="18"/>
      <c r="Q16" s="18">
        <v>1</v>
      </c>
      <c r="R16" s="16" t="s">
        <v>142</v>
      </c>
      <c r="S16" s="221">
        <v>194</v>
      </c>
      <c r="T16" s="221">
        <v>434</v>
      </c>
      <c r="U16" s="16" t="s">
        <v>138</v>
      </c>
      <c r="V16" s="19"/>
      <c r="W16" s="19"/>
      <c r="X16" s="19" t="s">
        <v>8</v>
      </c>
      <c r="Y16" s="326">
        <v>2795</v>
      </c>
      <c r="Z16" s="372" t="s">
        <v>420</v>
      </c>
      <c r="AA16" s="337" t="s">
        <v>388</v>
      </c>
      <c r="AB16" s="382" t="s">
        <v>421</v>
      </c>
      <c r="AC16" s="387"/>
      <c r="AD16" s="406"/>
    </row>
    <row r="17" spans="1:30" ht="132" customHeight="1">
      <c r="A17" s="260">
        <v>14</v>
      </c>
      <c r="B17" s="309">
        <v>9</v>
      </c>
      <c r="C17" s="310" t="s">
        <v>285</v>
      </c>
      <c r="D17" s="311" t="s">
        <v>26</v>
      </c>
      <c r="E17" s="145"/>
      <c r="F17" s="187" t="s">
        <v>174</v>
      </c>
      <c r="G17" s="188" t="s">
        <v>208</v>
      </c>
      <c r="H17" s="189" t="s">
        <v>140</v>
      </c>
      <c r="I17" s="17">
        <v>1</v>
      </c>
      <c r="J17" s="17" t="s">
        <v>141</v>
      </c>
      <c r="K17" s="16"/>
      <c r="L17" s="18">
        <v>1</v>
      </c>
      <c r="M17" s="18"/>
      <c r="N17" s="18"/>
      <c r="O17" s="18"/>
      <c r="P17" s="18"/>
      <c r="Q17" s="18">
        <v>1</v>
      </c>
      <c r="R17" s="16" t="s">
        <v>142</v>
      </c>
      <c r="S17" s="221">
        <v>201</v>
      </c>
      <c r="T17" s="221">
        <v>301</v>
      </c>
      <c r="U17" s="16" t="s">
        <v>237</v>
      </c>
      <c r="V17" s="19"/>
      <c r="W17" s="19"/>
      <c r="X17" s="19" t="s">
        <v>8</v>
      </c>
      <c r="Y17" s="326">
        <v>3275</v>
      </c>
      <c r="Z17" s="372"/>
      <c r="AA17" s="337"/>
      <c r="AB17" s="386"/>
      <c r="AC17" s="387"/>
      <c r="AD17" s="406"/>
    </row>
    <row r="18" spans="1:30" ht="124.5" customHeight="1">
      <c r="A18" s="260">
        <v>15</v>
      </c>
      <c r="B18" s="309">
        <v>10</v>
      </c>
      <c r="C18" s="310" t="s">
        <v>285</v>
      </c>
      <c r="D18" s="311" t="s">
        <v>27</v>
      </c>
      <c r="E18" s="145">
        <v>22</v>
      </c>
      <c r="F18" s="187" t="s">
        <v>177</v>
      </c>
      <c r="G18" s="188" t="s">
        <v>212</v>
      </c>
      <c r="H18" s="189" t="s">
        <v>144</v>
      </c>
      <c r="I18" s="17">
        <v>1</v>
      </c>
      <c r="J18" s="17" t="s">
        <v>145</v>
      </c>
      <c r="K18" s="16"/>
      <c r="L18" s="18">
        <v>1</v>
      </c>
      <c r="M18" s="18"/>
      <c r="N18" s="18"/>
      <c r="O18" s="18">
        <v>1</v>
      </c>
      <c r="P18" s="18"/>
      <c r="Q18" s="18">
        <v>0</v>
      </c>
      <c r="R18" s="16" t="s">
        <v>259</v>
      </c>
      <c r="S18" s="221">
        <v>61</v>
      </c>
      <c r="T18" s="221">
        <v>68</v>
      </c>
      <c r="U18" s="16" t="s">
        <v>260</v>
      </c>
      <c r="V18" s="19"/>
      <c r="W18" s="19"/>
      <c r="X18" s="19" t="s">
        <v>8</v>
      </c>
      <c r="Y18" s="326">
        <v>8250</v>
      </c>
      <c r="Z18" s="372"/>
      <c r="AA18" s="337"/>
      <c r="AB18" s="386"/>
      <c r="AC18" s="387"/>
      <c r="AD18" s="406"/>
    </row>
    <row r="19" spans="1:30" ht="137.25" customHeight="1">
      <c r="A19" s="260">
        <v>16</v>
      </c>
      <c r="B19" s="309">
        <v>11</v>
      </c>
      <c r="C19" s="310" t="s">
        <v>285</v>
      </c>
      <c r="D19" s="311" t="s">
        <v>25</v>
      </c>
      <c r="E19" s="146"/>
      <c r="F19" s="187" t="s">
        <v>362</v>
      </c>
      <c r="G19" s="188" t="s">
        <v>198</v>
      </c>
      <c r="H19" s="189" t="s">
        <v>130</v>
      </c>
      <c r="I19" s="17">
        <v>1</v>
      </c>
      <c r="J19" s="17" t="s">
        <v>316</v>
      </c>
      <c r="K19" s="16"/>
      <c r="L19" s="18">
        <v>3</v>
      </c>
      <c r="M19" s="18">
        <v>1</v>
      </c>
      <c r="N19" s="18"/>
      <c r="O19" s="18"/>
      <c r="P19" s="18">
        <v>1</v>
      </c>
      <c r="Q19" s="18">
        <v>1</v>
      </c>
      <c r="R19" s="16" t="s">
        <v>301</v>
      </c>
      <c r="S19" s="221">
        <v>16</v>
      </c>
      <c r="T19" s="221">
        <v>60</v>
      </c>
      <c r="U19" s="16" t="s">
        <v>245</v>
      </c>
      <c r="V19" s="19"/>
      <c r="W19" s="19"/>
      <c r="X19" s="19" t="s">
        <v>8</v>
      </c>
      <c r="Y19" s="326">
        <v>5774</v>
      </c>
      <c r="Z19" s="372"/>
      <c r="AA19" s="337"/>
      <c r="AB19" s="386"/>
      <c r="AC19" s="387"/>
      <c r="AD19" s="406"/>
    </row>
    <row r="20" spans="1:30" ht="95.25" customHeight="1">
      <c r="A20" s="260">
        <v>17</v>
      </c>
      <c r="B20" s="309">
        <v>12</v>
      </c>
      <c r="C20" s="310" t="s">
        <v>285</v>
      </c>
      <c r="D20" s="311" t="s">
        <v>25</v>
      </c>
      <c r="E20" s="145">
        <v>10</v>
      </c>
      <c r="F20" s="187" t="s">
        <v>172</v>
      </c>
      <c r="G20" s="188" t="s">
        <v>204</v>
      </c>
      <c r="H20" s="189" t="s">
        <v>133</v>
      </c>
      <c r="I20" s="17">
        <v>1</v>
      </c>
      <c r="J20" s="17" t="s">
        <v>312</v>
      </c>
      <c r="K20" s="16"/>
      <c r="L20" s="18">
        <v>5</v>
      </c>
      <c r="M20" s="18">
        <v>1</v>
      </c>
      <c r="N20" s="18">
        <v>1</v>
      </c>
      <c r="O20" s="18">
        <v>1</v>
      </c>
      <c r="P20" s="18">
        <v>1</v>
      </c>
      <c r="Q20" s="18">
        <v>1</v>
      </c>
      <c r="R20" s="16" t="s">
        <v>330</v>
      </c>
      <c r="S20" s="221">
        <v>65</v>
      </c>
      <c r="T20" s="221">
        <v>450</v>
      </c>
      <c r="U20" s="16" t="s">
        <v>245</v>
      </c>
      <c r="V20" s="19"/>
      <c r="W20" s="19"/>
      <c r="X20" s="19" t="s">
        <v>8</v>
      </c>
      <c r="Y20" s="326">
        <v>4058</v>
      </c>
      <c r="Z20" s="372"/>
      <c r="AA20" s="337"/>
      <c r="AB20" s="386"/>
      <c r="AC20" s="387"/>
      <c r="AD20" s="406"/>
    </row>
    <row r="21" spans="1:30" ht="90" customHeight="1">
      <c r="A21" s="260">
        <v>18</v>
      </c>
      <c r="B21" s="309">
        <v>13</v>
      </c>
      <c r="C21" s="310" t="s">
        <v>285</v>
      </c>
      <c r="D21" s="311" t="s">
        <v>25</v>
      </c>
      <c r="E21" s="145">
        <v>8</v>
      </c>
      <c r="F21" s="187" t="s">
        <v>139</v>
      </c>
      <c r="G21" s="188" t="s">
        <v>203</v>
      </c>
      <c r="H21" s="189" t="s">
        <v>253</v>
      </c>
      <c r="I21" s="17">
        <v>1</v>
      </c>
      <c r="J21" s="17" t="s">
        <v>313</v>
      </c>
      <c r="K21" s="16"/>
      <c r="L21" s="18">
        <v>3</v>
      </c>
      <c r="M21" s="18">
        <v>1</v>
      </c>
      <c r="N21" s="18"/>
      <c r="O21" s="18"/>
      <c r="P21" s="18">
        <v>1</v>
      </c>
      <c r="Q21" s="18">
        <v>1</v>
      </c>
      <c r="R21" s="16" t="s">
        <v>254</v>
      </c>
      <c r="S21" s="221">
        <v>93</v>
      </c>
      <c r="T21" s="221">
        <v>8000</v>
      </c>
      <c r="U21" s="16" t="s">
        <v>138</v>
      </c>
      <c r="V21" s="19"/>
      <c r="W21" s="19"/>
      <c r="X21" s="19" t="s">
        <v>8</v>
      </c>
      <c r="Y21" s="326">
        <v>70460</v>
      </c>
      <c r="Z21" s="372"/>
      <c r="AA21" s="337"/>
      <c r="AB21" s="386"/>
      <c r="AC21" s="387"/>
      <c r="AD21" s="406"/>
    </row>
    <row r="22" spans="1:30" ht="123.75" customHeight="1">
      <c r="A22" s="260">
        <v>19</v>
      </c>
      <c r="B22" s="309">
        <v>14</v>
      </c>
      <c r="C22" s="310" t="s">
        <v>285</v>
      </c>
      <c r="D22" s="311" t="s">
        <v>25</v>
      </c>
      <c r="E22" s="146">
        <v>13</v>
      </c>
      <c r="F22" s="187" t="s">
        <v>361</v>
      </c>
      <c r="G22" s="188" t="s">
        <v>197</v>
      </c>
      <c r="H22" s="189" t="s">
        <v>128</v>
      </c>
      <c r="I22" s="17">
        <v>1</v>
      </c>
      <c r="J22" s="17" t="s">
        <v>317</v>
      </c>
      <c r="K22" s="16"/>
      <c r="L22" s="18">
        <v>3</v>
      </c>
      <c r="M22" s="18">
        <v>1</v>
      </c>
      <c r="N22" s="18"/>
      <c r="O22" s="18"/>
      <c r="P22" s="18">
        <v>1</v>
      </c>
      <c r="Q22" s="18">
        <v>1</v>
      </c>
      <c r="R22" s="16" t="s">
        <v>302</v>
      </c>
      <c r="S22" s="221">
        <v>3</v>
      </c>
      <c r="T22" s="221">
        <v>3</v>
      </c>
      <c r="U22" s="16" t="s">
        <v>245</v>
      </c>
      <c r="V22" s="19"/>
      <c r="W22" s="19"/>
      <c r="X22" s="19" t="s">
        <v>8</v>
      </c>
      <c r="Y22" s="326">
        <v>4862</v>
      </c>
      <c r="Z22" s="372"/>
      <c r="AA22" s="337"/>
      <c r="AB22" s="386"/>
      <c r="AC22" s="387"/>
      <c r="AD22" s="406"/>
    </row>
    <row r="23" spans="1:30" ht="129" customHeight="1">
      <c r="A23" s="260">
        <v>4</v>
      </c>
      <c r="B23" s="309">
        <v>15</v>
      </c>
      <c r="C23" s="310" t="s">
        <v>285</v>
      </c>
      <c r="D23" s="311" t="s">
        <v>24</v>
      </c>
      <c r="E23" s="146" t="s">
        <v>1</v>
      </c>
      <c r="F23" s="187" t="s">
        <v>116</v>
      </c>
      <c r="G23" s="188" t="s">
        <v>192</v>
      </c>
      <c r="H23" s="189" t="s">
        <v>117</v>
      </c>
      <c r="I23" s="17">
        <v>17</v>
      </c>
      <c r="J23" s="17" t="s">
        <v>240</v>
      </c>
      <c r="K23" s="16"/>
      <c r="L23" s="18">
        <v>3</v>
      </c>
      <c r="M23" s="18">
        <v>1</v>
      </c>
      <c r="N23" s="18"/>
      <c r="O23" s="18"/>
      <c r="P23" s="18">
        <v>1</v>
      </c>
      <c r="Q23" s="18">
        <v>1</v>
      </c>
      <c r="R23" s="16" t="s">
        <v>241</v>
      </c>
      <c r="S23" s="221">
        <v>13</v>
      </c>
      <c r="T23" s="221">
        <v>17</v>
      </c>
      <c r="U23" s="16" t="s">
        <v>115</v>
      </c>
      <c r="V23" s="19"/>
      <c r="W23" s="19" t="s">
        <v>8</v>
      </c>
      <c r="X23" s="19"/>
      <c r="Y23" s="326">
        <v>7500</v>
      </c>
      <c r="Z23" s="372"/>
      <c r="AA23" s="337"/>
      <c r="AB23" s="386"/>
      <c r="AC23" s="387"/>
      <c r="AD23" s="406"/>
    </row>
    <row r="24" spans="1:30" ht="131.25" customHeight="1">
      <c r="A24" s="260">
        <v>20</v>
      </c>
      <c r="B24" s="309">
        <v>16</v>
      </c>
      <c r="C24" s="310" t="s">
        <v>285</v>
      </c>
      <c r="D24" s="311" t="s">
        <v>25</v>
      </c>
      <c r="E24" s="145">
        <v>13</v>
      </c>
      <c r="F24" s="187" t="s">
        <v>364</v>
      </c>
      <c r="G24" s="188" t="s">
        <v>206</v>
      </c>
      <c r="H24" s="189" t="s">
        <v>119</v>
      </c>
      <c r="I24" s="17">
        <v>1</v>
      </c>
      <c r="J24" s="17" t="s">
        <v>319</v>
      </c>
      <c r="K24" s="16"/>
      <c r="L24" s="18">
        <v>3</v>
      </c>
      <c r="M24" s="18">
        <v>1</v>
      </c>
      <c r="N24" s="18"/>
      <c r="O24" s="18"/>
      <c r="P24" s="18">
        <v>1</v>
      </c>
      <c r="Q24" s="18">
        <v>1</v>
      </c>
      <c r="R24" s="16" t="s">
        <v>255</v>
      </c>
      <c r="S24" s="221">
        <v>2</v>
      </c>
      <c r="T24" s="221">
        <v>2</v>
      </c>
      <c r="U24" s="16" t="s">
        <v>245</v>
      </c>
      <c r="V24" s="19"/>
      <c r="W24" s="19"/>
      <c r="X24" s="19" t="s">
        <v>8</v>
      </c>
      <c r="Y24" s="326">
        <v>980</v>
      </c>
      <c r="Z24" s="372"/>
      <c r="AA24" s="337"/>
      <c r="AB24" s="386"/>
      <c r="AC24" s="387"/>
      <c r="AD24" s="406"/>
    </row>
    <row r="25" spans="1:30" ht="122.25" customHeight="1">
      <c r="A25" s="260">
        <v>21</v>
      </c>
      <c r="B25" s="309">
        <v>17</v>
      </c>
      <c r="C25" s="310" t="s">
        <v>285</v>
      </c>
      <c r="D25" s="311" t="s">
        <v>25</v>
      </c>
      <c r="E25" s="145">
        <v>8</v>
      </c>
      <c r="F25" s="187" t="s">
        <v>363</v>
      </c>
      <c r="G25" s="188" t="s">
        <v>202</v>
      </c>
      <c r="H25" s="189" t="s">
        <v>137</v>
      </c>
      <c r="I25" s="17">
        <v>1</v>
      </c>
      <c r="J25" s="17" t="s">
        <v>314</v>
      </c>
      <c r="K25" s="16"/>
      <c r="L25" s="18">
        <v>3</v>
      </c>
      <c r="M25" s="18">
        <v>1</v>
      </c>
      <c r="N25" s="18"/>
      <c r="O25" s="18"/>
      <c r="P25" s="18">
        <v>1</v>
      </c>
      <c r="Q25" s="18">
        <v>1</v>
      </c>
      <c r="R25" s="16" t="s">
        <v>252</v>
      </c>
      <c r="S25" s="221">
        <v>1</v>
      </c>
      <c r="T25" s="221">
        <v>1</v>
      </c>
      <c r="U25" s="16" t="s">
        <v>138</v>
      </c>
      <c r="V25" s="19"/>
      <c r="W25" s="19"/>
      <c r="X25" s="19" t="s">
        <v>8</v>
      </c>
      <c r="Y25" s="326">
        <v>2477</v>
      </c>
      <c r="Z25" s="372"/>
      <c r="AA25" s="337"/>
      <c r="AB25" s="386"/>
      <c r="AC25" s="387"/>
      <c r="AD25" s="407"/>
    </row>
    <row r="26" spans="1:30" ht="124.5" customHeight="1">
      <c r="A26" s="260">
        <v>23</v>
      </c>
      <c r="B26" s="309">
        <v>18</v>
      </c>
      <c r="C26" s="310" t="s">
        <v>285</v>
      </c>
      <c r="D26" s="311" t="s">
        <v>25</v>
      </c>
      <c r="E26" s="146">
        <v>11</v>
      </c>
      <c r="F26" s="187" t="s">
        <v>365</v>
      </c>
      <c r="G26" s="188" t="s">
        <v>196</v>
      </c>
      <c r="H26" s="189" t="s">
        <v>118</v>
      </c>
      <c r="I26" s="17">
        <v>1</v>
      </c>
      <c r="J26" s="17" t="s">
        <v>318</v>
      </c>
      <c r="K26" s="16"/>
      <c r="L26" s="18">
        <v>3</v>
      </c>
      <c r="M26" s="18">
        <v>1</v>
      </c>
      <c r="N26" s="18"/>
      <c r="O26" s="18"/>
      <c r="P26" s="18">
        <v>1</v>
      </c>
      <c r="Q26" s="18">
        <v>1</v>
      </c>
      <c r="R26" s="16" t="s">
        <v>243</v>
      </c>
      <c r="S26" s="221">
        <v>132</v>
      </c>
      <c r="T26" s="221">
        <v>0</v>
      </c>
      <c r="U26" s="16" t="s">
        <v>244</v>
      </c>
      <c r="V26" s="19"/>
      <c r="W26" s="19"/>
      <c r="X26" s="19" t="s">
        <v>8</v>
      </c>
      <c r="Y26" s="326">
        <v>1084</v>
      </c>
      <c r="Z26" s="372"/>
      <c r="AA26" s="337"/>
      <c r="AB26" s="386"/>
      <c r="AC26" s="387"/>
      <c r="AD26" s="406"/>
    </row>
    <row r="27" spans="1:30" ht="147" customHeight="1">
      <c r="A27" s="260">
        <v>25</v>
      </c>
      <c r="B27" s="309">
        <v>19</v>
      </c>
      <c r="C27" s="310" t="s">
        <v>285</v>
      </c>
      <c r="D27" s="311" t="s">
        <v>25</v>
      </c>
      <c r="E27" s="145">
        <v>10</v>
      </c>
      <c r="F27" s="187" t="s">
        <v>360</v>
      </c>
      <c r="G27" s="188" t="s">
        <v>205</v>
      </c>
      <c r="H27" s="189" t="s">
        <v>134</v>
      </c>
      <c r="I27" s="17">
        <v>5</v>
      </c>
      <c r="J27" s="17" t="s">
        <v>311</v>
      </c>
      <c r="K27" s="16"/>
      <c r="L27" s="18">
        <v>3</v>
      </c>
      <c r="M27" s="18">
        <v>1</v>
      </c>
      <c r="N27" s="18"/>
      <c r="O27" s="18"/>
      <c r="P27" s="18">
        <v>1</v>
      </c>
      <c r="Q27" s="18">
        <v>1</v>
      </c>
      <c r="R27" s="16" t="s">
        <v>300</v>
      </c>
      <c r="S27" s="221">
        <v>0</v>
      </c>
      <c r="T27" s="221">
        <v>1240</v>
      </c>
      <c r="U27" s="16" t="s">
        <v>237</v>
      </c>
      <c r="V27" s="19"/>
      <c r="W27" s="19"/>
      <c r="X27" s="19" t="s">
        <v>8</v>
      </c>
      <c r="Y27" s="326">
        <v>31938</v>
      </c>
      <c r="Z27" s="372" t="s">
        <v>397</v>
      </c>
      <c r="AA27" s="337" t="s">
        <v>389</v>
      </c>
      <c r="AB27" s="382" t="s">
        <v>393</v>
      </c>
      <c r="AC27" s="385" t="s">
        <v>394</v>
      </c>
      <c r="AD27" s="400" t="s">
        <v>394</v>
      </c>
    </row>
    <row r="28" spans="1:30" ht="125.25" customHeight="1">
      <c r="A28" s="260">
        <v>26</v>
      </c>
      <c r="B28" s="309">
        <v>20</v>
      </c>
      <c r="C28" s="310" t="s">
        <v>285</v>
      </c>
      <c r="D28" s="311" t="s">
        <v>25</v>
      </c>
      <c r="E28" s="145">
        <v>8</v>
      </c>
      <c r="F28" s="187" t="s">
        <v>170</v>
      </c>
      <c r="G28" s="188" t="s">
        <v>200</v>
      </c>
      <c r="H28" s="189" t="s">
        <v>132</v>
      </c>
      <c r="I28" s="17">
        <v>2</v>
      </c>
      <c r="J28" s="17" t="s">
        <v>315</v>
      </c>
      <c r="K28" s="16"/>
      <c r="L28" s="18">
        <v>8</v>
      </c>
      <c r="M28" s="18">
        <v>1</v>
      </c>
      <c r="N28" s="18">
        <v>1</v>
      </c>
      <c r="O28" s="18"/>
      <c r="P28" s="18">
        <v>1</v>
      </c>
      <c r="Q28" s="18">
        <v>5</v>
      </c>
      <c r="R28" s="16" t="s">
        <v>268</v>
      </c>
      <c r="S28" s="221">
        <v>442</v>
      </c>
      <c r="T28" s="221">
        <v>942</v>
      </c>
      <c r="U28" s="16" t="s">
        <v>237</v>
      </c>
      <c r="V28" s="19"/>
      <c r="W28" s="19"/>
      <c r="X28" s="19" t="s">
        <v>8</v>
      </c>
      <c r="Y28" s="326">
        <v>5606</v>
      </c>
      <c r="Z28" s="372"/>
      <c r="AA28" s="337"/>
      <c r="AB28" s="386"/>
      <c r="AC28" s="387"/>
      <c r="AD28" s="406"/>
    </row>
    <row r="29" spans="1:30" ht="108" customHeight="1">
      <c r="A29" s="260">
        <v>27</v>
      </c>
      <c r="B29" s="309">
        <v>21</v>
      </c>
      <c r="C29" s="310" t="s">
        <v>285</v>
      </c>
      <c r="D29" s="311" t="s">
        <v>25</v>
      </c>
      <c r="E29" s="146">
        <v>8</v>
      </c>
      <c r="F29" s="187" t="s">
        <v>169</v>
      </c>
      <c r="G29" s="188" t="s">
        <v>199</v>
      </c>
      <c r="H29" s="189" t="s">
        <v>118</v>
      </c>
      <c r="I29" s="17">
        <v>81</v>
      </c>
      <c r="J29" s="17" t="s">
        <v>305</v>
      </c>
      <c r="K29" s="16" t="s">
        <v>131</v>
      </c>
      <c r="L29" s="18">
        <v>5</v>
      </c>
      <c r="M29" s="18">
        <v>1</v>
      </c>
      <c r="N29" s="18">
        <v>1</v>
      </c>
      <c r="O29" s="18">
        <v>1</v>
      </c>
      <c r="P29" s="18">
        <v>1</v>
      </c>
      <c r="Q29" s="18">
        <v>1</v>
      </c>
      <c r="R29" s="16" t="s">
        <v>246</v>
      </c>
      <c r="S29" s="221">
        <v>894</v>
      </c>
      <c r="T29" s="223">
        <v>6000</v>
      </c>
      <c r="U29" s="16" t="s">
        <v>247</v>
      </c>
      <c r="V29" s="19"/>
      <c r="W29" s="19"/>
      <c r="X29" s="19" t="s">
        <v>8</v>
      </c>
      <c r="Y29" s="326">
        <v>24350</v>
      </c>
      <c r="Z29" s="372"/>
      <c r="AA29" s="337"/>
      <c r="AB29" s="386"/>
      <c r="AC29" s="387"/>
      <c r="AD29" s="406"/>
    </row>
    <row r="30" spans="1:30" ht="155.25" customHeight="1">
      <c r="A30" s="260">
        <v>28</v>
      </c>
      <c r="B30" s="309">
        <v>22</v>
      </c>
      <c r="C30" s="310" t="s">
        <v>285</v>
      </c>
      <c r="D30" s="311" t="s">
        <v>25</v>
      </c>
      <c r="E30" s="145" t="s">
        <v>1</v>
      </c>
      <c r="F30" s="187" t="s">
        <v>366</v>
      </c>
      <c r="G30" s="188" t="s">
        <v>207</v>
      </c>
      <c r="H30" s="189" t="s">
        <v>118</v>
      </c>
      <c r="I30" s="17">
        <v>1</v>
      </c>
      <c r="J30" s="17" t="s">
        <v>320</v>
      </c>
      <c r="K30" s="16"/>
      <c r="L30" s="18">
        <v>1</v>
      </c>
      <c r="M30" s="18">
        <v>1</v>
      </c>
      <c r="N30" s="18"/>
      <c r="O30" s="18"/>
      <c r="P30" s="18" t="s">
        <v>256</v>
      </c>
      <c r="Q30" s="18" t="s">
        <v>256</v>
      </c>
      <c r="R30" s="16" t="s">
        <v>306</v>
      </c>
      <c r="S30" s="224">
        <v>0</v>
      </c>
      <c r="T30" s="188" t="s">
        <v>310</v>
      </c>
      <c r="U30" s="16" t="s">
        <v>237</v>
      </c>
      <c r="V30" s="19"/>
      <c r="W30" s="19"/>
      <c r="X30" s="19" t="s">
        <v>8</v>
      </c>
      <c r="Y30" s="326">
        <v>2621</v>
      </c>
      <c r="Z30" s="372"/>
      <c r="AA30" s="337"/>
      <c r="AB30" s="386"/>
      <c r="AC30" s="387"/>
      <c r="AD30" s="406"/>
    </row>
    <row r="31" spans="1:30" ht="113.25" customHeight="1">
      <c r="A31" s="261" t="s">
        <v>356</v>
      </c>
      <c r="B31" s="309">
        <v>23</v>
      </c>
      <c r="C31" s="310" t="s">
        <v>285</v>
      </c>
      <c r="D31" s="311" t="s">
        <v>25</v>
      </c>
      <c r="E31" s="145">
        <v>8</v>
      </c>
      <c r="F31" s="187" t="s">
        <v>171</v>
      </c>
      <c r="G31" s="188" t="s">
        <v>201</v>
      </c>
      <c r="H31" s="189" t="s">
        <v>248</v>
      </c>
      <c r="I31" s="17">
        <v>63</v>
      </c>
      <c r="J31" s="17" t="s">
        <v>249</v>
      </c>
      <c r="K31" s="16"/>
      <c r="L31" s="18">
        <v>5</v>
      </c>
      <c r="M31" s="18">
        <v>1</v>
      </c>
      <c r="N31" s="18">
        <v>1</v>
      </c>
      <c r="O31" s="18">
        <v>1</v>
      </c>
      <c r="P31" s="18">
        <v>1</v>
      </c>
      <c r="Q31" s="18">
        <v>1</v>
      </c>
      <c r="R31" s="16" t="s">
        <v>250</v>
      </c>
      <c r="S31" s="221">
        <v>5</v>
      </c>
      <c r="T31" s="221">
        <v>24</v>
      </c>
      <c r="U31" s="16" t="s">
        <v>251</v>
      </c>
      <c r="V31" s="19"/>
      <c r="W31" s="19"/>
      <c r="X31" s="19" t="s">
        <v>8</v>
      </c>
      <c r="Y31" s="326">
        <v>8000</v>
      </c>
      <c r="Z31" s="372"/>
      <c r="AA31" s="337"/>
      <c r="AB31" s="386"/>
      <c r="AC31" s="387"/>
      <c r="AD31" s="406"/>
    </row>
    <row r="32" spans="1:30" ht="105.75" customHeight="1">
      <c r="A32" s="260" t="s">
        <v>357</v>
      </c>
      <c r="B32" s="309">
        <v>24</v>
      </c>
      <c r="C32" s="310" t="s">
        <v>285</v>
      </c>
      <c r="D32" s="311" t="s">
        <v>26</v>
      </c>
      <c r="E32" s="145" t="s">
        <v>278</v>
      </c>
      <c r="F32" s="187" t="s">
        <v>176</v>
      </c>
      <c r="G32" s="188" t="s">
        <v>210</v>
      </c>
      <c r="H32" s="189" t="s">
        <v>111</v>
      </c>
      <c r="I32" s="17">
        <v>1</v>
      </c>
      <c r="J32" s="17" t="s">
        <v>111</v>
      </c>
      <c r="K32" s="16"/>
      <c r="L32" s="18">
        <v>1</v>
      </c>
      <c r="M32" s="18"/>
      <c r="N32" s="18"/>
      <c r="O32" s="18"/>
      <c r="P32" s="18"/>
      <c r="Q32" s="18">
        <v>1</v>
      </c>
      <c r="R32" s="16" t="s">
        <v>257</v>
      </c>
      <c r="S32" s="221">
        <v>0</v>
      </c>
      <c r="T32" s="221">
        <v>20</v>
      </c>
      <c r="U32" s="16" t="s">
        <v>138</v>
      </c>
      <c r="V32" s="19"/>
      <c r="W32" s="19"/>
      <c r="X32" s="19" t="s">
        <v>8</v>
      </c>
      <c r="Y32" s="326">
        <v>6250</v>
      </c>
      <c r="Z32" s="372"/>
      <c r="AA32" s="337"/>
      <c r="AB32" s="386"/>
      <c r="AC32" s="387"/>
      <c r="AD32" s="406"/>
    </row>
    <row r="33" spans="1:30" ht="144.75" customHeight="1">
      <c r="A33" s="260">
        <v>9</v>
      </c>
      <c r="B33" s="309">
        <v>25</v>
      </c>
      <c r="C33" s="310" t="s">
        <v>285</v>
      </c>
      <c r="D33" s="311" t="s">
        <v>25</v>
      </c>
      <c r="E33" s="146">
        <v>8</v>
      </c>
      <c r="F33" s="190" t="s">
        <v>168</v>
      </c>
      <c r="G33" s="191" t="s">
        <v>193</v>
      </c>
      <c r="H33" s="189" t="s">
        <v>118</v>
      </c>
      <c r="I33" s="17">
        <v>48</v>
      </c>
      <c r="J33" s="17" t="s">
        <v>289</v>
      </c>
      <c r="K33" s="16"/>
      <c r="L33" s="18">
        <v>5</v>
      </c>
      <c r="M33" s="18">
        <v>1</v>
      </c>
      <c r="N33" s="18">
        <v>1</v>
      </c>
      <c r="O33" s="18">
        <v>1</v>
      </c>
      <c r="P33" s="18">
        <v>1</v>
      </c>
      <c r="Q33" s="18">
        <v>1</v>
      </c>
      <c r="R33" s="16" t="s">
        <v>120</v>
      </c>
      <c r="S33" s="221">
        <v>35</v>
      </c>
      <c r="T33" s="221">
        <v>47</v>
      </c>
      <c r="U33" s="16" t="s">
        <v>237</v>
      </c>
      <c r="V33" s="19"/>
      <c r="W33" s="19"/>
      <c r="X33" s="19" t="s">
        <v>8</v>
      </c>
      <c r="Y33" s="326">
        <v>335038</v>
      </c>
      <c r="Z33" s="372" t="s">
        <v>397</v>
      </c>
      <c r="AA33" s="337" t="s">
        <v>388</v>
      </c>
      <c r="AB33" s="382" t="s">
        <v>395</v>
      </c>
      <c r="AC33" s="385" t="s">
        <v>396</v>
      </c>
      <c r="AD33" s="388" t="s">
        <v>396</v>
      </c>
    </row>
    <row r="34" spans="1:30" ht="144.75" customHeight="1">
      <c r="A34" s="260"/>
      <c r="B34" s="309"/>
      <c r="C34" s="310"/>
      <c r="D34" s="311"/>
      <c r="E34" s="146"/>
      <c r="F34" s="190"/>
      <c r="G34" s="191"/>
      <c r="H34" s="189"/>
      <c r="I34" s="17"/>
      <c r="J34" s="17"/>
      <c r="K34" s="16"/>
      <c r="L34" s="18"/>
      <c r="M34" s="18"/>
      <c r="N34" s="18"/>
      <c r="O34" s="18"/>
      <c r="P34" s="18"/>
      <c r="Q34" s="18"/>
      <c r="R34" s="16"/>
      <c r="S34" s="221"/>
      <c r="T34" s="221"/>
      <c r="U34" s="16"/>
      <c r="V34" s="19"/>
      <c r="W34" s="19"/>
      <c r="X34" s="19"/>
      <c r="Y34" s="326"/>
      <c r="Z34" s="372" t="s">
        <v>412</v>
      </c>
      <c r="AA34" s="363" t="s">
        <v>408</v>
      </c>
      <c r="AB34" s="380" t="s">
        <v>413</v>
      </c>
      <c r="AC34" s="381" t="s">
        <v>414</v>
      </c>
      <c r="AD34" s="381" t="s">
        <v>415</v>
      </c>
    </row>
    <row r="35" spans="1:30" ht="119.25" customHeight="1">
      <c r="A35" s="260">
        <v>11</v>
      </c>
      <c r="B35" s="309">
        <v>26</v>
      </c>
      <c r="C35" s="310" t="s">
        <v>285</v>
      </c>
      <c r="D35" s="311" t="s">
        <v>26</v>
      </c>
      <c r="E35" s="146">
        <v>17</v>
      </c>
      <c r="F35" s="190" t="s">
        <v>163</v>
      </c>
      <c r="G35" s="188" t="s">
        <v>189</v>
      </c>
      <c r="H35" s="189" t="s">
        <v>110</v>
      </c>
      <c r="I35" s="17">
        <v>1</v>
      </c>
      <c r="J35" s="17" t="s">
        <v>321</v>
      </c>
      <c r="K35" s="16"/>
      <c r="L35" s="18">
        <v>8</v>
      </c>
      <c r="M35" s="18">
        <v>1</v>
      </c>
      <c r="N35" s="18">
        <v>1</v>
      </c>
      <c r="O35" s="18">
        <v>1</v>
      </c>
      <c r="P35" s="18">
        <v>1</v>
      </c>
      <c r="Q35" s="18">
        <v>4</v>
      </c>
      <c r="R35" s="16" t="s">
        <v>303</v>
      </c>
      <c r="S35" s="221">
        <v>16</v>
      </c>
      <c r="T35" s="221">
        <v>40</v>
      </c>
      <c r="U35" s="16" t="s">
        <v>237</v>
      </c>
      <c r="V35" s="19"/>
      <c r="W35" s="19"/>
      <c r="X35" s="19" t="s">
        <v>8</v>
      </c>
      <c r="Y35" s="326">
        <v>67625</v>
      </c>
      <c r="Z35" s="372"/>
      <c r="AA35" s="337"/>
      <c r="AB35" s="386"/>
      <c r="AC35" s="387"/>
      <c r="AD35" s="406"/>
    </row>
    <row r="36" spans="1:30" ht="119.25" customHeight="1">
      <c r="A36" s="278">
        <v>22</v>
      </c>
      <c r="B36" s="312">
        <v>27</v>
      </c>
      <c r="C36" s="314" t="s">
        <v>285</v>
      </c>
      <c r="D36" s="315" t="s">
        <v>25</v>
      </c>
      <c r="E36" s="279">
        <v>12</v>
      </c>
      <c r="F36" s="280" t="s">
        <v>336</v>
      </c>
      <c r="G36" s="281" t="s">
        <v>194</v>
      </c>
      <c r="H36" s="282" t="s">
        <v>291</v>
      </c>
      <c r="I36" s="283">
        <v>3</v>
      </c>
      <c r="J36" s="283" t="s">
        <v>290</v>
      </c>
      <c r="K36" s="284"/>
      <c r="L36" s="285">
        <v>4</v>
      </c>
      <c r="M36" s="285"/>
      <c r="N36" s="285"/>
      <c r="O36" s="285"/>
      <c r="P36" s="285">
        <v>1</v>
      </c>
      <c r="Q36" s="285">
        <v>3</v>
      </c>
      <c r="R36" s="284" t="s">
        <v>126</v>
      </c>
      <c r="S36" s="208">
        <v>1200</v>
      </c>
      <c r="T36" s="208">
        <v>2400</v>
      </c>
      <c r="U36" s="284" t="s">
        <v>237</v>
      </c>
      <c r="V36" s="286"/>
      <c r="W36" s="286"/>
      <c r="X36" s="286" t="s">
        <v>8</v>
      </c>
      <c r="Y36" s="328">
        <f>62301+18468</f>
        <v>80769</v>
      </c>
      <c r="Z36" s="374"/>
      <c r="AA36" s="337"/>
      <c r="AB36" s="389"/>
      <c r="AC36" s="390"/>
      <c r="AD36" s="408"/>
    </row>
    <row r="37" spans="1:30" ht="40.5" customHeight="1">
      <c r="A37" s="274" t="s">
        <v>355</v>
      </c>
      <c r="B37" s="289"/>
      <c r="C37" s="275"/>
      <c r="D37" s="275"/>
      <c r="E37" s="275"/>
      <c r="F37" s="275"/>
      <c r="G37" s="275"/>
      <c r="H37" s="275"/>
      <c r="I37" s="275"/>
      <c r="J37" s="275"/>
      <c r="K37" s="275"/>
      <c r="L37" s="276"/>
      <c r="M37" s="276"/>
      <c r="N37" s="276"/>
      <c r="O37" s="276"/>
      <c r="P37" s="276"/>
      <c r="Q37" s="276"/>
      <c r="R37" s="275"/>
      <c r="S37" s="275"/>
      <c r="T37" s="275"/>
      <c r="U37" s="275"/>
      <c r="V37" s="275"/>
      <c r="W37" s="275"/>
      <c r="X37" s="275"/>
      <c r="Y37" s="277">
        <f>SUM(Y38:Y56)</f>
        <v>3118894</v>
      </c>
      <c r="Z37" s="277"/>
      <c r="AA37" s="338"/>
      <c r="AB37" s="391"/>
      <c r="AC37" s="392"/>
      <c r="AD37" s="404"/>
    </row>
    <row r="38" spans="1:30" s="228" customFormat="1" ht="113.25" customHeight="1">
      <c r="A38" s="175">
        <v>29</v>
      </c>
      <c r="B38" s="306">
        <v>28</v>
      </c>
      <c r="C38" s="316" t="s">
        <v>295</v>
      </c>
      <c r="D38" s="316" t="s">
        <v>32</v>
      </c>
      <c r="E38" s="201">
        <v>49</v>
      </c>
      <c r="F38" s="202" t="s">
        <v>188</v>
      </c>
      <c r="G38" s="202" t="s">
        <v>221</v>
      </c>
      <c r="H38" s="231" t="s">
        <v>153</v>
      </c>
      <c r="I38" s="237">
        <v>1</v>
      </c>
      <c r="J38" s="237" t="s">
        <v>323</v>
      </c>
      <c r="K38" s="235"/>
      <c r="L38" s="287">
        <v>5</v>
      </c>
      <c r="M38" s="287">
        <v>1</v>
      </c>
      <c r="N38" s="287">
        <v>1</v>
      </c>
      <c r="O38" s="287">
        <v>1</v>
      </c>
      <c r="P38" s="287">
        <v>1</v>
      </c>
      <c r="Q38" s="287">
        <v>1</v>
      </c>
      <c r="R38" s="235" t="s">
        <v>263</v>
      </c>
      <c r="S38" s="288">
        <v>21</v>
      </c>
      <c r="T38" s="288">
        <v>40</v>
      </c>
      <c r="U38" s="235" t="s">
        <v>264</v>
      </c>
      <c r="V38" s="236"/>
      <c r="W38" s="236"/>
      <c r="X38" s="87" t="s">
        <v>8</v>
      </c>
      <c r="Y38" s="330">
        <v>24510</v>
      </c>
      <c r="Z38" s="373"/>
      <c r="AA38" s="352"/>
      <c r="AB38" s="393"/>
      <c r="AC38" s="394"/>
      <c r="AD38" s="409"/>
    </row>
    <row r="39" spans="1:30" ht="135" customHeight="1">
      <c r="A39" s="259">
        <v>31</v>
      </c>
      <c r="B39" s="306">
        <v>29</v>
      </c>
      <c r="C39" s="307" t="s">
        <v>295</v>
      </c>
      <c r="D39" s="308" t="s">
        <v>32</v>
      </c>
      <c r="E39" s="201" t="s">
        <v>72</v>
      </c>
      <c r="F39" s="202" t="s">
        <v>348</v>
      </c>
      <c r="G39" s="203" t="s">
        <v>222</v>
      </c>
      <c r="H39" s="204" t="s">
        <v>280</v>
      </c>
      <c r="I39" s="237" t="s">
        <v>236</v>
      </c>
      <c r="J39" s="85" t="s">
        <v>236</v>
      </c>
      <c r="K39" s="85" t="s">
        <v>236</v>
      </c>
      <c r="L39" s="86">
        <v>0</v>
      </c>
      <c r="M39" s="86">
        <v>0</v>
      </c>
      <c r="N39" s="86">
        <v>0</v>
      </c>
      <c r="O39" s="86">
        <v>0</v>
      </c>
      <c r="P39" s="86">
        <v>0</v>
      </c>
      <c r="Q39" s="86">
        <v>0</v>
      </c>
      <c r="R39" s="85" t="s">
        <v>236</v>
      </c>
      <c r="S39" s="233" t="s">
        <v>236</v>
      </c>
      <c r="T39" s="233" t="s">
        <v>236</v>
      </c>
      <c r="U39" s="85" t="s">
        <v>236</v>
      </c>
      <c r="V39" s="87" t="s">
        <v>8</v>
      </c>
      <c r="W39" s="87"/>
      <c r="X39" s="87"/>
      <c r="Y39" s="330">
        <v>4952</v>
      </c>
      <c r="Z39" s="373"/>
      <c r="AA39" s="352"/>
      <c r="AB39" s="395"/>
      <c r="AC39" s="396"/>
      <c r="AD39" s="409"/>
    </row>
    <row r="40" spans="1:30" ht="133.5" customHeight="1">
      <c r="A40" s="260">
        <v>32</v>
      </c>
      <c r="B40" s="309">
        <v>30</v>
      </c>
      <c r="C40" s="310" t="s">
        <v>295</v>
      </c>
      <c r="D40" s="311" t="s">
        <v>32</v>
      </c>
      <c r="E40" s="201" t="s">
        <v>72</v>
      </c>
      <c r="F40" s="187" t="s">
        <v>349</v>
      </c>
      <c r="G40" s="188" t="s">
        <v>223</v>
      </c>
      <c r="H40" s="204" t="s">
        <v>280</v>
      </c>
      <c r="I40" s="84" t="s">
        <v>236</v>
      </c>
      <c r="J40" s="85" t="s">
        <v>236</v>
      </c>
      <c r="K40" s="85" t="s">
        <v>236</v>
      </c>
      <c r="L40" s="86">
        <v>0</v>
      </c>
      <c r="M40" s="86">
        <v>0</v>
      </c>
      <c r="N40" s="86">
        <v>0</v>
      </c>
      <c r="O40" s="86">
        <v>0</v>
      </c>
      <c r="P40" s="86">
        <v>0</v>
      </c>
      <c r="Q40" s="86">
        <v>0</v>
      </c>
      <c r="R40" s="85" t="s">
        <v>236</v>
      </c>
      <c r="S40" s="221" t="s">
        <v>236</v>
      </c>
      <c r="T40" s="221" t="s">
        <v>236</v>
      </c>
      <c r="U40" s="85" t="s">
        <v>236</v>
      </c>
      <c r="V40" s="87"/>
      <c r="W40" s="87"/>
      <c r="X40" s="87" t="s">
        <v>8</v>
      </c>
      <c r="Y40" s="327">
        <v>437521</v>
      </c>
      <c r="Z40" s="373"/>
      <c r="AA40" s="352"/>
      <c r="AB40" s="395"/>
      <c r="AC40" s="396"/>
      <c r="AD40" s="409"/>
    </row>
    <row r="41" spans="1:30" ht="127.5" customHeight="1">
      <c r="A41" s="260">
        <v>33</v>
      </c>
      <c r="B41" s="309">
        <v>31</v>
      </c>
      <c r="C41" s="310" t="s">
        <v>295</v>
      </c>
      <c r="D41" s="311" t="s">
        <v>28</v>
      </c>
      <c r="E41" s="205" t="s">
        <v>69</v>
      </c>
      <c r="F41" s="187" t="s">
        <v>338</v>
      </c>
      <c r="G41" s="188" t="s">
        <v>213</v>
      </c>
      <c r="H41" s="189" t="s">
        <v>281</v>
      </c>
      <c r="I41" s="17" t="s">
        <v>236</v>
      </c>
      <c r="J41" s="17" t="s">
        <v>236</v>
      </c>
      <c r="K41" s="17" t="s">
        <v>236</v>
      </c>
      <c r="L41" s="18">
        <v>0</v>
      </c>
      <c r="M41" s="18">
        <v>0</v>
      </c>
      <c r="N41" s="18">
        <v>0</v>
      </c>
      <c r="O41" s="18">
        <v>0</v>
      </c>
      <c r="P41" s="18">
        <v>0</v>
      </c>
      <c r="Q41" s="18">
        <v>0</v>
      </c>
      <c r="R41" s="17" t="s">
        <v>236</v>
      </c>
      <c r="S41" s="221" t="s">
        <v>236</v>
      </c>
      <c r="T41" s="221" t="s">
        <v>236</v>
      </c>
      <c r="U41" s="17" t="s">
        <v>236</v>
      </c>
      <c r="V41" s="19"/>
      <c r="W41" s="19"/>
      <c r="X41" s="19" t="s">
        <v>8</v>
      </c>
      <c r="Y41" s="326">
        <v>52774</v>
      </c>
      <c r="Z41" s="372" t="s">
        <v>423</v>
      </c>
      <c r="AA41" s="337" t="s">
        <v>388</v>
      </c>
      <c r="AB41" s="382" t="s">
        <v>425</v>
      </c>
      <c r="AC41" s="396"/>
      <c r="AD41" s="410"/>
    </row>
    <row r="42" spans="1:30" ht="125.25" customHeight="1">
      <c r="A42" s="260">
        <v>34</v>
      </c>
      <c r="B42" s="309">
        <v>32</v>
      </c>
      <c r="C42" s="310" t="s">
        <v>295</v>
      </c>
      <c r="D42" s="311" t="s">
        <v>28</v>
      </c>
      <c r="E42" s="201" t="s">
        <v>69</v>
      </c>
      <c r="F42" s="202" t="s">
        <v>339</v>
      </c>
      <c r="G42" s="187" t="s">
        <v>214</v>
      </c>
      <c r="H42" s="189" t="s">
        <v>281</v>
      </c>
      <c r="I42" s="24" t="s">
        <v>236</v>
      </c>
      <c r="J42" s="24" t="s">
        <v>236</v>
      </c>
      <c r="K42" s="24" t="s">
        <v>236</v>
      </c>
      <c r="L42" s="25" t="s">
        <v>236</v>
      </c>
      <c r="M42" s="25">
        <v>0</v>
      </c>
      <c r="N42" s="25">
        <v>0</v>
      </c>
      <c r="O42" s="25">
        <v>0</v>
      </c>
      <c r="P42" s="25">
        <v>0</v>
      </c>
      <c r="Q42" s="25" t="s">
        <v>236</v>
      </c>
      <c r="R42" s="24" t="s">
        <v>236</v>
      </c>
      <c r="S42" s="221" t="s">
        <v>236</v>
      </c>
      <c r="T42" s="221" t="s">
        <v>236</v>
      </c>
      <c r="U42" s="24" t="s">
        <v>236</v>
      </c>
      <c r="V42" s="26"/>
      <c r="W42" s="26"/>
      <c r="X42" s="26" t="s">
        <v>8</v>
      </c>
      <c r="Y42" s="326">
        <v>56096</v>
      </c>
      <c r="Z42" s="372"/>
      <c r="AA42" s="352"/>
      <c r="AB42" s="395"/>
      <c r="AC42" s="396"/>
      <c r="AD42" s="410"/>
    </row>
    <row r="43" spans="1:30" ht="126" customHeight="1">
      <c r="A43" s="260">
        <v>35</v>
      </c>
      <c r="B43" s="309">
        <v>33</v>
      </c>
      <c r="C43" s="310" t="s">
        <v>295</v>
      </c>
      <c r="D43" s="311" t="s">
        <v>29</v>
      </c>
      <c r="E43" s="205" t="s">
        <v>70</v>
      </c>
      <c r="F43" s="187" t="s">
        <v>340</v>
      </c>
      <c r="G43" s="188" t="s">
        <v>215</v>
      </c>
      <c r="H43" s="189" t="s">
        <v>281</v>
      </c>
      <c r="I43" s="17" t="s">
        <v>236</v>
      </c>
      <c r="J43" s="17" t="s">
        <v>236</v>
      </c>
      <c r="K43" s="17" t="s">
        <v>236</v>
      </c>
      <c r="L43" s="18" t="s">
        <v>236</v>
      </c>
      <c r="M43" s="18" t="s">
        <v>236</v>
      </c>
      <c r="N43" s="18">
        <v>0</v>
      </c>
      <c r="O43" s="18">
        <v>0</v>
      </c>
      <c r="P43" s="18">
        <v>0</v>
      </c>
      <c r="Q43" s="18" t="s">
        <v>236</v>
      </c>
      <c r="R43" s="17" t="s">
        <v>236</v>
      </c>
      <c r="S43" s="221" t="s">
        <v>236</v>
      </c>
      <c r="T43" s="221" t="s">
        <v>236</v>
      </c>
      <c r="U43" s="17" t="s">
        <v>236</v>
      </c>
      <c r="V43" s="19"/>
      <c r="W43" s="19"/>
      <c r="X43" s="19" t="s">
        <v>8</v>
      </c>
      <c r="Y43" s="326">
        <v>119002</v>
      </c>
      <c r="Z43" s="372"/>
      <c r="AA43" s="352"/>
      <c r="AB43" s="395"/>
      <c r="AC43" s="396"/>
      <c r="AD43" s="410"/>
    </row>
    <row r="44" spans="1:30" ht="106.5" customHeight="1">
      <c r="A44" s="260">
        <v>36</v>
      </c>
      <c r="B44" s="309">
        <v>34</v>
      </c>
      <c r="C44" s="310" t="s">
        <v>295</v>
      </c>
      <c r="D44" s="311" t="s">
        <v>29</v>
      </c>
      <c r="E44" s="201" t="s">
        <v>19</v>
      </c>
      <c r="F44" s="187" t="s">
        <v>329</v>
      </c>
      <c r="G44" s="203" t="s">
        <v>216</v>
      </c>
      <c r="H44" s="200" t="s">
        <v>149</v>
      </c>
      <c r="I44" s="24">
        <v>1</v>
      </c>
      <c r="J44" s="24" t="s">
        <v>322</v>
      </c>
      <c r="K44" s="23"/>
      <c r="L44" s="25">
        <v>3</v>
      </c>
      <c r="M44" s="25">
        <v>1</v>
      </c>
      <c r="N44" s="25"/>
      <c r="O44" s="25"/>
      <c r="P44" s="25">
        <v>1</v>
      </c>
      <c r="Q44" s="25">
        <v>1</v>
      </c>
      <c r="R44" s="23" t="s">
        <v>331</v>
      </c>
      <c r="S44" s="221">
        <v>182</v>
      </c>
      <c r="T44" s="221">
        <v>210</v>
      </c>
      <c r="U44" s="23" t="s">
        <v>245</v>
      </c>
      <c r="V44" s="26"/>
      <c r="W44" s="26"/>
      <c r="X44" s="26" t="s">
        <v>8</v>
      </c>
      <c r="Y44" s="326">
        <v>2700</v>
      </c>
      <c r="Z44" s="372"/>
      <c r="AA44" s="352"/>
      <c r="AB44" s="395"/>
      <c r="AC44" s="396"/>
      <c r="AD44" s="410"/>
    </row>
    <row r="45" spans="1:30" ht="127.5" customHeight="1">
      <c r="A45" s="260">
        <v>37</v>
      </c>
      <c r="B45" s="309">
        <v>35</v>
      </c>
      <c r="C45" s="310" t="s">
        <v>295</v>
      </c>
      <c r="D45" s="311" t="s">
        <v>30</v>
      </c>
      <c r="E45" s="201" t="s">
        <v>150</v>
      </c>
      <c r="F45" s="202" t="s">
        <v>341</v>
      </c>
      <c r="G45" s="203" t="s">
        <v>166</v>
      </c>
      <c r="H45" s="189" t="s">
        <v>281</v>
      </c>
      <c r="I45" s="24" t="s">
        <v>236</v>
      </c>
      <c r="J45" s="24" t="s">
        <v>236</v>
      </c>
      <c r="K45" s="24" t="s">
        <v>236</v>
      </c>
      <c r="L45" s="25" t="s">
        <v>236</v>
      </c>
      <c r="M45" s="25" t="s">
        <v>236</v>
      </c>
      <c r="N45" s="25">
        <v>0</v>
      </c>
      <c r="O45" s="25">
        <v>0</v>
      </c>
      <c r="P45" s="25">
        <v>0</v>
      </c>
      <c r="Q45" s="25" t="s">
        <v>236</v>
      </c>
      <c r="R45" s="24" t="s">
        <v>236</v>
      </c>
      <c r="S45" s="221" t="s">
        <v>236</v>
      </c>
      <c r="T45" s="221" t="s">
        <v>236</v>
      </c>
      <c r="U45" s="24" t="s">
        <v>236</v>
      </c>
      <c r="V45" s="26"/>
      <c r="W45" s="26"/>
      <c r="X45" s="26" t="s">
        <v>8</v>
      </c>
      <c r="Y45" s="326">
        <v>114610</v>
      </c>
      <c r="Z45" s="372"/>
      <c r="AA45" s="352"/>
      <c r="AB45" s="395"/>
      <c r="AC45" s="396"/>
      <c r="AD45" s="410"/>
    </row>
    <row r="46" spans="1:30" ht="120" customHeight="1">
      <c r="A46" s="260">
        <v>38</v>
      </c>
      <c r="B46" s="309">
        <v>36</v>
      </c>
      <c r="C46" s="310" t="s">
        <v>295</v>
      </c>
      <c r="D46" s="311" t="s">
        <v>31</v>
      </c>
      <c r="E46" s="205" t="s">
        <v>151</v>
      </c>
      <c r="F46" s="187" t="s">
        <v>342</v>
      </c>
      <c r="G46" s="188" t="s">
        <v>217</v>
      </c>
      <c r="H46" s="189" t="s">
        <v>281</v>
      </c>
      <c r="I46" s="17" t="s">
        <v>236</v>
      </c>
      <c r="J46" s="17" t="s">
        <v>236</v>
      </c>
      <c r="K46" s="17" t="s">
        <v>236</v>
      </c>
      <c r="L46" s="18">
        <v>0</v>
      </c>
      <c r="M46" s="18">
        <v>0</v>
      </c>
      <c r="N46" s="18">
        <v>0</v>
      </c>
      <c r="O46" s="18">
        <v>0</v>
      </c>
      <c r="P46" s="18">
        <v>0</v>
      </c>
      <c r="Q46" s="18">
        <v>0</v>
      </c>
      <c r="R46" s="17" t="s">
        <v>236</v>
      </c>
      <c r="S46" s="221" t="s">
        <v>236</v>
      </c>
      <c r="T46" s="221" t="s">
        <v>236</v>
      </c>
      <c r="U46" s="17" t="s">
        <v>236</v>
      </c>
      <c r="V46" s="19"/>
      <c r="W46" s="19"/>
      <c r="X46" s="19" t="s">
        <v>8</v>
      </c>
      <c r="Y46" s="326">
        <v>156771</v>
      </c>
      <c r="Z46" s="372"/>
      <c r="AA46" s="352"/>
      <c r="AB46" s="395"/>
      <c r="AC46" s="396"/>
      <c r="AD46" s="410"/>
    </row>
    <row r="47" spans="1:30" ht="123.75" customHeight="1">
      <c r="A47" s="261" t="s">
        <v>356</v>
      </c>
      <c r="B47" s="309">
        <v>37</v>
      </c>
      <c r="C47" s="310" t="s">
        <v>295</v>
      </c>
      <c r="D47" s="311" t="s">
        <v>31</v>
      </c>
      <c r="E47" s="205" t="s">
        <v>152</v>
      </c>
      <c r="F47" s="187" t="s">
        <v>344</v>
      </c>
      <c r="G47" s="188" t="s">
        <v>219</v>
      </c>
      <c r="H47" s="189" t="s">
        <v>281</v>
      </c>
      <c r="I47" s="17" t="s">
        <v>236</v>
      </c>
      <c r="J47" s="17" t="s">
        <v>236</v>
      </c>
      <c r="K47" s="17" t="s">
        <v>236</v>
      </c>
      <c r="L47" s="18">
        <v>0</v>
      </c>
      <c r="M47" s="18">
        <v>0</v>
      </c>
      <c r="N47" s="18">
        <v>0</v>
      </c>
      <c r="O47" s="18">
        <v>0</v>
      </c>
      <c r="P47" s="18">
        <v>0</v>
      </c>
      <c r="Q47" s="18">
        <v>0</v>
      </c>
      <c r="R47" s="17" t="s">
        <v>236</v>
      </c>
      <c r="S47" s="221" t="s">
        <v>236</v>
      </c>
      <c r="T47" s="221" t="s">
        <v>236</v>
      </c>
      <c r="U47" s="17" t="s">
        <v>236</v>
      </c>
      <c r="V47" s="19" t="s">
        <v>8</v>
      </c>
      <c r="W47" s="19" t="s">
        <v>8</v>
      </c>
      <c r="X47" s="19" t="s">
        <v>8</v>
      </c>
      <c r="Y47" s="326">
        <v>178258</v>
      </c>
      <c r="Z47" s="372"/>
      <c r="AA47" s="352"/>
      <c r="AB47" s="395"/>
      <c r="AC47" s="396"/>
      <c r="AD47" s="410"/>
    </row>
    <row r="48" spans="1:30" ht="123" customHeight="1">
      <c r="A48" s="260">
        <v>39</v>
      </c>
      <c r="B48" s="309">
        <v>38</v>
      </c>
      <c r="C48" s="310" t="s">
        <v>295</v>
      </c>
      <c r="D48" s="311" t="s">
        <v>31</v>
      </c>
      <c r="E48" s="205" t="s">
        <v>152</v>
      </c>
      <c r="F48" s="187" t="s">
        <v>345</v>
      </c>
      <c r="G48" s="188" t="s">
        <v>220</v>
      </c>
      <c r="H48" s="189" t="s">
        <v>281</v>
      </c>
      <c r="I48" s="17" t="s">
        <v>236</v>
      </c>
      <c r="J48" s="17" t="s">
        <v>236</v>
      </c>
      <c r="K48" s="17" t="s">
        <v>236</v>
      </c>
      <c r="L48" s="18">
        <v>0</v>
      </c>
      <c r="M48" s="18">
        <v>0</v>
      </c>
      <c r="N48" s="18">
        <v>0</v>
      </c>
      <c r="O48" s="18">
        <v>0</v>
      </c>
      <c r="P48" s="18">
        <v>0</v>
      </c>
      <c r="Q48" s="18">
        <v>0</v>
      </c>
      <c r="R48" s="17" t="s">
        <v>236</v>
      </c>
      <c r="S48" s="221" t="s">
        <v>236</v>
      </c>
      <c r="T48" s="221" t="s">
        <v>236</v>
      </c>
      <c r="U48" s="17" t="s">
        <v>236</v>
      </c>
      <c r="V48" s="19" t="s">
        <v>8</v>
      </c>
      <c r="W48" s="19" t="s">
        <v>8</v>
      </c>
      <c r="X48" s="19" t="s">
        <v>8</v>
      </c>
      <c r="Y48" s="326">
        <v>1020428</v>
      </c>
      <c r="Z48" s="372"/>
      <c r="AA48" s="352"/>
      <c r="AB48" s="395"/>
      <c r="AC48" s="396"/>
      <c r="AD48" s="410"/>
    </row>
    <row r="49" spans="1:32" ht="119.25" customHeight="1">
      <c r="A49" s="260">
        <v>40</v>
      </c>
      <c r="B49" s="309">
        <v>39</v>
      </c>
      <c r="C49" s="310" t="s">
        <v>295</v>
      </c>
      <c r="D49" s="311" t="s">
        <v>31</v>
      </c>
      <c r="E49" s="205" t="s">
        <v>71</v>
      </c>
      <c r="F49" s="202" t="s">
        <v>343</v>
      </c>
      <c r="G49" s="187" t="s">
        <v>218</v>
      </c>
      <c r="H49" s="189" t="s">
        <v>281</v>
      </c>
      <c r="I49" s="17" t="s">
        <v>236</v>
      </c>
      <c r="J49" s="17" t="s">
        <v>236</v>
      </c>
      <c r="K49" s="17" t="s">
        <v>236</v>
      </c>
      <c r="L49" s="18">
        <v>0</v>
      </c>
      <c r="M49" s="18">
        <v>0</v>
      </c>
      <c r="N49" s="18">
        <v>0</v>
      </c>
      <c r="O49" s="18">
        <v>0</v>
      </c>
      <c r="P49" s="18">
        <v>0</v>
      </c>
      <c r="Q49" s="18">
        <v>0</v>
      </c>
      <c r="R49" s="17" t="s">
        <v>236</v>
      </c>
      <c r="S49" s="221" t="s">
        <v>236</v>
      </c>
      <c r="T49" s="221" t="s">
        <v>236</v>
      </c>
      <c r="U49" s="17" t="s">
        <v>236</v>
      </c>
      <c r="V49" s="19"/>
      <c r="W49" s="19" t="s">
        <v>8</v>
      </c>
      <c r="X49" s="19" t="s">
        <v>8</v>
      </c>
      <c r="Y49" s="326">
        <v>38342</v>
      </c>
      <c r="Z49" s="372" t="s">
        <v>417</v>
      </c>
      <c r="AA49" s="337" t="s">
        <v>388</v>
      </c>
      <c r="AB49" s="382" t="s">
        <v>401</v>
      </c>
      <c r="AC49" s="385" t="s">
        <v>404</v>
      </c>
      <c r="AD49" s="402" t="s">
        <v>405</v>
      </c>
    </row>
    <row r="50" spans="1:32" ht="125.25" customHeight="1">
      <c r="A50" s="260">
        <v>41</v>
      </c>
      <c r="B50" s="309">
        <v>40</v>
      </c>
      <c r="C50" s="310" t="s">
        <v>295</v>
      </c>
      <c r="D50" s="311" t="s">
        <v>32</v>
      </c>
      <c r="E50" s="205" t="s">
        <v>154</v>
      </c>
      <c r="F50" s="187" t="s">
        <v>347</v>
      </c>
      <c r="G50" s="188" t="s">
        <v>225</v>
      </c>
      <c r="H50" s="189" t="s">
        <v>280</v>
      </c>
      <c r="I50" s="17" t="s">
        <v>236</v>
      </c>
      <c r="J50" s="17" t="s">
        <v>236</v>
      </c>
      <c r="K50" s="17" t="s">
        <v>236</v>
      </c>
      <c r="L50" s="18">
        <v>0</v>
      </c>
      <c r="M50" s="18">
        <v>0</v>
      </c>
      <c r="N50" s="18">
        <v>0</v>
      </c>
      <c r="O50" s="18">
        <v>0</v>
      </c>
      <c r="P50" s="18">
        <v>0</v>
      </c>
      <c r="Q50" s="18">
        <v>0</v>
      </c>
      <c r="R50" s="17" t="s">
        <v>236</v>
      </c>
      <c r="S50" s="221" t="s">
        <v>236</v>
      </c>
      <c r="T50" s="221" t="s">
        <v>236</v>
      </c>
      <c r="U50" s="17" t="s">
        <v>236</v>
      </c>
      <c r="V50" s="19"/>
      <c r="W50" s="19"/>
      <c r="X50" s="19" t="s">
        <v>8</v>
      </c>
      <c r="Y50" s="326">
        <v>46366</v>
      </c>
      <c r="Z50" s="372" t="s">
        <v>417</v>
      </c>
      <c r="AA50" s="337" t="s">
        <v>388</v>
      </c>
      <c r="AB50" s="382" t="s">
        <v>401</v>
      </c>
      <c r="AC50" s="385" t="s">
        <v>406</v>
      </c>
      <c r="AD50" s="402" t="s">
        <v>407</v>
      </c>
    </row>
    <row r="51" spans="1:32" ht="110.25" customHeight="1">
      <c r="A51" s="260">
        <v>42</v>
      </c>
      <c r="B51" s="309">
        <v>41</v>
      </c>
      <c r="C51" s="310" t="s">
        <v>295</v>
      </c>
      <c r="D51" s="311" t="s">
        <v>32</v>
      </c>
      <c r="E51" s="205" t="s">
        <v>73</v>
      </c>
      <c r="F51" s="187" t="s">
        <v>346</v>
      </c>
      <c r="G51" s="188" t="s">
        <v>224</v>
      </c>
      <c r="H51" s="189" t="s">
        <v>280</v>
      </c>
      <c r="I51" s="17" t="s">
        <v>236</v>
      </c>
      <c r="J51" s="17" t="s">
        <v>236</v>
      </c>
      <c r="K51" s="17" t="s">
        <v>236</v>
      </c>
      <c r="L51" s="18">
        <v>0</v>
      </c>
      <c r="M51" s="18">
        <v>0</v>
      </c>
      <c r="N51" s="18">
        <v>0</v>
      </c>
      <c r="O51" s="18">
        <v>0</v>
      </c>
      <c r="P51" s="18">
        <v>0</v>
      </c>
      <c r="Q51" s="18">
        <v>0</v>
      </c>
      <c r="R51" s="17" t="s">
        <v>236</v>
      </c>
      <c r="S51" s="221" t="s">
        <v>236</v>
      </c>
      <c r="T51" s="221" t="s">
        <v>236</v>
      </c>
      <c r="U51" s="18">
        <v>0</v>
      </c>
      <c r="V51" s="19"/>
      <c r="W51" s="19"/>
      <c r="X51" s="19" t="s">
        <v>8</v>
      </c>
      <c r="Y51" s="327">
        <v>168010</v>
      </c>
      <c r="Z51" s="373"/>
      <c r="AA51" s="352"/>
      <c r="AB51" s="395"/>
      <c r="AC51" s="396"/>
      <c r="AD51" s="410"/>
    </row>
    <row r="52" spans="1:32" ht="105.75" customHeight="1">
      <c r="A52" s="260">
        <v>44</v>
      </c>
      <c r="B52" s="309">
        <v>42</v>
      </c>
      <c r="C52" s="310" t="s">
        <v>295</v>
      </c>
      <c r="D52" s="311" t="s">
        <v>32</v>
      </c>
      <c r="E52" s="145">
        <v>54</v>
      </c>
      <c r="F52" s="187" t="s">
        <v>161</v>
      </c>
      <c r="G52" s="188" t="s">
        <v>226</v>
      </c>
      <c r="H52" s="189" t="s">
        <v>122</v>
      </c>
      <c r="I52" s="17">
        <v>1</v>
      </c>
      <c r="J52" s="17" t="s">
        <v>325</v>
      </c>
      <c r="K52" s="16"/>
      <c r="L52" s="18">
        <v>5</v>
      </c>
      <c r="M52" s="18">
        <v>1</v>
      </c>
      <c r="N52" s="18">
        <v>1</v>
      </c>
      <c r="O52" s="18">
        <v>1</v>
      </c>
      <c r="P52" s="18">
        <v>1</v>
      </c>
      <c r="Q52" s="18">
        <v>1</v>
      </c>
      <c r="R52" s="16" t="s">
        <v>126</v>
      </c>
      <c r="S52" s="224" t="s">
        <v>236</v>
      </c>
      <c r="T52" s="221">
        <v>100</v>
      </c>
      <c r="U52" s="16" t="s">
        <v>265</v>
      </c>
      <c r="V52" s="19"/>
      <c r="W52" s="19"/>
      <c r="X52" s="19" t="s">
        <v>8</v>
      </c>
      <c r="Y52" s="326">
        <v>13177</v>
      </c>
      <c r="Z52" s="372"/>
      <c r="AA52" s="352"/>
      <c r="AB52" s="395"/>
      <c r="AC52" s="396"/>
      <c r="AD52" s="410"/>
    </row>
    <row r="53" spans="1:32" ht="107.25" customHeight="1">
      <c r="A53" s="260">
        <v>45</v>
      </c>
      <c r="B53" s="309">
        <v>43</v>
      </c>
      <c r="C53" s="310" t="s">
        <v>295</v>
      </c>
      <c r="D53" s="311" t="s">
        <v>32</v>
      </c>
      <c r="E53" s="145">
        <v>54</v>
      </c>
      <c r="F53" s="187" t="s">
        <v>162</v>
      </c>
      <c r="G53" s="188" t="s">
        <v>227</v>
      </c>
      <c r="H53" s="189" t="s">
        <v>122</v>
      </c>
      <c r="I53" s="17">
        <v>1</v>
      </c>
      <c r="J53" s="17" t="s">
        <v>324</v>
      </c>
      <c r="K53" s="16"/>
      <c r="L53" s="18">
        <v>1</v>
      </c>
      <c r="M53" s="18">
        <v>1</v>
      </c>
      <c r="N53" s="18"/>
      <c r="O53" s="18"/>
      <c r="P53" s="18"/>
      <c r="Q53" s="18">
        <v>0</v>
      </c>
      <c r="R53" s="16" t="s">
        <v>350</v>
      </c>
      <c r="S53" s="188" t="s">
        <v>351</v>
      </c>
      <c r="T53" s="188" t="s">
        <v>158</v>
      </c>
      <c r="U53" s="16" t="s">
        <v>265</v>
      </c>
      <c r="V53" s="19"/>
      <c r="W53" s="19"/>
      <c r="X53" s="19" t="s">
        <v>8</v>
      </c>
      <c r="Y53" s="326">
        <v>70304</v>
      </c>
      <c r="Z53" s="372"/>
      <c r="AA53" s="352"/>
      <c r="AB53" s="395"/>
      <c r="AC53" s="396"/>
      <c r="AD53" s="410"/>
    </row>
    <row r="54" spans="1:32" ht="114" customHeight="1">
      <c r="A54" s="260">
        <v>46</v>
      </c>
      <c r="B54" s="309">
        <v>44</v>
      </c>
      <c r="C54" s="310" t="s">
        <v>295</v>
      </c>
      <c r="D54" s="311" t="s">
        <v>28</v>
      </c>
      <c r="E54" s="145">
        <v>27</v>
      </c>
      <c r="F54" s="187" t="s">
        <v>147</v>
      </c>
      <c r="G54" s="188" t="s">
        <v>148</v>
      </c>
      <c r="H54" s="189" t="s">
        <v>122</v>
      </c>
      <c r="I54" s="17">
        <v>1</v>
      </c>
      <c r="J54" s="17" t="s">
        <v>261</v>
      </c>
      <c r="K54" s="16"/>
      <c r="L54" s="18">
        <v>3</v>
      </c>
      <c r="M54" s="18">
        <v>1</v>
      </c>
      <c r="N54" s="18">
        <v>1</v>
      </c>
      <c r="O54" s="18" t="s">
        <v>236</v>
      </c>
      <c r="P54" s="18" t="s">
        <v>236</v>
      </c>
      <c r="Q54" s="18">
        <v>1</v>
      </c>
      <c r="R54" s="16" t="s">
        <v>123</v>
      </c>
      <c r="S54" s="221">
        <v>0</v>
      </c>
      <c r="T54" s="221">
        <v>2</v>
      </c>
      <c r="U54" s="16" t="s">
        <v>262</v>
      </c>
      <c r="V54" s="19"/>
      <c r="W54" s="19"/>
      <c r="X54" s="19" t="s">
        <v>8</v>
      </c>
      <c r="Y54" s="326">
        <v>611</v>
      </c>
      <c r="Z54" s="372"/>
      <c r="AA54" s="352"/>
      <c r="AB54" s="395"/>
      <c r="AC54" s="396"/>
      <c r="AD54" s="410"/>
    </row>
    <row r="55" spans="1:32" ht="107.25" customHeight="1">
      <c r="A55" s="260">
        <v>47</v>
      </c>
      <c r="B55" s="309">
        <v>45</v>
      </c>
      <c r="C55" s="310" t="s">
        <v>295</v>
      </c>
      <c r="D55" s="315" t="s">
        <v>32</v>
      </c>
      <c r="E55" s="244" t="s">
        <v>20</v>
      </c>
      <c r="F55" s="207" t="s">
        <v>159</v>
      </c>
      <c r="G55" s="208" t="s">
        <v>228</v>
      </c>
      <c r="H55" s="245" t="s">
        <v>160</v>
      </c>
      <c r="I55" s="246">
        <v>1</v>
      </c>
      <c r="J55" s="246" t="s">
        <v>326</v>
      </c>
      <c r="K55" s="247"/>
      <c r="L55" s="248">
        <v>4</v>
      </c>
      <c r="M55" s="248">
        <v>1</v>
      </c>
      <c r="N55" s="248"/>
      <c r="O55" s="248">
        <v>1</v>
      </c>
      <c r="P55" s="248">
        <v>1</v>
      </c>
      <c r="Q55" s="248">
        <v>1</v>
      </c>
      <c r="R55" s="247" t="s">
        <v>304</v>
      </c>
      <c r="S55" s="249" t="s">
        <v>309</v>
      </c>
      <c r="T55" s="249">
        <v>6</v>
      </c>
      <c r="U55" s="95" t="s">
        <v>264</v>
      </c>
      <c r="V55" s="98"/>
      <c r="W55" s="98"/>
      <c r="X55" s="98" t="s">
        <v>8</v>
      </c>
      <c r="Y55" s="326">
        <v>12462</v>
      </c>
      <c r="Z55" s="372"/>
      <c r="AA55" s="352"/>
      <c r="AB55" s="395"/>
      <c r="AC55" s="396"/>
      <c r="AD55" s="410"/>
    </row>
    <row r="56" spans="1:32" ht="112.5" customHeight="1" thickBot="1">
      <c r="A56" s="262">
        <v>43</v>
      </c>
      <c r="B56" s="317">
        <v>46</v>
      </c>
      <c r="C56" s="318" t="s">
        <v>295</v>
      </c>
      <c r="D56" s="319" t="s">
        <v>32</v>
      </c>
      <c r="E56" s="214">
        <v>54</v>
      </c>
      <c r="F56" s="263" t="s">
        <v>279</v>
      </c>
      <c r="G56" s="216" t="s">
        <v>156</v>
      </c>
      <c r="H56" s="217" t="s">
        <v>153</v>
      </c>
      <c r="I56" s="127">
        <v>276</v>
      </c>
      <c r="J56" s="127" t="s">
        <v>274</v>
      </c>
      <c r="K56" s="126"/>
      <c r="L56" s="128">
        <v>3</v>
      </c>
      <c r="M56" s="128">
        <v>1</v>
      </c>
      <c r="N56" s="128"/>
      <c r="O56" s="128"/>
      <c r="P56" s="128">
        <v>1</v>
      </c>
      <c r="Q56" s="128">
        <f>L56-SUM(M56:P56)</f>
        <v>1</v>
      </c>
      <c r="R56" s="126" t="s">
        <v>276</v>
      </c>
      <c r="S56" s="264">
        <v>0.26100000000000001</v>
      </c>
      <c r="T56" s="264">
        <v>0.3</v>
      </c>
      <c r="U56" s="126" t="s">
        <v>47</v>
      </c>
      <c r="V56" s="129"/>
      <c r="W56" s="129"/>
      <c r="X56" s="129" t="s">
        <v>8</v>
      </c>
      <c r="Y56" s="331">
        <v>602000</v>
      </c>
      <c r="Z56" s="376"/>
      <c r="AA56" s="353"/>
      <c r="AB56" s="397"/>
      <c r="AC56" s="398"/>
      <c r="AD56" s="411"/>
    </row>
    <row r="57" spans="1:32" ht="32.25" customHeight="1" thickTop="1">
      <c r="A57" s="274" t="s">
        <v>369</v>
      </c>
      <c r="B57" s="289"/>
      <c r="C57" s="275"/>
      <c r="D57" s="275"/>
      <c r="E57" s="275"/>
      <c r="F57" s="275"/>
      <c r="G57" s="275"/>
      <c r="H57" s="275"/>
      <c r="I57" s="275"/>
      <c r="J57" s="275"/>
      <c r="K57" s="275"/>
      <c r="L57" s="276"/>
      <c r="M57" s="276"/>
      <c r="N57" s="276"/>
      <c r="O57" s="276"/>
      <c r="P57" s="276"/>
      <c r="Q57" s="276"/>
      <c r="R57" s="275"/>
      <c r="S57" s="275"/>
      <c r="T57" s="275"/>
      <c r="U57" s="275"/>
      <c r="V57" s="275"/>
      <c r="W57" s="275"/>
      <c r="X57" s="275"/>
      <c r="Y57" s="277">
        <f>SUM(Y58:Y60)</f>
        <v>132343</v>
      </c>
      <c r="Z57" s="362"/>
      <c r="AA57" s="338"/>
      <c r="AB57" s="412"/>
      <c r="AC57" s="390"/>
      <c r="AD57" s="404"/>
    </row>
    <row r="58" spans="1:32" ht="108.75" customHeight="1">
      <c r="A58" s="260"/>
      <c r="B58" s="309"/>
      <c r="C58" s="310" t="s">
        <v>284</v>
      </c>
      <c r="D58" s="311" t="s">
        <v>24</v>
      </c>
      <c r="E58" s="229">
        <v>1</v>
      </c>
      <c r="F58" s="190" t="s">
        <v>370</v>
      </c>
      <c r="G58" s="191" t="s">
        <v>371</v>
      </c>
      <c r="H58" s="192" t="s">
        <v>296</v>
      </c>
      <c r="I58" s="65" t="s">
        <v>283</v>
      </c>
      <c r="J58" s="65" t="s">
        <v>372</v>
      </c>
      <c r="K58" s="65" t="s">
        <v>236</v>
      </c>
      <c r="L58" s="66">
        <v>0</v>
      </c>
      <c r="M58" s="66">
        <v>0</v>
      </c>
      <c r="N58" s="66">
        <v>0</v>
      </c>
      <c r="O58" s="66">
        <v>0</v>
      </c>
      <c r="P58" s="66">
        <v>0</v>
      </c>
      <c r="Q58" s="66">
        <v>0</v>
      </c>
      <c r="R58" s="65" t="s">
        <v>236</v>
      </c>
      <c r="S58" s="234" t="s">
        <v>236</v>
      </c>
      <c r="T58" s="234" t="s">
        <v>236</v>
      </c>
      <c r="U58" s="65" t="s">
        <v>236</v>
      </c>
      <c r="V58" s="67"/>
      <c r="W58" s="67" t="s">
        <v>8</v>
      </c>
      <c r="X58" s="67" t="s">
        <v>8</v>
      </c>
      <c r="Y58" s="326">
        <v>12420</v>
      </c>
      <c r="Z58" s="372" t="s">
        <v>416</v>
      </c>
      <c r="AA58" s="337" t="s">
        <v>399</v>
      </c>
      <c r="AB58" s="382" t="s">
        <v>400</v>
      </c>
      <c r="AC58" s="399"/>
      <c r="AD58" s="413"/>
      <c r="AF58" s="48" t="s">
        <v>368</v>
      </c>
    </row>
    <row r="59" spans="1:32" ht="75.75" customHeight="1">
      <c r="A59" s="294"/>
      <c r="B59" s="320"/>
      <c r="C59" s="321" t="s">
        <v>295</v>
      </c>
      <c r="D59" s="322" t="s">
        <v>31</v>
      </c>
      <c r="E59" s="295" t="s">
        <v>152</v>
      </c>
      <c r="F59" s="296" t="s">
        <v>380</v>
      </c>
      <c r="G59" s="303" t="s">
        <v>236</v>
      </c>
      <c r="H59" s="297" t="s">
        <v>236</v>
      </c>
      <c r="I59" s="297" t="s">
        <v>236</v>
      </c>
      <c r="J59" s="297" t="s">
        <v>236</v>
      </c>
      <c r="K59" s="297" t="s">
        <v>236</v>
      </c>
      <c r="L59" s="298">
        <v>0</v>
      </c>
      <c r="M59" s="298">
        <v>0</v>
      </c>
      <c r="N59" s="298">
        <v>0</v>
      </c>
      <c r="O59" s="298">
        <v>0</v>
      </c>
      <c r="P59" s="298">
        <v>0</v>
      </c>
      <c r="Q59" s="298">
        <v>0</v>
      </c>
      <c r="R59" s="297" t="s">
        <v>236</v>
      </c>
      <c r="S59" s="299" t="s">
        <v>236</v>
      </c>
      <c r="T59" s="299" t="s">
        <v>236</v>
      </c>
      <c r="U59" s="297" t="s">
        <v>236</v>
      </c>
      <c r="V59" s="300" t="s">
        <v>8</v>
      </c>
      <c r="W59" s="300" t="s">
        <v>8</v>
      </c>
      <c r="X59" s="300" t="s">
        <v>8</v>
      </c>
      <c r="Y59" s="332">
        <v>109080</v>
      </c>
      <c r="Z59" s="377"/>
      <c r="AA59" s="339"/>
      <c r="AB59" s="348"/>
      <c r="AC59" s="349"/>
      <c r="AD59" s="344"/>
    </row>
    <row r="60" spans="1:32" ht="84.75" customHeight="1">
      <c r="A60" s="301"/>
      <c r="B60" s="320"/>
      <c r="C60" s="321" t="s">
        <v>295</v>
      </c>
      <c r="D60" s="322" t="s">
        <v>31</v>
      </c>
      <c r="E60" s="295" t="s">
        <v>71</v>
      </c>
      <c r="F60" s="302" t="s">
        <v>373</v>
      </c>
      <c r="G60" s="303" t="s">
        <v>236</v>
      </c>
      <c r="H60" s="297" t="s">
        <v>236</v>
      </c>
      <c r="I60" s="297" t="s">
        <v>236</v>
      </c>
      <c r="J60" s="297" t="s">
        <v>236</v>
      </c>
      <c r="K60" s="297" t="s">
        <v>236</v>
      </c>
      <c r="L60" s="298">
        <v>0</v>
      </c>
      <c r="M60" s="298">
        <v>0</v>
      </c>
      <c r="N60" s="298">
        <v>0</v>
      </c>
      <c r="O60" s="298">
        <v>0</v>
      </c>
      <c r="P60" s="298">
        <v>0</v>
      </c>
      <c r="Q60" s="298">
        <v>0</v>
      </c>
      <c r="R60" s="297" t="s">
        <v>236</v>
      </c>
      <c r="S60" s="299" t="s">
        <v>236</v>
      </c>
      <c r="T60" s="299" t="s">
        <v>236</v>
      </c>
      <c r="U60" s="297" t="s">
        <v>236</v>
      </c>
      <c r="V60" s="300"/>
      <c r="W60" s="300" t="s">
        <v>8</v>
      </c>
      <c r="X60" s="300" t="s">
        <v>8</v>
      </c>
      <c r="Y60" s="332">
        <v>10843</v>
      </c>
      <c r="Z60" s="377"/>
      <c r="AA60" s="339"/>
      <c r="AB60" s="350"/>
      <c r="AC60" s="351"/>
      <c r="AD60" s="345"/>
    </row>
    <row r="61" spans="1:32" ht="33.75" customHeight="1">
      <c r="A61" s="274" t="s">
        <v>374</v>
      </c>
      <c r="B61" s="289"/>
      <c r="C61" s="275"/>
      <c r="D61" s="275"/>
      <c r="E61" s="275"/>
      <c r="F61" s="275"/>
      <c r="G61" s="275"/>
      <c r="H61" s="275"/>
      <c r="I61" s="275"/>
      <c r="J61" s="275"/>
      <c r="K61" s="275"/>
      <c r="L61" s="276"/>
      <c r="M61" s="276"/>
      <c r="N61" s="276"/>
      <c r="O61" s="276"/>
      <c r="P61" s="276"/>
      <c r="Q61" s="276"/>
      <c r="R61" s="275"/>
      <c r="S61" s="275"/>
      <c r="T61" s="275"/>
      <c r="U61" s="275"/>
      <c r="V61" s="275"/>
      <c r="W61" s="275"/>
      <c r="X61" s="275"/>
      <c r="Y61" s="277">
        <f>SUM(Y62:Y81)</f>
        <v>87996</v>
      </c>
      <c r="Z61" s="362"/>
      <c r="AA61" s="338"/>
      <c r="AB61" s="342"/>
      <c r="AC61" s="343"/>
      <c r="AD61" s="356"/>
    </row>
    <row r="62" spans="1:32" ht="102" customHeight="1">
      <c r="A62" s="260"/>
      <c r="B62" s="309"/>
      <c r="C62" s="310" t="s">
        <v>284</v>
      </c>
      <c r="D62" s="311" t="s">
        <v>24</v>
      </c>
      <c r="E62" s="229">
        <v>1</v>
      </c>
      <c r="F62" s="190" t="s">
        <v>379</v>
      </c>
      <c r="G62" s="191" t="s">
        <v>375</v>
      </c>
      <c r="H62" s="192" t="s">
        <v>377</v>
      </c>
      <c r="I62" s="65">
        <v>5</v>
      </c>
      <c r="J62" s="65" t="s">
        <v>376</v>
      </c>
      <c r="K62" s="65" t="s">
        <v>236</v>
      </c>
      <c r="L62" s="66">
        <v>0</v>
      </c>
      <c r="M62" s="66">
        <v>0</v>
      </c>
      <c r="N62" s="66">
        <v>0</v>
      </c>
      <c r="O62" s="66">
        <v>0</v>
      </c>
      <c r="P62" s="66">
        <v>0</v>
      </c>
      <c r="Q62" s="66">
        <v>0</v>
      </c>
      <c r="R62" s="65" t="s">
        <v>378</v>
      </c>
      <c r="S62" s="234" t="s">
        <v>236</v>
      </c>
      <c r="T62" s="234">
        <v>5</v>
      </c>
      <c r="U62" s="65" t="s">
        <v>236</v>
      </c>
      <c r="V62" s="67"/>
      <c r="W62" s="67" t="s">
        <v>8</v>
      </c>
      <c r="X62" s="67" t="s">
        <v>8</v>
      </c>
      <c r="Y62" s="326">
        <v>87996</v>
      </c>
      <c r="Z62" s="372"/>
      <c r="AA62" s="337"/>
      <c r="AB62" s="340"/>
      <c r="AC62" s="341"/>
      <c r="AD62" s="357"/>
      <c r="AF62" s="48" t="s">
        <v>368</v>
      </c>
    </row>
    <row r="64" spans="1:32" ht="16.5" thickBot="1"/>
    <row r="65" spans="2:29">
      <c r="B65" s="415" t="s">
        <v>426</v>
      </c>
      <c r="C65" s="416"/>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7"/>
    </row>
    <row r="66" spans="2:29">
      <c r="B66" s="418"/>
      <c r="C66" s="419"/>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20"/>
    </row>
    <row r="67" spans="2:29">
      <c r="B67" s="418"/>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20"/>
    </row>
    <row r="68" spans="2:29">
      <c r="B68" s="418"/>
      <c r="C68" s="419"/>
      <c r="D68" s="419"/>
      <c r="E68" s="419"/>
      <c r="F68" s="419"/>
      <c r="G68" s="419"/>
      <c r="H68" s="419"/>
      <c r="I68" s="419"/>
      <c r="J68" s="419"/>
      <c r="K68" s="419"/>
      <c r="L68" s="419"/>
      <c r="M68" s="419"/>
      <c r="N68" s="419"/>
      <c r="O68" s="419"/>
      <c r="P68" s="419"/>
      <c r="Q68" s="419"/>
      <c r="R68" s="419"/>
      <c r="S68" s="419"/>
      <c r="T68" s="419"/>
      <c r="U68" s="419"/>
      <c r="V68" s="419"/>
      <c r="W68" s="419"/>
      <c r="X68" s="419"/>
      <c r="Y68" s="419"/>
      <c r="Z68" s="419"/>
      <c r="AA68" s="419"/>
      <c r="AB68" s="419"/>
      <c r="AC68" s="420"/>
    </row>
    <row r="69" spans="2:29">
      <c r="B69" s="418"/>
      <c r="C69" s="419"/>
      <c r="D69" s="419"/>
      <c r="E69" s="419"/>
      <c r="F69" s="419"/>
      <c r="G69" s="419"/>
      <c r="H69" s="419"/>
      <c r="I69" s="419"/>
      <c r="J69" s="419"/>
      <c r="K69" s="419"/>
      <c r="L69" s="419"/>
      <c r="M69" s="419"/>
      <c r="N69" s="419"/>
      <c r="O69" s="419"/>
      <c r="P69" s="419"/>
      <c r="Q69" s="419"/>
      <c r="R69" s="419"/>
      <c r="S69" s="419"/>
      <c r="T69" s="419"/>
      <c r="U69" s="419"/>
      <c r="V69" s="419"/>
      <c r="W69" s="419"/>
      <c r="X69" s="419"/>
      <c r="Y69" s="419"/>
      <c r="Z69" s="419"/>
      <c r="AA69" s="419"/>
      <c r="AB69" s="419"/>
      <c r="AC69" s="420"/>
    </row>
    <row r="70" spans="2:29">
      <c r="B70" s="418"/>
      <c r="C70" s="419"/>
      <c r="D70" s="419"/>
      <c r="E70" s="419"/>
      <c r="F70" s="419"/>
      <c r="G70" s="419"/>
      <c r="H70" s="419"/>
      <c r="I70" s="419"/>
      <c r="J70" s="419"/>
      <c r="K70" s="419"/>
      <c r="L70" s="419"/>
      <c r="M70" s="419"/>
      <c r="N70" s="419"/>
      <c r="O70" s="419"/>
      <c r="P70" s="419"/>
      <c r="Q70" s="419"/>
      <c r="R70" s="419"/>
      <c r="S70" s="419"/>
      <c r="T70" s="419"/>
      <c r="U70" s="419"/>
      <c r="V70" s="419"/>
      <c r="W70" s="419"/>
      <c r="X70" s="419"/>
      <c r="Y70" s="419"/>
      <c r="Z70" s="419"/>
      <c r="AA70" s="419"/>
      <c r="AB70" s="419"/>
      <c r="AC70" s="420"/>
    </row>
    <row r="71" spans="2:29">
      <c r="B71" s="418"/>
      <c r="C71" s="419"/>
      <c r="D71" s="419"/>
      <c r="E71" s="419"/>
      <c r="F71" s="419"/>
      <c r="G71" s="419"/>
      <c r="H71" s="419"/>
      <c r="I71" s="419"/>
      <c r="J71" s="419"/>
      <c r="K71" s="419"/>
      <c r="L71" s="419"/>
      <c r="M71" s="419"/>
      <c r="N71" s="419"/>
      <c r="O71" s="419"/>
      <c r="P71" s="419"/>
      <c r="Q71" s="419"/>
      <c r="R71" s="419"/>
      <c r="S71" s="419"/>
      <c r="T71" s="419"/>
      <c r="U71" s="419"/>
      <c r="V71" s="419"/>
      <c r="W71" s="419"/>
      <c r="X71" s="419"/>
      <c r="Y71" s="419"/>
      <c r="Z71" s="419"/>
      <c r="AA71" s="419"/>
      <c r="AB71" s="419"/>
      <c r="AC71" s="420"/>
    </row>
    <row r="72" spans="2:29">
      <c r="B72" s="418"/>
      <c r="C72" s="419"/>
      <c r="D72" s="419"/>
      <c r="E72" s="419"/>
      <c r="F72" s="419"/>
      <c r="G72" s="419"/>
      <c r="H72" s="419"/>
      <c r="I72" s="419"/>
      <c r="J72" s="419"/>
      <c r="K72" s="419"/>
      <c r="L72" s="419"/>
      <c r="M72" s="419"/>
      <c r="N72" s="419"/>
      <c r="O72" s="419"/>
      <c r="P72" s="419"/>
      <c r="Q72" s="419"/>
      <c r="R72" s="419"/>
      <c r="S72" s="419"/>
      <c r="T72" s="419"/>
      <c r="U72" s="419"/>
      <c r="V72" s="419"/>
      <c r="W72" s="419"/>
      <c r="X72" s="419"/>
      <c r="Y72" s="419"/>
      <c r="Z72" s="419"/>
      <c r="AA72" s="419"/>
      <c r="AB72" s="419"/>
      <c r="AC72" s="420"/>
    </row>
    <row r="73" spans="2:29">
      <c r="B73" s="418"/>
      <c r="C73" s="419"/>
      <c r="D73" s="419"/>
      <c r="E73" s="419"/>
      <c r="F73" s="419"/>
      <c r="G73" s="419"/>
      <c r="H73" s="419"/>
      <c r="I73" s="419"/>
      <c r="J73" s="419"/>
      <c r="K73" s="419"/>
      <c r="L73" s="419"/>
      <c r="M73" s="419"/>
      <c r="N73" s="419"/>
      <c r="O73" s="419"/>
      <c r="P73" s="419"/>
      <c r="Q73" s="419"/>
      <c r="R73" s="419"/>
      <c r="S73" s="419"/>
      <c r="T73" s="419"/>
      <c r="U73" s="419"/>
      <c r="V73" s="419"/>
      <c r="W73" s="419"/>
      <c r="X73" s="419"/>
      <c r="Y73" s="419"/>
      <c r="Z73" s="419"/>
      <c r="AA73" s="419"/>
      <c r="AB73" s="419"/>
      <c r="AC73" s="420"/>
    </row>
    <row r="74" spans="2:29">
      <c r="B74" s="418"/>
      <c r="C74" s="419"/>
      <c r="D74" s="419"/>
      <c r="E74" s="419"/>
      <c r="F74" s="419"/>
      <c r="G74" s="419"/>
      <c r="H74" s="419"/>
      <c r="I74" s="419"/>
      <c r="J74" s="419"/>
      <c r="K74" s="419"/>
      <c r="L74" s="419"/>
      <c r="M74" s="419"/>
      <c r="N74" s="419"/>
      <c r="O74" s="419"/>
      <c r="P74" s="419"/>
      <c r="Q74" s="419"/>
      <c r="R74" s="419"/>
      <c r="S74" s="419"/>
      <c r="T74" s="419"/>
      <c r="U74" s="419"/>
      <c r="V74" s="419"/>
      <c r="W74" s="419"/>
      <c r="X74" s="419"/>
      <c r="Y74" s="419"/>
      <c r="Z74" s="419"/>
      <c r="AA74" s="419"/>
      <c r="AB74" s="419"/>
      <c r="AC74" s="420"/>
    </row>
    <row r="75" spans="2:29">
      <c r="B75" s="418"/>
      <c r="C75" s="419"/>
      <c r="D75" s="419"/>
      <c r="E75" s="419"/>
      <c r="F75" s="419"/>
      <c r="G75" s="419"/>
      <c r="H75" s="419"/>
      <c r="I75" s="419"/>
      <c r="J75" s="419"/>
      <c r="K75" s="419"/>
      <c r="L75" s="419"/>
      <c r="M75" s="419"/>
      <c r="N75" s="419"/>
      <c r="O75" s="419"/>
      <c r="P75" s="419"/>
      <c r="Q75" s="419"/>
      <c r="R75" s="419"/>
      <c r="S75" s="419"/>
      <c r="T75" s="419"/>
      <c r="U75" s="419"/>
      <c r="V75" s="419"/>
      <c r="W75" s="419"/>
      <c r="X75" s="419"/>
      <c r="Y75" s="419"/>
      <c r="Z75" s="419"/>
      <c r="AA75" s="419"/>
      <c r="AB75" s="419"/>
      <c r="AC75" s="420"/>
    </row>
    <row r="76" spans="2:29">
      <c r="B76" s="418"/>
      <c r="C76" s="419"/>
      <c r="D76" s="419"/>
      <c r="E76" s="419"/>
      <c r="F76" s="419"/>
      <c r="G76" s="419"/>
      <c r="H76" s="419"/>
      <c r="I76" s="419"/>
      <c r="J76" s="419"/>
      <c r="K76" s="419"/>
      <c r="L76" s="419"/>
      <c r="M76" s="419"/>
      <c r="N76" s="419"/>
      <c r="O76" s="419"/>
      <c r="P76" s="419"/>
      <c r="Q76" s="419"/>
      <c r="R76" s="419"/>
      <c r="S76" s="419"/>
      <c r="T76" s="419"/>
      <c r="U76" s="419"/>
      <c r="V76" s="419"/>
      <c r="W76" s="419"/>
      <c r="X76" s="419"/>
      <c r="Y76" s="419"/>
      <c r="Z76" s="419"/>
      <c r="AA76" s="419"/>
      <c r="AB76" s="419"/>
      <c r="AC76" s="420"/>
    </row>
    <row r="77" spans="2:29">
      <c r="B77" s="418"/>
      <c r="C77" s="419"/>
      <c r="D77" s="419"/>
      <c r="E77" s="419"/>
      <c r="F77" s="419"/>
      <c r="G77" s="419"/>
      <c r="H77" s="419"/>
      <c r="I77" s="419"/>
      <c r="J77" s="419"/>
      <c r="K77" s="419"/>
      <c r="L77" s="419"/>
      <c r="M77" s="419"/>
      <c r="N77" s="419"/>
      <c r="O77" s="419"/>
      <c r="P77" s="419"/>
      <c r="Q77" s="419"/>
      <c r="R77" s="419"/>
      <c r="S77" s="419"/>
      <c r="T77" s="419"/>
      <c r="U77" s="419"/>
      <c r="V77" s="419"/>
      <c r="W77" s="419"/>
      <c r="X77" s="419"/>
      <c r="Y77" s="419"/>
      <c r="Z77" s="419"/>
      <c r="AA77" s="419"/>
      <c r="AB77" s="419"/>
      <c r="AC77" s="420"/>
    </row>
    <row r="78" spans="2:29">
      <c r="B78" s="418"/>
      <c r="C78" s="419"/>
      <c r="D78" s="419"/>
      <c r="E78" s="419"/>
      <c r="F78" s="419"/>
      <c r="G78" s="419"/>
      <c r="H78" s="419"/>
      <c r="I78" s="419"/>
      <c r="J78" s="419"/>
      <c r="K78" s="419"/>
      <c r="L78" s="419"/>
      <c r="M78" s="419"/>
      <c r="N78" s="419"/>
      <c r="O78" s="419"/>
      <c r="P78" s="419"/>
      <c r="Q78" s="419"/>
      <c r="R78" s="419"/>
      <c r="S78" s="419"/>
      <c r="T78" s="419"/>
      <c r="U78" s="419"/>
      <c r="V78" s="419"/>
      <c r="W78" s="419"/>
      <c r="X78" s="419"/>
      <c r="Y78" s="419"/>
      <c r="Z78" s="419"/>
      <c r="AA78" s="419"/>
      <c r="AB78" s="419"/>
      <c r="AC78" s="420"/>
    </row>
    <row r="79" spans="2:29">
      <c r="B79" s="418"/>
      <c r="C79" s="419"/>
      <c r="D79" s="419"/>
      <c r="E79" s="419"/>
      <c r="F79" s="419"/>
      <c r="G79" s="419"/>
      <c r="H79" s="419"/>
      <c r="I79" s="419"/>
      <c r="J79" s="419"/>
      <c r="K79" s="419"/>
      <c r="L79" s="419"/>
      <c r="M79" s="419"/>
      <c r="N79" s="419"/>
      <c r="O79" s="419"/>
      <c r="P79" s="419"/>
      <c r="Q79" s="419"/>
      <c r="R79" s="419"/>
      <c r="S79" s="419"/>
      <c r="T79" s="419"/>
      <c r="U79" s="419"/>
      <c r="V79" s="419"/>
      <c r="W79" s="419"/>
      <c r="X79" s="419"/>
      <c r="Y79" s="419"/>
      <c r="Z79" s="419"/>
      <c r="AA79" s="419"/>
      <c r="AB79" s="419"/>
      <c r="AC79" s="420"/>
    </row>
    <row r="80" spans="2:29">
      <c r="B80" s="418"/>
      <c r="C80" s="419"/>
      <c r="D80" s="419"/>
      <c r="E80" s="419"/>
      <c r="F80" s="419"/>
      <c r="G80" s="419"/>
      <c r="H80" s="419"/>
      <c r="I80" s="419"/>
      <c r="J80" s="419"/>
      <c r="K80" s="419"/>
      <c r="L80" s="419"/>
      <c r="M80" s="419"/>
      <c r="N80" s="419"/>
      <c r="O80" s="419"/>
      <c r="P80" s="419"/>
      <c r="Q80" s="419"/>
      <c r="R80" s="419"/>
      <c r="S80" s="419"/>
      <c r="T80" s="419"/>
      <c r="U80" s="419"/>
      <c r="V80" s="419"/>
      <c r="W80" s="419"/>
      <c r="X80" s="419"/>
      <c r="Y80" s="419"/>
      <c r="Z80" s="419"/>
      <c r="AA80" s="419"/>
      <c r="AB80" s="419"/>
      <c r="AC80" s="420"/>
    </row>
    <row r="81" spans="2:29">
      <c r="B81" s="418"/>
      <c r="C81" s="419"/>
      <c r="D81" s="419"/>
      <c r="E81" s="419"/>
      <c r="F81" s="419"/>
      <c r="G81" s="419"/>
      <c r="H81" s="419"/>
      <c r="I81" s="419"/>
      <c r="J81" s="419"/>
      <c r="K81" s="419"/>
      <c r="L81" s="419"/>
      <c r="M81" s="419"/>
      <c r="N81" s="419"/>
      <c r="O81" s="419"/>
      <c r="P81" s="419"/>
      <c r="Q81" s="419"/>
      <c r="R81" s="419"/>
      <c r="S81" s="419"/>
      <c r="T81" s="419"/>
      <c r="U81" s="419"/>
      <c r="V81" s="419"/>
      <c r="W81" s="419"/>
      <c r="X81" s="419"/>
      <c r="Y81" s="419"/>
      <c r="Z81" s="419"/>
      <c r="AA81" s="419"/>
      <c r="AB81" s="419"/>
      <c r="AC81" s="420"/>
    </row>
    <row r="82" spans="2:29" ht="16.5" thickBot="1">
      <c r="B82" s="421"/>
      <c r="C82" s="422"/>
      <c r="D82" s="422"/>
      <c r="E82" s="422"/>
      <c r="F82" s="422"/>
      <c r="G82" s="422"/>
      <c r="H82" s="422"/>
      <c r="I82" s="422"/>
      <c r="J82" s="422"/>
      <c r="K82" s="422"/>
      <c r="L82" s="422"/>
      <c r="M82" s="422"/>
      <c r="N82" s="422"/>
      <c r="O82" s="422"/>
      <c r="P82" s="422"/>
      <c r="Q82" s="422"/>
      <c r="R82" s="422"/>
      <c r="S82" s="422"/>
      <c r="T82" s="422"/>
      <c r="U82" s="422"/>
      <c r="V82" s="422"/>
      <c r="W82" s="422"/>
      <c r="X82" s="422"/>
      <c r="Y82" s="422"/>
      <c r="Z82" s="422"/>
      <c r="AA82" s="422"/>
      <c r="AB82" s="422"/>
      <c r="AC82" s="423"/>
    </row>
  </sheetData>
  <autoFilter ref="A1:A82"/>
  <mergeCells count="2">
    <mergeCell ref="B65:AC82"/>
    <mergeCell ref="AB2:AD2"/>
  </mergeCells>
  <phoneticPr fontId="6"/>
  <dataValidations count="9">
    <dataValidation type="list" allowBlank="1" showInputMessage="1" showErrorMessage="1" sqref="AB59:AC60 AA17:AA33 AA14:AA15 AA35:AA36 AA62:AC62 AA58:AA60 AA51:AA56 AA38:AA40 AA42:AA48">
      <formula1>$AF$4:$AF$10</formula1>
    </dataValidation>
    <dataValidation type="list" allowBlank="1" showInputMessage="1" showErrorMessage="1" sqref="AA9 AA7">
      <formula1>$AF7:$AF11</formula1>
    </dataValidation>
    <dataValidation type="list" allowBlank="1" showInputMessage="1" showErrorMessage="1" sqref="AA10 AA49:AA50">
      <formula1>$AE$4:$AE$10</formula1>
    </dataValidation>
    <dataValidation type="list" allowBlank="1" showInputMessage="1" showErrorMessage="1" sqref="AA4">
      <formula1>$AE4:$AE9</formula1>
    </dataValidation>
    <dataValidation type="list" allowBlank="1" showInputMessage="1" showErrorMessage="1" sqref="AA8 AA34">
      <formula1>$AE$4:$AE$9</formula1>
    </dataValidation>
    <dataValidation type="list" allowBlank="1" showInputMessage="1" showErrorMessage="1" sqref="AA5">
      <formula1>$AE5:$AE9</formula1>
    </dataValidation>
    <dataValidation type="list" allowBlank="1" showInputMessage="1" showErrorMessage="1" sqref="AA16 AA11">
      <formula1>$AE$4:$AE$8</formula1>
    </dataValidation>
    <dataValidation type="list" allowBlank="1" showInputMessage="1" showErrorMessage="1" sqref="AA6">
      <formula1>$AE6:$AE9</formula1>
    </dataValidation>
    <dataValidation type="list" allowBlank="1" showInputMessage="1" showErrorMessage="1" sqref="AA12 AA41">
      <formula1>$AE$4:$AE$7</formula1>
    </dataValidation>
  </dataValidations>
  <printOptions horizontalCentered="1"/>
  <pageMargins left="0.43307086614173229" right="0.31496062992125984" top="0.62992125984251968" bottom="0.19685039370078741" header="0.39370078740157483" footer="0.19685039370078741"/>
  <pageSetup paperSize="9" scale="50" fitToWidth="0" fitToHeight="0" orientation="landscape" r:id="rId1"/>
  <headerFooter>
    <oddFooter>&amp;R&amp;P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heetViews>
  <sheetFormatPr defaultRowHeight="13.5"/>
  <cols>
    <col min="3" max="3" width="9" hidden="1" customWidth="1"/>
  </cols>
  <sheetData>
    <row r="1" spans="1:3">
      <c r="A1" t="s">
        <v>48</v>
      </c>
      <c r="C1" t="str">
        <f>"「"&amp;A1</f>
        <v>「該当なし</v>
      </c>
    </row>
    <row r="2" spans="1:3">
      <c r="A2" t="s">
        <v>49</v>
      </c>
      <c r="C2" t="str">
        <f>C1&amp;"」「"&amp;A2</f>
        <v>「該当なし」「五疾病（がん）</v>
      </c>
    </row>
    <row r="3" spans="1:3">
      <c r="A3" t="s">
        <v>53</v>
      </c>
      <c r="C3" t="str">
        <f t="shared" ref="C3:C16" si="0">C2&amp;"」「"&amp;A3</f>
        <v>「該当なし」「五疾病（がん）」「五疾病（脳卒中）</v>
      </c>
    </row>
    <row r="4" spans="1:3">
      <c r="A4" t="s">
        <v>52</v>
      </c>
      <c r="C4" t="str">
        <f t="shared" si="0"/>
        <v>「該当なし」「五疾病（がん）」「五疾病（脳卒中）」「五疾病（急性心筋梗塞）</v>
      </c>
    </row>
    <row r="5" spans="1:3">
      <c r="A5" t="s">
        <v>51</v>
      </c>
      <c r="C5" t="str">
        <f t="shared" si="0"/>
        <v>「該当なし」「五疾病（がん）」「五疾病（脳卒中）」「五疾病（急性心筋梗塞）」「五疾病（糖尿病）</v>
      </c>
    </row>
    <row r="6" spans="1:3">
      <c r="A6" t="s">
        <v>50</v>
      </c>
      <c r="C6" t="str">
        <f t="shared" si="0"/>
        <v>「該当なし」「五疾病（がん）」「五疾病（脳卒中）」「五疾病（急性心筋梗塞）」「五疾病（糖尿病）」「五疾病（精神疾患）</v>
      </c>
    </row>
    <row r="7" spans="1:3">
      <c r="A7" t="s">
        <v>54</v>
      </c>
      <c r="C7" t="str">
        <f t="shared" si="0"/>
        <v>「該当なし」「五疾病（がん）」「五疾病（脳卒中）」「五疾病（急性心筋梗塞）」「五疾病（糖尿病）」「五疾病（精神疾患）」「五事業（救急医療）</v>
      </c>
    </row>
    <row r="8" spans="1:3">
      <c r="A8" t="s">
        <v>57</v>
      </c>
      <c r="C8" t="str">
        <f t="shared" si="0"/>
        <v>「該当なし」「五疾病（がん）」「五疾病（脳卒中）」「五疾病（急性心筋梗塞）」「五疾病（糖尿病）」「五疾病（精神疾患）」「五事業（救急医療）」「五事業（災害時における医療）</v>
      </c>
    </row>
    <row r="9" spans="1:3">
      <c r="A9" t="s">
        <v>58</v>
      </c>
      <c r="C9" t="str">
        <f t="shared" si="0"/>
        <v>「該当なし」「五疾病（がん）」「五疾病（脳卒中）」「五疾病（急性心筋梗塞）」「五疾病（糖尿病）」「五疾病（精神疾患）」「五事業（救急医療）」「五事業（災害時における医療）」「五事業（へき地の医療）</v>
      </c>
    </row>
    <row r="10" spans="1:3">
      <c r="A10" t="s">
        <v>55</v>
      </c>
      <c r="C10" t="str">
        <f t="shared" si="0"/>
        <v>「該当なし」「五疾病（がん）」「五疾病（脳卒中）」「五疾病（急性心筋梗塞）」「五疾病（糖尿病）」「五疾病（精神疾患）」「五事業（救急医療）」「五事業（災害時における医療）」「五事業（へき地の医療）」「五事業（周産期医療）</v>
      </c>
    </row>
    <row r="11" spans="1:3">
      <c r="A11" t="s">
        <v>56</v>
      </c>
      <c r="C11" t="str">
        <f t="shared" si="0"/>
        <v>「該当なし」「五疾病（がん）」「五疾病（脳卒中）」「五疾病（急性心筋梗塞）」「五疾病（糖尿病）」「五疾病（精神疾患）」「五事業（救急医療）」「五事業（災害時における医療）」「五事業（へき地の医療）」「五事業（周産期医療）」「五事業（小児医療（小児救急含む））</v>
      </c>
    </row>
    <row r="12" spans="1:3">
      <c r="A12" t="s">
        <v>40</v>
      </c>
      <c r="C12"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v>
      </c>
    </row>
    <row r="13" spans="1:3">
      <c r="A13" t="s">
        <v>41</v>
      </c>
      <c r="C13"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v>
      </c>
    </row>
    <row r="14" spans="1:3">
      <c r="A14" t="s">
        <v>42</v>
      </c>
      <c r="C14"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v>
      </c>
    </row>
    <row r="15" spans="1:3">
      <c r="A15" t="s">
        <v>45</v>
      </c>
      <c r="C15"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v>
      </c>
    </row>
    <row r="16" spans="1:3">
      <c r="A16" t="s">
        <v>46</v>
      </c>
      <c r="C16"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基準病床数</v>
      </c>
    </row>
    <row r="17" spans="1:3">
      <c r="A17" t="s">
        <v>47</v>
      </c>
      <c r="C17" t="str">
        <f>C16&amp;"」「"&amp;A17&amp;"」"</f>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基準病床数」「その他医療提供体制の確保に必要な事項」</v>
      </c>
    </row>
  </sheetData>
  <phoneticPr fontId="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view="pageBreakPreview" topLeftCell="A26" zoomScale="115" zoomScaleNormal="90" zoomScaleSheetLayoutView="115" workbookViewId="0">
      <selection activeCell="B34" sqref="B34"/>
    </sheetView>
  </sheetViews>
  <sheetFormatPr defaultRowHeight="17.25"/>
  <cols>
    <col min="1" max="1" width="4.625" style="3" customWidth="1"/>
    <col min="2" max="2" width="89" style="9" customWidth="1"/>
    <col min="3" max="16384" width="9" style="3"/>
  </cols>
  <sheetData>
    <row r="1" spans="1:2" ht="39" customHeight="1">
      <c r="A1" s="1" t="s">
        <v>74</v>
      </c>
      <c r="B1" s="7"/>
    </row>
    <row r="2" spans="1:2" ht="22.5" customHeight="1">
      <c r="A2" s="2" t="s">
        <v>2</v>
      </c>
      <c r="B2" s="8"/>
    </row>
    <row r="3" spans="1:2" ht="17.25" customHeight="1"/>
    <row r="4" spans="1:2" ht="34.5" customHeight="1">
      <c r="A4" s="4" t="s">
        <v>4</v>
      </c>
      <c r="B4" s="10" t="s">
        <v>88</v>
      </c>
    </row>
    <row r="5" spans="1:2" ht="17.25" customHeight="1">
      <c r="B5" s="10" t="s">
        <v>5</v>
      </c>
    </row>
    <row r="6" spans="1:2" ht="17.25" customHeight="1"/>
    <row r="7" spans="1:2" ht="34.5" customHeight="1">
      <c r="A7" s="4" t="s">
        <v>4</v>
      </c>
      <c r="B7" s="10" t="s">
        <v>86</v>
      </c>
    </row>
    <row r="8" spans="1:2" ht="17.25" customHeight="1">
      <c r="B8" s="10" t="s">
        <v>85</v>
      </c>
    </row>
    <row r="9" spans="1:2" ht="17.25" customHeight="1">
      <c r="A9" s="4"/>
      <c r="B9" s="10" t="s">
        <v>83</v>
      </c>
    </row>
    <row r="10" spans="1:2" ht="17.25" customHeight="1"/>
    <row r="11" spans="1:2" ht="34.5" customHeight="1">
      <c r="A11" s="6" t="s">
        <v>4</v>
      </c>
      <c r="B11" s="10" t="s">
        <v>104</v>
      </c>
    </row>
    <row r="12" spans="1:2" ht="17.25" customHeight="1"/>
    <row r="13" spans="1:2" ht="22.5" customHeight="1">
      <c r="A13" s="2" t="s">
        <v>3</v>
      </c>
      <c r="B13" s="8"/>
    </row>
    <row r="14" spans="1:2" ht="17.25" customHeight="1"/>
    <row r="15" spans="1:2" ht="34.5" customHeight="1">
      <c r="A15" s="4" t="s">
        <v>4</v>
      </c>
      <c r="B15" s="10" t="s">
        <v>17</v>
      </c>
    </row>
    <row r="16" spans="1:2" ht="17.25" customHeight="1">
      <c r="A16" s="5"/>
      <c r="B16" s="10"/>
    </row>
    <row r="17" spans="1:2" ht="17.25" customHeight="1">
      <c r="A17" s="4" t="s">
        <v>77</v>
      </c>
      <c r="B17" s="10" t="s">
        <v>82</v>
      </c>
    </row>
    <row r="18" spans="1:2" ht="17.25" customHeight="1">
      <c r="A18" s="4"/>
      <c r="B18" s="11" t="s">
        <v>103</v>
      </c>
    </row>
    <row r="19" spans="1:2" ht="17.25" customHeight="1">
      <c r="A19" s="4"/>
      <c r="B19" s="10"/>
    </row>
    <row r="20" spans="1:2" ht="17.25" customHeight="1">
      <c r="A20" s="4" t="s">
        <v>78</v>
      </c>
      <c r="B20" s="10" t="s">
        <v>79</v>
      </c>
    </row>
    <row r="21" spans="1:2" ht="28.5">
      <c r="A21" s="5"/>
      <c r="B21" s="10" t="s">
        <v>87</v>
      </c>
    </row>
    <row r="22" spans="1:2" ht="17.25" customHeight="1">
      <c r="A22" s="5"/>
      <c r="B22" s="10"/>
    </row>
    <row r="23" spans="1:2" ht="17.25" customHeight="1">
      <c r="A23" s="4" t="s">
        <v>4</v>
      </c>
      <c r="B23" s="10" t="s">
        <v>36</v>
      </c>
    </row>
    <row r="24" spans="1:2" ht="42.75">
      <c r="A24" s="5"/>
      <c r="B24" s="10" t="s">
        <v>89</v>
      </c>
    </row>
    <row r="25" spans="1:2" ht="17.25" customHeight="1">
      <c r="A25" s="5"/>
      <c r="B25" s="10"/>
    </row>
    <row r="26" spans="1:2" ht="17.25" customHeight="1">
      <c r="A26" s="4" t="s">
        <v>4</v>
      </c>
      <c r="B26" s="10" t="s">
        <v>34</v>
      </c>
    </row>
    <row r="27" spans="1:2" ht="75.75" customHeight="1">
      <c r="A27" s="5"/>
      <c r="B27" s="10" t="s">
        <v>90</v>
      </c>
    </row>
    <row r="28" spans="1:2" ht="17.25" customHeight="1">
      <c r="A28" s="5"/>
      <c r="B28" s="10"/>
    </row>
    <row r="29" spans="1:2" ht="17.25" customHeight="1">
      <c r="A29" s="4" t="s">
        <v>4</v>
      </c>
      <c r="B29" s="10" t="s">
        <v>60</v>
      </c>
    </row>
    <row r="30" spans="1:2" ht="42.75">
      <c r="A30" s="5"/>
      <c r="B30" s="10" t="s">
        <v>38</v>
      </c>
    </row>
    <row r="31" spans="1:2" ht="17.25" customHeight="1">
      <c r="A31" s="5"/>
      <c r="B31" s="10"/>
    </row>
    <row r="32" spans="1:2" ht="17.25" customHeight="1">
      <c r="A32" s="4" t="s">
        <v>4</v>
      </c>
      <c r="B32" s="10" t="s">
        <v>66</v>
      </c>
    </row>
    <row r="33" spans="1:2" ht="42.75">
      <c r="A33" s="5"/>
      <c r="B33" s="10" t="s">
        <v>67</v>
      </c>
    </row>
    <row r="34" spans="1:2" ht="28.5">
      <c r="A34" s="5"/>
      <c r="B34" s="12" t="s">
        <v>102</v>
      </c>
    </row>
    <row r="35" spans="1:2" ht="17.25" customHeight="1">
      <c r="A35" s="5"/>
      <c r="B35" s="13" t="s">
        <v>80</v>
      </c>
    </row>
    <row r="36" spans="1:2" ht="17.25" customHeight="1">
      <c r="A36" s="4" t="s">
        <v>4</v>
      </c>
      <c r="B36" s="10" t="s">
        <v>44</v>
      </c>
    </row>
    <row r="37" spans="1:2" ht="71.25">
      <c r="A37" s="5"/>
      <c r="B37" s="10" t="s">
        <v>59</v>
      </c>
    </row>
    <row r="38" spans="1:2" ht="17.25" customHeight="1">
      <c r="A38" s="5"/>
      <c r="B38" s="10"/>
    </row>
    <row r="39" spans="1:2" ht="17.25" customHeight="1">
      <c r="A39" s="4" t="s">
        <v>4</v>
      </c>
      <c r="B39" s="10" t="s">
        <v>13</v>
      </c>
    </row>
    <row r="40" spans="1:2" ht="17.25" customHeight="1">
      <c r="A40" s="5"/>
      <c r="B40" s="10" t="s">
        <v>16</v>
      </c>
    </row>
    <row r="41" spans="1:2" ht="17.25" customHeight="1">
      <c r="A41" s="5"/>
      <c r="B41" s="13"/>
    </row>
    <row r="42" spans="1:2" ht="35.25" customHeight="1">
      <c r="A42" s="4" t="s">
        <v>84</v>
      </c>
      <c r="B42" s="10" t="s">
        <v>97</v>
      </c>
    </row>
    <row r="43" spans="1:2" ht="21.75" customHeight="1">
      <c r="A43" s="5"/>
      <c r="B43" s="10" t="s">
        <v>106</v>
      </c>
    </row>
    <row r="44" spans="1:2" ht="62.25" customHeight="1">
      <c r="A44" s="5"/>
      <c r="B44" s="10" t="s">
        <v>108</v>
      </c>
    </row>
    <row r="45" spans="1:2">
      <c r="A45" s="5"/>
      <c r="B45" s="10" t="s">
        <v>21</v>
      </c>
    </row>
    <row r="46" spans="1:2" ht="28.5">
      <c r="A46" s="5"/>
      <c r="B46" s="10" t="s">
        <v>107</v>
      </c>
    </row>
    <row r="47" spans="1:2" ht="28.5">
      <c r="A47" s="5"/>
      <c r="B47" s="10" t="s">
        <v>62</v>
      </c>
    </row>
    <row r="48" spans="1:2" ht="17.25" customHeight="1">
      <c r="A48" s="5"/>
      <c r="B48" s="10"/>
    </row>
    <row r="49" spans="1:2">
      <c r="A49" s="4" t="s">
        <v>84</v>
      </c>
      <c r="B49" s="10" t="s">
        <v>98</v>
      </c>
    </row>
    <row r="50" spans="1:2" ht="38.25" customHeight="1">
      <c r="A50" s="5"/>
      <c r="B50" s="10" t="s">
        <v>39</v>
      </c>
    </row>
    <row r="51" spans="1:2" ht="17.25" customHeight="1">
      <c r="A51" s="5"/>
      <c r="B51" s="10"/>
    </row>
    <row r="52" spans="1:2">
      <c r="A52" s="4" t="s">
        <v>84</v>
      </c>
      <c r="B52" s="10" t="s">
        <v>99</v>
      </c>
    </row>
    <row r="53" spans="1:2" ht="63" customHeight="1">
      <c r="A53" s="5"/>
      <c r="B53" s="10" t="s">
        <v>68</v>
      </c>
    </row>
    <row r="54" spans="1:2" ht="17.25" customHeight="1">
      <c r="A54" s="5"/>
      <c r="B54" s="10"/>
    </row>
    <row r="55" spans="1:2" ht="17.25" customHeight="1">
      <c r="A55" s="4" t="s">
        <v>84</v>
      </c>
      <c r="B55" s="10" t="s">
        <v>14</v>
      </c>
    </row>
    <row r="56" spans="1:2" ht="17.25" customHeight="1">
      <c r="A56" s="4"/>
      <c r="B56" s="10" t="s">
        <v>15</v>
      </c>
    </row>
    <row r="57" spans="1:2" ht="17.25" customHeight="1">
      <c r="A57" s="4"/>
      <c r="B57" s="10" t="s">
        <v>101</v>
      </c>
    </row>
    <row r="58" spans="1:2" ht="17.25" customHeight="1">
      <c r="A58" s="5"/>
      <c r="B58" s="14"/>
    </row>
    <row r="59" spans="1:2" ht="17.25" customHeight="1">
      <c r="A59" s="4" t="s">
        <v>84</v>
      </c>
      <c r="B59" s="10" t="s">
        <v>11</v>
      </c>
    </row>
    <row r="60" spans="1:2" ht="17.25" customHeight="1">
      <c r="A60" s="4"/>
      <c r="B60" s="10" t="s">
        <v>12</v>
      </c>
    </row>
    <row r="61" spans="1:2" ht="17.25" customHeight="1"/>
    <row r="62" spans="1:2" ht="17.25" customHeight="1">
      <c r="A62" s="4" t="s">
        <v>84</v>
      </c>
      <c r="B62" s="10" t="s">
        <v>100</v>
      </c>
    </row>
    <row r="63" spans="1:2" ht="17.25" customHeight="1">
      <c r="A63" s="4"/>
      <c r="B63" s="10" t="s">
        <v>96</v>
      </c>
    </row>
    <row r="64" spans="1:2" ht="17.25" customHeight="1"/>
    <row r="65" spans="1:2" ht="33.75" customHeight="1">
      <c r="A65" s="4" t="s">
        <v>4</v>
      </c>
      <c r="B65" s="10" t="s">
        <v>81</v>
      </c>
    </row>
    <row r="66" spans="1:2" ht="17.25" customHeight="1">
      <c r="A66" s="4"/>
      <c r="B66" s="10" t="s">
        <v>75</v>
      </c>
    </row>
    <row r="67" spans="1:2" ht="17.25" customHeight="1">
      <c r="A67" s="4"/>
      <c r="B67" s="10" t="s">
        <v>22</v>
      </c>
    </row>
    <row r="68" spans="1:2" ht="17.25" customHeight="1">
      <c r="A68" s="4"/>
      <c r="B68" s="10" t="s">
        <v>76</v>
      </c>
    </row>
    <row r="69" spans="1:2" ht="17.25" customHeight="1">
      <c r="A69" s="5"/>
      <c r="B69" s="10"/>
    </row>
    <row r="70" spans="1:2" ht="34.5" customHeight="1">
      <c r="A70" s="4" t="s">
        <v>4</v>
      </c>
      <c r="B70" s="10" t="s">
        <v>105</v>
      </c>
    </row>
    <row r="72" spans="1:2">
      <c r="A72" s="4"/>
      <c r="B72" s="10"/>
    </row>
    <row r="73" spans="1:2">
      <c r="B73" s="10"/>
    </row>
  </sheetData>
  <phoneticPr fontId="6"/>
  <pageMargins left="0.70866141732283472" right="0.39370078740157483" top="0.59055118110236227" bottom="0.35433070866141736" header="0.31496062992125984" footer="0.31496062992125984"/>
  <pageSetup paperSize="9" scale="90" orientation="portrait" r:id="rId1"/>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9"/>
  <sheetViews>
    <sheetView view="pageBreakPreview" zoomScale="70" zoomScaleNormal="70" zoomScaleSheetLayoutView="70" workbookViewId="0">
      <pane ySplit="2" topLeftCell="A3" activePane="bottomLeft" state="frozen"/>
      <selection activeCell="B34" sqref="B34"/>
      <selection pane="bottomLeft" activeCell="B34" sqref="B34"/>
    </sheetView>
  </sheetViews>
  <sheetFormatPr defaultRowHeight="16.5"/>
  <cols>
    <col min="1" max="1" width="5.25" style="48" customWidth="1"/>
    <col min="2" max="2" width="5.75" style="46" customWidth="1"/>
    <col min="3" max="3" width="9" style="46" hidden="1" customWidth="1"/>
    <col min="4" max="4" width="5.625" style="36" hidden="1" customWidth="1"/>
    <col min="5" max="5" width="40.125" style="36" customWidth="1"/>
    <col min="6" max="6" width="62.125" style="36" customWidth="1"/>
    <col min="7" max="7" width="20.5" style="37" customWidth="1"/>
    <col min="8" max="8" width="6.375" style="38" customWidth="1"/>
    <col min="9" max="9" width="19.25" style="36" customWidth="1"/>
    <col min="10" max="10" width="14" style="36" hidden="1" customWidth="1"/>
    <col min="11" max="11" width="14" style="39" hidden="1" customWidth="1"/>
    <col min="12" max="16" width="5.625" style="39" hidden="1" customWidth="1"/>
    <col min="17" max="17" width="16.5" style="36" customWidth="1"/>
    <col min="18" max="18" width="9.625" style="36" customWidth="1"/>
    <col min="19" max="19" width="11.75" style="36" customWidth="1"/>
    <col min="20" max="20" width="11.625" style="36" hidden="1" customWidth="1"/>
    <col min="21" max="23" width="5.625" style="40" hidden="1" customWidth="1"/>
    <col min="24" max="24" width="15.625" style="41" customWidth="1"/>
    <col min="25" max="26" width="15.25" style="41" hidden="1" customWidth="1"/>
    <col min="27" max="27" width="10.125" style="42" hidden="1" customWidth="1"/>
    <col min="28" max="28" width="15.125" style="43" hidden="1" customWidth="1"/>
    <col min="29" max="29" width="15.125" style="42" hidden="1" customWidth="1"/>
    <col min="30" max="30" width="15.25" style="41" hidden="1" customWidth="1"/>
    <col min="31" max="31" width="14.75" style="44" hidden="1" customWidth="1"/>
    <col min="32" max="33" width="11" style="45" hidden="1" customWidth="1"/>
    <col min="34" max="35" width="6.375" style="36" hidden="1" customWidth="1"/>
    <col min="36" max="36" width="35.125" style="36" hidden="1" customWidth="1"/>
    <col min="37" max="38" width="9" style="46" customWidth="1"/>
    <col min="39" max="39" width="9" style="47"/>
    <col min="40" max="16384" width="9" style="48"/>
  </cols>
  <sheetData>
    <row r="1" spans="1:39" ht="31.5" customHeight="1" thickBot="1">
      <c r="A1" s="426"/>
      <c r="B1" s="426"/>
      <c r="C1" s="426"/>
      <c r="D1" s="426"/>
      <c r="E1" s="426"/>
      <c r="F1" s="426"/>
      <c r="AH1" s="427"/>
      <c r="AI1" s="427"/>
      <c r="AJ1" s="427"/>
    </row>
    <row r="2" spans="1:39" s="112" customFormat="1" ht="48" customHeight="1" thickTop="1" thickBot="1">
      <c r="A2" s="167" t="s">
        <v>294</v>
      </c>
      <c r="B2" s="168" t="s">
        <v>286</v>
      </c>
      <c r="C2" s="168" t="s">
        <v>23</v>
      </c>
      <c r="D2" s="428" t="s">
        <v>332</v>
      </c>
      <c r="E2" s="429"/>
      <c r="F2" s="168" t="s">
        <v>0</v>
      </c>
      <c r="G2" s="227" t="s">
        <v>35</v>
      </c>
      <c r="H2" s="169" t="s">
        <v>299</v>
      </c>
      <c r="I2" s="169" t="s">
        <v>287</v>
      </c>
      <c r="J2" s="169" t="s">
        <v>33</v>
      </c>
      <c r="K2" s="170" t="s">
        <v>37</v>
      </c>
      <c r="L2" s="170" t="s">
        <v>230</v>
      </c>
      <c r="M2" s="170" t="s">
        <v>231</v>
      </c>
      <c r="N2" s="170" t="s">
        <v>232</v>
      </c>
      <c r="O2" s="170" t="s">
        <v>233</v>
      </c>
      <c r="P2" s="170" t="s">
        <v>234</v>
      </c>
      <c r="Q2" s="169" t="s">
        <v>65</v>
      </c>
      <c r="R2" s="169" t="s">
        <v>63</v>
      </c>
      <c r="S2" s="169" t="s">
        <v>64</v>
      </c>
      <c r="T2" s="169" t="s">
        <v>43</v>
      </c>
      <c r="U2" s="169" t="s">
        <v>9</v>
      </c>
      <c r="V2" s="169" t="s">
        <v>10</v>
      </c>
      <c r="W2" s="169" t="s">
        <v>235</v>
      </c>
      <c r="X2" s="171" t="s">
        <v>61</v>
      </c>
      <c r="Y2" s="171" t="s">
        <v>91</v>
      </c>
      <c r="Z2" s="171" t="s">
        <v>292</v>
      </c>
      <c r="AA2" s="171" t="s">
        <v>293</v>
      </c>
      <c r="AB2" s="171" t="s">
        <v>92</v>
      </c>
      <c r="AC2" s="171" t="s">
        <v>93</v>
      </c>
      <c r="AD2" s="171" t="s">
        <v>94</v>
      </c>
      <c r="AE2" s="172" t="s">
        <v>6</v>
      </c>
      <c r="AF2" s="173" t="s">
        <v>7</v>
      </c>
      <c r="AG2" s="174" t="s">
        <v>95</v>
      </c>
      <c r="AH2" s="121" t="s">
        <v>298</v>
      </c>
      <c r="AI2" s="122" t="s">
        <v>297</v>
      </c>
      <c r="AJ2" s="123" t="s">
        <v>333</v>
      </c>
      <c r="AM2" s="112" t="s">
        <v>18</v>
      </c>
    </row>
    <row r="3" spans="1:39" ht="123" customHeight="1">
      <c r="A3" s="175">
        <v>1</v>
      </c>
      <c r="B3" s="176" t="s">
        <v>284</v>
      </c>
      <c r="C3" s="177" t="s">
        <v>24</v>
      </c>
      <c r="D3" s="178">
        <v>1</v>
      </c>
      <c r="E3" s="179" t="s">
        <v>167</v>
      </c>
      <c r="F3" s="179" t="s">
        <v>269</v>
      </c>
      <c r="G3" s="180" t="s">
        <v>296</v>
      </c>
      <c r="H3" s="164" t="s">
        <v>283</v>
      </c>
      <c r="I3" s="164" t="s">
        <v>282</v>
      </c>
      <c r="J3" s="164" t="s">
        <v>236</v>
      </c>
      <c r="K3" s="165">
        <v>0</v>
      </c>
      <c r="L3" s="165">
        <v>0</v>
      </c>
      <c r="M3" s="165">
        <v>0</v>
      </c>
      <c r="N3" s="165">
        <v>0</v>
      </c>
      <c r="O3" s="165">
        <v>0</v>
      </c>
      <c r="P3" s="165">
        <v>0</v>
      </c>
      <c r="Q3" s="164" t="s">
        <v>236</v>
      </c>
      <c r="R3" s="218" t="s">
        <v>236</v>
      </c>
      <c r="S3" s="218" t="s">
        <v>236</v>
      </c>
      <c r="T3" s="164" t="s">
        <v>236</v>
      </c>
      <c r="U3" s="166"/>
      <c r="V3" s="166" t="s">
        <v>8</v>
      </c>
      <c r="W3" s="166" t="s">
        <v>8</v>
      </c>
      <c r="X3" s="140">
        <v>300000</v>
      </c>
      <c r="Y3" s="52">
        <v>300000</v>
      </c>
      <c r="Z3" s="116">
        <v>600000</v>
      </c>
      <c r="AA3" s="81">
        <f t="shared" ref="AA3:AA19" si="0">IF(Y3="","",Y3/Z3)</f>
        <v>0.5</v>
      </c>
      <c r="AB3" s="28">
        <v>0</v>
      </c>
      <c r="AC3" s="22">
        <f>Y3-AB3</f>
        <v>300000</v>
      </c>
      <c r="AD3" s="29">
        <v>300000</v>
      </c>
      <c r="AE3" s="30">
        <v>1</v>
      </c>
      <c r="AF3" s="82" t="s">
        <v>8</v>
      </c>
      <c r="AG3" s="83" t="s">
        <v>8</v>
      </c>
      <c r="AH3" s="149"/>
      <c r="AI3" s="149"/>
      <c r="AJ3" s="124" t="s">
        <v>334</v>
      </c>
      <c r="AK3" s="46" t="e">
        <f>IF(#REF!&lt;&gt;"有","",E3&amp;"、")</f>
        <v>#REF!</v>
      </c>
      <c r="AL3" s="46" t="e">
        <f>IF(AF3="○",AK3,"")</f>
        <v>#REF!</v>
      </c>
      <c r="AM3" s="47" t="str">
        <f>IF(AND(AD3&gt;0),IF(AE3=1,IF(AND(X3=AD3,Y3=AD3),"","不備あり"),IF(X3&lt;=AD3,"不備あり","")),"")</f>
        <v/>
      </c>
    </row>
    <row r="4" spans="1:39" ht="116.25" customHeight="1">
      <c r="A4" s="175">
        <v>2</v>
      </c>
      <c r="B4" s="176" t="s">
        <v>284</v>
      </c>
      <c r="C4" s="177" t="s">
        <v>24</v>
      </c>
      <c r="D4" s="178">
        <v>1</v>
      </c>
      <c r="E4" s="181" t="s">
        <v>270</v>
      </c>
      <c r="F4" s="182" t="s">
        <v>271</v>
      </c>
      <c r="G4" s="183" t="s">
        <v>272</v>
      </c>
      <c r="H4" s="49" t="s">
        <v>272</v>
      </c>
      <c r="I4" s="49" t="s">
        <v>272</v>
      </c>
      <c r="J4" s="49" t="s">
        <v>272</v>
      </c>
      <c r="K4" s="50">
        <v>0</v>
      </c>
      <c r="L4" s="50">
        <v>0</v>
      </c>
      <c r="M4" s="50">
        <v>0</v>
      </c>
      <c r="N4" s="50">
        <v>0</v>
      </c>
      <c r="O4" s="50">
        <v>0</v>
      </c>
      <c r="P4" s="50">
        <f>K4-SUM(L4:O4)</f>
        <v>0</v>
      </c>
      <c r="Q4" s="49" t="s">
        <v>272</v>
      </c>
      <c r="R4" s="219" t="s">
        <v>272</v>
      </c>
      <c r="S4" s="219" t="s">
        <v>272</v>
      </c>
      <c r="T4" s="49" t="s">
        <v>272</v>
      </c>
      <c r="U4" s="51"/>
      <c r="V4" s="51" t="s">
        <v>8</v>
      </c>
      <c r="W4" s="51" t="s">
        <v>273</v>
      </c>
      <c r="X4" s="141">
        <v>46440</v>
      </c>
      <c r="Y4" s="56">
        <v>46440</v>
      </c>
      <c r="Z4" s="113">
        <v>46440</v>
      </c>
      <c r="AA4" s="59">
        <f t="shared" si="0"/>
        <v>1</v>
      </c>
      <c r="AB4" s="58">
        <v>0</v>
      </c>
      <c r="AC4" s="60">
        <v>46440</v>
      </c>
      <c r="AD4" s="57">
        <f>46440</f>
        <v>46440</v>
      </c>
      <c r="AE4" s="53">
        <v>1</v>
      </c>
      <c r="AF4" s="54" t="s">
        <v>8</v>
      </c>
      <c r="AG4" s="55" t="s">
        <v>8</v>
      </c>
      <c r="AH4" s="150"/>
      <c r="AI4" s="151"/>
      <c r="AJ4" s="125" t="s">
        <v>335</v>
      </c>
      <c r="AK4" s="46" t="e">
        <f>IF(#REF!&lt;&gt;"有","",E4&amp;"、")</f>
        <v>#REF!</v>
      </c>
      <c r="AL4" s="46" t="e">
        <f>IF(AF4="○",AK4,"")</f>
        <v>#REF!</v>
      </c>
      <c r="AM4" s="47" t="str">
        <f>IF(AND(AD4&gt;0),IF(AE4=1,IF(AND(X4=AD4,Y4=AD4),"","不備あり"),IF(X4&lt;=AD4,"不備あり","")),"")</f>
        <v/>
      </c>
    </row>
    <row r="5" spans="1:39" ht="108.75" customHeight="1">
      <c r="A5" s="184">
        <v>3</v>
      </c>
      <c r="B5" s="185" t="s">
        <v>284</v>
      </c>
      <c r="C5" s="186" t="s">
        <v>24</v>
      </c>
      <c r="D5" s="146">
        <v>5</v>
      </c>
      <c r="E5" s="187" t="s">
        <v>327</v>
      </c>
      <c r="F5" s="188" t="s">
        <v>190</v>
      </c>
      <c r="G5" s="189" t="s">
        <v>112</v>
      </c>
      <c r="H5" s="17">
        <v>532</v>
      </c>
      <c r="I5" s="17" t="s">
        <v>238</v>
      </c>
      <c r="J5" s="16"/>
      <c r="K5" s="18">
        <v>3</v>
      </c>
      <c r="L5" s="18">
        <v>1</v>
      </c>
      <c r="M5" s="18"/>
      <c r="N5" s="18"/>
      <c r="O5" s="18">
        <v>1</v>
      </c>
      <c r="P5" s="18">
        <v>1</v>
      </c>
      <c r="Q5" s="16" t="s">
        <v>266</v>
      </c>
      <c r="R5" s="188">
        <v>160</v>
      </c>
      <c r="S5" s="188">
        <v>1000</v>
      </c>
      <c r="T5" s="16" t="s">
        <v>267</v>
      </c>
      <c r="U5" s="19" t="s">
        <v>8</v>
      </c>
      <c r="V5" s="19" t="s">
        <v>8</v>
      </c>
      <c r="W5" s="19"/>
      <c r="X5" s="142">
        <v>1726849</v>
      </c>
      <c r="Y5" s="61">
        <v>1726849</v>
      </c>
      <c r="Z5" s="114">
        <f>Y5*2</f>
        <v>3453698</v>
      </c>
      <c r="AA5" s="63">
        <f t="shared" si="0"/>
        <v>0.5</v>
      </c>
      <c r="AB5" s="20">
        <f>Y5*0.2</f>
        <v>345369.80000000005</v>
      </c>
      <c r="AC5" s="22">
        <f t="shared" ref="AC5:AC47" si="1">Y5-AB5</f>
        <v>1381479.2</v>
      </c>
      <c r="AD5" s="62">
        <v>1726849</v>
      </c>
      <c r="AE5" s="64">
        <v>1</v>
      </c>
      <c r="AF5" s="54" t="s">
        <v>8</v>
      </c>
      <c r="AG5" s="55" t="s">
        <v>8</v>
      </c>
      <c r="AH5" s="152"/>
      <c r="AI5" s="153"/>
      <c r="AJ5" s="125" t="s">
        <v>335</v>
      </c>
    </row>
    <row r="6" spans="1:39" ht="119.25" customHeight="1">
      <c r="A6" s="184">
        <v>4</v>
      </c>
      <c r="B6" s="185" t="s">
        <v>284</v>
      </c>
      <c r="C6" s="186" t="s">
        <v>24</v>
      </c>
      <c r="D6" s="146">
        <v>4</v>
      </c>
      <c r="E6" s="190" t="s">
        <v>109</v>
      </c>
      <c r="F6" s="191" t="s">
        <v>191</v>
      </c>
      <c r="G6" s="192" t="s">
        <v>280</v>
      </c>
      <c r="H6" s="65" t="s">
        <v>236</v>
      </c>
      <c r="I6" s="65" t="s">
        <v>236</v>
      </c>
      <c r="J6" s="65" t="s">
        <v>236</v>
      </c>
      <c r="K6" s="66">
        <v>0</v>
      </c>
      <c r="L6" s="66">
        <v>0</v>
      </c>
      <c r="M6" s="66">
        <v>0</v>
      </c>
      <c r="N6" s="66">
        <v>0</v>
      </c>
      <c r="O6" s="66">
        <v>0</v>
      </c>
      <c r="P6" s="66">
        <v>0</v>
      </c>
      <c r="Q6" s="65" t="s">
        <v>236</v>
      </c>
      <c r="R6" s="220" t="s">
        <v>236</v>
      </c>
      <c r="S6" s="220" t="s">
        <v>236</v>
      </c>
      <c r="T6" s="65" t="s">
        <v>236</v>
      </c>
      <c r="U6" s="67" t="s">
        <v>8</v>
      </c>
      <c r="V6" s="67" t="s">
        <v>8</v>
      </c>
      <c r="W6" s="67"/>
      <c r="X6" s="142">
        <v>216000</v>
      </c>
      <c r="Y6" s="31">
        <v>216000</v>
      </c>
      <c r="Z6" s="114">
        <v>648000</v>
      </c>
      <c r="AA6" s="63">
        <f t="shared" si="0"/>
        <v>0.33333333333333331</v>
      </c>
      <c r="AB6" s="20">
        <v>116553</v>
      </c>
      <c r="AC6" s="21">
        <f t="shared" si="1"/>
        <v>99447</v>
      </c>
      <c r="AD6" s="32">
        <v>216000</v>
      </c>
      <c r="AE6" s="33">
        <v>1</v>
      </c>
      <c r="AF6" s="54" t="s">
        <v>8</v>
      </c>
      <c r="AG6" s="68" t="s">
        <v>8</v>
      </c>
      <c r="AH6" s="154"/>
      <c r="AI6" s="155"/>
      <c r="AJ6" s="125" t="s">
        <v>335</v>
      </c>
      <c r="AK6" s="46" t="e">
        <f>IF(#REF!&lt;&gt;"有","",E6&amp;"、")</f>
        <v>#REF!</v>
      </c>
      <c r="AL6" s="46" t="e">
        <f t="shared" ref="AL6:AL43" si="2">IF(AF6="○",AK6,"")</f>
        <v>#REF!</v>
      </c>
      <c r="AM6" s="47" t="str">
        <f t="shared" ref="AM6:AM14" si="3">IF(AND(AD6&gt;0),IF(AE6=1,IF(AND(X6=AD6,Y6=AD6),"","不備あり"),IF(X6&lt;=AD6,"不備あり","")),"")</f>
        <v/>
      </c>
    </row>
    <row r="7" spans="1:39" ht="138" customHeight="1">
      <c r="A7" s="193">
        <v>5</v>
      </c>
      <c r="B7" s="185" t="s">
        <v>284</v>
      </c>
      <c r="C7" s="186" t="s">
        <v>24</v>
      </c>
      <c r="D7" s="146" t="s">
        <v>1</v>
      </c>
      <c r="E7" s="187" t="s">
        <v>113</v>
      </c>
      <c r="F7" s="188" t="s">
        <v>229</v>
      </c>
      <c r="G7" s="189" t="s">
        <v>114</v>
      </c>
      <c r="H7" s="17">
        <v>2</v>
      </c>
      <c r="I7" s="17" t="s">
        <v>288</v>
      </c>
      <c r="J7" s="16"/>
      <c r="K7" s="18">
        <v>4</v>
      </c>
      <c r="L7" s="18"/>
      <c r="M7" s="18"/>
      <c r="N7" s="18"/>
      <c r="O7" s="18">
        <v>1</v>
      </c>
      <c r="P7" s="18">
        <v>3</v>
      </c>
      <c r="Q7" s="16" t="s">
        <v>239</v>
      </c>
      <c r="R7" s="221">
        <v>110</v>
      </c>
      <c r="S7" s="221">
        <v>170</v>
      </c>
      <c r="T7" s="16" t="s">
        <v>115</v>
      </c>
      <c r="U7" s="19"/>
      <c r="V7" s="19" t="s">
        <v>8</v>
      </c>
      <c r="W7" s="19" t="s">
        <v>8</v>
      </c>
      <c r="X7" s="142">
        <v>56203</v>
      </c>
      <c r="Y7" s="61">
        <v>56203</v>
      </c>
      <c r="Z7" s="114">
        <v>56203</v>
      </c>
      <c r="AA7" s="63">
        <f t="shared" si="0"/>
        <v>1</v>
      </c>
      <c r="AB7" s="20">
        <v>0</v>
      </c>
      <c r="AC7" s="21">
        <f t="shared" si="1"/>
        <v>56203</v>
      </c>
      <c r="AD7" s="62">
        <v>56203</v>
      </c>
      <c r="AE7" s="64">
        <v>1</v>
      </c>
      <c r="AF7" s="54" t="s">
        <v>8</v>
      </c>
      <c r="AG7" s="68" t="s">
        <v>8</v>
      </c>
      <c r="AH7" s="152"/>
      <c r="AI7" s="153"/>
      <c r="AJ7" s="125" t="s">
        <v>335</v>
      </c>
      <c r="AK7" s="46" t="e">
        <f>IF(#REF!&lt;&gt;"有","",E7&amp;"、")</f>
        <v>#REF!</v>
      </c>
      <c r="AL7" s="46" t="e">
        <f t="shared" si="2"/>
        <v>#REF!</v>
      </c>
      <c r="AM7" s="47" t="str">
        <f t="shared" si="3"/>
        <v/>
      </c>
    </row>
    <row r="8" spans="1:39" ht="124.5" customHeight="1">
      <c r="A8" s="184">
        <v>6</v>
      </c>
      <c r="B8" s="185" t="s">
        <v>284</v>
      </c>
      <c r="C8" s="186" t="s">
        <v>24</v>
      </c>
      <c r="D8" s="146" t="s">
        <v>277</v>
      </c>
      <c r="E8" s="187" t="s">
        <v>116</v>
      </c>
      <c r="F8" s="188" t="s">
        <v>192</v>
      </c>
      <c r="G8" s="189" t="s">
        <v>117</v>
      </c>
      <c r="H8" s="17">
        <v>17</v>
      </c>
      <c r="I8" s="17" t="s">
        <v>240</v>
      </c>
      <c r="J8" s="16"/>
      <c r="K8" s="18">
        <v>3</v>
      </c>
      <c r="L8" s="18">
        <v>1</v>
      </c>
      <c r="M8" s="18"/>
      <c r="N8" s="18"/>
      <c r="O8" s="18">
        <v>1</v>
      </c>
      <c r="P8" s="18">
        <v>1</v>
      </c>
      <c r="Q8" s="16" t="s">
        <v>241</v>
      </c>
      <c r="R8" s="221">
        <v>13</v>
      </c>
      <c r="S8" s="221">
        <v>17</v>
      </c>
      <c r="T8" s="16" t="s">
        <v>115</v>
      </c>
      <c r="U8" s="19"/>
      <c r="V8" s="19" t="s">
        <v>8</v>
      </c>
      <c r="W8" s="19"/>
      <c r="X8" s="142">
        <v>7500</v>
      </c>
      <c r="Y8" s="61">
        <v>7500</v>
      </c>
      <c r="Z8" s="115">
        <v>15000</v>
      </c>
      <c r="AA8" s="69">
        <f t="shared" si="0"/>
        <v>0.5</v>
      </c>
      <c r="AB8" s="20">
        <v>0</v>
      </c>
      <c r="AC8" s="20">
        <f t="shared" si="1"/>
        <v>7500</v>
      </c>
      <c r="AD8" s="62">
        <v>7500</v>
      </c>
      <c r="AE8" s="64">
        <v>1</v>
      </c>
      <c r="AF8" s="54" t="s">
        <v>8</v>
      </c>
      <c r="AG8" s="68" t="s">
        <v>8</v>
      </c>
      <c r="AH8" s="152"/>
      <c r="AI8" s="153"/>
      <c r="AJ8" s="125" t="s">
        <v>335</v>
      </c>
      <c r="AK8" s="46" t="e">
        <f>IF(#REF!&lt;&gt;"有","",E8&amp;"、")</f>
        <v>#REF!</v>
      </c>
      <c r="AL8" s="46" t="e">
        <f t="shared" si="2"/>
        <v>#REF!</v>
      </c>
      <c r="AM8" s="47" t="str">
        <f t="shared" si="3"/>
        <v/>
      </c>
    </row>
    <row r="9" spans="1:39" ht="118.5" customHeight="1">
      <c r="A9" s="184">
        <v>7</v>
      </c>
      <c r="B9" s="185" t="s">
        <v>285</v>
      </c>
      <c r="C9" s="186" t="s">
        <v>25</v>
      </c>
      <c r="D9" s="146"/>
      <c r="E9" s="187" t="s">
        <v>121</v>
      </c>
      <c r="F9" s="188" t="s">
        <v>195</v>
      </c>
      <c r="G9" s="189" t="s">
        <v>122</v>
      </c>
      <c r="H9" s="17">
        <v>1</v>
      </c>
      <c r="I9" s="17" t="s">
        <v>242</v>
      </c>
      <c r="J9" s="16"/>
      <c r="K9" s="18">
        <v>5</v>
      </c>
      <c r="L9" s="18">
        <v>1</v>
      </c>
      <c r="M9" s="18">
        <v>1</v>
      </c>
      <c r="N9" s="18">
        <v>1</v>
      </c>
      <c r="O9" s="18">
        <v>1</v>
      </c>
      <c r="P9" s="18">
        <v>1</v>
      </c>
      <c r="Q9" s="16" t="s">
        <v>123</v>
      </c>
      <c r="R9" s="222">
        <v>1</v>
      </c>
      <c r="S9" s="221">
        <v>2</v>
      </c>
      <c r="T9" s="16" t="s">
        <v>237</v>
      </c>
      <c r="U9" s="19"/>
      <c r="V9" s="19"/>
      <c r="W9" s="19" t="s">
        <v>8</v>
      </c>
      <c r="X9" s="142">
        <v>247</v>
      </c>
      <c r="Y9" s="31">
        <v>247</v>
      </c>
      <c r="Z9" s="114">
        <v>247</v>
      </c>
      <c r="AA9" s="63">
        <f t="shared" si="0"/>
        <v>1</v>
      </c>
      <c r="AB9" s="20">
        <v>247</v>
      </c>
      <c r="AC9" s="21">
        <f t="shared" si="1"/>
        <v>0</v>
      </c>
      <c r="AD9" s="32">
        <v>247</v>
      </c>
      <c r="AE9" s="64">
        <v>1</v>
      </c>
      <c r="AF9" s="54" t="s">
        <v>8</v>
      </c>
      <c r="AG9" s="68" t="s">
        <v>8</v>
      </c>
      <c r="AH9" s="152"/>
      <c r="AI9" s="153"/>
      <c r="AJ9" s="125" t="s">
        <v>335</v>
      </c>
      <c r="AK9" s="46" t="e">
        <f>IF(#REF!&lt;&gt;"有","",E9&amp;"、")</f>
        <v>#REF!</v>
      </c>
      <c r="AL9" s="46" t="e">
        <f t="shared" si="2"/>
        <v>#REF!</v>
      </c>
      <c r="AM9" s="47" t="str">
        <f t="shared" si="3"/>
        <v/>
      </c>
    </row>
    <row r="10" spans="1:39" ht="122.25" customHeight="1">
      <c r="A10" s="184">
        <v>8</v>
      </c>
      <c r="B10" s="185" t="s">
        <v>285</v>
      </c>
      <c r="C10" s="186" t="s">
        <v>25</v>
      </c>
      <c r="D10" s="146">
        <v>11</v>
      </c>
      <c r="E10" s="187" t="s">
        <v>124</v>
      </c>
      <c r="F10" s="188" t="s">
        <v>196</v>
      </c>
      <c r="G10" s="189" t="s">
        <v>118</v>
      </c>
      <c r="H10" s="17">
        <v>1</v>
      </c>
      <c r="I10" s="17" t="s">
        <v>318</v>
      </c>
      <c r="J10" s="16"/>
      <c r="K10" s="18">
        <v>3</v>
      </c>
      <c r="L10" s="18">
        <v>1</v>
      </c>
      <c r="M10" s="18"/>
      <c r="N10" s="18"/>
      <c r="O10" s="18">
        <v>1</v>
      </c>
      <c r="P10" s="18">
        <v>1</v>
      </c>
      <c r="Q10" s="16" t="s">
        <v>243</v>
      </c>
      <c r="R10" s="221">
        <v>132</v>
      </c>
      <c r="S10" s="221">
        <v>0</v>
      </c>
      <c r="T10" s="16" t="s">
        <v>244</v>
      </c>
      <c r="U10" s="19"/>
      <c r="V10" s="19"/>
      <c r="W10" s="19" t="s">
        <v>8</v>
      </c>
      <c r="X10" s="142">
        <v>1084</v>
      </c>
      <c r="Y10" s="70">
        <v>1084</v>
      </c>
      <c r="Z10" s="114">
        <v>1084</v>
      </c>
      <c r="AA10" s="63">
        <f t="shared" si="0"/>
        <v>1</v>
      </c>
      <c r="AB10" s="20">
        <v>1084</v>
      </c>
      <c r="AC10" s="20">
        <f t="shared" si="1"/>
        <v>0</v>
      </c>
      <c r="AD10" s="71">
        <v>1084</v>
      </c>
      <c r="AE10" s="64">
        <v>1</v>
      </c>
      <c r="AF10" s="54" t="s">
        <v>8</v>
      </c>
      <c r="AG10" s="68" t="s">
        <v>8</v>
      </c>
      <c r="AH10" s="152"/>
      <c r="AI10" s="153"/>
      <c r="AJ10" s="125" t="s">
        <v>335</v>
      </c>
      <c r="AK10" s="46" t="e">
        <f>IF(#REF!&lt;&gt;"有","",E10&amp;"、")</f>
        <v>#REF!</v>
      </c>
      <c r="AL10" s="46" t="e">
        <f t="shared" si="2"/>
        <v>#REF!</v>
      </c>
      <c r="AM10" s="47" t="str">
        <f t="shared" si="3"/>
        <v/>
      </c>
    </row>
    <row r="11" spans="1:39" ht="162.75" customHeight="1">
      <c r="A11" s="193">
        <v>9</v>
      </c>
      <c r="B11" s="185" t="s">
        <v>285</v>
      </c>
      <c r="C11" s="186" t="s">
        <v>25</v>
      </c>
      <c r="D11" s="146">
        <v>13</v>
      </c>
      <c r="E11" s="187" t="s">
        <v>127</v>
      </c>
      <c r="F11" s="188" t="s">
        <v>197</v>
      </c>
      <c r="G11" s="189" t="s">
        <v>128</v>
      </c>
      <c r="H11" s="17">
        <v>1</v>
      </c>
      <c r="I11" s="17" t="s">
        <v>317</v>
      </c>
      <c r="J11" s="16"/>
      <c r="K11" s="18">
        <v>3</v>
      </c>
      <c r="L11" s="18">
        <v>1</v>
      </c>
      <c r="M11" s="18"/>
      <c r="N11" s="18"/>
      <c r="O11" s="18">
        <v>1</v>
      </c>
      <c r="P11" s="18">
        <v>1</v>
      </c>
      <c r="Q11" s="16" t="s">
        <v>302</v>
      </c>
      <c r="R11" s="221">
        <v>3</v>
      </c>
      <c r="S11" s="221">
        <v>3</v>
      </c>
      <c r="T11" s="16" t="s">
        <v>245</v>
      </c>
      <c r="U11" s="19"/>
      <c r="V11" s="19"/>
      <c r="W11" s="19" t="s">
        <v>8</v>
      </c>
      <c r="X11" s="142">
        <v>4862</v>
      </c>
      <c r="Y11" s="61">
        <v>4862</v>
      </c>
      <c r="Z11" s="114">
        <v>4862</v>
      </c>
      <c r="AA11" s="63">
        <f t="shared" si="0"/>
        <v>1</v>
      </c>
      <c r="AB11" s="20">
        <v>0</v>
      </c>
      <c r="AC11" s="21">
        <f t="shared" si="1"/>
        <v>4862</v>
      </c>
      <c r="AD11" s="62">
        <v>4862</v>
      </c>
      <c r="AE11" s="64">
        <v>1</v>
      </c>
      <c r="AF11" s="54" t="s">
        <v>8</v>
      </c>
      <c r="AG11" s="68" t="s">
        <v>8</v>
      </c>
      <c r="AH11" s="152"/>
      <c r="AI11" s="153"/>
      <c r="AJ11" s="125" t="s">
        <v>335</v>
      </c>
      <c r="AK11" s="46" t="e">
        <f>IF(#REF!&lt;&gt;"有","",E11&amp;"、")</f>
        <v>#REF!</v>
      </c>
      <c r="AL11" s="46" t="e">
        <f t="shared" si="2"/>
        <v>#REF!</v>
      </c>
      <c r="AM11" s="47" t="str">
        <f t="shared" si="3"/>
        <v/>
      </c>
    </row>
    <row r="12" spans="1:39" ht="132" customHeight="1">
      <c r="A12" s="184">
        <v>10</v>
      </c>
      <c r="B12" s="185" t="s">
        <v>285</v>
      </c>
      <c r="C12" s="186" t="s">
        <v>25</v>
      </c>
      <c r="D12" s="146"/>
      <c r="E12" s="187" t="s">
        <v>129</v>
      </c>
      <c r="F12" s="188" t="s">
        <v>198</v>
      </c>
      <c r="G12" s="189" t="s">
        <v>130</v>
      </c>
      <c r="H12" s="17">
        <v>1</v>
      </c>
      <c r="I12" s="17" t="s">
        <v>316</v>
      </c>
      <c r="J12" s="16"/>
      <c r="K12" s="18">
        <v>3</v>
      </c>
      <c r="L12" s="18">
        <v>1</v>
      </c>
      <c r="M12" s="18"/>
      <c r="N12" s="18"/>
      <c r="O12" s="18">
        <v>1</v>
      </c>
      <c r="P12" s="18">
        <v>1</v>
      </c>
      <c r="Q12" s="16" t="s">
        <v>301</v>
      </c>
      <c r="R12" s="221">
        <v>16</v>
      </c>
      <c r="S12" s="221">
        <v>60</v>
      </c>
      <c r="T12" s="16" t="s">
        <v>245</v>
      </c>
      <c r="U12" s="19"/>
      <c r="V12" s="19"/>
      <c r="W12" s="19" t="s">
        <v>8</v>
      </c>
      <c r="X12" s="142">
        <v>5774</v>
      </c>
      <c r="Y12" s="72">
        <v>5774</v>
      </c>
      <c r="Z12" s="114">
        <v>5774</v>
      </c>
      <c r="AA12" s="63">
        <f t="shared" si="0"/>
        <v>1</v>
      </c>
      <c r="AB12" s="20">
        <v>346</v>
      </c>
      <c r="AC12" s="22">
        <f t="shared" si="1"/>
        <v>5428</v>
      </c>
      <c r="AD12" s="73">
        <v>5774</v>
      </c>
      <c r="AE12" s="33">
        <v>1</v>
      </c>
      <c r="AF12" s="54" t="s">
        <v>8</v>
      </c>
      <c r="AG12" s="68" t="s">
        <v>8</v>
      </c>
      <c r="AH12" s="152"/>
      <c r="AI12" s="153"/>
      <c r="AJ12" s="125" t="s">
        <v>335</v>
      </c>
      <c r="AK12" s="46" t="e">
        <f>IF(#REF!&lt;&gt;"有","",E12&amp;"、")</f>
        <v>#REF!</v>
      </c>
      <c r="AL12" s="46" t="e">
        <f t="shared" si="2"/>
        <v>#REF!</v>
      </c>
      <c r="AM12" s="47" t="str">
        <f t="shared" si="3"/>
        <v/>
      </c>
    </row>
    <row r="13" spans="1:39" ht="124.5" customHeight="1">
      <c r="A13" s="184">
        <v>11</v>
      </c>
      <c r="B13" s="185" t="s">
        <v>285</v>
      </c>
      <c r="C13" s="186" t="s">
        <v>25</v>
      </c>
      <c r="D13" s="146">
        <v>8</v>
      </c>
      <c r="E13" s="187" t="s">
        <v>169</v>
      </c>
      <c r="F13" s="188" t="s">
        <v>199</v>
      </c>
      <c r="G13" s="189" t="s">
        <v>118</v>
      </c>
      <c r="H13" s="17">
        <v>81</v>
      </c>
      <c r="I13" s="17" t="s">
        <v>305</v>
      </c>
      <c r="J13" s="16" t="s">
        <v>131</v>
      </c>
      <c r="K13" s="18">
        <v>5</v>
      </c>
      <c r="L13" s="18">
        <v>1</v>
      </c>
      <c r="M13" s="18">
        <v>1</v>
      </c>
      <c r="N13" s="18">
        <v>1</v>
      </c>
      <c r="O13" s="18">
        <v>1</v>
      </c>
      <c r="P13" s="18">
        <v>1</v>
      </c>
      <c r="Q13" s="16" t="s">
        <v>246</v>
      </c>
      <c r="R13" s="221">
        <v>894</v>
      </c>
      <c r="S13" s="223">
        <v>6000</v>
      </c>
      <c r="T13" s="16" t="s">
        <v>247</v>
      </c>
      <c r="U13" s="19"/>
      <c r="V13" s="19"/>
      <c r="W13" s="19" t="s">
        <v>8</v>
      </c>
      <c r="X13" s="142">
        <v>24350</v>
      </c>
      <c r="Y13" s="72">
        <v>24350</v>
      </c>
      <c r="Z13" s="114">
        <v>32100</v>
      </c>
      <c r="AA13" s="63">
        <f t="shared" si="0"/>
        <v>0.75856697819314645</v>
      </c>
      <c r="AB13" s="20">
        <v>6898</v>
      </c>
      <c r="AC13" s="21">
        <f t="shared" si="1"/>
        <v>17452</v>
      </c>
      <c r="AD13" s="73">
        <v>24350</v>
      </c>
      <c r="AE13" s="33">
        <v>1</v>
      </c>
      <c r="AF13" s="54" t="s">
        <v>8</v>
      </c>
      <c r="AG13" s="68" t="s">
        <v>8</v>
      </c>
      <c r="AH13" s="152"/>
      <c r="AI13" s="153"/>
      <c r="AJ13" s="125" t="s">
        <v>335</v>
      </c>
      <c r="AK13" s="46" t="e">
        <f>IF(#REF!&lt;&gt;"有","",E13&amp;"、")</f>
        <v>#REF!</v>
      </c>
      <c r="AL13" s="46" t="e">
        <f t="shared" si="2"/>
        <v>#REF!</v>
      </c>
      <c r="AM13" s="47" t="str">
        <f t="shared" si="3"/>
        <v/>
      </c>
    </row>
    <row r="14" spans="1:39" ht="137.25" customHeight="1">
      <c r="A14" s="184">
        <v>12</v>
      </c>
      <c r="B14" s="185" t="s">
        <v>285</v>
      </c>
      <c r="C14" s="186" t="s">
        <v>25</v>
      </c>
      <c r="D14" s="145">
        <v>8</v>
      </c>
      <c r="E14" s="187" t="s">
        <v>170</v>
      </c>
      <c r="F14" s="188" t="s">
        <v>200</v>
      </c>
      <c r="G14" s="189" t="s">
        <v>132</v>
      </c>
      <c r="H14" s="17">
        <v>2</v>
      </c>
      <c r="I14" s="17" t="s">
        <v>315</v>
      </c>
      <c r="J14" s="16"/>
      <c r="K14" s="18">
        <v>8</v>
      </c>
      <c r="L14" s="18">
        <v>1</v>
      </c>
      <c r="M14" s="18">
        <v>1</v>
      </c>
      <c r="N14" s="18"/>
      <c r="O14" s="18">
        <v>1</v>
      </c>
      <c r="P14" s="18">
        <v>5</v>
      </c>
      <c r="Q14" s="16" t="s">
        <v>268</v>
      </c>
      <c r="R14" s="221">
        <v>442</v>
      </c>
      <c r="S14" s="221">
        <v>942</v>
      </c>
      <c r="T14" s="16" t="s">
        <v>237</v>
      </c>
      <c r="U14" s="19"/>
      <c r="V14" s="19"/>
      <c r="W14" s="19" t="s">
        <v>8</v>
      </c>
      <c r="X14" s="142">
        <v>5606</v>
      </c>
      <c r="Y14" s="72">
        <v>5606</v>
      </c>
      <c r="Z14" s="114">
        <v>5606</v>
      </c>
      <c r="AA14" s="63">
        <f t="shared" si="0"/>
        <v>1</v>
      </c>
      <c r="AB14" s="20">
        <v>946</v>
      </c>
      <c r="AC14" s="20">
        <f t="shared" si="1"/>
        <v>4660</v>
      </c>
      <c r="AD14" s="73">
        <v>5606</v>
      </c>
      <c r="AE14" s="33">
        <v>1</v>
      </c>
      <c r="AF14" s="54" t="s">
        <v>8</v>
      </c>
      <c r="AG14" s="68" t="s">
        <v>8</v>
      </c>
      <c r="AH14" s="152"/>
      <c r="AI14" s="153"/>
      <c r="AJ14" s="125" t="s">
        <v>335</v>
      </c>
      <c r="AK14" s="46" t="e">
        <f>IF(#REF!&lt;&gt;"有","",E14&amp;"、")</f>
        <v>#REF!</v>
      </c>
      <c r="AL14" s="46" t="e">
        <f t="shared" si="2"/>
        <v>#REF!</v>
      </c>
      <c r="AM14" s="47" t="str">
        <f t="shared" si="3"/>
        <v/>
      </c>
    </row>
    <row r="15" spans="1:39" ht="122.25" customHeight="1">
      <c r="A15" s="184">
        <v>13</v>
      </c>
      <c r="B15" s="185" t="s">
        <v>285</v>
      </c>
      <c r="C15" s="186" t="s">
        <v>25</v>
      </c>
      <c r="D15" s="145">
        <v>8</v>
      </c>
      <c r="E15" s="187" t="s">
        <v>171</v>
      </c>
      <c r="F15" s="188" t="s">
        <v>201</v>
      </c>
      <c r="G15" s="189" t="s">
        <v>248</v>
      </c>
      <c r="H15" s="17">
        <v>63</v>
      </c>
      <c r="I15" s="17" t="s">
        <v>249</v>
      </c>
      <c r="J15" s="16"/>
      <c r="K15" s="18">
        <v>5</v>
      </c>
      <c r="L15" s="18">
        <v>1</v>
      </c>
      <c r="M15" s="18">
        <v>1</v>
      </c>
      <c r="N15" s="18">
        <v>1</v>
      </c>
      <c r="O15" s="18">
        <v>1</v>
      </c>
      <c r="P15" s="18">
        <v>1</v>
      </c>
      <c r="Q15" s="16" t="s">
        <v>250</v>
      </c>
      <c r="R15" s="221">
        <v>5</v>
      </c>
      <c r="S15" s="221">
        <v>24</v>
      </c>
      <c r="T15" s="16" t="s">
        <v>251</v>
      </c>
      <c r="U15" s="19"/>
      <c r="V15" s="19"/>
      <c r="W15" s="19" t="s">
        <v>8</v>
      </c>
      <c r="X15" s="142">
        <v>8000</v>
      </c>
      <c r="Y15" s="34">
        <v>8000</v>
      </c>
      <c r="Z15" s="114">
        <v>8000</v>
      </c>
      <c r="AA15" s="63"/>
      <c r="AB15" s="20">
        <v>4224</v>
      </c>
      <c r="AC15" s="20">
        <f t="shared" si="1"/>
        <v>3776</v>
      </c>
      <c r="AD15" s="35">
        <v>8000</v>
      </c>
      <c r="AE15" s="33"/>
      <c r="AF15" s="54" t="s">
        <v>8</v>
      </c>
      <c r="AG15" s="68"/>
      <c r="AH15" s="152"/>
      <c r="AI15" s="153"/>
      <c r="AJ15" s="125" t="s">
        <v>335</v>
      </c>
      <c r="AK15" s="46" t="e">
        <f>IF(#REF!&lt;&gt;"有","",E15&amp;"、")</f>
        <v>#REF!</v>
      </c>
      <c r="AL15" s="46" t="e">
        <f t="shared" si="2"/>
        <v>#REF!</v>
      </c>
    </row>
    <row r="16" spans="1:39" ht="120.75" customHeight="1">
      <c r="A16" s="184">
        <v>14</v>
      </c>
      <c r="B16" s="185" t="s">
        <v>285</v>
      </c>
      <c r="C16" s="186" t="s">
        <v>25</v>
      </c>
      <c r="D16" s="145">
        <v>8</v>
      </c>
      <c r="E16" s="187" t="s">
        <v>136</v>
      </c>
      <c r="F16" s="188" t="s">
        <v>202</v>
      </c>
      <c r="G16" s="189" t="s">
        <v>137</v>
      </c>
      <c r="H16" s="17">
        <v>1</v>
      </c>
      <c r="I16" s="17" t="s">
        <v>314</v>
      </c>
      <c r="J16" s="16"/>
      <c r="K16" s="18">
        <v>3</v>
      </c>
      <c r="L16" s="18">
        <v>1</v>
      </c>
      <c r="M16" s="18"/>
      <c r="N16" s="18"/>
      <c r="O16" s="18">
        <v>1</v>
      </c>
      <c r="P16" s="18">
        <v>1</v>
      </c>
      <c r="Q16" s="16" t="s">
        <v>252</v>
      </c>
      <c r="R16" s="221">
        <v>1</v>
      </c>
      <c r="S16" s="221">
        <v>1</v>
      </c>
      <c r="T16" s="16" t="s">
        <v>138</v>
      </c>
      <c r="U16" s="19"/>
      <c r="V16" s="19"/>
      <c r="W16" s="19" t="s">
        <v>8</v>
      </c>
      <c r="X16" s="142">
        <v>2477</v>
      </c>
      <c r="Y16" s="74">
        <v>2477</v>
      </c>
      <c r="Z16" s="114">
        <v>2477</v>
      </c>
      <c r="AA16" s="63">
        <v>1</v>
      </c>
      <c r="AB16" s="20">
        <v>2477</v>
      </c>
      <c r="AC16" s="21">
        <f t="shared" si="1"/>
        <v>0</v>
      </c>
      <c r="AD16" s="75">
        <v>2477</v>
      </c>
      <c r="AE16" s="33">
        <v>1</v>
      </c>
      <c r="AF16" s="54" t="s">
        <v>8</v>
      </c>
      <c r="AG16" s="68" t="s">
        <v>8</v>
      </c>
      <c r="AH16" s="152"/>
      <c r="AI16" s="153"/>
      <c r="AJ16" s="125" t="s">
        <v>335</v>
      </c>
      <c r="AK16" s="46" t="e">
        <f>IF(#REF!&lt;&gt;"有","",E16&amp;"、")</f>
        <v>#REF!</v>
      </c>
      <c r="AL16" s="46" t="e">
        <f t="shared" si="2"/>
        <v>#REF!</v>
      </c>
      <c r="AM16" s="47" t="str">
        <f t="shared" ref="AM16:AM48" si="4">IF(AND(AD16&gt;0),IF(AE16=1,IF(AND(X16=AD16,Y16=AD16),"","不備あり"),IF(X16&lt;=AD16,"不備あり","")),"")</f>
        <v/>
      </c>
    </row>
    <row r="17" spans="1:39" ht="121.5" customHeight="1">
      <c r="A17" s="184">
        <v>15</v>
      </c>
      <c r="B17" s="185" t="s">
        <v>285</v>
      </c>
      <c r="C17" s="186" t="s">
        <v>25</v>
      </c>
      <c r="D17" s="145">
        <v>8</v>
      </c>
      <c r="E17" s="187" t="s">
        <v>139</v>
      </c>
      <c r="F17" s="188" t="s">
        <v>203</v>
      </c>
      <c r="G17" s="189" t="s">
        <v>253</v>
      </c>
      <c r="H17" s="17">
        <v>1</v>
      </c>
      <c r="I17" s="17" t="s">
        <v>313</v>
      </c>
      <c r="J17" s="16"/>
      <c r="K17" s="18">
        <v>3</v>
      </c>
      <c r="L17" s="18">
        <v>1</v>
      </c>
      <c r="M17" s="18"/>
      <c r="N17" s="18"/>
      <c r="O17" s="18">
        <v>1</v>
      </c>
      <c r="P17" s="18">
        <v>1</v>
      </c>
      <c r="Q17" s="16" t="s">
        <v>254</v>
      </c>
      <c r="R17" s="221">
        <v>93</v>
      </c>
      <c r="S17" s="221">
        <v>8000</v>
      </c>
      <c r="T17" s="16" t="s">
        <v>138</v>
      </c>
      <c r="U17" s="19"/>
      <c r="V17" s="19"/>
      <c r="W17" s="19" t="s">
        <v>8</v>
      </c>
      <c r="X17" s="142">
        <v>70460</v>
      </c>
      <c r="Y17" s="76">
        <v>70460</v>
      </c>
      <c r="Z17" s="114">
        <v>70460</v>
      </c>
      <c r="AA17" s="63">
        <v>1</v>
      </c>
      <c r="AB17" s="20">
        <v>0</v>
      </c>
      <c r="AC17" s="21">
        <f t="shared" si="1"/>
        <v>70460</v>
      </c>
      <c r="AD17" s="77">
        <v>70460</v>
      </c>
      <c r="AE17" s="33">
        <v>1</v>
      </c>
      <c r="AF17" s="54" t="s">
        <v>8</v>
      </c>
      <c r="AG17" s="68" t="s">
        <v>8</v>
      </c>
      <c r="AH17" s="152"/>
      <c r="AI17" s="153"/>
      <c r="AJ17" s="125" t="s">
        <v>335</v>
      </c>
      <c r="AK17" s="46" t="e">
        <f>IF(#REF!&lt;&gt;"有","",E17&amp;"、")</f>
        <v>#REF!</v>
      </c>
      <c r="AL17" s="46" t="e">
        <f t="shared" si="2"/>
        <v>#REF!</v>
      </c>
      <c r="AM17" s="47" t="str">
        <f t="shared" si="4"/>
        <v/>
      </c>
    </row>
    <row r="18" spans="1:39" ht="129" customHeight="1">
      <c r="A18" s="184">
        <v>16</v>
      </c>
      <c r="B18" s="185" t="s">
        <v>285</v>
      </c>
      <c r="C18" s="186" t="s">
        <v>25</v>
      </c>
      <c r="D18" s="145">
        <v>10</v>
      </c>
      <c r="E18" s="187" t="s">
        <v>172</v>
      </c>
      <c r="F18" s="188" t="s">
        <v>204</v>
      </c>
      <c r="G18" s="189" t="s">
        <v>133</v>
      </c>
      <c r="H18" s="17">
        <v>1</v>
      </c>
      <c r="I18" s="17" t="s">
        <v>312</v>
      </c>
      <c r="J18" s="16"/>
      <c r="K18" s="18">
        <v>5</v>
      </c>
      <c r="L18" s="18">
        <v>1</v>
      </c>
      <c r="M18" s="18">
        <v>1</v>
      </c>
      <c r="N18" s="18">
        <v>1</v>
      </c>
      <c r="O18" s="18">
        <v>1</v>
      </c>
      <c r="P18" s="18">
        <v>1</v>
      </c>
      <c r="Q18" s="16" t="s">
        <v>330</v>
      </c>
      <c r="R18" s="221">
        <v>65</v>
      </c>
      <c r="S18" s="221">
        <v>450</v>
      </c>
      <c r="T18" s="16" t="s">
        <v>245</v>
      </c>
      <c r="U18" s="19"/>
      <c r="V18" s="19"/>
      <c r="W18" s="19" t="s">
        <v>8</v>
      </c>
      <c r="X18" s="142">
        <v>4058</v>
      </c>
      <c r="Y18" s="34">
        <v>4058</v>
      </c>
      <c r="Z18" s="114">
        <v>4058</v>
      </c>
      <c r="AA18" s="63">
        <f t="shared" si="0"/>
        <v>1</v>
      </c>
      <c r="AB18" s="20">
        <v>0</v>
      </c>
      <c r="AC18" s="20">
        <f t="shared" si="1"/>
        <v>4058</v>
      </c>
      <c r="AD18" s="35">
        <v>4058</v>
      </c>
      <c r="AE18" s="33">
        <v>1</v>
      </c>
      <c r="AF18" s="54" t="s">
        <v>8</v>
      </c>
      <c r="AG18" s="68" t="s">
        <v>8</v>
      </c>
      <c r="AH18" s="152"/>
      <c r="AI18" s="153"/>
      <c r="AJ18" s="125" t="s">
        <v>335</v>
      </c>
      <c r="AK18" s="46" t="e">
        <f>IF(#REF!&lt;&gt;"有","",E18&amp;"、")</f>
        <v>#REF!</v>
      </c>
      <c r="AL18" s="46" t="e">
        <f t="shared" si="2"/>
        <v>#REF!</v>
      </c>
      <c r="AM18" s="47" t="str">
        <f t="shared" si="4"/>
        <v/>
      </c>
    </row>
    <row r="19" spans="1:39" ht="131.25" customHeight="1">
      <c r="A19" s="184">
        <v>17</v>
      </c>
      <c r="B19" s="185" t="s">
        <v>285</v>
      </c>
      <c r="C19" s="186" t="s">
        <v>25</v>
      </c>
      <c r="D19" s="145">
        <v>10</v>
      </c>
      <c r="E19" s="187" t="s">
        <v>173</v>
      </c>
      <c r="F19" s="188" t="s">
        <v>205</v>
      </c>
      <c r="G19" s="189" t="s">
        <v>134</v>
      </c>
      <c r="H19" s="17">
        <v>5</v>
      </c>
      <c r="I19" s="17" t="s">
        <v>311</v>
      </c>
      <c r="J19" s="16"/>
      <c r="K19" s="18">
        <v>3</v>
      </c>
      <c r="L19" s="18">
        <v>1</v>
      </c>
      <c r="M19" s="18"/>
      <c r="N19" s="18"/>
      <c r="O19" s="18">
        <v>1</v>
      </c>
      <c r="P19" s="18">
        <v>1</v>
      </c>
      <c r="Q19" s="16" t="s">
        <v>300</v>
      </c>
      <c r="R19" s="221">
        <v>0</v>
      </c>
      <c r="S19" s="221">
        <v>1240</v>
      </c>
      <c r="T19" s="16" t="s">
        <v>237</v>
      </c>
      <c r="U19" s="19"/>
      <c r="V19" s="19"/>
      <c r="W19" s="19" t="s">
        <v>8</v>
      </c>
      <c r="X19" s="142">
        <v>31938</v>
      </c>
      <c r="Y19" s="70">
        <v>31938</v>
      </c>
      <c r="Z19" s="114">
        <v>31938</v>
      </c>
      <c r="AA19" s="63">
        <f t="shared" si="0"/>
        <v>1</v>
      </c>
      <c r="AB19" s="20">
        <v>12775</v>
      </c>
      <c r="AC19" s="21">
        <f t="shared" si="1"/>
        <v>19163</v>
      </c>
      <c r="AD19" s="71">
        <v>31938</v>
      </c>
      <c r="AE19" s="33">
        <v>1</v>
      </c>
      <c r="AF19" s="54" t="s">
        <v>8</v>
      </c>
      <c r="AG19" s="68" t="s">
        <v>8</v>
      </c>
      <c r="AH19" s="152"/>
      <c r="AI19" s="153"/>
      <c r="AJ19" s="125" t="s">
        <v>335</v>
      </c>
      <c r="AK19" s="46" t="e">
        <f>IF(#REF!&lt;&gt;"有","",E19&amp;"、")</f>
        <v>#REF!</v>
      </c>
      <c r="AL19" s="46" t="e">
        <f t="shared" si="2"/>
        <v>#REF!</v>
      </c>
      <c r="AM19" s="47" t="str">
        <f t="shared" si="4"/>
        <v/>
      </c>
    </row>
    <row r="20" spans="1:39" ht="122.25" customHeight="1">
      <c r="A20" s="184">
        <v>18</v>
      </c>
      <c r="B20" s="185" t="s">
        <v>285</v>
      </c>
      <c r="C20" s="186" t="s">
        <v>25</v>
      </c>
      <c r="D20" s="145">
        <v>13</v>
      </c>
      <c r="E20" s="187" t="s">
        <v>135</v>
      </c>
      <c r="F20" s="188" t="s">
        <v>206</v>
      </c>
      <c r="G20" s="189" t="s">
        <v>119</v>
      </c>
      <c r="H20" s="17">
        <v>1</v>
      </c>
      <c r="I20" s="17" t="s">
        <v>319</v>
      </c>
      <c r="J20" s="16"/>
      <c r="K20" s="18">
        <v>3</v>
      </c>
      <c r="L20" s="18">
        <v>1</v>
      </c>
      <c r="M20" s="18"/>
      <c r="N20" s="18"/>
      <c r="O20" s="18">
        <v>1</v>
      </c>
      <c r="P20" s="18">
        <v>1</v>
      </c>
      <c r="Q20" s="16" t="s">
        <v>255</v>
      </c>
      <c r="R20" s="221">
        <v>2</v>
      </c>
      <c r="S20" s="221">
        <v>2</v>
      </c>
      <c r="T20" s="16" t="s">
        <v>245</v>
      </c>
      <c r="U20" s="19"/>
      <c r="V20" s="19"/>
      <c r="W20" s="19" t="s">
        <v>8</v>
      </c>
      <c r="X20" s="142">
        <v>980</v>
      </c>
      <c r="Y20" s="78">
        <v>980</v>
      </c>
      <c r="Z20" s="114">
        <v>980</v>
      </c>
      <c r="AA20" s="63">
        <v>1</v>
      </c>
      <c r="AB20" s="20">
        <v>0</v>
      </c>
      <c r="AC20" s="20">
        <f t="shared" si="1"/>
        <v>980</v>
      </c>
      <c r="AD20" s="79">
        <v>980</v>
      </c>
      <c r="AE20" s="33">
        <v>1</v>
      </c>
      <c r="AF20" s="54" t="s">
        <v>8</v>
      </c>
      <c r="AG20" s="68" t="s">
        <v>8</v>
      </c>
      <c r="AH20" s="152"/>
      <c r="AI20" s="153"/>
      <c r="AJ20" s="125" t="s">
        <v>335</v>
      </c>
      <c r="AK20" s="46" t="e">
        <f>IF(#REF!&lt;&gt;"有","",E20&amp;"、")</f>
        <v>#REF!</v>
      </c>
      <c r="AL20" s="46" t="e">
        <f t="shared" si="2"/>
        <v>#REF!</v>
      </c>
      <c r="AM20" s="47" t="str">
        <f t="shared" si="4"/>
        <v/>
      </c>
    </row>
    <row r="21" spans="1:39" ht="147" customHeight="1">
      <c r="A21" s="194">
        <v>19</v>
      </c>
      <c r="B21" s="185" t="s">
        <v>285</v>
      </c>
      <c r="C21" s="186" t="s">
        <v>25</v>
      </c>
      <c r="D21" s="145" t="s">
        <v>1</v>
      </c>
      <c r="E21" s="187" t="s">
        <v>165</v>
      </c>
      <c r="F21" s="188" t="s">
        <v>207</v>
      </c>
      <c r="G21" s="189" t="s">
        <v>118</v>
      </c>
      <c r="H21" s="17">
        <v>1</v>
      </c>
      <c r="I21" s="17" t="s">
        <v>320</v>
      </c>
      <c r="J21" s="16"/>
      <c r="K21" s="18">
        <v>1</v>
      </c>
      <c r="L21" s="18">
        <v>1</v>
      </c>
      <c r="M21" s="18"/>
      <c r="N21" s="18"/>
      <c r="O21" s="18" t="s">
        <v>256</v>
      </c>
      <c r="P21" s="18" t="s">
        <v>256</v>
      </c>
      <c r="Q21" s="16" t="s">
        <v>306</v>
      </c>
      <c r="R21" s="224">
        <v>0</v>
      </c>
      <c r="S21" s="188" t="s">
        <v>310</v>
      </c>
      <c r="T21" s="16" t="s">
        <v>237</v>
      </c>
      <c r="U21" s="19"/>
      <c r="V21" s="19"/>
      <c r="W21" s="19" t="s">
        <v>8</v>
      </c>
      <c r="X21" s="142">
        <v>2621</v>
      </c>
      <c r="Y21" s="31">
        <v>2621</v>
      </c>
      <c r="Z21" s="114">
        <v>2621</v>
      </c>
      <c r="AA21" s="63">
        <v>1</v>
      </c>
      <c r="AB21" s="20">
        <v>0</v>
      </c>
      <c r="AC21" s="21">
        <f t="shared" si="1"/>
        <v>2621</v>
      </c>
      <c r="AD21" s="32">
        <v>2621</v>
      </c>
      <c r="AE21" s="33">
        <v>1</v>
      </c>
      <c r="AF21" s="54" t="s">
        <v>8</v>
      </c>
      <c r="AG21" s="68" t="s">
        <v>8</v>
      </c>
      <c r="AH21" s="152"/>
      <c r="AI21" s="153"/>
      <c r="AJ21" s="125" t="s">
        <v>335</v>
      </c>
      <c r="AK21" s="46" t="e">
        <f>IF(#REF!&lt;&gt;"有","",E21&amp;"、")</f>
        <v>#REF!</v>
      </c>
      <c r="AL21" s="46" t="e">
        <f t="shared" si="2"/>
        <v>#REF!</v>
      </c>
      <c r="AM21" s="47" t="str">
        <f t="shared" si="4"/>
        <v/>
      </c>
    </row>
    <row r="22" spans="1:39" ht="125.25" customHeight="1">
      <c r="A22" s="184">
        <v>20</v>
      </c>
      <c r="B22" s="195" t="s">
        <v>285</v>
      </c>
      <c r="C22" s="196" t="s">
        <v>25</v>
      </c>
      <c r="D22" s="146">
        <v>8</v>
      </c>
      <c r="E22" s="190" t="s">
        <v>168</v>
      </c>
      <c r="F22" s="191" t="s">
        <v>193</v>
      </c>
      <c r="G22" s="189" t="s">
        <v>118</v>
      </c>
      <c r="H22" s="17">
        <v>48</v>
      </c>
      <c r="I22" s="17" t="s">
        <v>289</v>
      </c>
      <c r="J22" s="16"/>
      <c r="K22" s="18">
        <v>5</v>
      </c>
      <c r="L22" s="18">
        <v>1</v>
      </c>
      <c r="M22" s="18">
        <v>1</v>
      </c>
      <c r="N22" s="18">
        <v>1</v>
      </c>
      <c r="O22" s="18">
        <v>1</v>
      </c>
      <c r="P22" s="18">
        <v>1</v>
      </c>
      <c r="Q22" s="16" t="s">
        <v>120</v>
      </c>
      <c r="R22" s="221">
        <v>24</v>
      </c>
      <c r="S22" s="221">
        <v>47</v>
      </c>
      <c r="T22" s="16" t="s">
        <v>237</v>
      </c>
      <c r="U22" s="19"/>
      <c r="V22" s="19"/>
      <c r="W22" s="19" t="s">
        <v>8</v>
      </c>
      <c r="X22" s="142">
        <v>335038</v>
      </c>
      <c r="Y22" s="72">
        <v>335038</v>
      </c>
      <c r="Z22" s="114">
        <v>335038</v>
      </c>
      <c r="AA22" s="63">
        <f t="shared" ref="AA22:AA41" si="5">IF(Y22="","",Y22/Z22)</f>
        <v>1</v>
      </c>
      <c r="AB22" s="20">
        <v>335038</v>
      </c>
      <c r="AC22" s="20">
        <f t="shared" si="1"/>
        <v>0</v>
      </c>
      <c r="AD22" s="62">
        <v>335038</v>
      </c>
      <c r="AE22" s="64">
        <v>1</v>
      </c>
      <c r="AF22" s="54" t="s">
        <v>8</v>
      </c>
      <c r="AG22" s="68" t="s">
        <v>8</v>
      </c>
      <c r="AH22" s="154"/>
      <c r="AI22" s="155"/>
      <c r="AJ22" s="125" t="s">
        <v>335</v>
      </c>
      <c r="AK22" s="46" t="e">
        <f>IF(#REF!&lt;&gt;"有","",E22&amp;"、")</f>
        <v>#REF!</v>
      </c>
      <c r="AL22" s="46" t="e">
        <f t="shared" si="2"/>
        <v>#REF!</v>
      </c>
      <c r="AM22" s="47" t="str">
        <f t="shared" si="4"/>
        <v/>
      </c>
    </row>
    <row r="23" spans="1:39" ht="108" customHeight="1">
      <c r="A23" s="184">
        <v>21</v>
      </c>
      <c r="B23" s="195" t="s">
        <v>285</v>
      </c>
      <c r="C23" s="196" t="s">
        <v>25</v>
      </c>
      <c r="D23" s="146">
        <v>12</v>
      </c>
      <c r="E23" s="187" t="s">
        <v>125</v>
      </c>
      <c r="F23" s="188" t="s">
        <v>194</v>
      </c>
      <c r="G23" s="189" t="s">
        <v>291</v>
      </c>
      <c r="H23" s="17">
        <v>3</v>
      </c>
      <c r="I23" s="17" t="s">
        <v>290</v>
      </c>
      <c r="J23" s="16"/>
      <c r="K23" s="18">
        <v>4</v>
      </c>
      <c r="L23" s="18"/>
      <c r="M23" s="18"/>
      <c r="N23" s="18"/>
      <c r="O23" s="18">
        <v>1</v>
      </c>
      <c r="P23" s="18">
        <v>3</v>
      </c>
      <c r="Q23" s="16" t="s">
        <v>126</v>
      </c>
      <c r="R23" s="188">
        <v>1200</v>
      </c>
      <c r="S23" s="188">
        <v>2400</v>
      </c>
      <c r="T23" s="16" t="s">
        <v>237</v>
      </c>
      <c r="U23" s="19"/>
      <c r="V23" s="19"/>
      <c r="W23" s="19" t="s">
        <v>8</v>
      </c>
      <c r="X23" s="142">
        <v>62301</v>
      </c>
      <c r="Y23" s="70">
        <v>62301</v>
      </c>
      <c r="Z23" s="114">
        <v>62301</v>
      </c>
      <c r="AA23" s="63">
        <f t="shared" si="5"/>
        <v>1</v>
      </c>
      <c r="AB23" s="20">
        <v>0</v>
      </c>
      <c r="AC23" s="22">
        <f t="shared" si="1"/>
        <v>62301</v>
      </c>
      <c r="AD23" s="71">
        <v>62301</v>
      </c>
      <c r="AE23" s="64">
        <v>1</v>
      </c>
      <c r="AF23" s="54" t="s">
        <v>8</v>
      </c>
      <c r="AG23" s="68" t="s">
        <v>8</v>
      </c>
      <c r="AH23" s="152"/>
      <c r="AI23" s="153"/>
      <c r="AJ23" s="125" t="s">
        <v>335</v>
      </c>
      <c r="AK23" s="46" t="e">
        <f>IF(#REF!&lt;&gt;"有","",E23&amp;"、")</f>
        <v>#REF!</v>
      </c>
      <c r="AL23" s="46" t="e">
        <f t="shared" si="2"/>
        <v>#REF!</v>
      </c>
      <c r="AM23" s="47" t="str">
        <f t="shared" si="4"/>
        <v/>
      </c>
    </row>
    <row r="24" spans="1:39" ht="128.25" customHeight="1">
      <c r="A24" s="194">
        <v>22</v>
      </c>
      <c r="B24" s="185" t="s">
        <v>285</v>
      </c>
      <c r="C24" s="186" t="s">
        <v>26</v>
      </c>
      <c r="D24" s="145"/>
      <c r="E24" s="187" t="s">
        <v>174</v>
      </c>
      <c r="F24" s="188" t="s">
        <v>208</v>
      </c>
      <c r="G24" s="189" t="s">
        <v>140</v>
      </c>
      <c r="H24" s="17">
        <v>1</v>
      </c>
      <c r="I24" s="17" t="s">
        <v>141</v>
      </c>
      <c r="J24" s="16"/>
      <c r="K24" s="18">
        <v>1</v>
      </c>
      <c r="L24" s="18"/>
      <c r="M24" s="18"/>
      <c r="N24" s="18"/>
      <c r="O24" s="18"/>
      <c r="P24" s="18">
        <v>1</v>
      </c>
      <c r="Q24" s="16" t="s">
        <v>142</v>
      </c>
      <c r="R24" s="221">
        <v>201</v>
      </c>
      <c r="S24" s="221">
        <v>301</v>
      </c>
      <c r="T24" s="16" t="s">
        <v>237</v>
      </c>
      <c r="U24" s="19"/>
      <c r="V24" s="19"/>
      <c r="W24" s="19" t="s">
        <v>8</v>
      </c>
      <c r="X24" s="142">
        <v>3275</v>
      </c>
      <c r="Y24" s="31">
        <v>3275</v>
      </c>
      <c r="Z24" s="114">
        <v>3275</v>
      </c>
      <c r="AA24" s="63">
        <f t="shared" si="5"/>
        <v>1</v>
      </c>
      <c r="AB24" s="20">
        <v>0</v>
      </c>
      <c r="AC24" s="22">
        <f t="shared" si="1"/>
        <v>3275</v>
      </c>
      <c r="AD24" s="32">
        <v>3275</v>
      </c>
      <c r="AE24" s="33">
        <v>1</v>
      </c>
      <c r="AF24" s="54" t="s">
        <v>8</v>
      </c>
      <c r="AG24" s="68" t="s">
        <v>8</v>
      </c>
      <c r="AH24" s="152"/>
      <c r="AI24" s="153"/>
      <c r="AJ24" s="125" t="s">
        <v>335</v>
      </c>
      <c r="AK24" s="46" t="e">
        <f>IF(#REF!&lt;&gt;"有","",E24&amp;"、")</f>
        <v>#REF!</v>
      </c>
      <c r="AL24" s="46" t="e">
        <f t="shared" si="2"/>
        <v>#REF!</v>
      </c>
      <c r="AM24" s="47" t="str">
        <f t="shared" si="4"/>
        <v/>
      </c>
    </row>
    <row r="25" spans="1:39" ht="128.25" customHeight="1">
      <c r="A25" s="194">
        <v>23</v>
      </c>
      <c r="B25" s="185" t="s">
        <v>285</v>
      </c>
      <c r="C25" s="186" t="s">
        <v>26</v>
      </c>
      <c r="D25" s="145"/>
      <c r="E25" s="187" t="s">
        <v>175</v>
      </c>
      <c r="F25" s="188" t="s">
        <v>209</v>
      </c>
      <c r="G25" s="189" t="s">
        <v>110</v>
      </c>
      <c r="H25" s="17">
        <v>1</v>
      </c>
      <c r="I25" s="17" t="s">
        <v>111</v>
      </c>
      <c r="J25" s="16"/>
      <c r="K25" s="18">
        <v>1</v>
      </c>
      <c r="L25" s="18"/>
      <c r="M25" s="18"/>
      <c r="N25" s="18"/>
      <c r="O25" s="18"/>
      <c r="P25" s="18">
        <v>1</v>
      </c>
      <c r="Q25" s="16" t="s">
        <v>142</v>
      </c>
      <c r="R25" s="221">
        <v>32</v>
      </c>
      <c r="S25" s="221">
        <v>88</v>
      </c>
      <c r="T25" s="16" t="s">
        <v>138</v>
      </c>
      <c r="U25" s="19"/>
      <c r="V25" s="19"/>
      <c r="W25" s="19" t="s">
        <v>8</v>
      </c>
      <c r="X25" s="142">
        <v>3929</v>
      </c>
      <c r="Y25" s="31">
        <v>3929</v>
      </c>
      <c r="Z25" s="114">
        <v>3929</v>
      </c>
      <c r="AA25" s="63">
        <f t="shared" si="5"/>
        <v>1</v>
      </c>
      <c r="AB25" s="20">
        <v>0</v>
      </c>
      <c r="AC25" s="20">
        <f t="shared" si="1"/>
        <v>3929</v>
      </c>
      <c r="AD25" s="32">
        <v>3929</v>
      </c>
      <c r="AE25" s="33">
        <v>1</v>
      </c>
      <c r="AF25" s="54" t="s">
        <v>8</v>
      </c>
      <c r="AG25" s="68" t="s">
        <v>8</v>
      </c>
      <c r="AH25" s="152"/>
      <c r="AI25" s="153"/>
      <c r="AJ25" s="125" t="s">
        <v>335</v>
      </c>
      <c r="AK25" s="46" t="e">
        <f>IF(#REF!&lt;&gt;"有","",E25&amp;"、")</f>
        <v>#REF!</v>
      </c>
      <c r="AL25" s="46" t="e">
        <f t="shared" si="2"/>
        <v>#REF!</v>
      </c>
      <c r="AM25" s="47" t="str">
        <f t="shared" si="4"/>
        <v/>
      </c>
    </row>
    <row r="26" spans="1:39" ht="128.25" customHeight="1">
      <c r="A26" s="194">
        <v>24</v>
      </c>
      <c r="B26" s="185" t="s">
        <v>285</v>
      </c>
      <c r="C26" s="186" t="s">
        <v>26</v>
      </c>
      <c r="D26" s="145" t="s">
        <v>278</v>
      </c>
      <c r="E26" s="187" t="s">
        <v>176</v>
      </c>
      <c r="F26" s="188" t="s">
        <v>210</v>
      </c>
      <c r="G26" s="189" t="s">
        <v>111</v>
      </c>
      <c r="H26" s="17">
        <v>1</v>
      </c>
      <c r="I26" s="17" t="s">
        <v>111</v>
      </c>
      <c r="J26" s="16"/>
      <c r="K26" s="18">
        <v>1</v>
      </c>
      <c r="L26" s="18"/>
      <c r="M26" s="18"/>
      <c r="N26" s="18"/>
      <c r="O26" s="18"/>
      <c r="P26" s="18">
        <v>1</v>
      </c>
      <c r="Q26" s="16" t="s">
        <v>257</v>
      </c>
      <c r="R26" s="221">
        <v>0</v>
      </c>
      <c r="S26" s="221">
        <v>20</v>
      </c>
      <c r="T26" s="16" t="s">
        <v>138</v>
      </c>
      <c r="U26" s="19"/>
      <c r="V26" s="19"/>
      <c r="W26" s="19" t="s">
        <v>8</v>
      </c>
      <c r="X26" s="142">
        <v>6250</v>
      </c>
      <c r="Y26" s="31">
        <v>6250</v>
      </c>
      <c r="Z26" s="114">
        <v>6250</v>
      </c>
      <c r="AA26" s="63">
        <f t="shared" si="5"/>
        <v>1</v>
      </c>
      <c r="AB26" s="20">
        <v>0</v>
      </c>
      <c r="AC26" s="20">
        <f t="shared" si="1"/>
        <v>6250</v>
      </c>
      <c r="AD26" s="32">
        <v>6250</v>
      </c>
      <c r="AE26" s="33">
        <v>1</v>
      </c>
      <c r="AF26" s="54" t="s">
        <v>8</v>
      </c>
      <c r="AG26" s="68"/>
      <c r="AH26" s="152"/>
      <c r="AI26" s="153"/>
      <c r="AJ26" s="125" t="s">
        <v>335</v>
      </c>
      <c r="AK26" s="46" t="e">
        <f>IF(#REF!&lt;&gt;"有","",E26&amp;"、")</f>
        <v>#REF!</v>
      </c>
      <c r="AL26" s="46" t="e">
        <f t="shared" si="2"/>
        <v>#REF!</v>
      </c>
      <c r="AM26" s="47" t="str">
        <f t="shared" si="4"/>
        <v/>
      </c>
    </row>
    <row r="27" spans="1:39" ht="109.5" customHeight="1">
      <c r="A27" s="194">
        <v>25</v>
      </c>
      <c r="B27" s="185" t="s">
        <v>285</v>
      </c>
      <c r="C27" s="186" t="s">
        <v>26</v>
      </c>
      <c r="D27" s="145">
        <v>18</v>
      </c>
      <c r="E27" s="187" t="s">
        <v>164</v>
      </c>
      <c r="F27" s="188" t="s">
        <v>211</v>
      </c>
      <c r="G27" s="189" t="s">
        <v>143</v>
      </c>
      <c r="H27" s="17">
        <v>1</v>
      </c>
      <c r="I27" s="17" t="s">
        <v>258</v>
      </c>
      <c r="J27" s="16"/>
      <c r="K27" s="18">
        <v>1</v>
      </c>
      <c r="L27" s="18"/>
      <c r="M27" s="18"/>
      <c r="N27" s="18"/>
      <c r="O27" s="18"/>
      <c r="P27" s="18">
        <v>1</v>
      </c>
      <c r="Q27" s="16" t="s">
        <v>142</v>
      </c>
      <c r="R27" s="221">
        <v>194</v>
      </c>
      <c r="S27" s="221">
        <v>434</v>
      </c>
      <c r="T27" s="16" t="s">
        <v>138</v>
      </c>
      <c r="U27" s="19"/>
      <c r="V27" s="19"/>
      <c r="W27" s="19" t="s">
        <v>8</v>
      </c>
      <c r="X27" s="142">
        <v>2795</v>
      </c>
      <c r="Y27" s="31">
        <v>2795</v>
      </c>
      <c r="Z27" s="114">
        <v>2795</v>
      </c>
      <c r="AA27" s="63">
        <f t="shared" si="5"/>
        <v>1</v>
      </c>
      <c r="AB27" s="20">
        <v>0</v>
      </c>
      <c r="AC27" s="20">
        <f t="shared" si="1"/>
        <v>2795</v>
      </c>
      <c r="AD27" s="32">
        <v>2795</v>
      </c>
      <c r="AE27" s="33">
        <v>1</v>
      </c>
      <c r="AF27" s="54" t="s">
        <v>8</v>
      </c>
      <c r="AG27" s="68" t="s">
        <v>8</v>
      </c>
      <c r="AH27" s="152"/>
      <c r="AI27" s="153"/>
      <c r="AJ27" s="125" t="s">
        <v>335</v>
      </c>
      <c r="AK27" s="46" t="e">
        <f>IF(#REF!&lt;&gt;"有","",E27&amp;"、")</f>
        <v>#REF!</v>
      </c>
      <c r="AL27" s="46" t="e">
        <f t="shared" si="2"/>
        <v>#REF!</v>
      </c>
      <c r="AM27" s="47" t="str">
        <f t="shared" si="4"/>
        <v/>
      </c>
    </row>
    <row r="28" spans="1:39" ht="119.25" customHeight="1">
      <c r="A28" s="184">
        <v>26</v>
      </c>
      <c r="B28" s="195" t="s">
        <v>285</v>
      </c>
      <c r="C28" s="196" t="s">
        <v>26</v>
      </c>
      <c r="D28" s="146">
        <v>17</v>
      </c>
      <c r="E28" s="190" t="s">
        <v>163</v>
      </c>
      <c r="F28" s="188" t="s">
        <v>189</v>
      </c>
      <c r="G28" s="189" t="s">
        <v>110</v>
      </c>
      <c r="H28" s="17">
        <v>1</v>
      </c>
      <c r="I28" s="17" t="s">
        <v>321</v>
      </c>
      <c r="J28" s="16"/>
      <c r="K28" s="18">
        <v>8</v>
      </c>
      <c r="L28" s="18">
        <v>1</v>
      </c>
      <c r="M28" s="18">
        <v>1</v>
      </c>
      <c r="N28" s="18">
        <v>1</v>
      </c>
      <c r="O28" s="18">
        <v>1</v>
      </c>
      <c r="P28" s="18">
        <v>4</v>
      </c>
      <c r="Q28" s="16" t="s">
        <v>303</v>
      </c>
      <c r="R28" s="221">
        <v>16</v>
      </c>
      <c r="S28" s="221">
        <v>40</v>
      </c>
      <c r="T28" s="16" t="s">
        <v>237</v>
      </c>
      <c r="U28" s="19"/>
      <c r="V28" s="19"/>
      <c r="W28" s="19" t="s">
        <v>8</v>
      </c>
      <c r="X28" s="142">
        <v>67625</v>
      </c>
      <c r="Y28" s="31">
        <v>67625</v>
      </c>
      <c r="Z28" s="114">
        <v>67625</v>
      </c>
      <c r="AA28" s="63">
        <f t="shared" si="5"/>
        <v>1</v>
      </c>
      <c r="AB28" s="20">
        <v>0</v>
      </c>
      <c r="AC28" s="20">
        <f t="shared" si="1"/>
        <v>67625</v>
      </c>
      <c r="AD28" s="32">
        <v>67625</v>
      </c>
      <c r="AE28" s="33">
        <v>1</v>
      </c>
      <c r="AF28" s="54" t="s">
        <v>8</v>
      </c>
      <c r="AG28" s="68" t="s">
        <v>8</v>
      </c>
      <c r="AH28" s="154"/>
      <c r="AI28" s="153"/>
      <c r="AJ28" s="125" t="s">
        <v>335</v>
      </c>
      <c r="AK28" s="46" t="e">
        <f>IF(#REF!&lt;&gt;"有","",E28&amp;"、")</f>
        <v>#REF!</v>
      </c>
      <c r="AL28" s="46" t="e">
        <f t="shared" si="2"/>
        <v>#REF!</v>
      </c>
      <c r="AM28" s="47" t="str">
        <f t="shared" si="4"/>
        <v/>
      </c>
    </row>
    <row r="29" spans="1:39" ht="119.25" customHeight="1">
      <c r="A29" s="197">
        <v>27</v>
      </c>
      <c r="B29" s="185" t="s">
        <v>285</v>
      </c>
      <c r="C29" s="186" t="s">
        <v>27</v>
      </c>
      <c r="D29" s="147">
        <v>22</v>
      </c>
      <c r="E29" s="198" t="s">
        <v>177</v>
      </c>
      <c r="F29" s="199" t="s">
        <v>212</v>
      </c>
      <c r="G29" s="200" t="s">
        <v>144</v>
      </c>
      <c r="H29" s="24">
        <v>1</v>
      </c>
      <c r="I29" s="24" t="s">
        <v>145</v>
      </c>
      <c r="J29" s="23"/>
      <c r="K29" s="25">
        <v>1</v>
      </c>
      <c r="L29" s="25"/>
      <c r="M29" s="25"/>
      <c r="N29" s="25">
        <v>1</v>
      </c>
      <c r="O29" s="25"/>
      <c r="P29" s="25">
        <v>0</v>
      </c>
      <c r="Q29" s="23" t="s">
        <v>259</v>
      </c>
      <c r="R29" s="221">
        <v>56</v>
      </c>
      <c r="S29" s="221">
        <v>68</v>
      </c>
      <c r="T29" s="23" t="s">
        <v>260</v>
      </c>
      <c r="U29" s="26"/>
      <c r="V29" s="26"/>
      <c r="W29" s="26" t="s">
        <v>8</v>
      </c>
      <c r="X29" s="142">
        <v>8250</v>
      </c>
      <c r="Y29" s="80">
        <v>8250</v>
      </c>
      <c r="Z29" s="116">
        <v>9750</v>
      </c>
      <c r="AA29" s="81">
        <f t="shared" si="5"/>
        <v>0.84615384615384615</v>
      </c>
      <c r="AB29" s="28">
        <v>0</v>
      </c>
      <c r="AC29" s="22">
        <f t="shared" si="1"/>
        <v>8250</v>
      </c>
      <c r="AD29" s="27">
        <v>8250</v>
      </c>
      <c r="AE29" s="30">
        <v>1</v>
      </c>
      <c r="AF29" s="82" t="s">
        <v>8</v>
      </c>
      <c r="AG29" s="83" t="s">
        <v>8</v>
      </c>
      <c r="AH29" s="156"/>
      <c r="AI29" s="157"/>
      <c r="AJ29" s="125" t="s">
        <v>335</v>
      </c>
      <c r="AK29" s="46" t="e">
        <f>IF(#REF!&lt;&gt;"有","",E29&amp;"、")</f>
        <v>#REF!</v>
      </c>
      <c r="AL29" s="46" t="e">
        <f t="shared" si="2"/>
        <v>#REF!</v>
      </c>
      <c r="AM29" s="47" t="str">
        <f t="shared" si="4"/>
        <v/>
      </c>
    </row>
    <row r="30" spans="1:39" ht="135" customHeight="1">
      <c r="A30" s="197">
        <v>28</v>
      </c>
      <c r="B30" s="185" t="s">
        <v>295</v>
      </c>
      <c r="C30" s="186" t="s">
        <v>28</v>
      </c>
      <c r="D30" s="201" t="s">
        <v>69</v>
      </c>
      <c r="E30" s="202" t="s">
        <v>178</v>
      </c>
      <c r="F30" s="203" t="s">
        <v>213</v>
      </c>
      <c r="G30" s="204" t="s">
        <v>281</v>
      </c>
      <c r="H30" s="84" t="s">
        <v>236</v>
      </c>
      <c r="I30" s="85" t="s">
        <v>236</v>
      </c>
      <c r="J30" s="85" t="s">
        <v>236</v>
      </c>
      <c r="K30" s="86">
        <v>0</v>
      </c>
      <c r="L30" s="86">
        <v>0</v>
      </c>
      <c r="M30" s="86">
        <v>0</v>
      </c>
      <c r="N30" s="86">
        <v>0</v>
      </c>
      <c r="O30" s="86">
        <v>0</v>
      </c>
      <c r="P30" s="86">
        <v>0</v>
      </c>
      <c r="Q30" s="85" t="s">
        <v>236</v>
      </c>
      <c r="R30" s="221" t="s">
        <v>236</v>
      </c>
      <c r="S30" s="221" t="s">
        <v>236</v>
      </c>
      <c r="T30" s="85" t="s">
        <v>236</v>
      </c>
      <c r="U30" s="87"/>
      <c r="V30" s="87"/>
      <c r="W30" s="87" t="s">
        <v>8</v>
      </c>
      <c r="X30" s="142">
        <v>52774</v>
      </c>
      <c r="Y30" s="31">
        <v>52774</v>
      </c>
      <c r="Z30" s="116">
        <v>52774</v>
      </c>
      <c r="AA30" s="81">
        <f t="shared" si="5"/>
        <v>1</v>
      </c>
      <c r="AB30" s="28">
        <v>52774</v>
      </c>
      <c r="AC30" s="28">
        <f t="shared" si="1"/>
        <v>0</v>
      </c>
      <c r="AD30" s="32">
        <v>52774</v>
      </c>
      <c r="AE30" s="33">
        <v>1</v>
      </c>
      <c r="AF30" s="54" t="s">
        <v>8</v>
      </c>
      <c r="AG30" s="88" t="s">
        <v>8</v>
      </c>
      <c r="AH30" s="158"/>
      <c r="AI30" s="159"/>
      <c r="AJ30" s="125" t="s">
        <v>335</v>
      </c>
      <c r="AK30" s="46" t="e">
        <f>IF(#REF!&lt;&gt;"有","",E30&amp;"、")</f>
        <v>#REF!</v>
      </c>
      <c r="AL30" s="46" t="e">
        <f t="shared" si="2"/>
        <v>#REF!</v>
      </c>
      <c r="AM30" s="47" t="str">
        <f t="shared" si="4"/>
        <v/>
      </c>
    </row>
    <row r="31" spans="1:39" ht="133.5" customHeight="1">
      <c r="A31" s="184">
        <v>29</v>
      </c>
      <c r="B31" s="185" t="s">
        <v>295</v>
      </c>
      <c r="C31" s="186" t="s">
        <v>28</v>
      </c>
      <c r="D31" s="201" t="s">
        <v>69</v>
      </c>
      <c r="E31" s="187" t="s">
        <v>146</v>
      </c>
      <c r="F31" s="188" t="s">
        <v>214</v>
      </c>
      <c r="G31" s="204" t="s">
        <v>281</v>
      </c>
      <c r="H31" s="84" t="s">
        <v>236</v>
      </c>
      <c r="I31" s="85" t="s">
        <v>236</v>
      </c>
      <c r="J31" s="85" t="s">
        <v>236</v>
      </c>
      <c r="K31" s="86" t="s">
        <v>236</v>
      </c>
      <c r="L31" s="86">
        <v>0</v>
      </c>
      <c r="M31" s="86">
        <v>0</v>
      </c>
      <c r="N31" s="86">
        <v>0</v>
      </c>
      <c r="O31" s="86">
        <v>0</v>
      </c>
      <c r="P31" s="86" t="s">
        <v>236</v>
      </c>
      <c r="Q31" s="85" t="s">
        <v>236</v>
      </c>
      <c r="R31" s="221" t="s">
        <v>236</v>
      </c>
      <c r="S31" s="221" t="s">
        <v>236</v>
      </c>
      <c r="T31" s="85" t="s">
        <v>236</v>
      </c>
      <c r="U31" s="87"/>
      <c r="V31" s="87"/>
      <c r="W31" s="87" t="s">
        <v>8</v>
      </c>
      <c r="X31" s="142">
        <v>56096</v>
      </c>
      <c r="Y31" s="31">
        <v>56096</v>
      </c>
      <c r="Z31" s="114">
        <v>56096</v>
      </c>
      <c r="AA31" s="63">
        <f t="shared" si="5"/>
        <v>1</v>
      </c>
      <c r="AB31" s="20">
        <v>56096</v>
      </c>
      <c r="AC31" s="22">
        <f t="shared" si="1"/>
        <v>0</v>
      </c>
      <c r="AD31" s="32">
        <v>56096</v>
      </c>
      <c r="AE31" s="33">
        <v>1</v>
      </c>
      <c r="AF31" s="54" t="s">
        <v>8</v>
      </c>
      <c r="AG31" s="88" t="s">
        <v>8</v>
      </c>
      <c r="AH31" s="152"/>
      <c r="AI31" s="153"/>
      <c r="AJ31" s="125" t="s">
        <v>335</v>
      </c>
      <c r="AK31" s="46" t="e">
        <f>IF(#REF!&lt;&gt;"有","",E31&amp;"、")</f>
        <v>#REF!</v>
      </c>
      <c r="AL31" s="46" t="e">
        <f t="shared" si="2"/>
        <v>#REF!</v>
      </c>
      <c r="AM31" s="47" t="str">
        <f t="shared" si="4"/>
        <v/>
      </c>
    </row>
    <row r="32" spans="1:39" ht="127.5" customHeight="1">
      <c r="A32" s="184">
        <v>30</v>
      </c>
      <c r="B32" s="185" t="s">
        <v>295</v>
      </c>
      <c r="C32" s="186" t="s">
        <v>28</v>
      </c>
      <c r="D32" s="145">
        <v>27</v>
      </c>
      <c r="E32" s="187" t="s">
        <v>147</v>
      </c>
      <c r="F32" s="188" t="s">
        <v>148</v>
      </c>
      <c r="G32" s="189" t="s">
        <v>122</v>
      </c>
      <c r="H32" s="17">
        <v>1</v>
      </c>
      <c r="I32" s="17" t="s">
        <v>261</v>
      </c>
      <c r="J32" s="16"/>
      <c r="K32" s="18">
        <v>3</v>
      </c>
      <c r="L32" s="18">
        <v>1</v>
      </c>
      <c r="M32" s="18">
        <v>1</v>
      </c>
      <c r="N32" s="18" t="s">
        <v>236</v>
      </c>
      <c r="O32" s="18" t="s">
        <v>236</v>
      </c>
      <c r="P32" s="18">
        <v>1</v>
      </c>
      <c r="Q32" s="16" t="s">
        <v>123</v>
      </c>
      <c r="R32" s="221">
        <v>0</v>
      </c>
      <c r="S32" s="221">
        <v>2</v>
      </c>
      <c r="T32" s="16" t="s">
        <v>262</v>
      </c>
      <c r="U32" s="19"/>
      <c r="V32" s="19"/>
      <c r="W32" s="19" t="s">
        <v>8</v>
      </c>
      <c r="X32" s="142">
        <v>611</v>
      </c>
      <c r="Y32" s="31">
        <v>611</v>
      </c>
      <c r="Z32" s="114">
        <v>611</v>
      </c>
      <c r="AA32" s="63">
        <f t="shared" si="5"/>
        <v>1</v>
      </c>
      <c r="AB32" s="20">
        <v>611</v>
      </c>
      <c r="AC32" s="20">
        <f t="shared" si="1"/>
        <v>0</v>
      </c>
      <c r="AD32" s="32">
        <v>611</v>
      </c>
      <c r="AE32" s="33">
        <v>1</v>
      </c>
      <c r="AF32" s="54" t="s">
        <v>8</v>
      </c>
      <c r="AG32" s="68" t="s">
        <v>8</v>
      </c>
      <c r="AH32" s="152"/>
      <c r="AI32" s="153"/>
      <c r="AJ32" s="125" t="s">
        <v>335</v>
      </c>
      <c r="AK32" s="46" t="e">
        <f>IF(#REF!&lt;&gt;"有","",E32&amp;"、")</f>
        <v>#REF!</v>
      </c>
      <c r="AL32" s="46" t="e">
        <f t="shared" si="2"/>
        <v>#REF!</v>
      </c>
      <c r="AM32" s="47" t="str">
        <f t="shared" si="4"/>
        <v/>
      </c>
    </row>
    <row r="33" spans="1:39" ht="125.25" customHeight="1">
      <c r="A33" s="197">
        <v>31</v>
      </c>
      <c r="B33" s="185" t="s">
        <v>295</v>
      </c>
      <c r="C33" s="186" t="s">
        <v>29</v>
      </c>
      <c r="D33" s="201" t="s">
        <v>70</v>
      </c>
      <c r="E33" s="202" t="s">
        <v>328</v>
      </c>
      <c r="F33" s="187" t="s">
        <v>215</v>
      </c>
      <c r="G33" s="189" t="s">
        <v>281</v>
      </c>
      <c r="H33" s="24" t="s">
        <v>236</v>
      </c>
      <c r="I33" s="24" t="s">
        <v>236</v>
      </c>
      <c r="J33" s="24" t="s">
        <v>236</v>
      </c>
      <c r="K33" s="25" t="s">
        <v>236</v>
      </c>
      <c r="L33" s="25" t="s">
        <v>236</v>
      </c>
      <c r="M33" s="25">
        <v>0</v>
      </c>
      <c r="N33" s="25">
        <v>0</v>
      </c>
      <c r="O33" s="25">
        <v>0</v>
      </c>
      <c r="P33" s="25" t="s">
        <v>236</v>
      </c>
      <c r="Q33" s="24" t="s">
        <v>236</v>
      </c>
      <c r="R33" s="221" t="s">
        <v>236</v>
      </c>
      <c r="S33" s="221" t="s">
        <v>236</v>
      </c>
      <c r="T33" s="24" t="s">
        <v>236</v>
      </c>
      <c r="U33" s="26"/>
      <c r="V33" s="26"/>
      <c r="W33" s="26" t="s">
        <v>8</v>
      </c>
      <c r="X33" s="142">
        <v>119002</v>
      </c>
      <c r="Y33" s="31">
        <v>119002</v>
      </c>
      <c r="Z33" s="114">
        <v>511662</v>
      </c>
      <c r="AA33" s="63">
        <f t="shared" si="5"/>
        <v>0.23257931994168024</v>
      </c>
      <c r="AB33" s="20">
        <v>7770</v>
      </c>
      <c r="AC33" s="20">
        <f t="shared" si="1"/>
        <v>111232</v>
      </c>
      <c r="AD33" s="32">
        <v>119002</v>
      </c>
      <c r="AE33" s="33">
        <v>1</v>
      </c>
      <c r="AF33" s="54" t="s">
        <v>8</v>
      </c>
      <c r="AG33" s="88" t="s">
        <v>8</v>
      </c>
      <c r="AH33" s="158"/>
      <c r="AI33" s="152"/>
      <c r="AJ33" s="125" t="s">
        <v>335</v>
      </c>
      <c r="AK33" s="46" t="e">
        <f>IF(#REF!&lt;&gt;"有","",E33&amp;"、")</f>
        <v>#REF!</v>
      </c>
      <c r="AL33" s="46" t="e">
        <f t="shared" si="2"/>
        <v>#REF!</v>
      </c>
      <c r="AM33" s="47" t="str">
        <f t="shared" si="4"/>
        <v/>
      </c>
    </row>
    <row r="34" spans="1:39" ht="126" customHeight="1">
      <c r="A34" s="197">
        <v>32</v>
      </c>
      <c r="B34" s="185" t="s">
        <v>295</v>
      </c>
      <c r="C34" s="186" t="s">
        <v>29</v>
      </c>
      <c r="D34" s="205" t="s">
        <v>19</v>
      </c>
      <c r="E34" s="187" t="s">
        <v>329</v>
      </c>
      <c r="F34" s="188" t="s">
        <v>216</v>
      </c>
      <c r="G34" s="189" t="s">
        <v>149</v>
      </c>
      <c r="H34" s="17">
        <v>1</v>
      </c>
      <c r="I34" s="17" t="s">
        <v>322</v>
      </c>
      <c r="J34" s="16"/>
      <c r="K34" s="18">
        <v>3</v>
      </c>
      <c r="L34" s="18">
        <v>1</v>
      </c>
      <c r="M34" s="18"/>
      <c r="N34" s="18"/>
      <c r="O34" s="18">
        <v>1</v>
      </c>
      <c r="P34" s="18">
        <v>1</v>
      </c>
      <c r="Q34" s="16" t="s">
        <v>331</v>
      </c>
      <c r="R34" s="221">
        <v>182</v>
      </c>
      <c r="S34" s="221">
        <v>210</v>
      </c>
      <c r="T34" s="16" t="s">
        <v>245</v>
      </c>
      <c r="U34" s="19"/>
      <c r="V34" s="19"/>
      <c r="W34" s="19" t="s">
        <v>8</v>
      </c>
      <c r="X34" s="142">
        <v>2700</v>
      </c>
      <c r="Y34" s="61">
        <v>2700</v>
      </c>
      <c r="Z34" s="114">
        <v>2700</v>
      </c>
      <c r="AA34" s="63">
        <f t="shared" si="5"/>
        <v>1</v>
      </c>
      <c r="AB34" s="20">
        <v>0</v>
      </c>
      <c r="AC34" s="22">
        <f t="shared" si="1"/>
        <v>2700</v>
      </c>
      <c r="AD34" s="62">
        <v>2700</v>
      </c>
      <c r="AE34" s="33">
        <v>1</v>
      </c>
      <c r="AF34" s="54" t="s">
        <v>8</v>
      </c>
      <c r="AG34" s="68" t="s">
        <v>8</v>
      </c>
      <c r="AH34" s="152"/>
      <c r="AI34" s="153"/>
      <c r="AJ34" s="125" t="s">
        <v>335</v>
      </c>
      <c r="AK34" s="46" t="e">
        <f>IF(#REF!&lt;&gt;"有","",E34&amp;"、")</f>
        <v>#REF!</v>
      </c>
      <c r="AL34" s="46" t="e">
        <f t="shared" si="2"/>
        <v>#REF!</v>
      </c>
      <c r="AM34" s="47" t="str">
        <f t="shared" si="4"/>
        <v/>
      </c>
    </row>
    <row r="35" spans="1:39" ht="131.25" customHeight="1">
      <c r="A35" s="175">
        <v>33</v>
      </c>
      <c r="B35" s="185" t="s">
        <v>295</v>
      </c>
      <c r="C35" s="186" t="s">
        <v>30</v>
      </c>
      <c r="D35" s="201" t="s">
        <v>150</v>
      </c>
      <c r="E35" s="187" t="s">
        <v>179</v>
      </c>
      <c r="F35" s="203" t="s">
        <v>166</v>
      </c>
      <c r="G35" s="200" t="s">
        <v>281</v>
      </c>
      <c r="H35" s="24" t="s">
        <v>236</v>
      </c>
      <c r="I35" s="24" t="s">
        <v>236</v>
      </c>
      <c r="J35" s="24" t="s">
        <v>236</v>
      </c>
      <c r="K35" s="25" t="s">
        <v>236</v>
      </c>
      <c r="L35" s="25" t="s">
        <v>236</v>
      </c>
      <c r="M35" s="25">
        <v>0</v>
      </c>
      <c r="N35" s="25">
        <v>0</v>
      </c>
      <c r="O35" s="25">
        <v>0</v>
      </c>
      <c r="P35" s="25" t="s">
        <v>236</v>
      </c>
      <c r="Q35" s="24" t="s">
        <v>236</v>
      </c>
      <c r="R35" s="221" t="s">
        <v>236</v>
      </c>
      <c r="S35" s="221" t="s">
        <v>236</v>
      </c>
      <c r="T35" s="24" t="s">
        <v>236</v>
      </c>
      <c r="U35" s="26"/>
      <c r="V35" s="26"/>
      <c r="W35" s="26" t="s">
        <v>8</v>
      </c>
      <c r="X35" s="142">
        <v>114610</v>
      </c>
      <c r="Y35" s="34">
        <v>114610</v>
      </c>
      <c r="Z35" s="116">
        <v>411688</v>
      </c>
      <c r="AA35" s="81">
        <f t="shared" si="5"/>
        <v>0.27839043158897031</v>
      </c>
      <c r="AB35" s="28">
        <v>13185</v>
      </c>
      <c r="AC35" s="28">
        <f t="shared" si="1"/>
        <v>101425</v>
      </c>
      <c r="AD35" s="35">
        <v>114610</v>
      </c>
      <c r="AE35" s="30">
        <v>1</v>
      </c>
      <c r="AF35" s="82" t="s">
        <v>8</v>
      </c>
      <c r="AG35" s="83" t="s">
        <v>8</v>
      </c>
      <c r="AH35" s="152"/>
      <c r="AI35" s="159"/>
      <c r="AJ35" s="125" t="s">
        <v>335</v>
      </c>
      <c r="AK35" s="46" t="e">
        <f>IF(#REF!&lt;&gt;"有","",E35&amp;"、")</f>
        <v>#REF!</v>
      </c>
      <c r="AL35" s="46" t="e">
        <f t="shared" si="2"/>
        <v>#REF!</v>
      </c>
      <c r="AM35" s="47" t="str">
        <f t="shared" si="4"/>
        <v/>
      </c>
    </row>
    <row r="36" spans="1:39" ht="127.5" customHeight="1">
      <c r="A36" s="175">
        <v>34</v>
      </c>
      <c r="B36" s="185" t="s">
        <v>295</v>
      </c>
      <c r="C36" s="186" t="s">
        <v>31</v>
      </c>
      <c r="D36" s="201" t="s">
        <v>151</v>
      </c>
      <c r="E36" s="202" t="s">
        <v>180</v>
      </c>
      <c r="F36" s="203" t="s">
        <v>217</v>
      </c>
      <c r="G36" s="189" t="s">
        <v>281</v>
      </c>
      <c r="H36" s="24" t="s">
        <v>236</v>
      </c>
      <c r="I36" s="24" t="s">
        <v>236</v>
      </c>
      <c r="J36" s="24" t="s">
        <v>236</v>
      </c>
      <c r="K36" s="25">
        <v>0</v>
      </c>
      <c r="L36" s="25">
        <v>0</v>
      </c>
      <c r="M36" s="25">
        <v>0</v>
      </c>
      <c r="N36" s="25">
        <v>0</v>
      </c>
      <c r="O36" s="25">
        <v>0</v>
      </c>
      <c r="P36" s="25">
        <v>0</v>
      </c>
      <c r="Q36" s="24" t="s">
        <v>236</v>
      </c>
      <c r="R36" s="221" t="s">
        <v>236</v>
      </c>
      <c r="S36" s="221" t="s">
        <v>236</v>
      </c>
      <c r="T36" s="24" t="s">
        <v>236</v>
      </c>
      <c r="U36" s="26"/>
      <c r="V36" s="26"/>
      <c r="W36" s="26" t="s">
        <v>8</v>
      </c>
      <c r="X36" s="142">
        <v>156771</v>
      </c>
      <c r="Y36" s="52">
        <v>156771</v>
      </c>
      <c r="Z36" s="116">
        <v>322575</v>
      </c>
      <c r="AA36" s="81">
        <f t="shared" si="5"/>
        <v>0.48599860497558706</v>
      </c>
      <c r="AB36" s="28">
        <v>38435</v>
      </c>
      <c r="AC36" s="28">
        <f t="shared" si="1"/>
        <v>118336</v>
      </c>
      <c r="AD36" s="29">
        <v>156771</v>
      </c>
      <c r="AE36" s="30">
        <v>1</v>
      </c>
      <c r="AF36" s="54" t="s">
        <v>8</v>
      </c>
      <c r="AG36" s="88" t="s">
        <v>8</v>
      </c>
      <c r="AH36" s="158"/>
      <c r="AI36" s="159"/>
      <c r="AJ36" s="125" t="s">
        <v>335</v>
      </c>
      <c r="AK36" s="46" t="e">
        <f>IF(#REF!&lt;&gt;"有","",E36&amp;"、")</f>
        <v>#REF!</v>
      </c>
      <c r="AL36" s="46" t="e">
        <f t="shared" si="2"/>
        <v>#REF!</v>
      </c>
      <c r="AM36" s="47" t="str">
        <f t="shared" si="4"/>
        <v/>
      </c>
    </row>
    <row r="37" spans="1:39" ht="120" customHeight="1">
      <c r="A37" s="184">
        <v>35</v>
      </c>
      <c r="B37" s="185" t="s">
        <v>295</v>
      </c>
      <c r="C37" s="186" t="s">
        <v>31</v>
      </c>
      <c r="D37" s="205" t="s">
        <v>71</v>
      </c>
      <c r="E37" s="187" t="s">
        <v>181</v>
      </c>
      <c r="F37" s="188" t="s">
        <v>218</v>
      </c>
      <c r="G37" s="189" t="s">
        <v>281</v>
      </c>
      <c r="H37" s="17" t="s">
        <v>236</v>
      </c>
      <c r="I37" s="17" t="s">
        <v>236</v>
      </c>
      <c r="J37" s="17" t="s">
        <v>236</v>
      </c>
      <c r="K37" s="18">
        <v>0</v>
      </c>
      <c r="L37" s="18">
        <v>0</v>
      </c>
      <c r="M37" s="18">
        <v>0</v>
      </c>
      <c r="N37" s="18">
        <v>0</v>
      </c>
      <c r="O37" s="18">
        <v>0</v>
      </c>
      <c r="P37" s="18">
        <v>0</v>
      </c>
      <c r="Q37" s="17" t="s">
        <v>236</v>
      </c>
      <c r="R37" s="221" t="s">
        <v>236</v>
      </c>
      <c r="S37" s="221" t="s">
        <v>236</v>
      </c>
      <c r="T37" s="17" t="s">
        <v>236</v>
      </c>
      <c r="U37" s="19"/>
      <c r="V37" s="19" t="s">
        <v>8</v>
      </c>
      <c r="W37" s="19" t="s">
        <v>8</v>
      </c>
      <c r="X37" s="142">
        <v>38342</v>
      </c>
      <c r="Y37" s="31">
        <v>38342</v>
      </c>
      <c r="Z37" s="114">
        <v>38342</v>
      </c>
      <c r="AA37" s="63">
        <f t="shared" si="5"/>
        <v>1</v>
      </c>
      <c r="AB37" s="20">
        <v>0</v>
      </c>
      <c r="AC37" s="20">
        <f t="shared" si="1"/>
        <v>38342</v>
      </c>
      <c r="AD37" s="32">
        <v>38342</v>
      </c>
      <c r="AE37" s="33">
        <v>1</v>
      </c>
      <c r="AF37" s="54" t="s">
        <v>8</v>
      </c>
      <c r="AG37" s="68" t="s">
        <v>8</v>
      </c>
      <c r="AH37" s="152"/>
      <c r="AI37" s="153"/>
      <c r="AJ37" s="125" t="s">
        <v>335</v>
      </c>
      <c r="AK37" s="46" t="e">
        <f>IF(#REF!&lt;&gt;"有","",E37&amp;"、")</f>
        <v>#REF!</v>
      </c>
      <c r="AL37" s="46" t="e">
        <f t="shared" si="2"/>
        <v>#REF!</v>
      </c>
      <c r="AM37" s="47" t="str">
        <f t="shared" si="4"/>
        <v/>
      </c>
    </row>
    <row r="38" spans="1:39" ht="123.75" customHeight="1">
      <c r="A38" s="184">
        <v>36</v>
      </c>
      <c r="B38" s="185" t="s">
        <v>295</v>
      </c>
      <c r="C38" s="186" t="s">
        <v>31</v>
      </c>
      <c r="D38" s="205" t="s">
        <v>152</v>
      </c>
      <c r="E38" s="187" t="s">
        <v>182</v>
      </c>
      <c r="F38" s="188" t="s">
        <v>219</v>
      </c>
      <c r="G38" s="189" t="s">
        <v>281</v>
      </c>
      <c r="H38" s="17" t="s">
        <v>236</v>
      </c>
      <c r="I38" s="17" t="s">
        <v>236</v>
      </c>
      <c r="J38" s="17" t="s">
        <v>236</v>
      </c>
      <c r="K38" s="18">
        <v>0</v>
      </c>
      <c r="L38" s="18">
        <v>0</v>
      </c>
      <c r="M38" s="18">
        <v>0</v>
      </c>
      <c r="N38" s="18">
        <v>0</v>
      </c>
      <c r="O38" s="18">
        <v>0</v>
      </c>
      <c r="P38" s="18">
        <v>0</v>
      </c>
      <c r="Q38" s="17" t="s">
        <v>236</v>
      </c>
      <c r="R38" s="221" t="s">
        <v>236</v>
      </c>
      <c r="S38" s="221" t="s">
        <v>236</v>
      </c>
      <c r="T38" s="17" t="s">
        <v>236</v>
      </c>
      <c r="U38" s="19" t="s">
        <v>8</v>
      </c>
      <c r="V38" s="19" t="s">
        <v>8</v>
      </c>
      <c r="W38" s="19" t="s">
        <v>8</v>
      </c>
      <c r="X38" s="142">
        <v>178258</v>
      </c>
      <c r="Y38" s="31">
        <v>178258</v>
      </c>
      <c r="Z38" s="114">
        <v>238751</v>
      </c>
      <c r="AA38" s="63">
        <f t="shared" si="5"/>
        <v>0.74662723925763663</v>
      </c>
      <c r="AB38" s="20">
        <v>0</v>
      </c>
      <c r="AC38" s="20">
        <f t="shared" si="1"/>
        <v>178258</v>
      </c>
      <c r="AD38" s="32">
        <f>54058+124200</f>
        <v>178258</v>
      </c>
      <c r="AE38" s="33">
        <v>1</v>
      </c>
      <c r="AF38" s="54" t="s">
        <v>8</v>
      </c>
      <c r="AG38" s="68" t="s">
        <v>8</v>
      </c>
      <c r="AH38" s="152"/>
      <c r="AI38" s="153"/>
      <c r="AJ38" s="125" t="s">
        <v>335</v>
      </c>
      <c r="AK38" s="46" t="e">
        <f>IF(#REF!&lt;&gt;"有","",E38&amp;"、")</f>
        <v>#REF!</v>
      </c>
      <c r="AL38" s="46" t="e">
        <f t="shared" si="2"/>
        <v>#REF!</v>
      </c>
      <c r="AM38" s="47" t="str">
        <f t="shared" si="4"/>
        <v/>
      </c>
    </row>
    <row r="39" spans="1:39" ht="123" customHeight="1">
      <c r="A39" s="184">
        <v>37</v>
      </c>
      <c r="B39" s="185" t="s">
        <v>295</v>
      </c>
      <c r="C39" s="186" t="s">
        <v>31</v>
      </c>
      <c r="D39" s="205" t="s">
        <v>152</v>
      </c>
      <c r="E39" s="187" t="s">
        <v>183</v>
      </c>
      <c r="F39" s="188" t="s">
        <v>220</v>
      </c>
      <c r="G39" s="189" t="s">
        <v>281</v>
      </c>
      <c r="H39" s="17" t="s">
        <v>236</v>
      </c>
      <c r="I39" s="17" t="s">
        <v>236</v>
      </c>
      <c r="J39" s="17" t="s">
        <v>236</v>
      </c>
      <c r="K39" s="18">
        <v>0</v>
      </c>
      <c r="L39" s="18">
        <v>0</v>
      </c>
      <c r="M39" s="18">
        <v>0</v>
      </c>
      <c r="N39" s="18">
        <v>0</v>
      </c>
      <c r="O39" s="18">
        <v>0</v>
      </c>
      <c r="P39" s="18">
        <v>0</v>
      </c>
      <c r="Q39" s="17" t="s">
        <v>236</v>
      </c>
      <c r="R39" s="221" t="s">
        <v>236</v>
      </c>
      <c r="S39" s="221" t="s">
        <v>236</v>
      </c>
      <c r="T39" s="17" t="s">
        <v>236</v>
      </c>
      <c r="U39" s="19" t="s">
        <v>8</v>
      </c>
      <c r="V39" s="19" t="s">
        <v>8</v>
      </c>
      <c r="W39" s="19" t="s">
        <v>8</v>
      </c>
      <c r="X39" s="142">
        <v>1020428</v>
      </c>
      <c r="Y39" s="34">
        <v>1020428</v>
      </c>
      <c r="Z39" s="114">
        <v>9051800</v>
      </c>
      <c r="AA39" s="63">
        <f t="shared" si="5"/>
        <v>0.11273205329326763</v>
      </c>
      <c r="AB39" s="20">
        <v>142509</v>
      </c>
      <c r="AC39" s="20">
        <f t="shared" si="1"/>
        <v>877919</v>
      </c>
      <c r="AD39" s="35">
        <v>1020428</v>
      </c>
      <c r="AE39" s="33">
        <v>1</v>
      </c>
      <c r="AF39" s="54" t="s">
        <v>8</v>
      </c>
      <c r="AG39" s="68" t="s">
        <v>8</v>
      </c>
      <c r="AH39" s="152"/>
      <c r="AI39" s="153"/>
      <c r="AJ39" s="125" t="s">
        <v>335</v>
      </c>
      <c r="AK39" s="46" t="e">
        <f>IF(#REF!&lt;&gt;"有","",E39&amp;"、")</f>
        <v>#REF!</v>
      </c>
      <c r="AL39" s="46" t="e">
        <f t="shared" si="2"/>
        <v>#REF!</v>
      </c>
      <c r="AM39" s="47" t="str">
        <f t="shared" si="4"/>
        <v/>
      </c>
    </row>
    <row r="40" spans="1:39" ht="119.25" customHeight="1">
      <c r="A40" s="197">
        <v>38</v>
      </c>
      <c r="B40" s="185" t="s">
        <v>295</v>
      </c>
      <c r="C40" s="186" t="s">
        <v>32</v>
      </c>
      <c r="D40" s="205">
        <v>49</v>
      </c>
      <c r="E40" s="202" t="s">
        <v>188</v>
      </c>
      <c r="F40" s="187" t="s">
        <v>221</v>
      </c>
      <c r="G40" s="189" t="s">
        <v>153</v>
      </c>
      <c r="H40" s="17">
        <v>1</v>
      </c>
      <c r="I40" s="17" t="s">
        <v>323</v>
      </c>
      <c r="J40" s="16"/>
      <c r="K40" s="18">
        <v>5</v>
      </c>
      <c r="L40" s="18">
        <v>1</v>
      </c>
      <c r="M40" s="18">
        <v>1</v>
      </c>
      <c r="N40" s="18">
        <v>1</v>
      </c>
      <c r="O40" s="18">
        <v>1</v>
      </c>
      <c r="P40" s="18">
        <v>1</v>
      </c>
      <c r="Q40" s="16" t="s">
        <v>263</v>
      </c>
      <c r="R40" s="221">
        <v>21</v>
      </c>
      <c r="S40" s="221">
        <v>40</v>
      </c>
      <c r="T40" s="16" t="s">
        <v>264</v>
      </c>
      <c r="U40" s="19"/>
      <c r="V40" s="19"/>
      <c r="W40" s="19" t="s">
        <v>8</v>
      </c>
      <c r="X40" s="143">
        <v>24510</v>
      </c>
      <c r="Y40" s="89">
        <v>24510</v>
      </c>
      <c r="Z40" s="116">
        <v>24510</v>
      </c>
      <c r="AA40" s="81">
        <f t="shared" si="5"/>
        <v>1</v>
      </c>
      <c r="AB40" s="90">
        <v>0</v>
      </c>
      <c r="AC40" s="20">
        <f t="shared" si="1"/>
        <v>24510</v>
      </c>
      <c r="AD40" s="91">
        <v>24510</v>
      </c>
      <c r="AE40" s="33">
        <v>1</v>
      </c>
      <c r="AF40" s="54" t="s">
        <v>8</v>
      </c>
      <c r="AG40" s="68" t="s">
        <v>8</v>
      </c>
      <c r="AH40" s="158"/>
      <c r="AI40" s="152"/>
      <c r="AJ40" s="125" t="s">
        <v>335</v>
      </c>
      <c r="AK40" s="46" t="e">
        <f>IF(#REF!&lt;&gt;"有","",E40&amp;"、")</f>
        <v>#REF!</v>
      </c>
      <c r="AL40" s="46" t="e">
        <f t="shared" si="2"/>
        <v>#REF!</v>
      </c>
      <c r="AM40" s="47" t="str">
        <f t="shared" si="4"/>
        <v/>
      </c>
    </row>
    <row r="41" spans="1:39" ht="125.25" customHeight="1">
      <c r="A41" s="194">
        <v>39</v>
      </c>
      <c r="B41" s="185" t="s">
        <v>295</v>
      </c>
      <c r="C41" s="186" t="s">
        <v>32</v>
      </c>
      <c r="D41" s="205" t="s">
        <v>72</v>
      </c>
      <c r="E41" s="187" t="s">
        <v>184</v>
      </c>
      <c r="F41" s="188" t="s">
        <v>222</v>
      </c>
      <c r="G41" s="189" t="s">
        <v>280</v>
      </c>
      <c r="H41" s="17" t="s">
        <v>236</v>
      </c>
      <c r="I41" s="17" t="s">
        <v>236</v>
      </c>
      <c r="J41" s="17" t="s">
        <v>236</v>
      </c>
      <c r="K41" s="18">
        <v>0</v>
      </c>
      <c r="L41" s="18">
        <v>0</v>
      </c>
      <c r="M41" s="18">
        <v>0</v>
      </c>
      <c r="N41" s="18">
        <v>0</v>
      </c>
      <c r="O41" s="18">
        <v>0</v>
      </c>
      <c r="P41" s="18">
        <v>0</v>
      </c>
      <c r="Q41" s="17" t="s">
        <v>236</v>
      </c>
      <c r="R41" s="221" t="s">
        <v>236</v>
      </c>
      <c r="S41" s="221" t="s">
        <v>236</v>
      </c>
      <c r="T41" s="17" t="s">
        <v>236</v>
      </c>
      <c r="U41" s="19" t="s">
        <v>8</v>
      </c>
      <c r="V41" s="19"/>
      <c r="W41" s="19"/>
      <c r="X41" s="143">
        <v>4952</v>
      </c>
      <c r="Y41" s="92">
        <v>4952</v>
      </c>
      <c r="Z41" s="114">
        <v>40427.769</v>
      </c>
      <c r="AA41" s="63">
        <f t="shared" si="5"/>
        <v>0.12249006369854344</v>
      </c>
      <c r="AB41" s="20">
        <v>0</v>
      </c>
      <c r="AC41" s="20">
        <f t="shared" si="1"/>
        <v>4952</v>
      </c>
      <c r="AD41" s="62">
        <v>4952</v>
      </c>
      <c r="AE41" s="33">
        <v>1</v>
      </c>
      <c r="AF41" s="54" t="s">
        <v>8</v>
      </c>
      <c r="AG41" s="68" t="s">
        <v>8</v>
      </c>
      <c r="AH41" s="152"/>
      <c r="AI41" s="153"/>
      <c r="AJ41" s="125" t="s">
        <v>335</v>
      </c>
      <c r="AK41" s="46" t="e">
        <f>IF(#REF!&lt;&gt;"有","",E41&amp;"、")</f>
        <v>#REF!</v>
      </c>
      <c r="AL41" s="46" t="e">
        <f t="shared" si="2"/>
        <v>#REF!</v>
      </c>
      <c r="AM41" s="47" t="str">
        <f t="shared" si="4"/>
        <v/>
      </c>
    </row>
    <row r="42" spans="1:39" ht="126" customHeight="1">
      <c r="A42" s="184">
        <v>40</v>
      </c>
      <c r="B42" s="185" t="s">
        <v>295</v>
      </c>
      <c r="C42" s="186" t="s">
        <v>32</v>
      </c>
      <c r="D42" s="205" t="s">
        <v>72</v>
      </c>
      <c r="E42" s="187" t="s">
        <v>185</v>
      </c>
      <c r="F42" s="188" t="s">
        <v>223</v>
      </c>
      <c r="G42" s="189" t="s">
        <v>280</v>
      </c>
      <c r="H42" s="17" t="s">
        <v>236</v>
      </c>
      <c r="I42" s="17" t="s">
        <v>236</v>
      </c>
      <c r="J42" s="17" t="s">
        <v>236</v>
      </c>
      <c r="K42" s="18">
        <v>0</v>
      </c>
      <c r="L42" s="18">
        <v>0</v>
      </c>
      <c r="M42" s="18">
        <v>0</v>
      </c>
      <c r="N42" s="18">
        <v>0</v>
      </c>
      <c r="O42" s="18">
        <v>0</v>
      </c>
      <c r="P42" s="18">
        <v>0</v>
      </c>
      <c r="Q42" s="17" t="s">
        <v>236</v>
      </c>
      <c r="R42" s="221" t="s">
        <v>236</v>
      </c>
      <c r="S42" s="221" t="s">
        <v>236</v>
      </c>
      <c r="T42" s="17" t="s">
        <v>236</v>
      </c>
      <c r="U42" s="19"/>
      <c r="V42" s="19"/>
      <c r="W42" s="19" t="s">
        <v>8</v>
      </c>
      <c r="X42" s="143">
        <v>437521</v>
      </c>
      <c r="Y42" s="93">
        <v>437521</v>
      </c>
      <c r="Z42" s="114">
        <v>3292756.2420000001</v>
      </c>
      <c r="AA42" s="63"/>
      <c r="AB42" s="20">
        <v>27210</v>
      </c>
      <c r="AC42" s="20">
        <f t="shared" si="1"/>
        <v>410311</v>
      </c>
      <c r="AD42" s="32">
        <v>437521</v>
      </c>
      <c r="AE42" s="33">
        <v>1</v>
      </c>
      <c r="AF42" s="54" t="s">
        <v>8</v>
      </c>
      <c r="AG42" s="68" t="s">
        <v>8</v>
      </c>
      <c r="AH42" s="152"/>
      <c r="AI42" s="153"/>
      <c r="AJ42" s="125" t="s">
        <v>335</v>
      </c>
      <c r="AK42" s="46" t="e">
        <f>IF(#REF!&lt;&gt;"有","",E42&amp;"、")</f>
        <v>#REF!</v>
      </c>
      <c r="AL42" s="46" t="e">
        <f t="shared" si="2"/>
        <v>#REF!</v>
      </c>
      <c r="AM42" s="47" t="str">
        <f t="shared" si="4"/>
        <v/>
      </c>
    </row>
    <row r="43" spans="1:39" ht="123" customHeight="1">
      <c r="A43" s="184">
        <v>41</v>
      </c>
      <c r="B43" s="185" t="s">
        <v>295</v>
      </c>
      <c r="C43" s="186" t="s">
        <v>32</v>
      </c>
      <c r="D43" s="205" t="s">
        <v>73</v>
      </c>
      <c r="E43" s="187" t="s">
        <v>186</v>
      </c>
      <c r="F43" s="188" t="s">
        <v>224</v>
      </c>
      <c r="G43" s="189" t="s">
        <v>280</v>
      </c>
      <c r="H43" s="17" t="s">
        <v>236</v>
      </c>
      <c r="I43" s="17" t="s">
        <v>236</v>
      </c>
      <c r="J43" s="17" t="s">
        <v>236</v>
      </c>
      <c r="K43" s="18">
        <v>0</v>
      </c>
      <c r="L43" s="18">
        <v>0</v>
      </c>
      <c r="M43" s="18">
        <v>0</v>
      </c>
      <c r="N43" s="18">
        <v>0</v>
      </c>
      <c r="O43" s="18">
        <v>0</v>
      </c>
      <c r="P43" s="18">
        <v>0</v>
      </c>
      <c r="Q43" s="17" t="s">
        <v>236</v>
      </c>
      <c r="R43" s="221" t="s">
        <v>236</v>
      </c>
      <c r="S43" s="221" t="s">
        <v>236</v>
      </c>
      <c r="T43" s="18">
        <v>0</v>
      </c>
      <c r="U43" s="19"/>
      <c r="V43" s="19"/>
      <c r="W43" s="19" t="s">
        <v>8</v>
      </c>
      <c r="X43" s="143">
        <v>168010</v>
      </c>
      <c r="Y43" s="93">
        <v>168010</v>
      </c>
      <c r="Z43" s="114">
        <v>1188979</v>
      </c>
      <c r="AA43" s="63">
        <f t="shared" ref="AA43:AA47" si="6">IF(Y43="","",Y43/Z43)</f>
        <v>0.14130611221897107</v>
      </c>
      <c r="AB43" s="20">
        <v>168010</v>
      </c>
      <c r="AC43" s="20">
        <f t="shared" si="1"/>
        <v>0</v>
      </c>
      <c r="AD43" s="32">
        <v>168010</v>
      </c>
      <c r="AE43" s="33">
        <v>1</v>
      </c>
      <c r="AF43" s="54" t="s">
        <v>8</v>
      </c>
      <c r="AG43" s="68" t="s">
        <v>8</v>
      </c>
      <c r="AH43" s="152"/>
      <c r="AI43" s="153"/>
      <c r="AJ43" s="125" t="s">
        <v>335</v>
      </c>
      <c r="AK43" s="46" t="e">
        <f>IF(#REF!&lt;&gt;"有","",E43&amp;"、")</f>
        <v>#REF!</v>
      </c>
      <c r="AL43" s="46" t="e">
        <f t="shared" si="2"/>
        <v>#REF!</v>
      </c>
      <c r="AM43" s="47" t="str">
        <f t="shared" si="4"/>
        <v/>
      </c>
    </row>
    <row r="44" spans="1:39" ht="129.75" customHeight="1">
      <c r="A44" s="184">
        <v>42</v>
      </c>
      <c r="B44" s="185" t="s">
        <v>295</v>
      </c>
      <c r="C44" s="186" t="s">
        <v>32</v>
      </c>
      <c r="D44" s="205" t="s">
        <v>154</v>
      </c>
      <c r="E44" s="187" t="s">
        <v>187</v>
      </c>
      <c r="F44" s="188" t="s">
        <v>225</v>
      </c>
      <c r="G44" s="189" t="s">
        <v>280</v>
      </c>
      <c r="H44" s="17" t="s">
        <v>236</v>
      </c>
      <c r="I44" s="17" t="s">
        <v>236</v>
      </c>
      <c r="J44" s="17" t="s">
        <v>236</v>
      </c>
      <c r="K44" s="18">
        <v>0</v>
      </c>
      <c r="L44" s="18">
        <v>0</v>
      </c>
      <c r="M44" s="18">
        <v>0</v>
      </c>
      <c r="N44" s="18">
        <v>0</v>
      </c>
      <c r="O44" s="18">
        <v>0</v>
      </c>
      <c r="P44" s="18">
        <v>0</v>
      </c>
      <c r="Q44" s="17" t="s">
        <v>236</v>
      </c>
      <c r="R44" s="221" t="s">
        <v>236</v>
      </c>
      <c r="S44" s="221" t="s">
        <v>236</v>
      </c>
      <c r="T44" s="17" t="s">
        <v>236</v>
      </c>
      <c r="U44" s="19"/>
      <c r="V44" s="19"/>
      <c r="W44" s="19" t="s">
        <v>8</v>
      </c>
      <c r="X44" s="142">
        <v>46366</v>
      </c>
      <c r="Y44" s="93">
        <v>46366</v>
      </c>
      <c r="Z44" s="114">
        <v>46366</v>
      </c>
      <c r="AA44" s="63">
        <v>1</v>
      </c>
      <c r="AB44" s="20">
        <v>0</v>
      </c>
      <c r="AC44" s="20">
        <f t="shared" si="1"/>
        <v>46366</v>
      </c>
      <c r="AD44" s="32">
        <v>46366</v>
      </c>
      <c r="AE44" s="33">
        <v>1</v>
      </c>
      <c r="AF44" s="54" t="s">
        <v>8</v>
      </c>
      <c r="AG44" s="68" t="s">
        <v>8</v>
      </c>
      <c r="AH44" s="152"/>
      <c r="AI44" s="153"/>
      <c r="AJ44" s="125" t="s">
        <v>335</v>
      </c>
      <c r="AK44" s="47" t="s">
        <v>155</v>
      </c>
      <c r="AL44" s="94">
        <v>0</v>
      </c>
      <c r="AM44" s="47" t="str">
        <f t="shared" si="4"/>
        <v/>
      </c>
    </row>
    <row r="45" spans="1:39" ht="124.5" customHeight="1">
      <c r="A45" s="184">
        <v>43</v>
      </c>
      <c r="B45" s="185" t="s">
        <v>295</v>
      </c>
      <c r="C45" s="186" t="s">
        <v>32</v>
      </c>
      <c r="D45" s="145">
        <v>54</v>
      </c>
      <c r="E45" s="187" t="s">
        <v>161</v>
      </c>
      <c r="F45" s="188" t="s">
        <v>226</v>
      </c>
      <c r="G45" s="189" t="s">
        <v>122</v>
      </c>
      <c r="H45" s="17">
        <v>1</v>
      </c>
      <c r="I45" s="17" t="s">
        <v>325</v>
      </c>
      <c r="J45" s="16"/>
      <c r="K45" s="18">
        <v>5</v>
      </c>
      <c r="L45" s="18">
        <v>1</v>
      </c>
      <c r="M45" s="18">
        <v>1</v>
      </c>
      <c r="N45" s="18">
        <v>1</v>
      </c>
      <c r="O45" s="18">
        <v>1</v>
      </c>
      <c r="P45" s="18">
        <v>1</v>
      </c>
      <c r="Q45" s="16" t="s">
        <v>126</v>
      </c>
      <c r="R45" s="224" t="s">
        <v>236</v>
      </c>
      <c r="S45" s="189" t="s">
        <v>157</v>
      </c>
      <c r="T45" s="16" t="s">
        <v>265</v>
      </c>
      <c r="U45" s="19"/>
      <c r="V45" s="19"/>
      <c r="W45" s="19" t="s">
        <v>8</v>
      </c>
      <c r="X45" s="142">
        <v>13177</v>
      </c>
      <c r="Y45" s="93">
        <v>13177</v>
      </c>
      <c r="Z45" s="114">
        <v>13177</v>
      </c>
      <c r="AA45" s="63">
        <f t="shared" si="6"/>
        <v>1</v>
      </c>
      <c r="AB45" s="20">
        <v>0</v>
      </c>
      <c r="AC45" s="20">
        <f t="shared" si="1"/>
        <v>13177</v>
      </c>
      <c r="AD45" s="32">
        <v>13177</v>
      </c>
      <c r="AE45" s="33">
        <v>1</v>
      </c>
      <c r="AF45" s="54" t="s">
        <v>8</v>
      </c>
      <c r="AG45" s="68" t="s">
        <v>8</v>
      </c>
      <c r="AH45" s="152"/>
      <c r="AI45" s="153"/>
      <c r="AJ45" s="125" t="s">
        <v>335</v>
      </c>
      <c r="AK45" s="46" t="e">
        <f>IF(#REF!&lt;&gt;"有","",E45&amp;"、")</f>
        <v>#REF!</v>
      </c>
      <c r="AL45" s="46" t="e">
        <f>IF(AF45="○",AK45,"")</f>
        <v>#REF!</v>
      </c>
      <c r="AM45" s="47" t="str">
        <f t="shared" si="4"/>
        <v/>
      </c>
    </row>
    <row r="46" spans="1:39" ht="107.25" customHeight="1">
      <c r="A46" s="194">
        <v>44</v>
      </c>
      <c r="B46" s="185" t="s">
        <v>295</v>
      </c>
      <c r="C46" s="206" t="s">
        <v>32</v>
      </c>
      <c r="D46" s="148">
        <v>54</v>
      </c>
      <c r="E46" s="207" t="s">
        <v>162</v>
      </c>
      <c r="F46" s="208" t="s">
        <v>227</v>
      </c>
      <c r="G46" s="209" t="s">
        <v>122</v>
      </c>
      <c r="H46" s="96">
        <v>1</v>
      </c>
      <c r="I46" s="96" t="s">
        <v>324</v>
      </c>
      <c r="J46" s="95"/>
      <c r="K46" s="97">
        <v>1</v>
      </c>
      <c r="L46" s="97">
        <v>1</v>
      </c>
      <c r="M46" s="97"/>
      <c r="N46" s="97"/>
      <c r="O46" s="97"/>
      <c r="P46" s="97">
        <v>0</v>
      </c>
      <c r="Q46" s="95" t="s">
        <v>307</v>
      </c>
      <c r="R46" s="208" t="s">
        <v>308</v>
      </c>
      <c r="S46" s="208" t="s">
        <v>158</v>
      </c>
      <c r="T46" s="95" t="s">
        <v>265</v>
      </c>
      <c r="U46" s="98"/>
      <c r="V46" s="98"/>
      <c r="W46" s="98" t="s">
        <v>8</v>
      </c>
      <c r="X46" s="142">
        <v>70304</v>
      </c>
      <c r="Y46" s="117">
        <v>70304</v>
      </c>
      <c r="Z46" s="118">
        <v>70304</v>
      </c>
      <c r="AA46" s="99">
        <f t="shared" si="6"/>
        <v>1</v>
      </c>
      <c r="AB46" s="21">
        <v>0</v>
      </c>
      <c r="AC46" s="21">
        <f t="shared" si="1"/>
        <v>70304</v>
      </c>
      <c r="AD46" s="35">
        <v>70304</v>
      </c>
      <c r="AE46" s="100">
        <v>1</v>
      </c>
      <c r="AF46" s="101" t="s">
        <v>8</v>
      </c>
      <c r="AG46" s="102" t="s">
        <v>8</v>
      </c>
      <c r="AH46" s="160"/>
      <c r="AI46" s="161"/>
      <c r="AJ46" s="125" t="s">
        <v>335</v>
      </c>
      <c r="AK46" s="46" t="e">
        <f>IF(#REF!&lt;&gt;"有","",E46&amp;"、")</f>
        <v>#REF!</v>
      </c>
      <c r="AL46" s="46" t="e">
        <f>IF(AF46="○",AK46,"")</f>
        <v>#REF!</v>
      </c>
      <c r="AM46" s="47" t="str">
        <f t="shared" si="4"/>
        <v/>
      </c>
    </row>
    <row r="47" spans="1:39" ht="111.75" customHeight="1">
      <c r="A47" s="184">
        <v>45</v>
      </c>
      <c r="B47" s="185" t="s">
        <v>295</v>
      </c>
      <c r="C47" s="186" t="s">
        <v>32</v>
      </c>
      <c r="D47" s="205" t="s">
        <v>20</v>
      </c>
      <c r="E47" s="187" t="s">
        <v>159</v>
      </c>
      <c r="F47" s="188" t="s">
        <v>228</v>
      </c>
      <c r="G47" s="210" t="s">
        <v>160</v>
      </c>
      <c r="H47" s="103">
        <v>1</v>
      </c>
      <c r="I47" s="103" t="s">
        <v>326</v>
      </c>
      <c r="J47" s="104"/>
      <c r="K47" s="105">
        <v>4</v>
      </c>
      <c r="L47" s="105">
        <v>1</v>
      </c>
      <c r="M47" s="105"/>
      <c r="N47" s="105">
        <v>1</v>
      </c>
      <c r="O47" s="105">
        <v>1</v>
      </c>
      <c r="P47" s="105">
        <v>1</v>
      </c>
      <c r="Q47" s="104" t="s">
        <v>304</v>
      </c>
      <c r="R47" s="225" t="s">
        <v>309</v>
      </c>
      <c r="S47" s="225">
        <v>6</v>
      </c>
      <c r="T47" s="15" t="s">
        <v>264</v>
      </c>
      <c r="U47" s="19"/>
      <c r="V47" s="19"/>
      <c r="W47" s="19" t="s">
        <v>8</v>
      </c>
      <c r="X47" s="142">
        <v>12462</v>
      </c>
      <c r="Y47" s="119">
        <v>12462</v>
      </c>
      <c r="Z47" s="114">
        <v>12462</v>
      </c>
      <c r="AA47" s="63">
        <f t="shared" si="6"/>
        <v>1</v>
      </c>
      <c r="AB47" s="20">
        <v>0</v>
      </c>
      <c r="AC47" s="20">
        <f t="shared" si="1"/>
        <v>12462</v>
      </c>
      <c r="AD47" s="73">
        <v>12462</v>
      </c>
      <c r="AE47" s="33">
        <v>1</v>
      </c>
      <c r="AF47" s="54" t="s">
        <v>8</v>
      </c>
      <c r="AG47" s="68" t="s">
        <v>8</v>
      </c>
      <c r="AH47" s="152"/>
      <c r="AI47" s="153"/>
      <c r="AJ47" s="125" t="s">
        <v>335</v>
      </c>
      <c r="AK47" s="46" t="e">
        <f>IF(#REF!&lt;&gt;"有","",E47&amp;"、")</f>
        <v>#REF!</v>
      </c>
      <c r="AL47" s="46" t="e">
        <f>IF(AF47="○",AK47,"")</f>
        <v>#REF!</v>
      </c>
      <c r="AM47" s="47" t="str">
        <f t="shared" si="4"/>
        <v/>
      </c>
    </row>
    <row r="48" spans="1:39" ht="112.5" customHeight="1" thickBot="1">
      <c r="A48" s="211">
        <v>46</v>
      </c>
      <c r="B48" s="212" t="s">
        <v>295</v>
      </c>
      <c r="C48" s="213" t="s">
        <v>32</v>
      </c>
      <c r="D48" s="214">
        <v>54</v>
      </c>
      <c r="E48" s="215" t="s">
        <v>279</v>
      </c>
      <c r="F48" s="216" t="s">
        <v>156</v>
      </c>
      <c r="G48" s="217" t="s">
        <v>153</v>
      </c>
      <c r="H48" s="127">
        <v>276</v>
      </c>
      <c r="I48" s="127" t="s">
        <v>274</v>
      </c>
      <c r="J48" s="126"/>
      <c r="K48" s="128">
        <v>3</v>
      </c>
      <c r="L48" s="128">
        <v>1</v>
      </c>
      <c r="M48" s="128"/>
      <c r="N48" s="128"/>
      <c r="O48" s="128">
        <v>1</v>
      </c>
      <c r="P48" s="128">
        <f t="shared" ref="P48" si="7">K48-SUM(L48:O48)</f>
        <v>1</v>
      </c>
      <c r="Q48" s="126" t="s">
        <v>276</v>
      </c>
      <c r="R48" s="226">
        <v>0.26100000000000001</v>
      </c>
      <c r="S48" s="217" t="s">
        <v>275</v>
      </c>
      <c r="T48" s="126" t="s">
        <v>47</v>
      </c>
      <c r="U48" s="129"/>
      <c r="V48" s="129"/>
      <c r="W48" s="129" t="s">
        <v>8</v>
      </c>
      <c r="X48" s="144">
        <v>602000</v>
      </c>
      <c r="Y48" s="130">
        <v>602000</v>
      </c>
      <c r="Z48" s="131">
        <v>8623736</v>
      </c>
      <c r="AA48" s="132">
        <f>IF(Y48="","",Y48/Z48)</f>
        <v>6.9807331764330446E-2</v>
      </c>
      <c r="AB48" s="133">
        <v>37725</v>
      </c>
      <c r="AC48" s="134">
        <v>564275</v>
      </c>
      <c r="AD48" s="135">
        <f>602000</f>
        <v>602000</v>
      </c>
      <c r="AE48" s="136">
        <v>1</v>
      </c>
      <c r="AF48" s="137" t="s">
        <v>8</v>
      </c>
      <c r="AG48" s="138" t="s">
        <v>8</v>
      </c>
      <c r="AH48" s="162"/>
      <c r="AI48" s="163"/>
      <c r="AJ48" s="139" t="s">
        <v>335</v>
      </c>
      <c r="AK48" s="46" t="e">
        <f>IF(#REF!&lt;&gt;"有","",E48&amp;"、")</f>
        <v>#REF!</v>
      </c>
      <c r="AL48" s="46" t="e">
        <f>IF(AF48="○",AK48,"")</f>
        <v>#REF!</v>
      </c>
      <c r="AM48" s="47" t="str">
        <f t="shared" si="4"/>
        <v/>
      </c>
    </row>
    <row r="49" spans="21:39" ht="47.25" customHeight="1" thickTop="1">
      <c r="U49" s="38"/>
      <c r="V49" s="38"/>
      <c r="W49" s="38"/>
      <c r="X49" s="106">
        <f>SUM(X3:X48)</f>
        <v>6123806</v>
      </c>
      <c r="Y49" s="120">
        <f>SUM(Y3:Y48)</f>
        <v>6123806</v>
      </c>
      <c r="Z49" s="120">
        <f>SUM(Z3:Z48)</f>
        <v>29480228.011</v>
      </c>
      <c r="AA49" s="107"/>
      <c r="AB49" s="108">
        <f>SUM(AB3:AB48)</f>
        <v>1370282.8</v>
      </c>
      <c r="AC49" s="108">
        <f>SUM(AC3:AC48)</f>
        <v>4753523.2</v>
      </c>
      <c r="AD49" s="106">
        <f>SUM(AD3:AD48)</f>
        <v>6123806</v>
      </c>
      <c r="AE49" s="109"/>
      <c r="AF49" s="110"/>
      <c r="AG49" s="110"/>
      <c r="AM49" s="111"/>
    </row>
  </sheetData>
  <autoFilter ref="A2:AM49">
    <filterColumn colId="3" showButton="0"/>
  </autoFilter>
  <mergeCells count="3">
    <mergeCell ref="A1:F1"/>
    <mergeCell ref="AH1:AJ1"/>
    <mergeCell ref="D2:E2"/>
  </mergeCells>
  <phoneticPr fontId="6"/>
  <printOptions horizontalCentered="1"/>
  <pageMargins left="0.43307086614173229" right="0.31496062992125984" top="0.55118110236220474" bottom="0.31496062992125984" header="0.39370078740157483" footer="0.19685039370078741"/>
  <pageSetup paperSize="9" scale="65" fitToWidth="0" fitToHeight="0" orientation="landscape" r:id="rId1"/>
  <headerFooter>
    <oddFooter>&amp;R&amp;P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CB110735879EE44AC0DA5AE7D61CC8B" ma:contentTypeVersion="0" ma:contentTypeDescription="新しいドキュメントを作成します。" ma:contentTypeScope="" ma:versionID="52cf278b219930cbe3bdae6bc175c2bc">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A16B1A-CEE9-412D-B365-28121C5AFF07}">
  <ds:schemaRefs>
    <ds:schemaRef ds:uri="http://schemas.microsoft.com/sharepoint/v3/contenttype/forms"/>
  </ds:schemaRefs>
</ds:datastoreItem>
</file>

<file path=customXml/itemProps2.xml><?xml version="1.0" encoding="utf-8"?>
<ds:datastoreItem xmlns:ds="http://schemas.openxmlformats.org/officeDocument/2006/customXml" ds:itemID="{C6747328-93DA-40E7-A709-2BD7B43A36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A5D231D-A725-4818-96B9-5CBA5AE7982C}">
  <ds:schemaRefs>
    <ds:schemaRef ds:uri="http://purl.org/dc/elements/1.1/"/>
    <ds:schemaRef ds:uri="http://purl.org/dc/dcmitype/"/>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基金事業アンケート (2)</vt:lpstr>
      <vt:lpstr>基金事業アンケート</vt:lpstr>
      <vt:lpstr>医療計画</vt:lpstr>
      <vt:lpstr>入力要領</vt:lpstr>
      <vt:lpstr>事業入力シート (2)</vt:lpstr>
      <vt:lpstr>基金事業アンケート!Print_Area</vt:lpstr>
      <vt:lpstr>'基金事業アンケート (2)'!Print_Area</vt:lpstr>
      <vt:lpstr>'事業入力シート (2)'!Print_Area</vt:lpstr>
      <vt:lpstr>基金事業アンケート!Print_Titles</vt:lpstr>
      <vt:lpstr>'基金事業アンケート (2)'!Print_Titles</vt:lpstr>
      <vt:lpstr>'事業入力シート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2016-08-26T07:06:00Z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0x0101002CB110735879EE44AC0DA5AE7D61CC8B</vt:lpwstr>
  </property>
</Properties>
</file>