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155" yWindow="120" windowWidth="10200" windowHeight="8715"/>
  </bookViews>
  <sheets>
    <sheet name="国語" sheetId="1" r:id="rId1"/>
    <sheet name="数学" sheetId="12" r:id="rId2"/>
    <sheet name="英語" sheetId="9" r:id="rId3"/>
  </sheets>
  <definedNames>
    <definedName name="_xlnm.Print_Area" localSheetId="2">英語!$A$1:$W$59</definedName>
    <definedName name="_xlnm.Print_Area" localSheetId="0">国語!$A$1:$X$60</definedName>
    <definedName name="_xlnm.Print_Area" localSheetId="1">数学!$A$1:$W$61</definedName>
    <definedName name="_xlnm.Print_Titles" localSheetId="2">英語!$1:$29</definedName>
    <definedName name="_xlnm.Print_Titles" localSheetId="0">国語!$1:$30</definedName>
    <definedName name="_xlnm.Print_Titles" localSheetId="1">数学!$1:$31</definedName>
  </definedNames>
  <calcPr calcId="145621"/>
</workbook>
</file>

<file path=xl/calcChain.xml><?xml version="1.0" encoding="utf-8"?>
<calcChain xmlns="http://schemas.openxmlformats.org/spreadsheetml/2006/main">
  <c r="J25" i="9" l="1"/>
  <c r="J24" i="9"/>
  <c r="J23" i="9"/>
  <c r="J22" i="9"/>
  <c r="J21" i="9"/>
  <c r="J20" i="9"/>
  <c r="J18" i="9"/>
  <c r="J17" i="9"/>
  <c r="J15" i="9"/>
  <c r="J27" i="12"/>
  <c r="J26" i="12"/>
  <c r="J25" i="12"/>
  <c r="J24" i="12"/>
  <c r="N24" i="12"/>
  <c r="J23" i="12"/>
  <c r="J22" i="12"/>
  <c r="J21" i="12"/>
  <c r="J17" i="12"/>
  <c r="J16" i="12"/>
  <c r="J15" i="12"/>
  <c r="J26" i="1"/>
  <c r="J25" i="1"/>
  <c r="J24" i="1"/>
  <c r="J23" i="1"/>
  <c r="J22" i="1"/>
  <c r="J21" i="1"/>
  <c r="J20" i="1"/>
  <c r="J18" i="1"/>
  <c r="J17" i="1"/>
  <c r="J16" i="1"/>
  <c r="J15" i="1"/>
  <c r="N19" i="12"/>
</calcChain>
</file>

<file path=xl/sharedStrings.xml><?xml version="1.0" encoding="utf-8"?>
<sst xmlns="http://schemas.openxmlformats.org/spreadsheetml/2006/main" count="709" uniqueCount="277">
  <si>
    <t>設問別調査結果</t>
    <rPh sb="0" eb="2">
      <t>セツモン</t>
    </rPh>
    <rPh sb="2" eb="3">
      <t>ベツ</t>
    </rPh>
    <rPh sb="3" eb="5">
      <t>チョウサ</t>
    </rPh>
    <rPh sb="5" eb="7">
      <t>ケッカ</t>
    </rPh>
    <phoneticPr fontId="1"/>
  </si>
  <si>
    <t>集計結果</t>
    <rPh sb="0" eb="2">
      <t>シュウケイ</t>
    </rPh>
    <rPh sb="2" eb="4">
      <t>ケッカ</t>
    </rPh>
    <phoneticPr fontId="1"/>
  </si>
  <si>
    <t>生徒数</t>
    <rPh sb="0" eb="3">
      <t>セイトスウ</t>
    </rPh>
    <phoneticPr fontId="1"/>
  </si>
  <si>
    <t>学校数</t>
    <rPh sb="0" eb="2">
      <t>ガッコウ</t>
    </rPh>
    <rPh sb="2" eb="3">
      <t>スウ</t>
    </rPh>
    <phoneticPr fontId="1"/>
  </si>
  <si>
    <t>分類・区分別集計結果</t>
    <rPh sb="0" eb="2">
      <t>ブンルイ</t>
    </rPh>
    <rPh sb="3" eb="5">
      <t>クブン</t>
    </rPh>
    <rPh sb="5" eb="6">
      <t>ベツ</t>
    </rPh>
    <rPh sb="6" eb="8">
      <t>シュウケイ</t>
    </rPh>
    <rPh sb="8" eb="10">
      <t>ケッカ</t>
    </rPh>
    <phoneticPr fontId="1"/>
  </si>
  <si>
    <t>分類</t>
    <rPh sb="0" eb="2">
      <t>ブンルイ</t>
    </rPh>
    <phoneticPr fontId="1"/>
  </si>
  <si>
    <t>評価の観点</t>
    <rPh sb="0" eb="2">
      <t>ヒョウカ</t>
    </rPh>
    <rPh sb="3" eb="5">
      <t>カンテン</t>
    </rPh>
    <phoneticPr fontId="1"/>
  </si>
  <si>
    <t>問題形式</t>
    <rPh sb="0" eb="2">
      <t>モンダイ</t>
    </rPh>
    <rPh sb="2" eb="4">
      <t>ケイシキ</t>
    </rPh>
    <phoneticPr fontId="1"/>
  </si>
  <si>
    <t>区分</t>
    <rPh sb="0" eb="2">
      <t>クブン</t>
    </rPh>
    <phoneticPr fontId="1"/>
  </si>
  <si>
    <t>話すこと・聞くこと</t>
    <rPh sb="0" eb="1">
      <t>ハナ</t>
    </rPh>
    <rPh sb="5" eb="6">
      <t>キ</t>
    </rPh>
    <phoneticPr fontId="1"/>
  </si>
  <si>
    <t>書くこと</t>
    <rPh sb="0" eb="1">
      <t>カ</t>
    </rPh>
    <phoneticPr fontId="1"/>
  </si>
  <si>
    <t>読むこと</t>
    <rPh sb="0" eb="1">
      <t>ヨ</t>
    </rPh>
    <phoneticPr fontId="1"/>
  </si>
  <si>
    <t>国語への関心・意欲・態度</t>
    <rPh sb="0" eb="2">
      <t>コクゴ</t>
    </rPh>
    <rPh sb="4" eb="6">
      <t>カンシン</t>
    </rPh>
    <rPh sb="7" eb="9">
      <t>イヨク</t>
    </rPh>
    <rPh sb="10" eb="12">
      <t>タイド</t>
    </rPh>
    <phoneticPr fontId="1"/>
  </si>
  <si>
    <t>話す・聞く能力</t>
    <rPh sb="0" eb="1">
      <t>ハナ</t>
    </rPh>
    <rPh sb="3" eb="4">
      <t>キ</t>
    </rPh>
    <rPh sb="5" eb="7">
      <t>ノウリョク</t>
    </rPh>
    <phoneticPr fontId="1"/>
  </si>
  <si>
    <t>書く能力</t>
    <rPh sb="0" eb="1">
      <t>カ</t>
    </rPh>
    <rPh sb="2" eb="4">
      <t>ノウリョク</t>
    </rPh>
    <phoneticPr fontId="1"/>
  </si>
  <si>
    <t>読む能力</t>
    <rPh sb="0" eb="1">
      <t>ヨ</t>
    </rPh>
    <rPh sb="2" eb="4">
      <t>ノウリョク</t>
    </rPh>
    <phoneticPr fontId="1"/>
  </si>
  <si>
    <t>言語についての知識・理解・技能</t>
    <rPh sb="0" eb="2">
      <t>ゲンゴ</t>
    </rPh>
    <rPh sb="7" eb="9">
      <t>チシキ</t>
    </rPh>
    <rPh sb="10" eb="12">
      <t>リカイ</t>
    </rPh>
    <rPh sb="13" eb="15">
      <t>ギノウ</t>
    </rPh>
    <phoneticPr fontId="1"/>
  </si>
  <si>
    <t>選択式</t>
    <rPh sb="0" eb="2">
      <t>センタク</t>
    </rPh>
    <rPh sb="2" eb="3">
      <t>シキ</t>
    </rPh>
    <phoneticPr fontId="1"/>
  </si>
  <si>
    <t>短答式</t>
    <rPh sb="0" eb="2">
      <t>タントウ</t>
    </rPh>
    <rPh sb="2" eb="3">
      <t>シキ</t>
    </rPh>
    <phoneticPr fontId="1"/>
  </si>
  <si>
    <t>記述式</t>
    <rPh sb="0" eb="2">
      <t>キジュツ</t>
    </rPh>
    <rPh sb="2" eb="3">
      <t>シキ</t>
    </rPh>
    <phoneticPr fontId="1"/>
  </si>
  <si>
    <t>対象設問数(問)</t>
    <rPh sb="0" eb="2">
      <t>タイショウ</t>
    </rPh>
    <rPh sb="2" eb="4">
      <t>セツモン</t>
    </rPh>
    <rPh sb="4" eb="5">
      <t>スウ</t>
    </rPh>
    <rPh sb="6" eb="7">
      <t>モン</t>
    </rPh>
    <phoneticPr fontId="1"/>
  </si>
  <si>
    <t>設問別集計結果</t>
    <rPh sb="0" eb="2">
      <t>セツモン</t>
    </rPh>
    <rPh sb="2" eb="3">
      <t>ベツ</t>
    </rPh>
    <rPh sb="3" eb="5">
      <t>シュウケイ</t>
    </rPh>
    <rPh sb="5" eb="7">
      <t>ケッカ</t>
    </rPh>
    <phoneticPr fontId="1"/>
  </si>
  <si>
    <t>正答率(%)</t>
    <rPh sb="0" eb="2">
      <t>セイトウ</t>
    </rPh>
    <rPh sb="2" eb="3">
      <t>リツ</t>
    </rPh>
    <phoneticPr fontId="1"/>
  </si>
  <si>
    <t>無解答率(%)</t>
    <rPh sb="0" eb="1">
      <t>ム</t>
    </rPh>
    <rPh sb="1" eb="3">
      <t>カイトウ</t>
    </rPh>
    <rPh sb="3" eb="4">
      <t>リツ</t>
    </rPh>
    <phoneticPr fontId="1"/>
  </si>
  <si>
    <t>出題の趣旨</t>
    <rPh sb="0" eb="2">
      <t>シュツダイ</t>
    </rPh>
    <rPh sb="3" eb="5">
      <t>シュシ</t>
    </rPh>
    <phoneticPr fontId="1"/>
  </si>
  <si>
    <t>数と式</t>
    <rPh sb="0" eb="1">
      <t>カズ</t>
    </rPh>
    <rPh sb="2" eb="3">
      <t>シキ</t>
    </rPh>
    <phoneticPr fontId="1"/>
  </si>
  <si>
    <t>図形</t>
    <rPh sb="0" eb="2">
      <t>ズケイ</t>
    </rPh>
    <phoneticPr fontId="1"/>
  </si>
  <si>
    <t>数学への関心・意欲・態度</t>
    <rPh sb="0" eb="2">
      <t>スウガク</t>
    </rPh>
    <rPh sb="4" eb="6">
      <t>カンシン</t>
    </rPh>
    <rPh sb="7" eb="9">
      <t>イヨク</t>
    </rPh>
    <rPh sb="10" eb="12">
      <t>タイド</t>
    </rPh>
    <phoneticPr fontId="1"/>
  </si>
  <si>
    <t>数学的な見方や考え方</t>
    <rPh sb="0" eb="3">
      <t>スウガクテキ</t>
    </rPh>
    <rPh sb="4" eb="6">
      <t>ミカタ</t>
    </rPh>
    <rPh sb="7" eb="8">
      <t>カンガ</t>
    </rPh>
    <rPh sb="9" eb="10">
      <t>カタ</t>
    </rPh>
    <phoneticPr fontId="1"/>
  </si>
  <si>
    <t>○</t>
  </si>
  <si>
    <t>[国語]</t>
    <rPh sb="1" eb="3">
      <t>コクゴ</t>
    </rPh>
    <phoneticPr fontId="1"/>
  </si>
  <si>
    <t>大阪府</t>
    <rPh sb="0" eb="3">
      <t>オオサカフ</t>
    </rPh>
    <phoneticPr fontId="1"/>
  </si>
  <si>
    <t>伝統的な言語文化と国語の特質に関する事項</t>
    <rPh sb="0" eb="3">
      <t>デントウテキ</t>
    </rPh>
    <rPh sb="4" eb="6">
      <t>ゲンゴ</t>
    </rPh>
    <rPh sb="6" eb="8">
      <t>ブンカ</t>
    </rPh>
    <rPh sb="9" eb="11">
      <t>コクゴ</t>
    </rPh>
    <rPh sb="12" eb="14">
      <t>トクシツ</t>
    </rPh>
    <rPh sb="15" eb="16">
      <t>カン</t>
    </rPh>
    <rPh sb="18" eb="20">
      <t>ジコウ</t>
    </rPh>
    <phoneticPr fontId="1"/>
  </si>
  <si>
    <t>[英語]</t>
    <rPh sb="1" eb="3">
      <t>エイゴ</t>
    </rPh>
    <phoneticPr fontId="1"/>
  </si>
  <si>
    <t>[数学]</t>
    <phoneticPr fontId="1"/>
  </si>
  <si>
    <t>聞くこと</t>
    <rPh sb="0" eb="1">
      <t>キ</t>
    </rPh>
    <phoneticPr fontId="1"/>
  </si>
  <si>
    <t>話すこと</t>
    <rPh sb="0" eb="1">
      <t>ハナ</t>
    </rPh>
    <phoneticPr fontId="1"/>
  </si>
  <si>
    <t>コミュニケーションへの関心・意欲・態度</t>
  </si>
  <si>
    <t>コミュニケーションへの関心・意欲・態度</t>
    <rPh sb="11" eb="13">
      <t>カンシン</t>
    </rPh>
    <rPh sb="14" eb="16">
      <t>イヨク</t>
    </rPh>
    <rPh sb="17" eb="19">
      <t>タイド</t>
    </rPh>
    <phoneticPr fontId="1"/>
  </si>
  <si>
    <t>外国語表現の能力</t>
    <rPh sb="0" eb="3">
      <t>ガイコクゴ</t>
    </rPh>
    <rPh sb="3" eb="5">
      <t>ヒョウゲン</t>
    </rPh>
    <rPh sb="6" eb="8">
      <t>ノウリョク</t>
    </rPh>
    <phoneticPr fontId="1"/>
  </si>
  <si>
    <t>外国語理解の能力</t>
    <rPh sb="0" eb="3">
      <t>ガイコクゴ</t>
    </rPh>
    <rPh sb="3" eb="5">
      <t>リカイ</t>
    </rPh>
    <rPh sb="6" eb="8">
      <t>ノウリョク</t>
    </rPh>
    <phoneticPr fontId="1"/>
  </si>
  <si>
    <t>言語や文化についての知識・理解</t>
    <rPh sb="0" eb="2">
      <t>ゲンゴ</t>
    </rPh>
    <rPh sb="3" eb="5">
      <t>ブンカ</t>
    </rPh>
    <rPh sb="10" eb="12">
      <t>チシキ</t>
    </rPh>
    <rPh sb="13" eb="15">
      <t>リカイ</t>
    </rPh>
    <phoneticPr fontId="1"/>
  </si>
  <si>
    <t>関数</t>
    <rPh sb="0" eb="2">
      <t>カンスウ</t>
    </rPh>
    <phoneticPr fontId="1"/>
  </si>
  <si>
    <t>資料の活用</t>
    <rPh sb="0" eb="2">
      <t>シリョウ</t>
    </rPh>
    <rPh sb="3" eb="5">
      <t>カツヨウ</t>
    </rPh>
    <phoneticPr fontId="1"/>
  </si>
  <si>
    <t>数学的な技能</t>
    <rPh sb="0" eb="3">
      <t>スウガクテキ</t>
    </rPh>
    <rPh sb="4" eb="6">
      <t>ギノウ</t>
    </rPh>
    <phoneticPr fontId="1"/>
  </si>
  <si>
    <t>数量や図形などについての知識・理解</t>
    <rPh sb="0" eb="2">
      <t>スウリョウ</t>
    </rPh>
    <rPh sb="3" eb="5">
      <t>ズケイ</t>
    </rPh>
    <rPh sb="12" eb="14">
      <t>チシキ</t>
    </rPh>
    <rPh sb="15" eb="17">
      <t>リカイ</t>
    </rPh>
    <phoneticPr fontId="1"/>
  </si>
  <si>
    <t>　　</t>
  </si>
  <si>
    <t>平成26年度大阪府中学生チャレンジテスト（1年生）</t>
    <rPh sb="0" eb="2">
      <t>ヘイセイ</t>
    </rPh>
    <rPh sb="4" eb="6">
      <t>ネンド</t>
    </rPh>
    <rPh sb="6" eb="9">
      <t>オオサカフ</t>
    </rPh>
    <rPh sb="9" eb="12">
      <t>チュウガクセイ</t>
    </rPh>
    <rPh sb="22" eb="24">
      <t>ネンセイ</t>
    </rPh>
    <phoneticPr fontId="1"/>
  </si>
  <si>
    <t>平均得点</t>
    <rPh sb="0" eb="2">
      <t>ヘイキン</t>
    </rPh>
    <rPh sb="2" eb="4">
      <t>トクテン</t>
    </rPh>
    <phoneticPr fontId="1"/>
  </si>
  <si>
    <t>配点</t>
    <rPh sb="0" eb="2">
      <t>はいてん</t>
    </rPh>
    <phoneticPr fontId="5" type="Hiragana" alignment="center"/>
  </si>
  <si>
    <t>-</t>
    <phoneticPr fontId="1"/>
  </si>
  <si>
    <t>-</t>
    <phoneticPr fontId="1"/>
  </si>
  <si>
    <t>得点率(平均得点/配点)</t>
    <rPh sb="0" eb="2">
      <t>とくてん</t>
    </rPh>
    <rPh sb="2" eb="3">
      <t>りつ</t>
    </rPh>
    <rPh sb="4" eb="6">
      <t>へいきん</t>
    </rPh>
    <rPh sb="6" eb="8">
      <t>とくてん</t>
    </rPh>
    <rPh sb="9" eb="11">
      <t>はいてん</t>
    </rPh>
    <phoneticPr fontId="5" type="Hiragana" alignment="center"/>
  </si>
  <si>
    <t>-</t>
    <phoneticPr fontId="5" type="Hiragana" alignment="center"/>
  </si>
  <si>
    <t>-</t>
  </si>
  <si>
    <t>大阪府教育委員会</t>
    <rPh sb="0" eb="3">
      <t>おおさかふ</t>
    </rPh>
    <rPh sb="3" eb="5">
      <t>きょういく</t>
    </rPh>
    <rPh sb="5" eb="8">
      <t>いいんかい</t>
    </rPh>
    <phoneticPr fontId="5" type="Hiragana" alignment="center"/>
  </si>
  <si>
    <t>大阪府教育委員会</t>
    <rPh sb="0" eb="3">
      <t>オオサカフ</t>
    </rPh>
    <rPh sb="3" eb="5">
      <t>キョウイク</t>
    </rPh>
    <rPh sb="5" eb="8">
      <t>イインカイ</t>
    </rPh>
    <phoneticPr fontId="1"/>
  </si>
  <si>
    <t>文章中の語句の意味を理解する</t>
    <rPh sb="0" eb="3">
      <t>ブンショウチュウ</t>
    </rPh>
    <rPh sb="4" eb="6">
      <t>ゴク</t>
    </rPh>
    <rPh sb="7" eb="9">
      <t>イミ</t>
    </rPh>
    <rPh sb="10" eb="12">
      <t>リカイ</t>
    </rPh>
    <phoneticPr fontId="1"/>
  </si>
  <si>
    <t>文脈の中における語句の意味を理解する</t>
    <rPh sb="0" eb="2">
      <t>ブンミャク</t>
    </rPh>
    <rPh sb="3" eb="4">
      <t>ナカ</t>
    </rPh>
    <rPh sb="8" eb="10">
      <t>ゴク</t>
    </rPh>
    <rPh sb="11" eb="13">
      <t>イミ</t>
    </rPh>
    <rPh sb="14" eb="16">
      <t>リカイ</t>
    </rPh>
    <phoneticPr fontId="1"/>
  </si>
  <si>
    <t>文節の切れ目として適切なものを選ぶ</t>
    <rPh sb="0" eb="2">
      <t>ブンセツ</t>
    </rPh>
    <rPh sb="3" eb="4">
      <t>キ</t>
    </rPh>
    <rPh sb="5" eb="6">
      <t>メ</t>
    </rPh>
    <rPh sb="9" eb="11">
      <t>テキセツ</t>
    </rPh>
    <phoneticPr fontId="1"/>
  </si>
  <si>
    <t>文節について理解する</t>
    <rPh sb="0" eb="2">
      <t>ブンセツ</t>
    </rPh>
    <rPh sb="6" eb="8">
      <t>リカイ</t>
    </rPh>
    <phoneticPr fontId="1"/>
  </si>
  <si>
    <t>登場人物の心情として適切なものを選ぶ</t>
    <rPh sb="0" eb="2">
      <t>トウジョウ</t>
    </rPh>
    <rPh sb="2" eb="4">
      <t>ジンブツ</t>
    </rPh>
    <rPh sb="5" eb="7">
      <t>シンジョウ</t>
    </rPh>
    <rPh sb="10" eb="12">
      <t>テキセツ</t>
    </rPh>
    <phoneticPr fontId="1"/>
  </si>
  <si>
    <t>抜けている一文が入る場所として適切なものを選ぶ</t>
    <rPh sb="0" eb="1">
      <t>ヌ</t>
    </rPh>
    <rPh sb="5" eb="7">
      <t>イチブン</t>
    </rPh>
    <rPh sb="8" eb="9">
      <t>ハイ</t>
    </rPh>
    <rPh sb="10" eb="12">
      <t>バショ</t>
    </rPh>
    <rPh sb="15" eb="17">
      <t>テキセツ</t>
    </rPh>
    <phoneticPr fontId="1"/>
  </si>
  <si>
    <t>物語の展開を捉える</t>
    <rPh sb="0" eb="2">
      <t>モノガタリ</t>
    </rPh>
    <rPh sb="3" eb="5">
      <t>テンカイ</t>
    </rPh>
    <rPh sb="6" eb="7">
      <t>トラ</t>
    </rPh>
    <phoneticPr fontId="1"/>
  </si>
  <si>
    <t>引用箇所と組み合わせる文として適切なものを選ぶ</t>
    <rPh sb="0" eb="2">
      <t>インヨウ</t>
    </rPh>
    <rPh sb="2" eb="4">
      <t>カショ</t>
    </rPh>
    <rPh sb="5" eb="6">
      <t>ク</t>
    </rPh>
    <rPh sb="7" eb="8">
      <t>ア</t>
    </rPh>
    <rPh sb="11" eb="12">
      <t>ブン</t>
    </rPh>
    <rPh sb="15" eb="17">
      <t>テキセツ</t>
    </rPh>
    <phoneticPr fontId="1"/>
  </si>
  <si>
    <t>本文に表れているものの見方や考え方を捉える</t>
    <rPh sb="0" eb="2">
      <t>ホンブン</t>
    </rPh>
    <rPh sb="3" eb="4">
      <t>アラワ</t>
    </rPh>
    <rPh sb="11" eb="13">
      <t>ミカタ</t>
    </rPh>
    <rPh sb="14" eb="15">
      <t>カンガ</t>
    </rPh>
    <rPh sb="16" eb="17">
      <t>カタ</t>
    </rPh>
    <rPh sb="18" eb="19">
      <t>トラ</t>
    </rPh>
    <phoneticPr fontId="1"/>
  </si>
  <si>
    <t>接続詞の働きを理解する</t>
    <rPh sb="0" eb="3">
      <t>セツゾクシ</t>
    </rPh>
    <rPh sb="4" eb="5">
      <t>ハタラ</t>
    </rPh>
    <rPh sb="7" eb="9">
      <t>リカイ</t>
    </rPh>
    <phoneticPr fontId="1"/>
  </si>
  <si>
    <t>「情報訴求力」と同義の言葉を本文中から抜き出す</t>
    <rPh sb="1" eb="3">
      <t>ジョウホウ</t>
    </rPh>
    <rPh sb="3" eb="5">
      <t>ソキュウ</t>
    </rPh>
    <rPh sb="5" eb="6">
      <t>チカラ</t>
    </rPh>
    <rPh sb="8" eb="10">
      <t>ドウギ</t>
    </rPh>
    <rPh sb="11" eb="13">
      <t>コトバ</t>
    </rPh>
    <rPh sb="14" eb="16">
      <t>ホンブン</t>
    </rPh>
    <rPh sb="16" eb="17">
      <t>ナカ</t>
    </rPh>
    <rPh sb="19" eb="20">
      <t>ヌ</t>
    </rPh>
    <rPh sb="21" eb="22">
      <t>ダ</t>
    </rPh>
    <phoneticPr fontId="1"/>
  </si>
  <si>
    <t>「ばくぜんと」の反対の意味を持つ言葉として適切なものを選ぶ</t>
    <rPh sb="8" eb="10">
      <t>ハンタイ</t>
    </rPh>
    <rPh sb="11" eb="13">
      <t>イミ</t>
    </rPh>
    <rPh sb="14" eb="15">
      <t>モ</t>
    </rPh>
    <rPh sb="16" eb="18">
      <t>コトバ</t>
    </rPh>
    <rPh sb="21" eb="23">
      <t>テキセツ</t>
    </rPh>
    <phoneticPr fontId="1"/>
  </si>
  <si>
    <t>「力関係」をまとめた表に当てはまる要素の組合せとして適切なものを選ぶ</t>
    <rPh sb="1" eb="4">
      <t>チカラカンケイ</t>
    </rPh>
    <rPh sb="10" eb="11">
      <t>ヒョウ</t>
    </rPh>
    <rPh sb="12" eb="13">
      <t>ア</t>
    </rPh>
    <rPh sb="17" eb="19">
      <t>ヨウソ</t>
    </rPh>
    <rPh sb="20" eb="22">
      <t>クミアワ</t>
    </rPh>
    <rPh sb="26" eb="28">
      <t>テキセツ</t>
    </rPh>
    <phoneticPr fontId="1"/>
  </si>
  <si>
    <t>説明と図との関係を捉える</t>
    <rPh sb="0" eb="2">
      <t>セツメイ</t>
    </rPh>
    <rPh sb="3" eb="4">
      <t>ズ</t>
    </rPh>
    <rPh sb="6" eb="8">
      <t>カンケイ</t>
    </rPh>
    <rPh sb="9" eb="10">
      <t>トラ</t>
    </rPh>
    <phoneticPr fontId="1"/>
  </si>
  <si>
    <t>本文の内容の説明として適切なものを選ぶ</t>
    <rPh sb="2" eb="4">
      <t>ナイヨウ</t>
    </rPh>
    <rPh sb="5" eb="7">
      <t>セツメイ</t>
    </rPh>
    <rPh sb="9" eb="11">
      <t>テキセツ</t>
    </rPh>
    <phoneticPr fontId="1"/>
  </si>
  <si>
    <t>文章に表れている書き手のものの見方や考え方を捉える</t>
    <rPh sb="0" eb="2">
      <t>ブンショウ</t>
    </rPh>
    <rPh sb="3" eb="4">
      <t>アラワ</t>
    </rPh>
    <rPh sb="8" eb="9">
      <t>カ</t>
    </rPh>
    <rPh sb="10" eb="11">
      <t>テ</t>
    </rPh>
    <rPh sb="15" eb="17">
      <t>ミカタ</t>
    </rPh>
    <rPh sb="18" eb="19">
      <t>カンガ</t>
    </rPh>
    <rPh sb="20" eb="21">
      <t>カタ</t>
    </rPh>
    <rPh sb="22" eb="23">
      <t>トラ</t>
    </rPh>
    <phoneticPr fontId="1"/>
  </si>
  <si>
    <t>文字情報が入ることによって何が分かりやすくなるかについて自分の意見を書く</t>
    <rPh sb="0" eb="1">
      <t>モジ</t>
    </rPh>
    <rPh sb="1" eb="3">
      <t>ジョウホウ</t>
    </rPh>
    <rPh sb="4" eb="5">
      <t>ハイ</t>
    </rPh>
    <rPh sb="13" eb="14">
      <t>ナニ</t>
    </rPh>
    <rPh sb="15" eb="16">
      <t>ワ</t>
    </rPh>
    <rPh sb="28" eb="30">
      <t>ジブン</t>
    </rPh>
    <rPh sb="31" eb="33">
      <t>イケン</t>
    </rPh>
    <rPh sb="33" eb="34">
      <t>カ</t>
    </rPh>
    <phoneticPr fontId="1"/>
  </si>
  <si>
    <t>「まとめノート」と「発表の内容」の空欄に入る言葉として適切なものを選ぶ</t>
    <rPh sb="10" eb="12">
      <t>ハッピョウ</t>
    </rPh>
    <rPh sb="13" eb="15">
      <t>ナイヨウ</t>
    </rPh>
    <rPh sb="17" eb="19">
      <t>クウラン</t>
    </rPh>
    <rPh sb="20" eb="21">
      <t>ハイ</t>
    </rPh>
    <rPh sb="22" eb="24">
      <t>コトバ</t>
    </rPh>
    <phoneticPr fontId="1"/>
  </si>
  <si>
    <t>発表の仕方の改善の工夫として適切なものを選ぶ</t>
    <rPh sb="0" eb="1">
      <t>ハッピョウ</t>
    </rPh>
    <rPh sb="2" eb="4">
      <t>シカタ</t>
    </rPh>
    <rPh sb="5" eb="7">
      <t>カイゼン</t>
    </rPh>
    <rPh sb="8" eb="10">
      <t>クフウ</t>
    </rPh>
    <rPh sb="13" eb="15">
      <t>テキセツ</t>
    </rPh>
    <phoneticPr fontId="1"/>
  </si>
  <si>
    <t>漢字の楷書と仮名の配列などについての助言として適切なものを選ぶ</t>
    <rPh sb="1" eb="3">
      <t>カイショ</t>
    </rPh>
    <rPh sb="4" eb="6">
      <t>カナ</t>
    </rPh>
    <rPh sb="7" eb="9">
      <t>ハイレツ</t>
    </rPh>
    <rPh sb="11" eb="12">
      <t>タイ</t>
    </rPh>
    <rPh sb="16" eb="18">
      <t>ジョゲン</t>
    </rPh>
    <rPh sb="21" eb="23">
      <t>テキセツ</t>
    </rPh>
    <phoneticPr fontId="1"/>
  </si>
  <si>
    <t>楷書で書くときの文字の配列などについて理解する</t>
    <rPh sb="0" eb="2">
      <t>カイショ</t>
    </rPh>
    <rPh sb="3" eb="4">
      <t>カ</t>
    </rPh>
    <rPh sb="8" eb="10">
      <t>モジ</t>
    </rPh>
    <rPh sb="11" eb="13">
      <t>ハイレツ</t>
    </rPh>
    <rPh sb="19" eb="21">
      <t>リカイ</t>
    </rPh>
    <phoneticPr fontId="1"/>
  </si>
  <si>
    <t>「ふるまひ」を現代仮名遣いに直す</t>
    <rPh sb="7" eb="9">
      <t>ゲンダイ</t>
    </rPh>
    <rPh sb="9" eb="11">
      <t>カナ</t>
    </rPh>
    <rPh sb="11" eb="12">
      <t>ヅカ</t>
    </rPh>
    <rPh sb="14" eb="15">
      <t>ナオ</t>
    </rPh>
    <phoneticPr fontId="1"/>
  </si>
  <si>
    <t>歴史的仮名遣いを現代仮名遣いに直して読む</t>
    <rPh sb="0" eb="3">
      <t>レキシテキ</t>
    </rPh>
    <rPh sb="3" eb="5">
      <t>カナ</t>
    </rPh>
    <rPh sb="5" eb="6">
      <t>ヅカ</t>
    </rPh>
    <rPh sb="8" eb="10">
      <t>ゲンダイ</t>
    </rPh>
    <rPh sb="10" eb="12">
      <t>カナ</t>
    </rPh>
    <rPh sb="12" eb="13">
      <t>ヅカ</t>
    </rPh>
    <rPh sb="15" eb="16">
      <t>ナオ</t>
    </rPh>
    <rPh sb="18" eb="19">
      <t>ヨ</t>
    </rPh>
    <phoneticPr fontId="1"/>
  </si>
  <si>
    <t>「かへりき」の現代語訳として適切なものを選ぶ</t>
    <rPh sb="7" eb="10">
      <t>ゲンダイゴ</t>
    </rPh>
    <rPh sb="10" eb="11">
      <t>ヤク</t>
    </rPh>
    <rPh sb="14" eb="16">
      <t>テキセツ</t>
    </rPh>
    <phoneticPr fontId="1"/>
  </si>
  <si>
    <t>場面における父の言葉として適切なものを選ぶ</t>
    <rPh sb="0" eb="2">
      <t>バメン</t>
    </rPh>
    <rPh sb="6" eb="7">
      <t>チチ</t>
    </rPh>
    <rPh sb="8" eb="10">
      <t>コトバ</t>
    </rPh>
    <rPh sb="13" eb="15">
      <t>テキセツ</t>
    </rPh>
    <phoneticPr fontId="1"/>
  </si>
  <si>
    <t>目的に応じて文章を要約する</t>
    <rPh sb="0" eb="2">
      <t>モクテキ</t>
    </rPh>
    <rPh sb="3" eb="4">
      <t>オウ</t>
    </rPh>
    <rPh sb="6" eb="8">
      <t>ブンショウ</t>
    </rPh>
    <rPh sb="9" eb="11">
      <t>ヨウヤク</t>
    </rPh>
    <phoneticPr fontId="1"/>
  </si>
  <si>
    <t>根拠を明確にして自分の考えを書く</t>
    <rPh sb="0" eb="2">
      <t>コンキョ</t>
    </rPh>
    <rPh sb="3" eb="5">
      <t>メイカク</t>
    </rPh>
    <rPh sb="8" eb="10">
      <t>ジブン</t>
    </rPh>
    <rPh sb="11" eb="12">
      <t>カンガ</t>
    </rPh>
    <rPh sb="14" eb="15">
      <t>カ</t>
    </rPh>
    <phoneticPr fontId="1"/>
  </si>
  <si>
    <t>あいさつをする時の応答として適切な文を選ぶ</t>
    <rPh sb="7" eb="8">
      <t>トキ</t>
    </rPh>
    <rPh sb="9" eb="11">
      <t>オウトウ</t>
    </rPh>
    <rPh sb="14" eb="16">
      <t>テキセツ</t>
    </rPh>
    <rPh sb="17" eb="18">
      <t>ブン</t>
    </rPh>
    <rPh sb="19" eb="20">
      <t>エラ</t>
    </rPh>
    <phoneticPr fontId="1"/>
  </si>
  <si>
    <t>相手の意見に同意する時の応答として適切な文を選ぶ</t>
    <rPh sb="0" eb="1">
      <t>アイテ</t>
    </rPh>
    <rPh sb="1" eb="3">
      <t>イケン</t>
    </rPh>
    <rPh sb="4" eb="6">
      <t>ドウイ</t>
    </rPh>
    <rPh sb="9" eb="10">
      <t>トキ</t>
    </rPh>
    <phoneticPr fontId="1"/>
  </si>
  <si>
    <t>テニスをする場所を聞かれた時の応答として適切な文を選ぶ</t>
    <rPh sb="5" eb="7">
      <t>バショ</t>
    </rPh>
    <rPh sb="8" eb="9">
      <t>キ</t>
    </rPh>
    <rPh sb="12" eb="13">
      <t>トキ</t>
    </rPh>
    <phoneticPr fontId="1"/>
  </si>
  <si>
    <t>適切なbe動詞（is）を選ぶ</t>
    <rPh sb="0" eb="2">
      <t>テキセツ</t>
    </rPh>
    <rPh sb="5" eb="7">
      <t>ドウシ</t>
    </rPh>
    <rPh sb="12" eb="13">
      <t>エラ</t>
    </rPh>
    <phoneticPr fontId="1"/>
  </si>
  <si>
    <t>木曜日の開館時間として適切なものを選ぶ</t>
    <rPh sb="0" eb="3">
      <t>モクヨウビ</t>
    </rPh>
    <rPh sb="4" eb="8">
      <t>カイカンジカン</t>
    </rPh>
    <rPh sb="11" eb="13">
      <t>テキセツ</t>
    </rPh>
    <rPh sb="17" eb="18">
      <t>エラ</t>
    </rPh>
    <phoneticPr fontId="1"/>
  </si>
  <si>
    <t>水曜日の最高気温がわかっているときに，金曜日の最高気温として正しいものを選ぶ</t>
    <rPh sb="0" eb="3">
      <t>スイヨウビ</t>
    </rPh>
    <rPh sb="3" eb="5">
      <t>サイコウ</t>
    </rPh>
    <rPh sb="5" eb="7">
      <t>キオン</t>
    </rPh>
    <rPh sb="19" eb="22">
      <t>キンヨウビ</t>
    </rPh>
    <rPh sb="23" eb="25">
      <t>サイコウ</t>
    </rPh>
    <rPh sb="25" eb="27">
      <t>キオン</t>
    </rPh>
    <rPh sb="30" eb="31">
      <t>タダ</t>
    </rPh>
    <rPh sb="36" eb="37">
      <t>エラ</t>
    </rPh>
    <phoneticPr fontId="1"/>
  </si>
  <si>
    <t>碁石が100個のときに余りがないように正三角形を作ることができるかどうかを選び，その理由を説明する</t>
    <rPh sb="0" eb="2">
      <t>ゴイシ</t>
    </rPh>
    <rPh sb="6" eb="7">
      <t>コ</t>
    </rPh>
    <rPh sb="11" eb="12">
      <t>アマ</t>
    </rPh>
    <rPh sb="19" eb="20">
      <t>セイ</t>
    </rPh>
    <rPh sb="20" eb="23">
      <t>サンカクケイ</t>
    </rPh>
    <rPh sb="24" eb="25">
      <t>ツク</t>
    </rPh>
    <rPh sb="37" eb="38">
      <t>エラ</t>
    </rPh>
    <rPh sb="42" eb="44">
      <t>リユウ</t>
    </rPh>
    <rPh sb="45" eb="47">
      <t>セツメイ</t>
    </rPh>
    <phoneticPr fontId="1"/>
  </si>
  <si>
    <t>■以下の集計値は，１月14日に実施した調査の結果を集計した値である。</t>
    <rPh sb="1" eb="3">
      <t>いか</t>
    </rPh>
    <rPh sb="4" eb="6">
      <t>しゅうけい</t>
    </rPh>
    <rPh sb="6" eb="7">
      <t>ち</t>
    </rPh>
    <rPh sb="10" eb="11">
      <t>がつ</t>
    </rPh>
    <rPh sb="13" eb="14">
      <t>にち</t>
    </rPh>
    <rPh sb="15" eb="17">
      <t>じっし</t>
    </rPh>
    <rPh sb="19" eb="21">
      <t>ちょうさ</t>
    </rPh>
    <rPh sb="22" eb="24">
      <t>けっか</t>
    </rPh>
    <rPh sb="25" eb="27">
      <t>しゅうけい</t>
    </rPh>
    <rPh sb="29" eb="30">
      <t>あたい</t>
    </rPh>
    <phoneticPr fontId="5" type="Hiragana" alignment="center"/>
  </si>
  <si>
    <t>学習指導要領
との関連</t>
    <rPh sb="0" eb="2">
      <t>ガクシュウ</t>
    </rPh>
    <rPh sb="2" eb="4">
      <t>シドウ</t>
    </rPh>
    <rPh sb="4" eb="6">
      <t>ヨウリョウ</t>
    </rPh>
    <rPh sb="9" eb="11">
      <t>カンレン</t>
    </rPh>
    <phoneticPr fontId="1"/>
  </si>
  <si>
    <t>-</t>
    <phoneticPr fontId="5" type="Hiragana" alignment="center"/>
  </si>
  <si>
    <t>問題番号</t>
    <rPh sb="0" eb="2">
      <t>モンダイ</t>
    </rPh>
    <rPh sb="2" eb="4">
      <t>バンゴウ</t>
    </rPh>
    <phoneticPr fontId="1"/>
  </si>
  <si>
    <t>問題の概要</t>
    <rPh sb="0" eb="2">
      <t>モンダイ</t>
    </rPh>
    <rPh sb="3" eb="5">
      <t>ガイヨウ</t>
    </rPh>
    <phoneticPr fontId="1"/>
  </si>
  <si>
    <t>一ア</t>
    <rPh sb="0" eb="1">
      <t>いち</t>
    </rPh>
    <phoneticPr fontId="5" type="Hiragana" alignment="center"/>
  </si>
  <si>
    <t>一イ</t>
    <rPh sb="0" eb="1">
      <t>いち</t>
    </rPh>
    <phoneticPr fontId="5" type="Hiragana" alignment="center"/>
  </si>
  <si>
    <t>一ウ</t>
    <rPh sb="0" eb="1">
      <t>イチ</t>
    </rPh>
    <phoneticPr fontId="1"/>
  </si>
  <si>
    <t>二</t>
    <rPh sb="0" eb="1">
      <t>２</t>
    </rPh>
    <phoneticPr fontId="1"/>
  </si>
  <si>
    <t>三</t>
    <rPh sb="0" eb="1">
      <t>３</t>
    </rPh>
    <phoneticPr fontId="1"/>
  </si>
  <si>
    <t>四</t>
    <rPh sb="0" eb="1">
      <t>４</t>
    </rPh>
    <phoneticPr fontId="1"/>
  </si>
  <si>
    <t>五</t>
    <rPh sb="0" eb="1">
      <t>ゴ</t>
    </rPh>
    <phoneticPr fontId="1"/>
  </si>
  <si>
    <t>登場人物の描写に注意して読み，内容を理解する</t>
    <rPh sb="0" eb="2">
      <t>トウジョウ</t>
    </rPh>
    <rPh sb="2" eb="4">
      <t>ジンブツ</t>
    </rPh>
    <rPh sb="5" eb="7">
      <t>ビョウシャ</t>
    </rPh>
    <rPh sb="8" eb="10">
      <t>チュウイ</t>
    </rPh>
    <rPh sb="12" eb="13">
      <t>ヨ</t>
    </rPh>
    <rPh sb="15" eb="17">
      <t>ナイヨウ</t>
    </rPh>
    <rPh sb="18" eb="20">
      <t>リカイ</t>
    </rPh>
    <phoneticPr fontId="1"/>
  </si>
  <si>
    <t>六</t>
    <rPh sb="0" eb="1">
      <t>ロク</t>
    </rPh>
    <phoneticPr fontId="1"/>
  </si>
  <si>
    <t>七</t>
    <rPh sb="0" eb="1">
      <t>ナナ</t>
    </rPh>
    <phoneticPr fontId="1"/>
  </si>
  <si>
    <t>一ア</t>
    <rPh sb="0" eb="1">
      <t>１</t>
    </rPh>
    <phoneticPr fontId="1"/>
  </si>
  <si>
    <t>一イ</t>
    <rPh sb="0" eb="1">
      <t>１</t>
    </rPh>
    <phoneticPr fontId="1"/>
  </si>
  <si>
    <t>一ウ</t>
    <rPh sb="0" eb="1">
      <t>１</t>
    </rPh>
    <phoneticPr fontId="1"/>
  </si>
  <si>
    <t>五</t>
    <rPh sb="0" eb="1">
      <t>５</t>
    </rPh>
    <phoneticPr fontId="1"/>
  </si>
  <si>
    <t>六</t>
    <rPh sb="0" eb="1">
      <t>６</t>
    </rPh>
    <phoneticPr fontId="1"/>
  </si>
  <si>
    <t>本文中の図④，図⑤に当てはまる図として適切なものを選ぶ</t>
    <rPh sb="0" eb="2">
      <t>ホンブン</t>
    </rPh>
    <rPh sb="2" eb="3">
      <t>チュウ</t>
    </rPh>
    <rPh sb="4" eb="5">
      <t>ズ</t>
    </rPh>
    <rPh sb="7" eb="8">
      <t>ズ</t>
    </rPh>
    <rPh sb="10" eb="11">
      <t>ア</t>
    </rPh>
    <rPh sb="15" eb="16">
      <t>ズ</t>
    </rPh>
    <rPh sb="19" eb="21">
      <t>テキセツ</t>
    </rPh>
    <phoneticPr fontId="1"/>
  </si>
  <si>
    <t>七</t>
    <rPh sb="0" eb="1">
      <t>７</t>
    </rPh>
    <phoneticPr fontId="1"/>
  </si>
  <si>
    <t>八</t>
    <rPh sb="0" eb="1">
      <t>８</t>
    </rPh>
    <phoneticPr fontId="1"/>
  </si>
  <si>
    <t>伝えたい事柄について自分の考えを，根拠を明確にして書く</t>
    <rPh sb="0" eb="1">
      <t>ツタ</t>
    </rPh>
    <rPh sb="4" eb="6">
      <t>コトガラ</t>
    </rPh>
    <rPh sb="10" eb="12">
      <t>ジブン</t>
    </rPh>
    <rPh sb="13" eb="14">
      <t>カンガ</t>
    </rPh>
    <rPh sb="17" eb="19">
      <t>コンキョ</t>
    </rPh>
    <rPh sb="20" eb="22">
      <t>メイカク</t>
    </rPh>
    <rPh sb="25" eb="26">
      <t>カ</t>
    </rPh>
    <phoneticPr fontId="1"/>
  </si>
  <si>
    <t>一</t>
    <rPh sb="0" eb="1">
      <t>１</t>
    </rPh>
    <phoneticPr fontId="1"/>
  </si>
  <si>
    <t>題材をもとにして，話す内容をつくる</t>
    <rPh sb="0" eb="2">
      <t>だいざい</t>
    </rPh>
    <rPh sb="9" eb="10">
      <t>はな</t>
    </rPh>
    <rPh sb="11" eb="13">
      <t>ないよう</t>
    </rPh>
    <phoneticPr fontId="5" type="Hiragana" alignment="center"/>
  </si>
  <si>
    <t>三</t>
    <rPh sb="0" eb="1">
      <t>サン</t>
    </rPh>
    <phoneticPr fontId="1"/>
  </si>
  <si>
    <t>相手に分かりやすく話すための工夫をする</t>
    <rPh sb="9" eb="10">
      <t>はな</t>
    </rPh>
    <rPh sb="14" eb="16">
      <t>くふう</t>
    </rPh>
    <phoneticPr fontId="5" type="Hiragana" alignment="center"/>
  </si>
  <si>
    <t>四</t>
    <rPh sb="0" eb="1">
      <t>ヨン</t>
    </rPh>
    <phoneticPr fontId="1"/>
  </si>
  <si>
    <t>一</t>
    <rPh sb="0" eb="1">
      <t>いち</t>
    </rPh>
    <phoneticPr fontId="5" type="Hiragana" alignment="center"/>
  </si>
  <si>
    <t>二</t>
    <rPh sb="0" eb="1">
      <t>に</t>
    </rPh>
    <phoneticPr fontId="5" type="Hiragana" alignment="center"/>
  </si>
  <si>
    <t>「書付」の他の言い方として適切なものを選ぶ</t>
    <rPh sb="1" eb="3">
      <t>カキツケ</t>
    </rPh>
    <rPh sb="5" eb="6">
      <t>ホカ</t>
    </rPh>
    <rPh sb="7" eb="8">
      <t>イ</t>
    </rPh>
    <rPh sb="9" eb="10">
      <t>カタ</t>
    </rPh>
    <rPh sb="13" eb="15">
      <t>テキセツ</t>
    </rPh>
    <phoneticPr fontId="1"/>
  </si>
  <si>
    <t>三</t>
    <rPh sb="0" eb="1">
      <t>さん</t>
    </rPh>
    <phoneticPr fontId="5" type="Hiragana" alignment="center"/>
  </si>
  <si>
    <t>五</t>
    <rPh sb="0" eb="1">
      <t>ご</t>
    </rPh>
    <phoneticPr fontId="5" type="Hiragana" alignment="center"/>
  </si>
  <si>
    <t>三枚目に入れるイラストを選び，選んだ理由を書く</t>
  </si>
  <si>
    <t>-</t>
    <phoneticPr fontId="1"/>
  </si>
  <si>
    <r>
      <rPr>
        <sz val="6"/>
        <rFont val="Times New Roman"/>
        <family val="1"/>
      </rPr>
      <t>1</t>
    </r>
    <r>
      <rPr>
        <sz val="6"/>
        <rFont val="ＭＳ Ｐゴシック"/>
        <family val="3"/>
        <charset val="128"/>
      </rPr>
      <t>，－</t>
    </r>
    <r>
      <rPr>
        <sz val="6"/>
        <rFont val="Times New Roman"/>
        <family val="1"/>
      </rPr>
      <t>2</t>
    </r>
    <r>
      <rPr>
        <sz val="6"/>
        <rFont val="ＭＳ Ｐゴシック"/>
        <family val="3"/>
        <charset val="128"/>
      </rPr>
      <t>，－</t>
    </r>
    <r>
      <rPr>
        <sz val="6"/>
        <rFont val="Times New Roman"/>
        <family val="1"/>
      </rPr>
      <t>3</t>
    </r>
    <r>
      <rPr>
        <sz val="6"/>
        <rFont val="ＭＳ Ｐゴシック"/>
        <family val="3"/>
        <charset val="128"/>
      </rPr>
      <t>，</t>
    </r>
    <r>
      <rPr>
        <sz val="6"/>
        <rFont val="Times New Roman"/>
        <family val="1"/>
      </rPr>
      <t>0</t>
    </r>
    <r>
      <rPr>
        <sz val="6"/>
        <rFont val="ＭＳ Ｐゴシック"/>
        <family val="3"/>
        <charset val="128"/>
      </rPr>
      <t>のうちから，一番小さい数を選ぶ</t>
    </r>
    <rPh sb="15" eb="17">
      <t>イチバン</t>
    </rPh>
    <rPh sb="17" eb="18">
      <t>チイ</t>
    </rPh>
    <rPh sb="20" eb="21">
      <t>カズ</t>
    </rPh>
    <rPh sb="22" eb="23">
      <t>エラ</t>
    </rPh>
    <phoneticPr fontId="1"/>
  </si>
  <si>
    <t>（２）</t>
  </si>
  <si>
    <r>
      <t>－</t>
    </r>
    <r>
      <rPr>
        <sz val="6"/>
        <rFont val="Times New Roman"/>
        <family val="1"/>
      </rPr>
      <t>4</t>
    </r>
    <r>
      <rPr>
        <sz val="6"/>
        <rFont val="ＭＳ Ｐゴシック"/>
        <family val="3"/>
        <charset val="128"/>
      </rPr>
      <t>－</t>
    </r>
    <r>
      <rPr>
        <sz val="6"/>
        <rFont val="Times New Roman"/>
        <family val="1"/>
      </rPr>
      <t>(</t>
    </r>
    <r>
      <rPr>
        <sz val="6"/>
        <rFont val="ＭＳ Ｐゴシック"/>
        <family val="3"/>
        <charset val="128"/>
      </rPr>
      <t>－</t>
    </r>
    <r>
      <rPr>
        <sz val="6"/>
        <rFont val="Times New Roman"/>
        <family val="1"/>
      </rPr>
      <t>7)</t>
    </r>
    <r>
      <rPr>
        <sz val="6"/>
        <rFont val="ＭＳ Ｐゴシック"/>
        <family val="3"/>
        <charset val="128"/>
      </rPr>
      <t>を計算する</t>
    </r>
    <rPh sb="8" eb="10">
      <t>ケイサン</t>
    </rPh>
    <phoneticPr fontId="1"/>
  </si>
  <si>
    <t>負の数の四則計算ができる</t>
    <rPh sb="1" eb="2">
      <t>カズ</t>
    </rPh>
    <rPh sb="3" eb="5">
      <t>シソク</t>
    </rPh>
    <rPh sb="5" eb="7">
      <t>ケイサン</t>
    </rPh>
    <phoneticPr fontId="1"/>
  </si>
  <si>
    <t>（３）</t>
  </si>
  <si>
    <t>（４）</t>
  </si>
  <si>
    <r>
      <rPr>
        <sz val="6"/>
        <rFont val="Times New Roman"/>
        <family val="1"/>
      </rPr>
      <t>(</t>
    </r>
    <r>
      <rPr>
        <sz val="6"/>
        <rFont val="ＭＳ Ｐゴシック"/>
        <family val="3"/>
        <charset val="128"/>
      </rPr>
      <t>－</t>
    </r>
    <r>
      <rPr>
        <sz val="6"/>
        <rFont val="Times New Roman"/>
        <family val="1"/>
      </rPr>
      <t>5)²</t>
    </r>
    <r>
      <rPr>
        <sz val="6"/>
        <rFont val="ＭＳ Ｐゴシック"/>
        <family val="3"/>
        <charset val="128"/>
      </rPr>
      <t>の計算方法として正しいものを選ぶ</t>
    </r>
    <rPh sb="5" eb="7">
      <t>ケイサン</t>
    </rPh>
    <rPh sb="7" eb="9">
      <t>ホウホウ</t>
    </rPh>
    <rPh sb="13" eb="14">
      <t>タダ</t>
    </rPh>
    <rPh sb="18" eb="19">
      <t>エラ</t>
    </rPh>
    <phoneticPr fontId="1"/>
  </si>
  <si>
    <t>（５）</t>
  </si>
  <si>
    <r>
      <rPr>
        <i/>
        <sz val="6"/>
        <rFont val="Times New Roman"/>
        <family val="1"/>
      </rPr>
      <t>a</t>
    </r>
    <r>
      <rPr>
        <sz val="6"/>
        <rFont val="ＭＳ Ｐゴシック"/>
        <family val="3"/>
        <charset val="128"/>
      </rPr>
      <t>が負のとき，計算結果が負の数にならないことがある文字式として正しいものを選ぶ</t>
    </r>
    <rPh sb="2" eb="3">
      <t>フ</t>
    </rPh>
    <rPh sb="7" eb="9">
      <t>ケイサン</t>
    </rPh>
    <rPh sb="9" eb="11">
      <t>ケッカ</t>
    </rPh>
    <rPh sb="13" eb="14">
      <t>カズ</t>
    </rPh>
    <rPh sb="25" eb="27">
      <t>モジ</t>
    </rPh>
    <rPh sb="27" eb="28">
      <t>シキ</t>
    </rPh>
    <rPh sb="31" eb="32">
      <t>タダ</t>
    </rPh>
    <phoneticPr fontId="1"/>
  </si>
  <si>
    <t>（６）</t>
  </si>
  <si>
    <r>
      <rPr>
        <i/>
        <sz val="6"/>
        <rFont val="Times New Roman"/>
        <family val="1"/>
      </rPr>
      <t>x</t>
    </r>
    <r>
      <rPr>
        <sz val="6"/>
        <rFont val="Times New Roman"/>
        <family val="1"/>
      </rPr>
      <t>×2÷3+6</t>
    </r>
    <r>
      <rPr>
        <sz val="6"/>
        <rFont val="ＭＳ Ｐゴシック"/>
        <family val="3"/>
        <charset val="128"/>
      </rPr>
      <t>を，文字を用いた式の表し方にしたがって書く</t>
    </r>
    <rPh sb="9" eb="11">
      <t>モジ</t>
    </rPh>
    <rPh sb="12" eb="13">
      <t>モチ</t>
    </rPh>
    <rPh sb="15" eb="16">
      <t>シキ</t>
    </rPh>
    <rPh sb="17" eb="18">
      <t>アラワ</t>
    </rPh>
    <rPh sb="19" eb="20">
      <t>カタ</t>
    </rPh>
    <rPh sb="26" eb="27">
      <t>カ</t>
    </rPh>
    <phoneticPr fontId="1"/>
  </si>
  <si>
    <r>
      <t>「1箱150円のチョコレートを</t>
    </r>
    <r>
      <rPr>
        <i/>
        <sz val="6"/>
        <rFont val="Times New Roman"/>
        <family val="1"/>
      </rPr>
      <t>x</t>
    </r>
    <r>
      <rPr>
        <sz val="6"/>
        <rFont val="ＭＳ Ｐゴシック"/>
        <family val="3"/>
        <charset val="128"/>
      </rPr>
      <t>箱買って，1000円はらったときのおつりは</t>
    </r>
    <r>
      <rPr>
        <i/>
        <sz val="6"/>
        <rFont val="Times New Roman"/>
        <family val="1"/>
      </rPr>
      <t>y</t>
    </r>
    <r>
      <rPr>
        <sz val="6"/>
        <rFont val="ＭＳ Ｐゴシック"/>
        <family val="3"/>
        <charset val="128"/>
      </rPr>
      <t>円」という数量の関係を表した式として正しいものを選ぶ</t>
    </r>
    <rPh sb="2" eb="3">
      <t>ハコ</t>
    </rPh>
    <rPh sb="6" eb="7">
      <t>エン</t>
    </rPh>
    <rPh sb="16" eb="17">
      <t>ハコ</t>
    </rPh>
    <rPh sb="17" eb="18">
      <t>カ</t>
    </rPh>
    <rPh sb="25" eb="26">
      <t>エン</t>
    </rPh>
    <rPh sb="38" eb="39">
      <t>エン</t>
    </rPh>
    <rPh sb="43" eb="45">
      <t>スウリョウ</t>
    </rPh>
    <rPh sb="46" eb="48">
      <t>カンケイ</t>
    </rPh>
    <rPh sb="49" eb="50">
      <t>アラワ</t>
    </rPh>
    <rPh sb="52" eb="53">
      <t>シキ</t>
    </rPh>
    <rPh sb="56" eb="57">
      <t>タダ</t>
    </rPh>
    <rPh sb="62" eb="63">
      <t>エラ</t>
    </rPh>
    <phoneticPr fontId="1"/>
  </si>
  <si>
    <r>
      <rPr>
        <i/>
        <sz val="6"/>
        <rFont val="Times New Roman"/>
        <family val="1"/>
      </rPr>
      <t>y</t>
    </r>
    <r>
      <rPr>
        <sz val="6"/>
        <rFont val="ＭＳ Ｐゴシック"/>
        <family val="3"/>
        <charset val="128"/>
      </rPr>
      <t>が</t>
    </r>
    <r>
      <rPr>
        <i/>
        <sz val="6"/>
        <rFont val="Times New Roman"/>
        <family val="1"/>
      </rPr>
      <t>x</t>
    </r>
    <r>
      <rPr>
        <sz val="6"/>
        <rFont val="ＭＳ Ｐゴシック"/>
        <family val="3"/>
        <charset val="128"/>
      </rPr>
      <t>の関数ではない事象を選ぶ</t>
    </r>
    <rPh sb="4" eb="6">
      <t>カンスウ</t>
    </rPh>
    <rPh sb="10" eb="12">
      <t>ジショウ</t>
    </rPh>
    <rPh sb="13" eb="14">
      <t>エラ</t>
    </rPh>
    <phoneticPr fontId="1"/>
  </si>
  <si>
    <r>
      <t>比例のグラフに</t>
    </r>
    <r>
      <rPr>
        <i/>
        <sz val="6"/>
        <rFont val="Times New Roman"/>
        <family val="1"/>
      </rPr>
      <t>x</t>
    </r>
    <r>
      <rPr>
        <sz val="6"/>
        <rFont val="ＭＳ Ｐゴシック"/>
        <family val="3"/>
        <charset val="128"/>
      </rPr>
      <t>の変域－</t>
    </r>
    <r>
      <rPr>
        <sz val="6"/>
        <rFont val="Times New Roman"/>
        <family val="1"/>
      </rPr>
      <t>1</t>
    </r>
    <r>
      <rPr>
        <sz val="6"/>
        <rFont val="ＭＳ Ｐゴシック"/>
        <family val="3"/>
        <charset val="128"/>
      </rPr>
      <t>≦</t>
    </r>
    <r>
      <rPr>
        <i/>
        <sz val="6"/>
        <rFont val="Times New Roman"/>
        <family val="1"/>
      </rPr>
      <t>x</t>
    </r>
    <r>
      <rPr>
        <sz val="6"/>
        <rFont val="ＭＳ Ｐゴシック"/>
        <family val="3"/>
        <charset val="128"/>
      </rPr>
      <t>≦</t>
    </r>
    <r>
      <rPr>
        <sz val="6"/>
        <rFont val="Times New Roman"/>
        <family val="1"/>
      </rPr>
      <t>2</t>
    </r>
    <r>
      <rPr>
        <sz val="6"/>
        <rFont val="ＭＳ Ｐゴシック"/>
        <family val="3"/>
        <charset val="128"/>
      </rPr>
      <t>に対応する部分を線でかく</t>
    </r>
    <rPh sb="0" eb="2">
      <t>ヒレイ</t>
    </rPh>
    <rPh sb="9" eb="11">
      <t>ヘンイキ</t>
    </rPh>
    <rPh sb="18" eb="20">
      <t>タイオウ</t>
    </rPh>
    <rPh sb="22" eb="24">
      <t>ブブン</t>
    </rPh>
    <rPh sb="25" eb="26">
      <t>セン</t>
    </rPh>
    <phoneticPr fontId="1"/>
  </si>
  <si>
    <r>
      <rPr>
        <sz val="6"/>
        <rFont val="Times New Roman"/>
        <family val="1"/>
      </rPr>
      <t>(</t>
    </r>
    <r>
      <rPr>
        <sz val="6"/>
        <rFont val="ＭＳ Ｐゴシック"/>
        <family val="3"/>
        <charset val="128"/>
      </rPr>
      <t>－</t>
    </r>
    <r>
      <rPr>
        <sz val="6"/>
        <rFont val="Times New Roman"/>
        <family val="1"/>
      </rPr>
      <t>2</t>
    </r>
    <r>
      <rPr>
        <sz val="6"/>
        <rFont val="ＭＳ Ｐゴシック"/>
        <family val="3"/>
        <charset val="128"/>
      </rPr>
      <t>，</t>
    </r>
    <r>
      <rPr>
        <sz val="6"/>
        <rFont val="Times New Roman"/>
        <family val="1"/>
      </rPr>
      <t>2)</t>
    </r>
    <r>
      <rPr>
        <sz val="6"/>
        <rFont val="ＭＳ Ｐゴシック"/>
        <family val="3"/>
        <charset val="128"/>
      </rPr>
      <t>の位置を座標平面上に表す</t>
    </r>
    <rPh sb="6" eb="8">
      <t>イチ</t>
    </rPh>
    <rPh sb="9" eb="11">
      <t>ザヒョウ</t>
    </rPh>
    <rPh sb="11" eb="13">
      <t>ヘイメン</t>
    </rPh>
    <rPh sb="13" eb="14">
      <t>ジョウ</t>
    </rPh>
    <rPh sb="15" eb="16">
      <t>アラワ</t>
    </rPh>
    <phoneticPr fontId="1"/>
  </si>
  <si>
    <r>
      <rPr>
        <sz val="6"/>
        <rFont val="Times New Roman"/>
        <family val="1"/>
      </rPr>
      <t>30</t>
    </r>
    <r>
      <rPr>
        <sz val="6"/>
        <rFont val="ＭＳ Ｐゴシック"/>
        <family val="3"/>
        <charset val="128"/>
      </rPr>
      <t>°</t>
    </r>
    <r>
      <rPr>
        <sz val="6"/>
        <rFont val="ＭＳ Ｐゴシック"/>
        <family val="3"/>
        <charset val="128"/>
      </rPr>
      <t>の角を作図する方法として正しいものをすべて選ぶ</t>
    </r>
    <rPh sb="3" eb="4">
      <t>カク</t>
    </rPh>
    <rPh sb="6" eb="8">
      <t>サクズ</t>
    </rPh>
    <rPh sb="9" eb="11">
      <t>ホウホウ</t>
    </rPh>
    <rPh sb="14" eb="15">
      <t>タダ</t>
    </rPh>
    <rPh sb="20" eb="21">
      <t>エラ</t>
    </rPh>
    <phoneticPr fontId="1"/>
  </si>
  <si>
    <r>
      <rPr>
        <sz val="6"/>
        <rFont val="Times New Roman"/>
        <family val="1"/>
      </rPr>
      <t>30°</t>
    </r>
    <r>
      <rPr>
        <sz val="6"/>
        <rFont val="ＭＳ Ｐゴシック"/>
        <family val="3"/>
        <charset val="128"/>
      </rPr>
      <t>，</t>
    </r>
    <r>
      <rPr>
        <sz val="6"/>
        <rFont val="Times New Roman"/>
        <family val="1"/>
      </rPr>
      <t>90°</t>
    </r>
    <r>
      <rPr>
        <sz val="6"/>
        <rFont val="ＭＳ Ｐゴシック"/>
        <family val="3"/>
        <charset val="128"/>
      </rPr>
      <t>，</t>
    </r>
    <r>
      <rPr>
        <sz val="6"/>
        <rFont val="Times New Roman"/>
        <family val="1"/>
      </rPr>
      <t>60°</t>
    </r>
    <r>
      <rPr>
        <sz val="6"/>
        <rFont val="ＭＳ Ｐゴシック"/>
        <family val="3"/>
        <charset val="128"/>
      </rPr>
      <t>の三角形を回転移動したとき，回転角の大きさとして正しいものを選ぶ</t>
    </r>
    <rPh sb="12" eb="15">
      <t>サンカッケイ</t>
    </rPh>
    <rPh sb="16" eb="18">
      <t>カイテン</t>
    </rPh>
    <rPh sb="18" eb="20">
      <t>イドウ</t>
    </rPh>
    <rPh sb="25" eb="27">
      <t>カイテン</t>
    </rPh>
    <rPh sb="27" eb="28">
      <t>カク</t>
    </rPh>
    <rPh sb="29" eb="30">
      <t>オオ</t>
    </rPh>
    <rPh sb="35" eb="36">
      <t>タダ</t>
    </rPh>
    <rPh sb="41" eb="42">
      <t>エラ</t>
    </rPh>
    <phoneticPr fontId="1"/>
  </si>
  <si>
    <r>
      <t xml:space="preserve">式 </t>
    </r>
    <r>
      <rPr>
        <sz val="6"/>
        <rFont val="Times New Roman"/>
        <family val="1"/>
      </rPr>
      <t>3</t>
    </r>
    <r>
      <rPr>
        <sz val="6"/>
        <rFont val="ＭＳ Ｐゴシック"/>
        <family val="3"/>
        <charset val="128"/>
      </rPr>
      <t>（</t>
    </r>
    <r>
      <rPr>
        <i/>
        <sz val="6"/>
        <rFont val="Times New Roman"/>
        <family val="1"/>
      </rPr>
      <t>n</t>
    </r>
    <r>
      <rPr>
        <sz val="6"/>
        <rFont val="ＭＳ Ｐゴシック"/>
        <family val="3"/>
        <charset val="128"/>
      </rPr>
      <t>－</t>
    </r>
    <r>
      <rPr>
        <sz val="6"/>
        <rFont val="Times New Roman"/>
        <family val="1"/>
      </rPr>
      <t>1)</t>
    </r>
    <r>
      <rPr>
        <sz val="6"/>
        <rFont val="ＭＳ Ｐゴシック"/>
        <family val="3"/>
        <charset val="128"/>
      </rPr>
      <t>に対応する囲み方をかく</t>
    </r>
    <rPh sb="0" eb="1">
      <t>シキ</t>
    </rPh>
    <rPh sb="9" eb="11">
      <t>タイオウ</t>
    </rPh>
    <rPh sb="13" eb="14">
      <t>カコ</t>
    </rPh>
    <rPh sb="15" eb="16">
      <t>カタ</t>
    </rPh>
    <phoneticPr fontId="1"/>
  </si>
  <si>
    <t>平行移動させたときにぴったりと重なる図形の個数を選ぶ</t>
    <rPh sb="24" eb="25">
      <t>エラ</t>
    </rPh>
    <phoneticPr fontId="1"/>
  </si>
  <si>
    <t>-</t>
    <phoneticPr fontId="1"/>
  </si>
  <si>
    <t>時間についての会話を聞き，適切なイラストを選ぶ</t>
    <rPh sb="0" eb="2">
      <t>ジカン</t>
    </rPh>
    <rPh sb="7" eb="9">
      <t>カイワ</t>
    </rPh>
    <rPh sb="10" eb="11">
      <t>キ</t>
    </rPh>
    <rPh sb="13" eb="15">
      <t>テキセツ</t>
    </rPh>
    <rPh sb="21" eb="22">
      <t>エラ</t>
    </rPh>
    <phoneticPr fontId="1"/>
  </si>
  <si>
    <t>短い会話を聞き，内容を理解している</t>
  </si>
  <si>
    <t>好きなスポーツについての会話を聞き，適切なイラストを選ぶ</t>
    <rPh sb="0" eb="1">
      <t>ス</t>
    </rPh>
    <rPh sb="11" eb="13">
      <t>カイワ</t>
    </rPh>
    <rPh sb="15" eb="16">
      <t>キ</t>
    </rPh>
    <phoneticPr fontId="1"/>
  </si>
  <si>
    <t>本がある場所についての会話を聞き，適切なイラストを選ぶ</t>
    <rPh sb="4" eb="6">
      <t>バショ</t>
    </rPh>
    <rPh sb="11" eb="13">
      <t>カイワ</t>
    </rPh>
    <rPh sb="14" eb="15">
      <t>キ</t>
    </rPh>
    <phoneticPr fontId="1"/>
  </si>
  <si>
    <t>曜日（Tuesday）を聞き取り，適切なものを選ぶ</t>
    <rPh sb="0" eb="2">
      <t>ヨウビ</t>
    </rPh>
    <rPh sb="12" eb="13">
      <t>キ</t>
    </rPh>
    <rPh sb="14" eb="15">
      <t>ト</t>
    </rPh>
    <rPh sb="17" eb="19">
      <t>テキセツ</t>
    </rPh>
    <rPh sb="23" eb="24">
      <t>エラ</t>
    </rPh>
    <phoneticPr fontId="1"/>
  </si>
  <si>
    <t>まとまりのある英文を聞き，内容を理解し要点を適切に把握している</t>
  </si>
  <si>
    <t>人数（twenty）を聞き取り，適切なものを選ぶ</t>
  </si>
  <si>
    <t>楽器名（piano）を聞き取り，適切なものを選ぶ</t>
  </si>
  <si>
    <t>開館案内を読み，その内容を理解している</t>
  </si>
  <si>
    <t>19時でも利用できる曜日として適切なものを選ぶ</t>
    <rPh sb="1" eb="2">
      <t>ジ</t>
    </rPh>
    <rPh sb="2" eb="3">
      <t>ジ</t>
    </rPh>
    <rPh sb="5" eb="7">
      <t>リヨウ</t>
    </rPh>
    <rPh sb="10" eb="12">
      <t>ヨウビ</t>
    </rPh>
    <phoneticPr fontId="1"/>
  </si>
  <si>
    <t>午前中に開館していない曜日を読み取り，適切な曜日（Saturday）を選ぶ</t>
  </si>
  <si>
    <t>開館案内を参考に，会話文の内容を理解している</t>
  </si>
  <si>
    <t>会話文の流れを読み取り，適切な応答文（OK）を選ぶ</t>
  </si>
  <si>
    <t>学習指導要領との関連</t>
    <rPh sb="0" eb="2">
      <t>ガクシュウ</t>
    </rPh>
    <rPh sb="2" eb="4">
      <t>シドウ</t>
    </rPh>
    <rPh sb="4" eb="6">
      <t>ヨウリョウ</t>
    </rPh>
    <rPh sb="8" eb="10">
      <t>カンレン</t>
    </rPh>
    <phoneticPr fontId="1"/>
  </si>
  <si>
    <t>全体</t>
    <rPh sb="0" eb="2">
      <t>ゼンタイ</t>
    </rPh>
    <phoneticPr fontId="1"/>
  </si>
  <si>
    <t>文章中の空欄に当てはまる接続詞として適切なものを選ぶ</t>
    <rPh sb="0" eb="3">
      <t>ブンショウチュウ</t>
    </rPh>
    <rPh sb="4" eb="6">
      <t>クウラン</t>
    </rPh>
    <rPh sb="7" eb="8">
      <t>ア</t>
    </rPh>
    <rPh sb="12" eb="15">
      <t>セツゾクシ</t>
    </rPh>
    <rPh sb="18" eb="20">
      <t>テキセツ</t>
    </rPh>
    <phoneticPr fontId="1"/>
  </si>
  <si>
    <t>（１）</t>
    <phoneticPr fontId="1"/>
  </si>
  <si>
    <t>負の数の累乗の計算の仕方を理解している</t>
    <phoneticPr fontId="1"/>
  </si>
  <si>
    <t>正の数と負の数の意味を理解している</t>
    <phoneticPr fontId="1"/>
  </si>
  <si>
    <t>正の数，負の数を用いて，身の回りの事象を処理することができる</t>
    <phoneticPr fontId="1"/>
  </si>
  <si>
    <t>文脈に即して漢字を正しく書く</t>
    <phoneticPr fontId="5" type="Hiragana" alignment="center"/>
  </si>
  <si>
    <t>漢字を書く（ソ（まって））</t>
    <phoneticPr fontId="5" type="Hiragana" alignment="center"/>
  </si>
  <si>
    <t>漢字を書く（アラ（った））</t>
    <phoneticPr fontId="5" type="Hiragana" alignment="center"/>
  </si>
  <si>
    <t>「みなぎる」の意味として適切なものを選ぶ</t>
    <phoneticPr fontId="5" type="Hiragana" alignment="center"/>
  </si>
  <si>
    <t>「やっぱり」という表現で強調されることとして適切なものを選ぶ</t>
    <phoneticPr fontId="5" type="Hiragana" alignment="center"/>
  </si>
  <si>
    <t>漢字を読む（実際）</t>
    <phoneticPr fontId="5" type="Hiragana" alignment="center"/>
  </si>
  <si>
    <t>文脈に即して漢字を正しく読む</t>
    <phoneticPr fontId="5" type="Hiragana" alignment="center"/>
  </si>
  <si>
    <t>漢字を読む（磁石）</t>
    <phoneticPr fontId="5" type="Hiragana" alignment="center"/>
  </si>
  <si>
    <t>漢字を読む（済（まして））</t>
    <phoneticPr fontId="5" type="Hiragana" alignment="center"/>
  </si>
  <si>
    <t>文章の内容を整理して要旨を捉える</t>
    <phoneticPr fontId="5" type="Hiragana" alignment="center"/>
  </si>
  <si>
    <t>話すことの題材を整理する</t>
    <phoneticPr fontId="5" type="Hiragana" alignment="center"/>
  </si>
  <si>
    <t>「発表の内容」の空欄に入る内容を「まとめノート」を参考にして書く</t>
    <phoneticPr fontId="5" type="Hiragana" alignment="center"/>
  </si>
  <si>
    <t>相手にどのような漢字を使うのかが分かるように「初硯」の説明を書く</t>
    <phoneticPr fontId="5" type="Hiragana" alignment="center"/>
  </si>
  <si>
    <t>相手に分かりやすく伝える</t>
    <phoneticPr fontId="5" type="Hiragana" alignment="center"/>
  </si>
  <si>
    <t>○</t>
    <phoneticPr fontId="5" type="Hiragana" alignment="center"/>
  </si>
  <si>
    <t>質問に答えるためにさらに必要な情報として適切でないものを選ぶ</t>
    <phoneticPr fontId="5" type="Hiragana" alignment="center"/>
  </si>
  <si>
    <t>質問の内容を注意して聞き，自分の考えをまとめる</t>
    <phoneticPr fontId="5" type="Hiragana" alignment="center"/>
  </si>
  <si>
    <t>学習指導要領
の領域</t>
    <rPh sb="0" eb="2">
      <t>ガクシュウ</t>
    </rPh>
    <rPh sb="2" eb="4">
      <t>シドウ</t>
    </rPh>
    <rPh sb="4" eb="6">
      <t>ヨウリョウ</t>
    </rPh>
    <rPh sb="8" eb="10">
      <t>リョウイキ</t>
    </rPh>
    <phoneticPr fontId="1"/>
  </si>
  <si>
    <t>○</t>
    <phoneticPr fontId="1"/>
  </si>
  <si>
    <t>正の数と負の数の四則計算ができる</t>
    <phoneticPr fontId="1"/>
  </si>
  <si>
    <t>○</t>
    <phoneticPr fontId="1"/>
  </si>
  <si>
    <t>（１）</t>
    <phoneticPr fontId="1"/>
  </si>
  <si>
    <t>文字を用いた式の乗法と除法を，その表し方に従って表すことができる</t>
    <phoneticPr fontId="1"/>
  </si>
  <si>
    <t>○</t>
    <phoneticPr fontId="1"/>
  </si>
  <si>
    <t>簡単な一次式の加法と減法の計算ができる</t>
    <phoneticPr fontId="1"/>
  </si>
  <si>
    <t>数量の関係を等式で表すことができる</t>
    <phoneticPr fontId="1"/>
  </si>
  <si>
    <t>（１）</t>
    <phoneticPr fontId="1"/>
  </si>
  <si>
    <t>一元一次方程式を解くとき，式変形してよい理由として正しいものを選ぶ</t>
    <phoneticPr fontId="1"/>
  </si>
  <si>
    <t>一元一次方程式の解き方を理解している</t>
    <phoneticPr fontId="1"/>
  </si>
  <si>
    <t>　　　　　　　　　　　　　を解く</t>
    <phoneticPr fontId="1"/>
  </si>
  <si>
    <t>簡単な一元一次方程式を解くことができる</t>
    <phoneticPr fontId="1"/>
  </si>
  <si>
    <t>○</t>
    <phoneticPr fontId="1"/>
  </si>
  <si>
    <t>方程式の意味及びその解の意味を理解している</t>
    <phoneticPr fontId="1"/>
  </si>
  <si>
    <t>（１）</t>
    <phoneticPr fontId="1"/>
  </si>
  <si>
    <t>関数関係の意味を理解している</t>
    <phoneticPr fontId="1"/>
  </si>
  <si>
    <t>変数と変域の意味を理解している</t>
    <phoneticPr fontId="1"/>
  </si>
  <si>
    <t>円の面積と円の半径の関係を「…は…の関数である」と表したとき，正しい言葉を選ぶ</t>
    <phoneticPr fontId="1"/>
  </si>
  <si>
    <t>比例の関係を表した表を選ぶ</t>
    <phoneticPr fontId="1"/>
  </si>
  <si>
    <t>比例の意味を理解している</t>
    <phoneticPr fontId="1"/>
  </si>
  <si>
    <t>反比例の表を完成させる</t>
    <phoneticPr fontId="1"/>
  </si>
  <si>
    <t>反比例の意味を理解している</t>
    <phoneticPr fontId="1"/>
  </si>
  <si>
    <t>反比例　　　　　　 　　　のグラフを選ぶ</t>
    <phoneticPr fontId="1"/>
  </si>
  <si>
    <t>反比例の関係をグラフで表すことができる</t>
    <phoneticPr fontId="1"/>
  </si>
  <si>
    <t>三角形の１つの頂点を別の頂点に重なるように折ったとき，折り目の線として正しいものを選ぶ</t>
    <phoneticPr fontId="1"/>
  </si>
  <si>
    <t>垂直二等分線について，図形の対称性に着目して，見通しをもって考えることができる</t>
    <phoneticPr fontId="1"/>
  </si>
  <si>
    <t>角の二等分線が持つ性質として正しいものを選ぶ</t>
    <phoneticPr fontId="1"/>
  </si>
  <si>
    <t>角の二等分線の作図の方法を理解している</t>
    <phoneticPr fontId="1"/>
  </si>
  <si>
    <t>正三角形の性質を活用して，30°の角を作図する方法を見い出すことができる</t>
    <phoneticPr fontId="1"/>
  </si>
  <si>
    <t>数量の関係や法則など，式の意味を考えることができる</t>
    <phoneticPr fontId="1"/>
  </si>
  <si>
    <t>求めた解が適切であるかどうかを振り返って考えることができる</t>
    <phoneticPr fontId="1"/>
  </si>
  <si>
    <t>地上140mの高さに到達したとき，出発してから何秒後かを求める</t>
    <phoneticPr fontId="1"/>
  </si>
  <si>
    <t>比例の関係をグラフを用いて処理することができる</t>
    <phoneticPr fontId="1"/>
  </si>
  <si>
    <t>（２）①</t>
    <phoneticPr fontId="1"/>
  </si>
  <si>
    <t>エレベーターBが第二展望台に到達したときのエレベーターAとBの高さの差を求める</t>
    <phoneticPr fontId="1"/>
  </si>
  <si>
    <t>比例のグラフを用いて調べた結果が適切であるかどうかを考えることができる</t>
    <phoneticPr fontId="1"/>
  </si>
  <si>
    <t>（２）②</t>
    <phoneticPr fontId="1"/>
  </si>
  <si>
    <t>エレベーターAとBが出発してから10秒後のときの速さの差をグラフから求める方法を説明する</t>
    <phoneticPr fontId="1"/>
  </si>
  <si>
    <t>比例の関係を用いて，２つの数量の差を，グラフを用いて求める方法を説明することができる</t>
    <phoneticPr fontId="1"/>
  </si>
  <si>
    <t>○</t>
    <phoneticPr fontId="1"/>
  </si>
  <si>
    <t>（１）</t>
    <phoneticPr fontId="1"/>
  </si>
  <si>
    <t>平行移動の意味を理解している</t>
    <phoneticPr fontId="1"/>
  </si>
  <si>
    <t>（２）</t>
    <phoneticPr fontId="1"/>
  </si>
  <si>
    <t>図形を回転移動することができる</t>
    <phoneticPr fontId="1"/>
  </si>
  <si>
    <t>○</t>
    <phoneticPr fontId="1"/>
  </si>
  <si>
    <t>学習指導要領の領域</t>
    <rPh sb="0" eb="2">
      <t>ガクシュウ</t>
    </rPh>
    <rPh sb="2" eb="4">
      <t>シドウ</t>
    </rPh>
    <rPh sb="4" eb="6">
      <t>ヨウリョウ</t>
    </rPh>
    <rPh sb="7" eb="9">
      <t>リョウイキ</t>
    </rPh>
    <phoneticPr fontId="1"/>
  </si>
  <si>
    <t>（１）</t>
    <phoneticPr fontId="1"/>
  </si>
  <si>
    <t>第三者の名前を聞かれた時の応答として適切な文を選ぶ</t>
    <phoneticPr fontId="1"/>
  </si>
  <si>
    <t>基本的な文の仕組みを理解している</t>
    <phoneticPr fontId="1"/>
  </si>
  <si>
    <t>適切な格（my）を選ぶ</t>
    <phoneticPr fontId="1"/>
  </si>
  <si>
    <t>適切な疑問詞（Whose）を選ぶ</t>
    <phoneticPr fontId="1"/>
  </si>
  <si>
    <t>適切な前置詞（at）を選ぶ</t>
    <phoneticPr fontId="1"/>
  </si>
  <si>
    <t>適切な助動詞（Does）を選ぶ</t>
    <phoneticPr fontId="1"/>
  </si>
  <si>
    <t>①</t>
    <phoneticPr fontId="1"/>
  </si>
  <si>
    <t>会話文の内容を読み取り，適切な名詞（picture）を書く</t>
    <phoneticPr fontId="1"/>
  </si>
  <si>
    <t>写真を参考に会話文の内容を理解している</t>
    <phoneticPr fontId="1"/>
  </si>
  <si>
    <t>②</t>
    <phoneticPr fontId="1"/>
  </si>
  <si>
    <t>会話文の内容を読み取り，適切な疑問詞（Who）を書く</t>
    <phoneticPr fontId="1"/>
  </si>
  <si>
    <t>③</t>
    <phoneticPr fontId="1"/>
  </si>
  <si>
    <t>会話文の内容を読み取り，適切な返答（Yes）を書く</t>
    <phoneticPr fontId="1"/>
  </si>
  <si>
    <t>④</t>
    <phoneticPr fontId="1"/>
  </si>
  <si>
    <t>会話文の内容を読み取り，適切な疑問詞（Where）を書く</t>
    <phoneticPr fontId="1"/>
  </si>
  <si>
    <t>⑤</t>
    <phoneticPr fontId="1"/>
  </si>
  <si>
    <t>会話文の内容を読み取り，適切な助動詞（Do）を書く</t>
    <phoneticPr fontId="1"/>
  </si>
  <si>
    <t>（１）①</t>
    <phoneticPr fontId="1"/>
  </si>
  <si>
    <t>本文の内容を読み取り，英文の（　）に入れる適切な形容詞（many） を選ぶ</t>
    <phoneticPr fontId="1"/>
  </si>
  <si>
    <t>英字新聞の内容を理解できる</t>
    <phoneticPr fontId="1"/>
  </si>
  <si>
    <t>（１）②</t>
    <phoneticPr fontId="1"/>
  </si>
  <si>
    <t>本文の内容を読み取り，英文の（　）に入れる適切な動詞（watches）を選ぶ</t>
    <phoneticPr fontId="1"/>
  </si>
  <si>
    <t>（１）③</t>
    <phoneticPr fontId="1"/>
  </si>
  <si>
    <t>本文の内容を読み取り，英文の（　）に入れる適切な形容詞（two）を選ぶ</t>
    <phoneticPr fontId="1"/>
  </si>
  <si>
    <t>（２）</t>
    <phoneticPr fontId="1"/>
  </si>
  <si>
    <t>「彼女は毎日ピアノを弾きます」という意味の英文を書く</t>
    <phoneticPr fontId="1"/>
  </si>
  <si>
    <t>基本的な文の仕組みを理解した上で，適切な英文を書くことができる</t>
    <phoneticPr fontId="1"/>
  </si>
  <si>
    <t>会話文の内容を読み取り，適切な形容詞（second）を書く</t>
    <phoneticPr fontId="1"/>
  </si>
  <si>
    <t>会話文の内容を理解している</t>
    <phoneticPr fontId="1"/>
  </si>
  <si>
    <t>会話文の内容を読み取り，会話の流れに合う適切な疑問文を書く</t>
    <phoneticPr fontId="1"/>
  </si>
  <si>
    <t>会話文の内容を理解した上で，適切な疑問文を書くことができる</t>
    <phoneticPr fontId="1"/>
  </si>
  <si>
    <t>自然数や整数，正の数，負の数の大小関係の意味を理解している</t>
    <phoneticPr fontId="1"/>
  </si>
  <si>
    <t>点Oを中心に360°回転したときに図形Bとぴったり重なる図形をかく</t>
    <phoneticPr fontId="1"/>
  </si>
  <si>
    <t>文脈の中における語句の働きを理解する</t>
    <rPh sb="0" eb="2">
      <t>ブンミャク</t>
    </rPh>
    <rPh sb="3" eb="4">
      <t>ナカ</t>
    </rPh>
    <rPh sb="8" eb="10">
      <t>ゴク</t>
    </rPh>
    <rPh sb="11" eb="12">
      <t>ハタラ</t>
    </rPh>
    <rPh sb="14" eb="16">
      <t>リカイ</t>
    </rPh>
    <phoneticPr fontId="1"/>
  </si>
  <si>
    <r>
      <t>－</t>
    </r>
    <r>
      <rPr>
        <sz val="6"/>
        <rFont val="Times New Roman"/>
        <family val="1"/>
      </rPr>
      <t>6÷2+(</t>
    </r>
    <r>
      <rPr>
        <sz val="6"/>
        <rFont val="ＭＳ Ｐゴシック"/>
        <family val="3"/>
        <charset val="128"/>
      </rPr>
      <t>－</t>
    </r>
    <r>
      <rPr>
        <sz val="6"/>
        <rFont val="Times New Roman"/>
        <family val="1"/>
      </rPr>
      <t>4)÷7×(</t>
    </r>
    <r>
      <rPr>
        <sz val="6"/>
        <rFont val="ＭＳ Ｐゴシック"/>
        <family val="3"/>
        <charset val="128"/>
      </rPr>
      <t>－</t>
    </r>
    <r>
      <rPr>
        <sz val="6"/>
        <rFont val="Times New Roman"/>
        <family val="1"/>
      </rPr>
      <t>14)</t>
    </r>
    <r>
      <rPr>
        <sz val="6"/>
        <rFont val="ＭＳ Ｐゴシック"/>
        <family val="3"/>
        <charset val="128"/>
      </rPr>
      <t>を計算する</t>
    </r>
    <rPh sb="18" eb="20">
      <t>ケイサン</t>
    </rPh>
    <phoneticPr fontId="1"/>
  </si>
  <si>
    <r>
      <rPr>
        <sz val="6"/>
        <rFont val="Times New Roman"/>
        <family val="1"/>
      </rPr>
      <t>(4</t>
    </r>
    <r>
      <rPr>
        <i/>
        <sz val="6"/>
        <rFont val="Times New Roman"/>
        <family val="1"/>
      </rPr>
      <t>x</t>
    </r>
    <r>
      <rPr>
        <sz val="6"/>
        <rFont val="ＭＳ Ｐゴシック"/>
        <family val="3"/>
        <charset val="128"/>
      </rPr>
      <t>－</t>
    </r>
    <r>
      <rPr>
        <sz val="6"/>
        <rFont val="Times New Roman"/>
        <family val="1"/>
      </rPr>
      <t>5)</t>
    </r>
    <r>
      <rPr>
        <sz val="6"/>
        <rFont val="ＭＳ Ｐゴシック"/>
        <family val="3"/>
        <charset val="128"/>
      </rPr>
      <t>－</t>
    </r>
    <r>
      <rPr>
        <sz val="6"/>
        <rFont val="Times New Roman"/>
        <family val="1"/>
      </rPr>
      <t>(2</t>
    </r>
    <r>
      <rPr>
        <i/>
        <sz val="6"/>
        <rFont val="Times New Roman"/>
        <family val="1"/>
      </rPr>
      <t>x+</t>
    </r>
    <r>
      <rPr>
        <sz val="6"/>
        <rFont val="Times New Roman"/>
        <family val="1"/>
      </rPr>
      <t>3)</t>
    </r>
    <r>
      <rPr>
        <sz val="6"/>
        <rFont val="ＭＳ Ｐゴシック"/>
        <family val="3"/>
        <charset val="128"/>
      </rPr>
      <t>を計算する</t>
    </r>
    <rPh sb="14" eb="16">
      <t>ケイサン</t>
    </rPh>
    <phoneticPr fontId="1"/>
  </si>
  <si>
    <r>
      <rPr>
        <sz val="6"/>
        <rFont val="Times New Roman"/>
        <family val="1"/>
      </rPr>
      <t>3</t>
    </r>
    <r>
      <rPr>
        <i/>
        <sz val="6"/>
        <rFont val="Times New Roman"/>
        <family val="1"/>
      </rPr>
      <t>x</t>
    </r>
    <r>
      <rPr>
        <sz val="6"/>
        <rFont val="ＭＳ Ｐゴシック"/>
        <family val="3"/>
        <charset val="128"/>
      </rPr>
      <t>＝</t>
    </r>
    <r>
      <rPr>
        <sz val="6"/>
        <rFont val="Times New Roman"/>
        <family val="1"/>
      </rPr>
      <t>2</t>
    </r>
    <r>
      <rPr>
        <i/>
        <sz val="6"/>
        <rFont val="Times New Roman"/>
        <family val="1"/>
      </rPr>
      <t>x+</t>
    </r>
    <r>
      <rPr>
        <sz val="6"/>
        <rFont val="Times New Roman"/>
        <family val="1"/>
      </rPr>
      <t>2</t>
    </r>
    <r>
      <rPr>
        <sz val="6"/>
        <rFont val="ＭＳ Ｐゴシック"/>
        <family val="3"/>
        <charset val="128"/>
      </rPr>
      <t>の解について正しい記述を選ぶ</t>
    </r>
    <rPh sb="8" eb="9">
      <t>カイ</t>
    </rPh>
    <rPh sb="13" eb="14">
      <t>タダ</t>
    </rPh>
    <rPh sb="16" eb="18">
      <t>キジュツ</t>
    </rPh>
    <rPh sb="19" eb="20">
      <t>エラ</t>
    </rPh>
    <phoneticPr fontId="1"/>
  </si>
  <si>
    <t>座標の意味を理解している</t>
    <phoneticPr fontId="1"/>
  </si>
  <si>
    <t>漢字を書く（アツ（い））</t>
    <phoneticPr fontId="5" type="Hiragana" alignment="center"/>
  </si>
  <si>
    <t>移動前と移動後の二つの図形の関係を調べ，図形の性質を見い出すことができる</t>
    <phoneticPr fontId="1"/>
  </si>
  <si>
    <t>-</t>
    <phoneticPr fontId="5" type="Hiragana" alignment="center"/>
  </si>
  <si>
    <t>-</t>
    <phoneticPr fontId="5" type="Hiragana" alignment="center"/>
  </si>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</sst>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_ "/>
    <numFmt numFmtId="179" formatCode="0_);[Red]\(0\)"/>
    <numFmt numFmtId="180" formatCode="0_ ;[Red]\-0\ "/>
  </numFmts>
  <fonts count="29">
    <font>
      <sz val="11"/>
      <name val="ＭＳ Ｐゴシック"/>
      <family val="3"/>
      <charset val="128"/>
    </font>
    <font>
      <sz val="6"/>
      <name val="ＭＳ Ｐゴシック"/>
      <family val="3"/>
      <charset val="128"/>
    </font>
    <font>
      <sz val="11"/>
      <color indexed="9"/>
      <name val="ＭＳ Ｐゴシック"/>
      <family val="3"/>
      <charset val="128"/>
    </font>
    <font>
      <sz val="9"/>
      <name val="ＭＳ Ｐゴシック"/>
      <family val="3"/>
      <charset val="128"/>
    </font>
    <font>
      <sz val="6"/>
      <color indexed="9"/>
      <name val="ＭＳ Ｐゴシック"/>
      <family val="3"/>
      <charset val="128"/>
    </font>
    <font>
      <sz val="4"/>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Times New Roman"/>
      <family val="1"/>
    </font>
    <font>
      <i/>
      <sz val="6"/>
      <name val="Times New Roman"/>
      <family val="1"/>
    </font>
    <font>
      <sz val="8"/>
      <name val="ＭＳ Ｐゴシック"/>
      <family val="3"/>
      <charset val="128"/>
    </font>
    <font>
      <sz val="6"/>
      <name val="ＭＳ Ｐゴシック"/>
      <family val="3"/>
      <charset val="128"/>
      <scheme val="minor"/>
    </font>
    <font>
      <sz val="6"/>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4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cellStyleXfs>
  <cellXfs count="149">
    <xf numFmtId="0" fontId="0" fillId="0" borderId="0" xfId="0"/>
    <xf numFmtId="0" fontId="3" fillId="0" borderId="0" xfId="0" applyFont="1" applyBorder="1" applyAlignment="1"/>
    <xf numFmtId="176" fontId="3" fillId="0" borderId="0" xfId="0" applyNumberFormat="1" applyFont="1" applyBorder="1" applyAlignment="1"/>
    <xf numFmtId="0" fontId="1" fillId="0" borderId="0" xfId="0" applyFont="1" applyBorder="1" applyAlignment="1">
      <alignment vertical="center"/>
    </xf>
    <xf numFmtId="0" fontId="1" fillId="0" borderId="0" xfId="0" applyFont="1" applyBorder="1" applyAlignment="1"/>
    <xf numFmtId="0" fontId="0" fillId="0" borderId="0" xfId="0" applyBorder="1"/>
    <xf numFmtId="0" fontId="2" fillId="24" borderId="0" xfId="0" applyFont="1" applyFill="1" applyBorder="1"/>
    <xf numFmtId="0" fontId="0" fillId="24" borderId="0" xfId="0" applyFill="1" applyBorder="1"/>
    <xf numFmtId="0" fontId="4" fillId="24" borderId="0" xfId="0" applyFont="1" applyFill="1" applyBorder="1"/>
    <xf numFmtId="0" fontId="3" fillId="0" borderId="0" xfId="0" applyFont="1" applyBorder="1"/>
    <xf numFmtId="176" fontId="1" fillId="0" borderId="0" xfId="0" applyNumberFormat="1" applyFont="1" applyBorder="1" applyAlignment="1"/>
    <xf numFmtId="0" fontId="1" fillId="0" borderId="0" xfId="0" applyFont="1" applyBorder="1"/>
    <xf numFmtId="0" fontId="1" fillId="0" borderId="10" xfId="0" applyFont="1" applyBorder="1" applyAlignment="1">
      <alignment horizontal="center" vertical="center"/>
    </xf>
    <xf numFmtId="0" fontId="4" fillId="24" borderId="0" xfId="0" applyFont="1" applyFill="1" applyBorder="1" applyAlignment="1">
      <alignment horizontal="right"/>
    </xf>
    <xf numFmtId="0" fontId="0" fillId="0" borderId="0" xfId="0" applyFill="1" applyBorder="1"/>
    <xf numFmtId="0" fontId="1" fillId="0" borderId="0" xfId="0" applyFont="1" applyBorder="1" applyAlignment="1">
      <alignment horizontal="center"/>
    </xf>
    <xf numFmtId="0" fontId="1" fillId="0" borderId="0" xfId="0" applyFont="1" applyBorder="1" applyAlignment="1">
      <alignment horizontal="center" vertical="center"/>
    </xf>
    <xf numFmtId="0" fontId="6" fillId="24" borderId="0" xfId="0" applyFont="1" applyFill="1" applyBorder="1"/>
    <xf numFmtId="0" fontId="6" fillId="0" borderId="0" xfId="0" applyFont="1" applyFill="1" applyBorder="1"/>
    <xf numFmtId="0" fontId="6" fillId="0" borderId="0" xfId="0" applyFont="1" applyBorder="1"/>
    <xf numFmtId="0" fontId="1" fillId="24" borderId="0" xfId="0" applyFont="1" applyFill="1" applyBorder="1"/>
    <xf numFmtId="0" fontId="1" fillId="0" borderId="0" xfId="0" applyFont="1" applyFill="1" applyBorder="1"/>
    <xf numFmtId="0" fontId="7" fillId="0" borderId="0" xfId="0" applyFont="1" applyBorder="1"/>
    <xf numFmtId="177" fontId="1" fillId="0" borderId="10" xfId="0" applyNumberFormat="1" applyFont="1" applyBorder="1" applyAlignment="1">
      <alignment horizontal="right" vertical="center"/>
    </xf>
    <xf numFmtId="176" fontId="1" fillId="0" borderId="10" xfId="0" applyNumberFormat="1" applyFont="1" applyBorder="1" applyAlignment="1">
      <alignment vertical="center"/>
    </xf>
    <xf numFmtId="176" fontId="1" fillId="0" borderId="0" xfId="0" applyNumberFormat="1" applyFont="1" applyBorder="1" applyAlignment="1">
      <alignment vertical="center"/>
    </xf>
    <xf numFmtId="0" fontId="6" fillId="0" borderId="0" xfId="0" applyFont="1" applyBorder="1" applyAlignment="1">
      <alignment vertical="center"/>
    </xf>
    <xf numFmtId="0" fontId="3" fillId="0" borderId="0" xfId="0" applyFont="1" applyFill="1" applyBorder="1" applyAlignment="1">
      <alignment horizontal="left" vertical="center"/>
    </xf>
    <xf numFmtId="0" fontId="3" fillId="0" borderId="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0" fillId="0" borderId="0" xfId="0" applyBorder="1" applyAlignment="1">
      <alignment vertical="center"/>
    </xf>
    <xf numFmtId="176" fontId="3" fillId="0" borderId="0" xfId="0" applyNumberFormat="1" applyFont="1" applyBorder="1" applyAlignment="1">
      <alignment vertical="center"/>
    </xf>
    <xf numFmtId="0" fontId="1" fillId="0" borderId="11" xfId="0" applyFont="1" applyFill="1" applyBorder="1" applyAlignment="1">
      <alignment vertical="center"/>
    </xf>
    <xf numFmtId="0" fontId="0" fillId="0" borderId="12" xfId="0" applyFill="1" applyBorder="1" applyAlignment="1">
      <alignment vertical="center"/>
    </xf>
    <xf numFmtId="178" fontId="1" fillId="0" borderId="11" xfId="0" applyNumberFormat="1" applyFont="1" applyBorder="1" applyAlignment="1">
      <alignment horizontal="right" vertical="center"/>
    </xf>
    <xf numFmtId="0" fontId="1" fillId="0" borderId="13" xfId="0" applyFont="1" applyBorder="1" applyAlignment="1">
      <alignment horizontal="center" vertical="center"/>
    </xf>
    <xf numFmtId="177" fontId="1" fillId="0" borderId="13" xfId="0" applyNumberFormat="1" applyFont="1" applyBorder="1" applyAlignment="1">
      <alignment vertical="center"/>
    </xf>
    <xf numFmtId="0" fontId="1" fillId="0" borderId="14" xfId="0" applyFont="1" applyBorder="1" applyAlignment="1">
      <alignment horizontal="center" vertical="top" textRotation="255"/>
    </xf>
    <xf numFmtId="0" fontId="1" fillId="0" borderId="15" xfId="0" applyFont="1" applyBorder="1" applyAlignment="1">
      <alignment horizontal="center" vertical="top" textRotation="255"/>
    </xf>
    <xf numFmtId="0" fontId="1" fillId="0" borderId="16" xfId="0" applyFont="1" applyBorder="1" applyAlignment="1">
      <alignment horizontal="center" vertical="top" textRotation="255"/>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176" fontId="1" fillId="0" borderId="14" xfId="0" applyNumberFormat="1" applyFont="1" applyBorder="1" applyAlignment="1">
      <alignment vertical="center"/>
    </xf>
    <xf numFmtId="176" fontId="1" fillId="0" borderId="16" xfId="0" applyNumberFormat="1" applyFont="1" applyBorder="1" applyAlignment="1">
      <alignment vertical="center"/>
    </xf>
    <xf numFmtId="0" fontId="1" fillId="0" borderId="17"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5" xfId="0" applyNumberFormat="1" applyFont="1" applyBorder="1" applyAlignment="1">
      <alignment horizontal="center" vertical="center"/>
    </xf>
    <xf numFmtId="0" fontId="1" fillId="0" borderId="16"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18" xfId="0" applyNumberFormat="1" applyFont="1" applyBorder="1" applyAlignment="1">
      <alignment horizontal="center" vertical="center"/>
    </xf>
    <xf numFmtId="0" fontId="1" fillId="0" borderId="19"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1" fillId="0" borderId="21" xfId="0" applyNumberFormat="1" applyFont="1" applyBorder="1" applyAlignment="1">
      <alignment horizontal="center" vertical="center"/>
    </xf>
    <xf numFmtId="178" fontId="1" fillId="0" borderId="10" xfId="0" applyNumberFormat="1" applyFont="1" applyBorder="1" applyAlignment="1">
      <alignment horizontal="right" vertical="center"/>
    </xf>
    <xf numFmtId="0" fontId="1" fillId="0" borderId="17" xfId="0" applyFont="1" applyBorder="1" applyAlignment="1">
      <alignment horizontal="center" vertical="top" textRotation="255"/>
    </xf>
    <xf numFmtId="0" fontId="1" fillId="0" borderId="22" xfId="0" applyFont="1" applyFill="1" applyBorder="1" applyAlignment="1">
      <alignment horizontal="left"/>
    </xf>
    <xf numFmtId="176" fontId="1" fillId="0" borderId="20" xfId="0" applyNumberFormat="1" applyFont="1" applyBorder="1" applyAlignment="1">
      <alignment vertical="center"/>
    </xf>
    <xf numFmtId="0" fontId="1" fillId="0" borderId="21" xfId="0" applyFont="1" applyBorder="1" applyAlignment="1">
      <alignment horizontal="center" vertical="top" textRotation="255"/>
    </xf>
    <xf numFmtId="0" fontId="1" fillId="0" borderId="21" xfId="0" applyFont="1" applyBorder="1" applyAlignment="1">
      <alignment horizontal="center" vertical="center"/>
    </xf>
    <xf numFmtId="0" fontId="1" fillId="0" borderId="23" xfId="0" applyFont="1" applyBorder="1" applyAlignment="1">
      <alignment horizontal="center" vertical="center"/>
    </xf>
    <xf numFmtId="176" fontId="1" fillId="0" borderId="18" xfId="0" applyNumberFormat="1" applyFont="1" applyBorder="1" applyAlignment="1">
      <alignment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Fill="1" applyBorder="1" applyAlignment="1">
      <alignment vertical="center" shrinkToFit="1"/>
    </xf>
    <xf numFmtId="0" fontId="1" fillId="0" borderId="11" xfId="0" applyFont="1" applyFill="1" applyBorder="1" applyAlignment="1">
      <alignment vertical="center" shrinkToFit="1"/>
    </xf>
    <xf numFmtId="49" fontId="1" fillId="0" borderId="10" xfId="0" applyNumberFormat="1" applyFont="1" applyBorder="1" applyAlignment="1">
      <alignment horizontal="center" vertical="center"/>
    </xf>
    <xf numFmtId="0" fontId="1" fillId="0" borderId="24" xfId="0" applyFont="1" applyBorder="1" applyAlignment="1">
      <alignment horizontal="center" vertical="center"/>
    </xf>
    <xf numFmtId="49" fontId="1" fillId="0" borderId="25" xfId="0" applyNumberFormat="1" applyFont="1" applyBorder="1" applyAlignment="1">
      <alignment horizontal="center" vertical="center"/>
    </xf>
    <xf numFmtId="49" fontId="1" fillId="0" borderId="10" xfId="0" applyNumberFormat="1" applyFont="1" applyFill="1" applyBorder="1" applyAlignment="1">
      <alignment horizontal="center" vertical="center"/>
    </xf>
    <xf numFmtId="0" fontId="1" fillId="0" borderId="23" xfId="0" applyNumberFormat="1" applyFont="1" applyBorder="1" applyAlignment="1">
      <alignment horizontal="center" vertical="center"/>
    </xf>
    <xf numFmtId="179" fontId="27" fillId="0" borderId="10" xfId="0" applyNumberFormat="1" applyFont="1" applyBorder="1" applyAlignment="1">
      <alignment horizontal="center" vertical="center"/>
    </xf>
    <xf numFmtId="179" fontId="27" fillId="0" borderId="10" xfId="0" applyNumberFormat="1" applyFont="1" applyFill="1" applyBorder="1" applyAlignment="1">
      <alignment horizontal="center" vertical="center"/>
    </xf>
    <xf numFmtId="0" fontId="4" fillId="0" borderId="0" xfId="0" applyFont="1" applyFill="1" applyBorder="1" applyAlignment="1">
      <alignment horizontal="right"/>
    </xf>
    <xf numFmtId="0" fontId="26" fillId="0" borderId="0" xfId="0" applyFont="1" applyBorder="1" applyAlignment="1">
      <alignment vertical="center"/>
    </xf>
    <xf numFmtId="180" fontId="28" fillId="0" borderId="10" xfId="0" applyNumberFormat="1" applyFont="1" applyFill="1" applyBorder="1" applyAlignment="1">
      <alignment horizontal="center" vertical="center"/>
    </xf>
    <xf numFmtId="0" fontId="0" fillId="0" borderId="0" xfId="0" applyFont="1" applyBorder="1"/>
    <xf numFmtId="49" fontId="1" fillId="0" borderId="26" xfId="0" applyNumberFormat="1" applyFont="1" applyBorder="1" applyAlignment="1">
      <alignment horizontal="center" vertical="center"/>
    </xf>
    <xf numFmtId="176" fontId="1" fillId="0" borderId="14" xfId="0" applyNumberFormat="1" applyFont="1" applyBorder="1" applyAlignment="1">
      <alignment horizontal="center" vertical="center"/>
    </xf>
    <xf numFmtId="176" fontId="1" fillId="0" borderId="16" xfId="0" applyNumberFormat="1" applyFont="1" applyBorder="1" applyAlignment="1">
      <alignment horizontal="center" vertical="center"/>
    </xf>
    <xf numFmtId="0" fontId="3" fillId="0" borderId="10" xfId="0" applyFont="1" applyBorder="1" applyAlignment="1">
      <alignment horizontal="center" vertical="center"/>
    </xf>
    <xf numFmtId="0" fontId="2" fillId="24" borderId="0" xfId="0" applyFont="1" applyFill="1" applyBorder="1" applyAlignment="1">
      <alignment horizontal="center"/>
    </xf>
    <xf numFmtId="0" fontId="1" fillId="0" borderId="16" xfId="0" applyFont="1" applyBorder="1" applyAlignment="1">
      <alignment horizontal="center" vertical="top" textRotation="255" shrinkToFit="1"/>
    </xf>
    <xf numFmtId="0" fontId="1" fillId="0" borderId="14" xfId="0" applyFont="1" applyBorder="1" applyAlignment="1">
      <alignment horizontal="center" vertical="top" textRotation="255" shrinkToFit="1"/>
    </xf>
    <xf numFmtId="0" fontId="1" fillId="0" borderId="10" xfId="0" applyFont="1" applyBorder="1" applyAlignment="1">
      <alignment horizontal="left" vertical="center" wrapText="1"/>
    </xf>
    <xf numFmtId="0" fontId="1" fillId="0" borderId="10" xfId="0" quotePrefix="1" applyFont="1" applyBorder="1" applyAlignment="1">
      <alignment horizontal="left" vertical="center" wrapText="1"/>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0" xfId="0" applyFont="1" applyBorder="1" applyAlignment="1">
      <alignment horizontal="center" vertical="center"/>
    </xf>
    <xf numFmtId="0" fontId="1" fillId="0" borderId="22" xfId="0" applyFont="1" applyBorder="1" applyAlignment="1">
      <alignment horizontal="center" vertical="center"/>
    </xf>
    <xf numFmtId="0" fontId="1" fillId="0" borderId="28" xfId="0" applyFont="1" applyBorder="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22" xfId="0" applyFont="1" applyBorder="1" applyAlignment="1">
      <alignment horizontal="left" vertical="center" wrapText="1"/>
    </xf>
    <xf numFmtId="0" fontId="2" fillId="24" borderId="0" xfId="0" applyFont="1" applyFill="1" applyBorder="1" applyAlignment="1">
      <alignment horizontal="center" shrinkToFi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176" fontId="1" fillId="0" borderId="13" xfId="0" applyNumberFormat="1" applyFont="1" applyBorder="1" applyAlignment="1">
      <alignment horizontal="right" vertical="center"/>
    </xf>
    <xf numFmtId="176" fontId="1" fillId="0" borderId="11" xfId="0" applyNumberFormat="1" applyFont="1" applyBorder="1" applyAlignment="1">
      <alignment horizontal="right" vertical="center"/>
    </xf>
    <xf numFmtId="176" fontId="1" fillId="0" borderId="12" xfId="0" applyNumberFormat="1" applyFont="1" applyBorder="1" applyAlignment="1">
      <alignment horizontal="right"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13"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13"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27"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176" fontId="1" fillId="0" borderId="13" xfId="0" applyNumberFormat="1" applyFont="1" applyBorder="1" applyAlignment="1">
      <alignment horizontal="right"/>
    </xf>
    <xf numFmtId="176" fontId="1" fillId="0" borderId="11" xfId="0" applyNumberFormat="1" applyFont="1" applyBorder="1" applyAlignment="1">
      <alignment horizontal="right"/>
    </xf>
    <xf numFmtId="176" fontId="1" fillId="0" borderId="12" xfId="0" applyNumberFormat="1" applyFont="1" applyBorder="1" applyAlignment="1">
      <alignment horizontal="right"/>
    </xf>
    <xf numFmtId="176" fontId="1" fillId="0" borderId="10" xfId="0" applyNumberFormat="1" applyFont="1" applyBorder="1" applyAlignment="1">
      <alignment horizontal="right" vertical="center"/>
    </xf>
    <xf numFmtId="0" fontId="0" fillId="0" borderId="10" xfId="0" applyFont="1" applyBorder="1" applyAlignment="1">
      <alignment horizontal="center" vertical="center"/>
    </xf>
    <xf numFmtId="0" fontId="3" fillId="0" borderId="10" xfId="0" applyFont="1" applyBorder="1" applyAlignment="1">
      <alignment horizontal="center" vertical="center"/>
    </xf>
    <xf numFmtId="0" fontId="3" fillId="0" borderId="25" xfId="0" applyFont="1" applyBorder="1" applyAlignment="1">
      <alignment horizontal="center" vertical="center"/>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 fillId="0" borderId="11" xfId="0" applyFont="1" applyBorder="1" applyAlignment="1"/>
    <xf numFmtId="0" fontId="1" fillId="0" borderId="13" xfId="0" quotePrefix="1" applyFont="1" applyBorder="1" applyAlignment="1">
      <alignment horizontal="left" vertical="center" wrapText="1"/>
    </xf>
    <xf numFmtId="0" fontId="1" fillId="0" borderId="13" xfId="0" quotePrefix="1" applyFont="1" applyBorder="1" applyAlignment="1">
      <alignment vertical="center" wrapText="1"/>
    </xf>
    <xf numFmtId="0" fontId="1" fillId="0" borderId="11" xfId="0" applyFont="1" applyBorder="1" applyAlignment="1">
      <alignment vertical="center" wrapText="1"/>
    </xf>
    <xf numFmtId="0" fontId="1" fillId="0" borderId="11" xfId="0" quotePrefix="1" applyFont="1" applyBorder="1" applyAlignment="1">
      <alignment horizontal="left" vertical="center" wrapText="1"/>
    </xf>
    <xf numFmtId="0" fontId="1" fillId="0" borderId="13" xfId="0" applyFont="1" applyFill="1" applyBorder="1" applyAlignment="1">
      <alignment vertical="center" shrinkToFit="1"/>
    </xf>
    <xf numFmtId="0" fontId="1" fillId="0" borderId="12" xfId="0" applyFont="1" applyFill="1" applyBorder="1" applyAlignment="1">
      <alignment vertical="center" shrinkToFi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vertical="center" wrapText="1"/>
    </xf>
    <xf numFmtId="0" fontId="1" fillId="0" borderId="12" xfId="0" applyFont="1" applyBorder="1" applyAlignment="1">
      <alignment vertical="center" wrapText="1"/>
    </xf>
    <xf numFmtId="0" fontId="1" fillId="0" borderId="11" xfId="0" quotePrefix="1" applyFont="1" applyBorder="1" applyAlignment="1">
      <alignment vertical="center" wrapText="1"/>
    </xf>
    <xf numFmtId="0" fontId="1" fillId="0" borderId="12" xfId="0" quotePrefix="1" applyFont="1" applyBorder="1" applyAlignment="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72747</xdr:colOff>
      <xdr:row>51</xdr:row>
      <xdr:rowOff>82584</xdr:rowOff>
    </xdr:from>
    <xdr:to>
      <xdr:col>0</xdr:col>
      <xdr:colOff>187247</xdr:colOff>
      <xdr:row>52</xdr:row>
      <xdr:rowOff>22859</xdr:rowOff>
    </xdr:to>
    <xdr:sp macro="" textlink="">
      <xdr:nvSpPr>
        <xdr:cNvPr id="8" name="テキスト ボックス 7"/>
        <xdr:cNvSpPr txBox="1"/>
      </xdr:nvSpPr>
      <xdr:spPr>
        <a:xfrm>
          <a:off x="72747" y="11335691"/>
          <a:ext cx="114500" cy="171597"/>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73724</xdr:colOff>
      <xdr:row>57</xdr:row>
      <xdr:rowOff>35657</xdr:rowOff>
    </xdr:from>
    <xdr:to>
      <xdr:col>0</xdr:col>
      <xdr:colOff>188224</xdr:colOff>
      <xdr:row>57</xdr:row>
      <xdr:rowOff>203066</xdr:rowOff>
    </xdr:to>
    <xdr:sp macro="" textlink="">
      <xdr:nvSpPr>
        <xdr:cNvPr id="9" name="テキスト ボックス 8"/>
        <xdr:cNvSpPr txBox="1"/>
      </xdr:nvSpPr>
      <xdr:spPr>
        <a:xfrm>
          <a:off x="73724" y="12676693"/>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84992</xdr:colOff>
      <xdr:row>34</xdr:row>
      <xdr:rowOff>41763</xdr:rowOff>
    </xdr:from>
    <xdr:to>
      <xdr:col>0</xdr:col>
      <xdr:colOff>199492</xdr:colOff>
      <xdr:row>34</xdr:row>
      <xdr:rowOff>209172</xdr:rowOff>
    </xdr:to>
    <xdr:sp macro="" textlink="">
      <xdr:nvSpPr>
        <xdr:cNvPr id="10" name="テキスト ボックス 9"/>
        <xdr:cNvSpPr txBox="1"/>
      </xdr:nvSpPr>
      <xdr:spPr>
        <a:xfrm>
          <a:off x="84992" y="6775938"/>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77665</xdr:colOff>
      <xdr:row>44</xdr:row>
      <xdr:rowOff>127488</xdr:rowOff>
    </xdr:from>
    <xdr:to>
      <xdr:col>0</xdr:col>
      <xdr:colOff>192165</xdr:colOff>
      <xdr:row>45</xdr:row>
      <xdr:rowOff>67762</xdr:rowOff>
    </xdr:to>
    <xdr:sp macro="" textlink="">
      <xdr:nvSpPr>
        <xdr:cNvPr id="11" name="テキスト ボックス 10"/>
        <xdr:cNvSpPr txBox="1"/>
      </xdr:nvSpPr>
      <xdr:spPr>
        <a:xfrm>
          <a:off x="77665" y="9176238"/>
          <a:ext cx="114500" cy="168874"/>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41</xdr:row>
      <xdr:rowOff>47625</xdr:rowOff>
    </xdr:from>
    <xdr:to>
      <xdr:col>0</xdr:col>
      <xdr:colOff>190700</xdr:colOff>
      <xdr:row>41</xdr:row>
      <xdr:rowOff>215034</xdr:rowOff>
    </xdr:to>
    <xdr:sp macro="" textlink="">
      <xdr:nvSpPr>
        <xdr:cNvPr id="24" name="テキスト ボックス 23"/>
        <xdr:cNvSpPr txBox="1"/>
      </xdr:nvSpPr>
      <xdr:spPr>
        <a:xfrm>
          <a:off x="76200" y="842010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76200</xdr:colOff>
      <xdr:row>54</xdr:row>
      <xdr:rowOff>219075</xdr:rowOff>
    </xdr:from>
    <xdr:to>
      <xdr:col>0</xdr:col>
      <xdr:colOff>190700</xdr:colOff>
      <xdr:row>55</xdr:row>
      <xdr:rowOff>119784</xdr:rowOff>
    </xdr:to>
    <xdr:sp macro="" textlink="">
      <xdr:nvSpPr>
        <xdr:cNvPr id="28" name="テキスト ボックス 27"/>
        <xdr:cNvSpPr txBox="1"/>
      </xdr:nvSpPr>
      <xdr:spPr>
        <a:xfrm>
          <a:off x="76200" y="1214437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editAs="oneCell">
    <xdr:from>
      <xdr:col>2</xdr:col>
      <xdr:colOff>28575</xdr:colOff>
      <xdr:row>41</xdr:row>
      <xdr:rowOff>47625</xdr:rowOff>
    </xdr:from>
    <xdr:to>
      <xdr:col>5</xdr:col>
      <xdr:colOff>200025</xdr:colOff>
      <xdr:row>41</xdr:row>
      <xdr:rowOff>228600</xdr:rowOff>
    </xdr:to>
    <xdr:pic>
      <xdr:nvPicPr>
        <xdr:cNvPr id="1219"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8515350"/>
          <a:ext cx="6286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41</xdr:row>
      <xdr:rowOff>47625</xdr:rowOff>
    </xdr:from>
    <xdr:to>
      <xdr:col>5</xdr:col>
      <xdr:colOff>200025</xdr:colOff>
      <xdr:row>41</xdr:row>
      <xdr:rowOff>228600</xdr:rowOff>
    </xdr:to>
    <xdr:pic>
      <xdr:nvPicPr>
        <xdr:cNvPr id="1220"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8515350"/>
          <a:ext cx="6286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41</xdr:row>
      <xdr:rowOff>47625</xdr:rowOff>
    </xdr:from>
    <xdr:to>
      <xdr:col>5</xdr:col>
      <xdr:colOff>200025</xdr:colOff>
      <xdr:row>41</xdr:row>
      <xdr:rowOff>228600</xdr:rowOff>
    </xdr:to>
    <xdr:pic>
      <xdr:nvPicPr>
        <xdr:cNvPr id="1221"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8515350"/>
          <a:ext cx="6286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41</xdr:row>
      <xdr:rowOff>47625</xdr:rowOff>
    </xdr:from>
    <xdr:to>
      <xdr:col>5</xdr:col>
      <xdr:colOff>200025</xdr:colOff>
      <xdr:row>41</xdr:row>
      <xdr:rowOff>228600</xdr:rowOff>
    </xdr:to>
    <xdr:pic>
      <xdr:nvPicPr>
        <xdr:cNvPr id="1222"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8515350"/>
          <a:ext cx="6286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41</xdr:row>
      <xdr:rowOff>47625</xdr:rowOff>
    </xdr:from>
    <xdr:to>
      <xdr:col>5</xdr:col>
      <xdr:colOff>200025</xdr:colOff>
      <xdr:row>41</xdr:row>
      <xdr:rowOff>228600</xdr:rowOff>
    </xdr:to>
    <xdr:pic>
      <xdr:nvPicPr>
        <xdr:cNvPr id="122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8515350"/>
          <a:ext cx="6286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33</xdr:row>
      <xdr:rowOff>257175</xdr:rowOff>
    </xdr:from>
    <xdr:to>
      <xdr:col>0</xdr:col>
      <xdr:colOff>190700</xdr:colOff>
      <xdr:row>34</xdr:row>
      <xdr:rowOff>148359</xdr:rowOff>
    </xdr:to>
    <xdr:sp macro="" textlink="">
      <xdr:nvSpPr>
        <xdr:cNvPr id="36" name="テキスト ボックス 35"/>
        <xdr:cNvSpPr txBox="1"/>
      </xdr:nvSpPr>
      <xdr:spPr>
        <a:xfrm>
          <a:off x="76200" y="621982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76200</xdr:colOff>
      <xdr:row>38</xdr:row>
      <xdr:rowOff>76200</xdr:rowOff>
    </xdr:from>
    <xdr:to>
      <xdr:col>0</xdr:col>
      <xdr:colOff>190700</xdr:colOff>
      <xdr:row>38</xdr:row>
      <xdr:rowOff>243609</xdr:rowOff>
    </xdr:to>
    <xdr:sp macro="" textlink="">
      <xdr:nvSpPr>
        <xdr:cNvPr id="37" name="テキスト ボックス 36"/>
        <xdr:cNvSpPr txBox="1"/>
      </xdr:nvSpPr>
      <xdr:spPr>
        <a:xfrm>
          <a:off x="76200" y="758190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76200</xdr:colOff>
      <xdr:row>44</xdr:row>
      <xdr:rowOff>104775</xdr:rowOff>
    </xdr:from>
    <xdr:to>
      <xdr:col>0</xdr:col>
      <xdr:colOff>190700</xdr:colOff>
      <xdr:row>45</xdr:row>
      <xdr:rowOff>5484</xdr:rowOff>
    </xdr:to>
    <xdr:sp macro="" textlink="">
      <xdr:nvSpPr>
        <xdr:cNvPr id="39" name="テキスト ボックス 38"/>
        <xdr:cNvSpPr txBox="1"/>
      </xdr:nvSpPr>
      <xdr:spPr>
        <a:xfrm>
          <a:off x="76200" y="929640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76200</xdr:colOff>
      <xdr:row>47</xdr:row>
      <xdr:rowOff>142875</xdr:rowOff>
    </xdr:from>
    <xdr:to>
      <xdr:col>0</xdr:col>
      <xdr:colOff>190700</xdr:colOff>
      <xdr:row>48</xdr:row>
      <xdr:rowOff>119784</xdr:rowOff>
    </xdr:to>
    <xdr:sp macro="" textlink="">
      <xdr:nvSpPr>
        <xdr:cNvPr id="40" name="テキスト ボックス 39"/>
        <xdr:cNvSpPr txBox="1"/>
      </xdr:nvSpPr>
      <xdr:spPr>
        <a:xfrm>
          <a:off x="76200" y="1009650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76200</xdr:colOff>
      <xdr:row>51</xdr:row>
      <xdr:rowOff>247650</xdr:rowOff>
    </xdr:from>
    <xdr:to>
      <xdr:col>0</xdr:col>
      <xdr:colOff>190700</xdr:colOff>
      <xdr:row>52</xdr:row>
      <xdr:rowOff>148359</xdr:rowOff>
    </xdr:to>
    <xdr:sp macro="" textlink="">
      <xdr:nvSpPr>
        <xdr:cNvPr id="41" name="テキスト ボックス 40"/>
        <xdr:cNvSpPr txBox="1"/>
      </xdr:nvSpPr>
      <xdr:spPr>
        <a:xfrm>
          <a:off x="76200" y="1122045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76200</xdr:colOff>
      <xdr:row>56</xdr:row>
      <xdr:rowOff>323850</xdr:rowOff>
    </xdr:from>
    <xdr:to>
      <xdr:col>0</xdr:col>
      <xdr:colOff>190700</xdr:colOff>
      <xdr:row>57</xdr:row>
      <xdr:rowOff>110259</xdr:rowOff>
    </xdr:to>
    <xdr:sp macro="" textlink="">
      <xdr:nvSpPr>
        <xdr:cNvPr id="43" name="テキスト ボックス 42"/>
        <xdr:cNvSpPr txBox="1"/>
      </xdr:nvSpPr>
      <xdr:spPr>
        <a:xfrm>
          <a:off x="76200" y="1295400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76200</xdr:colOff>
      <xdr:row>59</xdr:row>
      <xdr:rowOff>209550</xdr:rowOff>
    </xdr:from>
    <xdr:to>
      <xdr:col>0</xdr:col>
      <xdr:colOff>190700</xdr:colOff>
      <xdr:row>60</xdr:row>
      <xdr:rowOff>110259</xdr:rowOff>
    </xdr:to>
    <xdr:sp macro="" textlink="">
      <xdr:nvSpPr>
        <xdr:cNvPr id="44" name="テキスト ボックス 43"/>
        <xdr:cNvSpPr txBox="1"/>
      </xdr:nvSpPr>
      <xdr:spPr>
        <a:xfrm>
          <a:off x="76200" y="1412557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editAs="oneCell">
    <xdr:from>
      <xdr:col>4</xdr:col>
      <xdr:colOff>9525</xdr:colOff>
      <xdr:row>49</xdr:row>
      <xdr:rowOff>38100</xdr:rowOff>
    </xdr:from>
    <xdr:to>
      <xdr:col>5</xdr:col>
      <xdr:colOff>219075</xdr:colOff>
      <xdr:row>49</xdr:row>
      <xdr:rowOff>238125</xdr:rowOff>
    </xdr:to>
    <xdr:pic>
      <xdr:nvPicPr>
        <xdr:cNvPr id="1231"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9150" y="10372725"/>
          <a:ext cx="3905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58</xdr:row>
      <xdr:rowOff>161925</xdr:rowOff>
    </xdr:from>
    <xdr:to>
      <xdr:col>0</xdr:col>
      <xdr:colOff>190700</xdr:colOff>
      <xdr:row>58</xdr:row>
      <xdr:rowOff>329334</xdr:rowOff>
    </xdr:to>
    <xdr:sp macro="" textlink="">
      <xdr:nvSpPr>
        <xdr:cNvPr id="46" name="テキスト ボックス 45"/>
        <xdr:cNvSpPr txBox="1"/>
      </xdr:nvSpPr>
      <xdr:spPr>
        <a:xfrm>
          <a:off x="76200" y="1360170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33</xdr:row>
      <xdr:rowOff>188016</xdr:rowOff>
    </xdr:from>
    <xdr:to>
      <xdr:col>0</xdr:col>
      <xdr:colOff>190700</xdr:colOff>
      <xdr:row>34</xdr:row>
      <xdr:rowOff>98250</xdr:rowOff>
    </xdr:to>
    <xdr:sp macro="" textlink="">
      <xdr:nvSpPr>
        <xdr:cNvPr id="3" name="テキスト ボックス 2"/>
        <xdr:cNvSpPr txBox="1"/>
      </xdr:nvSpPr>
      <xdr:spPr>
        <a:xfrm>
          <a:off x="76200" y="6971473"/>
          <a:ext cx="114500" cy="166994"/>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76200</xdr:colOff>
      <xdr:row>57</xdr:row>
      <xdr:rowOff>255933</xdr:rowOff>
    </xdr:from>
    <xdr:to>
      <xdr:col>0</xdr:col>
      <xdr:colOff>190700</xdr:colOff>
      <xdr:row>58</xdr:row>
      <xdr:rowOff>80442</xdr:rowOff>
    </xdr:to>
    <xdr:sp macro="" textlink="">
      <xdr:nvSpPr>
        <xdr:cNvPr id="10" name="テキスト ボックス 9"/>
        <xdr:cNvSpPr txBox="1"/>
      </xdr:nvSpPr>
      <xdr:spPr>
        <a:xfrm>
          <a:off x="76200" y="12936607"/>
          <a:ext cx="114500" cy="16409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78133</xdr:colOff>
      <xdr:row>30</xdr:row>
      <xdr:rowOff>46383</xdr:rowOff>
    </xdr:from>
    <xdr:to>
      <xdr:col>0</xdr:col>
      <xdr:colOff>192633</xdr:colOff>
      <xdr:row>30</xdr:row>
      <xdr:rowOff>213792</xdr:rowOff>
    </xdr:to>
    <xdr:sp macro="" textlink="">
      <xdr:nvSpPr>
        <xdr:cNvPr id="11" name="テキスト ボックス 10"/>
        <xdr:cNvSpPr txBox="1"/>
      </xdr:nvSpPr>
      <xdr:spPr>
        <a:xfrm>
          <a:off x="78133" y="6092687"/>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78133</xdr:colOff>
      <xdr:row>37</xdr:row>
      <xdr:rowOff>20983</xdr:rowOff>
    </xdr:from>
    <xdr:to>
      <xdr:col>0</xdr:col>
      <xdr:colOff>192633</xdr:colOff>
      <xdr:row>37</xdr:row>
      <xdr:rowOff>188392</xdr:rowOff>
    </xdr:to>
    <xdr:sp macro="" textlink="">
      <xdr:nvSpPr>
        <xdr:cNvPr id="13" name="テキスト ボックス 12"/>
        <xdr:cNvSpPr txBox="1"/>
      </xdr:nvSpPr>
      <xdr:spPr>
        <a:xfrm>
          <a:off x="78133" y="780663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76200</xdr:colOff>
      <xdr:row>41</xdr:row>
      <xdr:rowOff>35616</xdr:rowOff>
    </xdr:from>
    <xdr:to>
      <xdr:col>0</xdr:col>
      <xdr:colOff>190700</xdr:colOff>
      <xdr:row>41</xdr:row>
      <xdr:rowOff>203025</xdr:rowOff>
    </xdr:to>
    <xdr:sp macro="" textlink="">
      <xdr:nvSpPr>
        <xdr:cNvPr id="14" name="テキスト ボックス 13"/>
        <xdr:cNvSpPr txBox="1"/>
      </xdr:nvSpPr>
      <xdr:spPr>
        <a:xfrm>
          <a:off x="76200" y="874892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74958</xdr:colOff>
      <xdr:row>50</xdr:row>
      <xdr:rowOff>36858</xdr:rowOff>
    </xdr:from>
    <xdr:to>
      <xdr:col>0</xdr:col>
      <xdr:colOff>189458</xdr:colOff>
      <xdr:row>50</xdr:row>
      <xdr:rowOff>204267</xdr:rowOff>
    </xdr:to>
    <xdr:sp macro="" textlink="">
      <xdr:nvSpPr>
        <xdr:cNvPr id="17" name="テキスト ボックス 16"/>
        <xdr:cNvSpPr txBox="1"/>
      </xdr:nvSpPr>
      <xdr:spPr>
        <a:xfrm>
          <a:off x="74958" y="1088707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76200</xdr:colOff>
      <xdr:row>45</xdr:row>
      <xdr:rowOff>168275</xdr:rowOff>
    </xdr:from>
    <xdr:to>
      <xdr:col>0</xdr:col>
      <xdr:colOff>190700</xdr:colOff>
      <xdr:row>46</xdr:row>
      <xdr:rowOff>94384</xdr:rowOff>
    </xdr:to>
    <xdr:sp macro="" textlink="">
      <xdr:nvSpPr>
        <xdr:cNvPr id="20" name="テキスト ボックス 19"/>
        <xdr:cNvSpPr txBox="1"/>
      </xdr:nvSpPr>
      <xdr:spPr>
        <a:xfrm>
          <a:off x="76200" y="9731375"/>
          <a:ext cx="114500" cy="164234"/>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82550</xdr:colOff>
      <xdr:row>54</xdr:row>
      <xdr:rowOff>190500</xdr:rowOff>
    </xdr:from>
    <xdr:to>
      <xdr:col>0</xdr:col>
      <xdr:colOff>197050</xdr:colOff>
      <xdr:row>55</xdr:row>
      <xdr:rowOff>81684</xdr:rowOff>
    </xdr:to>
    <xdr:sp macro="" textlink="">
      <xdr:nvSpPr>
        <xdr:cNvPr id="22" name="テキスト ボックス 21"/>
        <xdr:cNvSpPr txBox="1"/>
      </xdr:nvSpPr>
      <xdr:spPr>
        <a:xfrm>
          <a:off x="82550" y="1196340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68"/>
  <sheetViews>
    <sheetView tabSelected="1" view="pageBreakPreview" zoomScale="140" zoomScaleNormal="150" zoomScaleSheetLayoutView="140" workbookViewId="0"/>
  </sheetViews>
  <sheetFormatPr defaultRowHeight="13.5"/>
  <cols>
    <col min="1" max="1" width="3.25" style="78" customWidth="1"/>
    <col min="2" max="2" width="3.75" style="5" customWidth="1"/>
    <col min="3" max="3" width="3.625" style="5" customWidth="1"/>
    <col min="4" max="4" width="3.625" style="5" hidden="1" customWidth="1"/>
    <col min="5" max="5" width="2.375" style="5" customWidth="1"/>
    <col min="6" max="6" width="3.875" style="5" customWidth="1"/>
    <col min="7" max="7" width="9.375" style="5" customWidth="1"/>
    <col min="8" max="8" width="7.5" style="5" customWidth="1"/>
    <col min="9" max="9" width="8.25" style="5" customWidth="1"/>
    <col min="10" max="10" width="3.5" style="5" customWidth="1"/>
    <col min="11" max="11" width="2.75" style="5" customWidth="1"/>
    <col min="12" max="19" width="2.375" style="5" customWidth="1"/>
    <col min="20" max="22" width="2.5" style="5" customWidth="1"/>
    <col min="23" max="23" width="3.625" style="5" customWidth="1"/>
    <col min="24" max="26" width="3.25" style="5" customWidth="1"/>
    <col min="27" max="27" width="0.875" style="5" customWidth="1"/>
    <col min="28" max="29" width="4.25" style="5" customWidth="1"/>
    <col min="30" max="30" width="13.5" style="5" bestFit="1" customWidth="1"/>
    <col min="31" max="16384" width="9" style="5"/>
  </cols>
  <sheetData>
    <row r="1" spans="1:29" ht="5.0999999999999996" customHeight="1">
      <c r="A1" s="6"/>
      <c r="B1" s="6"/>
      <c r="C1" s="6"/>
      <c r="D1" s="6"/>
      <c r="E1" s="6"/>
      <c r="F1" s="6"/>
      <c r="G1" s="6"/>
      <c r="H1" s="6"/>
      <c r="I1" s="7"/>
      <c r="J1" s="7"/>
      <c r="K1" s="7"/>
      <c r="L1" s="7"/>
      <c r="M1" s="7"/>
      <c r="N1" s="7"/>
      <c r="O1" s="7"/>
      <c r="P1" s="7"/>
      <c r="Q1" s="7"/>
      <c r="R1" s="7"/>
      <c r="S1" s="7"/>
      <c r="T1" s="7"/>
      <c r="U1" s="7"/>
      <c r="V1" s="7"/>
      <c r="W1" s="7"/>
      <c r="X1" s="7"/>
      <c r="Y1" s="7"/>
      <c r="Z1" s="7"/>
      <c r="AA1" s="7"/>
      <c r="AB1" s="14"/>
      <c r="AC1" s="14"/>
    </row>
    <row r="2" spans="1:29" ht="9" customHeight="1">
      <c r="A2" s="6"/>
      <c r="B2" s="8" t="s">
        <v>47</v>
      </c>
      <c r="C2" s="6"/>
      <c r="D2" s="6"/>
      <c r="E2" s="6"/>
      <c r="F2" s="6"/>
      <c r="G2" s="6"/>
      <c r="H2" s="6"/>
      <c r="I2" s="7"/>
      <c r="J2" s="7"/>
      <c r="K2" s="7"/>
      <c r="L2" s="7"/>
      <c r="M2" s="7"/>
      <c r="N2" s="7"/>
      <c r="O2" s="7"/>
      <c r="P2" s="7"/>
      <c r="Q2" s="7"/>
      <c r="R2" s="7"/>
      <c r="S2" s="7"/>
      <c r="T2" s="7"/>
      <c r="U2" s="7"/>
      <c r="V2" s="7"/>
      <c r="W2" s="7"/>
      <c r="X2" s="7"/>
      <c r="Y2" s="13"/>
      <c r="Z2" s="13"/>
      <c r="AA2" s="7"/>
      <c r="AB2" s="14"/>
      <c r="AC2" s="14"/>
    </row>
    <row r="3" spans="1:29" s="19" customFormat="1">
      <c r="A3" s="6"/>
      <c r="B3" s="105" t="s">
        <v>0</v>
      </c>
      <c r="C3" s="105"/>
      <c r="D3" s="105"/>
      <c r="E3" s="105"/>
      <c r="F3" s="105"/>
      <c r="G3" s="83" t="s">
        <v>30</v>
      </c>
      <c r="H3" s="6"/>
      <c r="I3" s="17"/>
      <c r="J3" s="17"/>
      <c r="K3" s="17"/>
      <c r="L3" s="17"/>
      <c r="M3" s="17"/>
      <c r="N3" s="17"/>
      <c r="O3" s="17"/>
      <c r="P3" s="17"/>
      <c r="Q3" s="17"/>
      <c r="R3" s="17"/>
      <c r="S3" s="17"/>
      <c r="T3" s="17"/>
      <c r="U3" s="17"/>
      <c r="V3" s="17"/>
      <c r="W3" s="17"/>
      <c r="X3" s="17"/>
      <c r="Y3" s="17"/>
      <c r="Z3" s="17"/>
      <c r="AA3" s="17"/>
      <c r="AB3" s="18"/>
      <c r="AC3" s="18"/>
    </row>
    <row r="4" spans="1:29" s="11" customFormat="1" ht="9" customHeight="1">
      <c r="A4" s="6"/>
      <c r="B4" s="8" t="s">
        <v>55</v>
      </c>
      <c r="C4" s="8"/>
      <c r="D4" s="8"/>
      <c r="E4" s="8"/>
      <c r="F4" s="8"/>
      <c r="G4" s="8"/>
      <c r="H4" s="8"/>
      <c r="I4" s="20"/>
      <c r="J4" s="20"/>
      <c r="K4" s="20"/>
      <c r="L4" s="20"/>
      <c r="M4" s="20"/>
      <c r="N4" s="20"/>
      <c r="O4" s="20"/>
      <c r="P4" s="20"/>
      <c r="Q4" s="20"/>
      <c r="R4" s="20"/>
      <c r="S4" s="20"/>
      <c r="T4" s="20"/>
      <c r="U4" s="20"/>
      <c r="V4" s="20"/>
      <c r="W4" s="20"/>
      <c r="X4" s="20"/>
      <c r="Y4" s="20"/>
      <c r="Z4" s="20"/>
      <c r="AA4" s="20"/>
      <c r="AB4" s="21"/>
      <c r="AC4" s="21"/>
    </row>
    <row r="5" spans="1:29" ht="5.0999999999999996" customHeight="1">
      <c r="A5" s="6"/>
      <c r="B5" s="6"/>
      <c r="C5" s="6"/>
      <c r="D5" s="6"/>
      <c r="E5" s="6"/>
      <c r="F5" s="6"/>
      <c r="G5" s="6"/>
      <c r="H5" s="6"/>
      <c r="I5" s="7"/>
      <c r="J5" s="7"/>
      <c r="K5" s="7"/>
      <c r="L5" s="7"/>
      <c r="M5" s="7"/>
      <c r="N5" s="7"/>
      <c r="O5" s="7"/>
      <c r="P5" s="7"/>
      <c r="Q5" s="7"/>
      <c r="R5" s="7"/>
      <c r="S5" s="7"/>
      <c r="T5" s="7"/>
      <c r="U5" s="7"/>
      <c r="V5" s="7"/>
      <c r="W5" s="7"/>
      <c r="X5" s="7"/>
      <c r="Y5" s="7"/>
      <c r="Z5" s="7"/>
      <c r="AA5" s="7"/>
      <c r="AB5" s="14"/>
      <c r="AC5" s="14"/>
    </row>
    <row r="6" spans="1:29" s="22" customFormat="1" ht="13.5" customHeight="1">
      <c r="A6" s="76" t="s">
        <v>91</v>
      </c>
    </row>
    <row r="7" spans="1:29" s="9" customFormat="1" ht="11.25">
      <c r="B7" s="28" t="s">
        <v>1</v>
      </c>
      <c r="C7" s="28"/>
      <c r="D7" s="28"/>
      <c r="E7" s="28"/>
      <c r="F7" s="28"/>
      <c r="G7" s="28"/>
      <c r="H7" s="28"/>
      <c r="I7" s="28"/>
      <c r="J7" s="28"/>
      <c r="K7" s="28"/>
      <c r="L7" s="28"/>
      <c r="M7" s="28"/>
      <c r="N7" s="28"/>
      <c r="O7" s="28"/>
      <c r="P7" s="28"/>
      <c r="Q7" s="28"/>
    </row>
    <row r="8" spans="1:29" s="11" customFormat="1" ht="9">
      <c r="B8" s="93"/>
      <c r="C8" s="93"/>
      <c r="D8" s="93"/>
      <c r="E8" s="93"/>
      <c r="F8" s="93"/>
      <c r="G8" s="36" t="s">
        <v>2</v>
      </c>
      <c r="H8" s="12" t="s">
        <v>3</v>
      </c>
      <c r="I8" s="12" t="s">
        <v>48</v>
      </c>
      <c r="J8" s="16"/>
      <c r="K8" s="3"/>
      <c r="L8" s="3"/>
      <c r="M8" s="3"/>
      <c r="N8" s="3"/>
      <c r="O8" s="4"/>
      <c r="P8" s="3"/>
      <c r="Q8" s="3"/>
      <c r="S8" s="4"/>
      <c r="T8" s="4"/>
      <c r="U8" s="4"/>
      <c r="V8" s="4"/>
    </row>
    <row r="9" spans="1:29" s="11" customFormat="1" ht="9">
      <c r="B9" s="93" t="s">
        <v>31</v>
      </c>
      <c r="C9" s="93"/>
      <c r="D9" s="93"/>
      <c r="E9" s="93"/>
      <c r="F9" s="93"/>
      <c r="G9" s="37">
        <v>68310</v>
      </c>
      <c r="H9" s="23">
        <v>465</v>
      </c>
      <c r="I9" s="24">
        <v>63.191465378421903</v>
      </c>
      <c r="J9" s="25"/>
      <c r="K9" s="25"/>
      <c r="L9" s="25"/>
      <c r="M9" s="25"/>
      <c r="N9" s="25"/>
      <c r="O9" s="10"/>
      <c r="P9" s="25"/>
      <c r="Q9" s="25"/>
      <c r="S9" s="10"/>
      <c r="T9" s="10"/>
      <c r="U9" s="10"/>
      <c r="V9" s="10"/>
    </row>
    <row r="10" spans="1:29" s="11" customFormat="1" ht="9">
      <c r="B10" s="25"/>
      <c r="C10" s="25"/>
      <c r="D10" s="25"/>
      <c r="E10" s="25"/>
      <c r="F10" s="25"/>
      <c r="G10" s="10"/>
      <c r="H10" s="25"/>
      <c r="I10" s="25"/>
      <c r="K10" s="10"/>
      <c r="L10" s="10"/>
      <c r="M10" s="10"/>
      <c r="N10" s="10"/>
      <c r="O10" s="10"/>
    </row>
    <row r="11" spans="1:29" s="19" customFormat="1">
      <c r="A11" s="78"/>
      <c r="B11" s="26"/>
      <c r="C11" s="26"/>
      <c r="D11" s="26"/>
      <c r="E11" s="26"/>
      <c r="F11" s="26"/>
      <c r="G11" s="26"/>
      <c r="H11" s="26"/>
      <c r="I11" s="26"/>
      <c r="J11" s="26"/>
      <c r="K11" s="26"/>
      <c r="L11" s="26"/>
      <c r="M11" s="26"/>
      <c r="N11" s="26"/>
      <c r="O11" s="26"/>
      <c r="P11" s="26"/>
      <c r="Q11" s="26"/>
    </row>
    <row r="12" spans="1:29" s="9" customFormat="1" ht="11.25">
      <c r="B12" s="27" t="s">
        <v>4</v>
      </c>
      <c r="C12" s="27"/>
      <c r="D12" s="27"/>
      <c r="E12" s="27"/>
      <c r="F12" s="28"/>
      <c r="G12" s="28"/>
      <c r="H12" s="28"/>
      <c r="I12" s="28"/>
      <c r="J12" s="28"/>
      <c r="K12" s="28"/>
      <c r="L12" s="28"/>
      <c r="M12" s="28"/>
      <c r="N12" s="28"/>
      <c r="O12" s="28"/>
      <c r="P12" s="28"/>
      <c r="Q12" s="28"/>
    </row>
    <row r="13" spans="1:29" s="11" customFormat="1" ht="13.5" customHeight="1">
      <c r="B13" s="98" t="s">
        <v>5</v>
      </c>
      <c r="C13" s="98"/>
      <c r="D13" s="98"/>
      <c r="E13" s="98"/>
      <c r="F13" s="98"/>
      <c r="G13" s="94" t="s">
        <v>8</v>
      </c>
      <c r="H13" s="95"/>
      <c r="I13" s="113" t="s">
        <v>20</v>
      </c>
      <c r="J13" s="111" t="s">
        <v>49</v>
      </c>
      <c r="K13" s="114" t="s">
        <v>48</v>
      </c>
      <c r="L13" s="94"/>
      <c r="M13" s="95"/>
      <c r="N13" s="114" t="s">
        <v>52</v>
      </c>
      <c r="O13" s="94"/>
      <c r="P13" s="94"/>
      <c r="Q13" s="94"/>
      <c r="R13" s="94"/>
      <c r="S13" s="95"/>
      <c r="T13" s="4"/>
      <c r="U13" s="4"/>
    </row>
    <row r="14" spans="1:29" s="11" customFormat="1" ht="9">
      <c r="B14" s="98"/>
      <c r="C14" s="98"/>
      <c r="D14" s="98"/>
      <c r="E14" s="98"/>
      <c r="F14" s="98"/>
      <c r="G14" s="96"/>
      <c r="H14" s="97"/>
      <c r="I14" s="113"/>
      <c r="J14" s="112"/>
      <c r="K14" s="115"/>
      <c r="L14" s="96"/>
      <c r="M14" s="97"/>
      <c r="N14" s="115"/>
      <c r="O14" s="96"/>
      <c r="P14" s="96"/>
      <c r="Q14" s="96"/>
      <c r="R14" s="96"/>
      <c r="S14" s="97"/>
    </row>
    <row r="15" spans="1:29" s="11" customFormat="1" ht="9" customHeight="1">
      <c r="B15" s="121" t="s">
        <v>160</v>
      </c>
      <c r="C15" s="93"/>
      <c r="D15" s="93"/>
      <c r="E15" s="93"/>
      <c r="F15" s="93"/>
      <c r="G15" s="29" t="s">
        <v>9</v>
      </c>
      <c r="H15" s="30"/>
      <c r="I15" s="35">
        <v>5</v>
      </c>
      <c r="J15" s="55">
        <f>SUM(J50:J54)</f>
        <v>18</v>
      </c>
      <c r="K15" s="108">
        <v>8.7217537695798555</v>
      </c>
      <c r="L15" s="109"/>
      <c r="M15" s="110"/>
      <c r="N15" s="108">
        <v>48.454187608776977</v>
      </c>
      <c r="O15" s="109"/>
      <c r="P15" s="109"/>
      <c r="Q15" s="109"/>
      <c r="R15" s="109"/>
      <c r="S15" s="110"/>
      <c r="U15" s="15"/>
    </row>
    <row r="16" spans="1:29" s="11" customFormat="1" ht="9">
      <c r="B16" s="93"/>
      <c r="C16" s="93"/>
      <c r="D16" s="93"/>
      <c r="E16" s="93"/>
      <c r="F16" s="93"/>
      <c r="G16" s="29" t="s">
        <v>10</v>
      </c>
      <c r="H16" s="30"/>
      <c r="I16" s="35">
        <v>2</v>
      </c>
      <c r="J16" s="55">
        <f>SUM(J49,J60)</f>
        <v>10</v>
      </c>
      <c r="K16" s="108">
        <v>5.4710144927536231</v>
      </c>
      <c r="L16" s="109"/>
      <c r="M16" s="110"/>
      <c r="N16" s="108">
        <v>54.710144927536227</v>
      </c>
      <c r="O16" s="109"/>
      <c r="P16" s="109"/>
      <c r="Q16" s="109"/>
      <c r="R16" s="109"/>
      <c r="S16" s="110"/>
    </row>
    <row r="17" spans="1:24" s="11" customFormat="1" ht="9">
      <c r="B17" s="93"/>
      <c r="C17" s="93"/>
      <c r="D17" s="93"/>
      <c r="E17" s="93"/>
      <c r="F17" s="93"/>
      <c r="G17" s="29" t="s">
        <v>11</v>
      </c>
      <c r="H17" s="30"/>
      <c r="I17" s="35">
        <v>11</v>
      </c>
      <c r="J17" s="55">
        <f>SUM(J35,J37:J39,J44,J46:J48,J57:J59,)</f>
        <v>36</v>
      </c>
      <c r="K17" s="108">
        <v>22.080734885082709</v>
      </c>
      <c r="L17" s="109"/>
      <c r="M17" s="110"/>
      <c r="N17" s="108">
        <v>61.335374680785307</v>
      </c>
      <c r="O17" s="109"/>
      <c r="P17" s="109"/>
      <c r="Q17" s="109"/>
      <c r="R17" s="109"/>
      <c r="S17" s="110"/>
    </row>
    <row r="18" spans="1:24" s="11" customFormat="1" ht="9">
      <c r="B18" s="93"/>
      <c r="C18" s="93"/>
      <c r="D18" s="93"/>
      <c r="E18" s="93"/>
      <c r="F18" s="93"/>
      <c r="G18" s="116" t="s">
        <v>32</v>
      </c>
      <c r="H18" s="117"/>
      <c r="I18" s="35">
        <v>12</v>
      </c>
      <c r="J18" s="55">
        <f>SUM(J31:J34,J36,J40:J43,J45,J55:J56,)</f>
        <v>36</v>
      </c>
      <c r="K18" s="108">
        <v>26.91796223100571</v>
      </c>
      <c r="L18" s="109"/>
      <c r="M18" s="110"/>
      <c r="N18" s="108">
        <v>74.772117308349195</v>
      </c>
      <c r="O18" s="109"/>
      <c r="P18" s="109"/>
      <c r="Q18" s="109"/>
      <c r="R18" s="109"/>
      <c r="S18" s="110"/>
    </row>
    <row r="19" spans="1:24" s="11" customFormat="1" ht="9">
      <c r="B19" s="93" t="s">
        <v>6</v>
      </c>
      <c r="C19" s="93"/>
      <c r="D19" s="93"/>
      <c r="E19" s="93"/>
      <c r="F19" s="93"/>
      <c r="G19" s="29" t="s">
        <v>12</v>
      </c>
      <c r="H19" s="30"/>
      <c r="I19" s="35" t="s">
        <v>53</v>
      </c>
      <c r="J19" s="55" t="s">
        <v>93</v>
      </c>
      <c r="K19" s="108" t="s">
        <v>273</v>
      </c>
      <c r="L19" s="109"/>
      <c r="M19" s="110"/>
      <c r="N19" s="108" t="s">
        <v>274</v>
      </c>
      <c r="O19" s="109"/>
      <c r="P19" s="109"/>
      <c r="Q19" s="109"/>
      <c r="R19" s="109"/>
      <c r="S19" s="110"/>
    </row>
    <row r="20" spans="1:24" s="11" customFormat="1" ht="9">
      <c r="B20" s="93"/>
      <c r="C20" s="93"/>
      <c r="D20" s="93"/>
      <c r="E20" s="93"/>
      <c r="F20" s="93"/>
      <c r="G20" s="29" t="s">
        <v>13</v>
      </c>
      <c r="H20" s="30"/>
      <c r="I20" s="35">
        <v>5</v>
      </c>
      <c r="J20" s="55">
        <f>SUM(J50:J54)</f>
        <v>18</v>
      </c>
      <c r="K20" s="108">
        <v>8.7217537695798555</v>
      </c>
      <c r="L20" s="109"/>
      <c r="M20" s="110"/>
      <c r="N20" s="108">
        <v>48.454187608776977</v>
      </c>
      <c r="O20" s="109"/>
      <c r="P20" s="109"/>
      <c r="Q20" s="109"/>
      <c r="R20" s="109"/>
      <c r="S20" s="110"/>
    </row>
    <row r="21" spans="1:24" s="11" customFormat="1" ht="9">
      <c r="B21" s="93"/>
      <c r="C21" s="93"/>
      <c r="D21" s="93"/>
      <c r="E21" s="93"/>
      <c r="F21" s="93"/>
      <c r="G21" s="29" t="s">
        <v>14</v>
      </c>
      <c r="H21" s="30"/>
      <c r="I21" s="35">
        <v>2</v>
      </c>
      <c r="J21" s="55">
        <f>SUM(J49,J60)</f>
        <v>10</v>
      </c>
      <c r="K21" s="108">
        <v>5.4710144927536231</v>
      </c>
      <c r="L21" s="109"/>
      <c r="M21" s="110"/>
      <c r="N21" s="108">
        <v>54.710144927536227</v>
      </c>
      <c r="O21" s="109"/>
      <c r="P21" s="109"/>
      <c r="Q21" s="109"/>
      <c r="R21" s="109"/>
      <c r="S21" s="110"/>
    </row>
    <row r="22" spans="1:24" s="11" customFormat="1" ht="9">
      <c r="B22" s="93"/>
      <c r="C22" s="93"/>
      <c r="D22" s="93"/>
      <c r="E22" s="93"/>
      <c r="F22" s="93"/>
      <c r="G22" s="29" t="s">
        <v>15</v>
      </c>
      <c r="H22" s="30"/>
      <c r="I22" s="35">
        <v>11</v>
      </c>
      <c r="J22" s="55">
        <f>SUM(J35,J37:J39,J44,J46:J48,J57:J59)</f>
        <v>36</v>
      </c>
      <c r="K22" s="108">
        <v>22.080734885082709</v>
      </c>
      <c r="L22" s="109"/>
      <c r="M22" s="110"/>
      <c r="N22" s="108">
        <v>61.335374680785307</v>
      </c>
      <c r="O22" s="109"/>
      <c r="P22" s="109"/>
      <c r="Q22" s="109"/>
      <c r="R22" s="109"/>
      <c r="S22" s="110"/>
    </row>
    <row r="23" spans="1:24" s="11" customFormat="1" ht="9">
      <c r="B23" s="93"/>
      <c r="C23" s="93"/>
      <c r="D23" s="93"/>
      <c r="E23" s="93"/>
      <c r="F23" s="93"/>
      <c r="G23" s="29" t="s">
        <v>16</v>
      </c>
      <c r="H23" s="30"/>
      <c r="I23" s="35">
        <v>12</v>
      </c>
      <c r="J23" s="55">
        <f>SUM(J31:J34,J36,J40:J43,J45,J55:J56,)</f>
        <v>36</v>
      </c>
      <c r="K23" s="108">
        <v>26.91796223100571</v>
      </c>
      <c r="L23" s="109"/>
      <c r="M23" s="110"/>
      <c r="N23" s="108">
        <v>74.772117308349195</v>
      </c>
      <c r="O23" s="109"/>
      <c r="P23" s="109"/>
      <c r="Q23" s="109"/>
      <c r="R23" s="109"/>
      <c r="S23" s="110"/>
    </row>
    <row r="24" spans="1:24" s="11" customFormat="1" ht="9">
      <c r="B24" s="93" t="s">
        <v>7</v>
      </c>
      <c r="C24" s="93"/>
      <c r="D24" s="93"/>
      <c r="E24" s="93"/>
      <c r="F24" s="93"/>
      <c r="G24" s="29" t="s">
        <v>17</v>
      </c>
      <c r="H24" s="30"/>
      <c r="I24" s="35">
        <v>18</v>
      </c>
      <c r="J24" s="55">
        <f>SUM(J34:J39,J43,J45:J48,J50,J52,J54:J55,J57:J59,)</f>
        <v>57</v>
      </c>
      <c r="K24" s="108">
        <v>36.316132337871466</v>
      </c>
      <c r="L24" s="109"/>
      <c r="M24" s="110"/>
      <c r="N24" s="108">
        <v>63.712512873458714</v>
      </c>
      <c r="O24" s="109"/>
      <c r="P24" s="109"/>
      <c r="Q24" s="109"/>
      <c r="R24" s="109"/>
      <c r="S24" s="110"/>
    </row>
    <row r="25" spans="1:24" s="11" customFormat="1" ht="9">
      <c r="B25" s="93"/>
      <c r="C25" s="93"/>
      <c r="D25" s="93"/>
      <c r="E25" s="93"/>
      <c r="F25" s="93"/>
      <c r="G25" s="29" t="s">
        <v>18</v>
      </c>
      <c r="H25" s="30"/>
      <c r="I25" s="35">
        <v>9</v>
      </c>
      <c r="J25" s="55">
        <f>SUM(J31:J33,J40:J42,J44,J51,J56,)</f>
        <v>28</v>
      </c>
      <c r="K25" s="108">
        <v>19.432938076416335</v>
      </c>
      <c r="L25" s="109"/>
      <c r="M25" s="110"/>
      <c r="N25" s="108">
        <v>69.403350272915489</v>
      </c>
      <c r="O25" s="109"/>
      <c r="P25" s="109"/>
      <c r="Q25" s="109"/>
      <c r="R25" s="109"/>
      <c r="S25" s="110"/>
    </row>
    <row r="26" spans="1:24" s="11" customFormat="1" ht="9">
      <c r="B26" s="93"/>
      <c r="C26" s="93"/>
      <c r="D26" s="93"/>
      <c r="E26" s="93"/>
      <c r="F26" s="93"/>
      <c r="G26" s="29" t="s">
        <v>19</v>
      </c>
      <c r="H26" s="30"/>
      <c r="I26" s="35">
        <v>3</v>
      </c>
      <c r="J26" s="55">
        <f>SUM(J49,J53,J60,)</f>
        <v>15</v>
      </c>
      <c r="K26" s="108">
        <v>7.4423949641340945</v>
      </c>
      <c r="L26" s="109"/>
      <c r="M26" s="110"/>
      <c r="N26" s="108">
        <v>49.615966427560636</v>
      </c>
      <c r="O26" s="109"/>
      <c r="P26" s="109"/>
      <c r="Q26" s="109"/>
      <c r="R26" s="109"/>
      <c r="S26" s="110"/>
    </row>
    <row r="27" spans="1:24" s="78" customFormat="1" ht="9" customHeight="1">
      <c r="B27" s="93" t="s">
        <v>161</v>
      </c>
      <c r="C27" s="93"/>
      <c r="D27" s="93"/>
      <c r="E27" s="93"/>
      <c r="F27" s="93"/>
      <c r="G27" s="93"/>
      <c r="H27" s="93"/>
      <c r="I27" s="55">
        <v>30</v>
      </c>
      <c r="J27" s="55">
        <v>100</v>
      </c>
      <c r="K27" s="128">
        <v>63.191465378421903</v>
      </c>
      <c r="L27" s="128"/>
      <c r="M27" s="128"/>
      <c r="N27" s="125" t="s">
        <v>50</v>
      </c>
      <c r="O27" s="126"/>
      <c r="P27" s="126"/>
      <c r="Q27" s="126"/>
      <c r="R27" s="126"/>
      <c r="S27" s="127"/>
    </row>
    <row r="28" spans="1:24" s="9" customFormat="1" ht="15" customHeight="1">
      <c r="A28" s="9" t="s">
        <v>21</v>
      </c>
    </row>
    <row r="29" spans="1:24" s="11" customFormat="1" ht="18" customHeight="1">
      <c r="A29" s="114" t="s">
        <v>94</v>
      </c>
      <c r="B29" s="95"/>
      <c r="C29" s="114" t="s">
        <v>95</v>
      </c>
      <c r="D29" s="94"/>
      <c r="E29" s="94"/>
      <c r="F29" s="94"/>
      <c r="G29" s="95"/>
      <c r="H29" s="114" t="s">
        <v>24</v>
      </c>
      <c r="I29" s="95"/>
      <c r="J29" s="111" t="s">
        <v>49</v>
      </c>
      <c r="K29" s="122" t="s">
        <v>92</v>
      </c>
      <c r="L29" s="123"/>
      <c r="M29" s="123"/>
      <c r="N29" s="124"/>
      <c r="O29" s="93" t="s">
        <v>6</v>
      </c>
      <c r="P29" s="93"/>
      <c r="Q29" s="93"/>
      <c r="R29" s="93"/>
      <c r="S29" s="93"/>
      <c r="T29" s="93" t="s">
        <v>7</v>
      </c>
      <c r="U29" s="93"/>
      <c r="V29" s="93"/>
      <c r="W29" s="121" t="s">
        <v>31</v>
      </c>
      <c r="X29" s="121"/>
    </row>
    <row r="30" spans="1:24" s="11" customFormat="1" ht="168.75" customHeight="1">
      <c r="A30" s="115"/>
      <c r="B30" s="97"/>
      <c r="C30" s="115"/>
      <c r="D30" s="96"/>
      <c r="E30" s="96"/>
      <c r="F30" s="96"/>
      <c r="G30" s="97"/>
      <c r="H30" s="115"/>
      <c r="I30" s="97"/>
      <c r="J30" s="112"/>
      <c r="K30" s="59" t="s">
        <v>9</v>
      </c>
      <c r="L30" s="39" t="s">
        <v>10</v>
      </c>
      <c r="M30" s="39" t="s">
        <v>11</v>
      </c>
      <c r="N30" s="40" t="s">
        <v>32</v>
      </c>
      <c r="O30" s="38" t="s">
        <v>12</v>
      </c>
      <c r="P30" s="39" t="s">
        <v>13</v>
      </c>
      <c r="Q30" s="39" t="s">
        <v>14</v>
      </c>
      <c r="R30" s="39" t="s">
        <v>15</v>
      </c>
      <c r="S30" s="40" t="s">
        <v>16</v>
      </c>
      <c r="T30" s="38" t="s">
        <v>17</v>
      </c>
      <c r="U30" s="39" t="s">
        <v>18</v>
      </c>
      <c r="V30" s="40" t="s">
        <v>19</v>
      </c>
      <c r="W30" s="38" t="s">
        <v>22</v>
      </c>
      <c r="X30" s="40" t="s">
        <v>23</v>
      </c>
    </row>
    <row r="31" spans="1:24" s="11" customFormat="1" ht="18" customHeight="1">
      <c r="A31" s="130">
        <v>1</v>
      </c>
      <c r="B31" s="68" t="s">
        <v>96</v>
      </c>
      <c r="C31" s="88" t="s">
        <v>271</v>
      </c>
      <c r="D31" s="99"/>
      <c r="E31" s="99"/>
      <c r="F31" s="99"/>
      <c r="G31" s="99"/>
      <c r="H31" s="102" t="s">
        <v>167</v>
      </c>
      <c r="I31" s="103"/>
      <c r="J31" s="77">
        <v>3</v>
      </c>
      <c r="K31" s="54"/>
      <c r="L31" s="48"/>
      <c r="M31" s="48"/>
      <c r="N31" s="49" t="s">
        <v>29</v>
      </c>
      <c r="O31" s="47"/>
      <c r="P31" s="48"/>
      <c r="Q31" s="48"/>
      <c r="R31" s="48"/>
      <c r="S31" s="49" t="s">
        <v>29</v>
      </c>
      <c r="T31" s="47"/>
      <c r="U31" s="48" t="s">
        <v>29</v>
      </c>
      <c r="V31" s="49"/>
      <c r="W31" s="44">
        <v>33.921826965305229</v>
      </c>
      <c r="X31" s="45">
        <v>2.6716438999999998</v>
      </c>
    </row>
    <row r="32" spans="1:24" s="78" customFormat="1" ht="18" customHeight="1">
      <c r="A32" s="130"/>
      <c r="B32" s="68" t="s">
        <v>97</v>
      </c>
      <c r="C32" s="88" t="s">
        <v>168</v>
      </c>
      <c r="D32" s="99"/>
      <c r="E32" s="99"/>
      <c r="F32" s="99"/>
      <c r="G32" s="99"/>
      <c r="H32" s="106"/>
      <c r="I32" s="107"/>
      <c r="J32" s="77">
        <v>3</v>
      </c>
      <c r="K32" s="54"/>
      <c r="L32" s="48"/>
      <c r="M32" s="48"/>
      <c r="N32" s="49" t="s">
        <v>29</v>
      </c>
      <c r="O32" s="47"/>
      <c r="P32" s="48"/>
      <c r="Q32" s="48"/>
      <c r="R32" s="48"/>
      <c r="S32" s="49" t="s">
        <v>29</v>
      </c>
      <c r="T32" s="47"/>
      <c r="U32" s="48" t="s">
        <v>29</v>
      </c>
      <c r="V32" s="49"/>
      <c r="W32" s="44">
        <v>63.918899136290442</v>
      </c>
      <c r="X32" s="45">
        <v>17.061923499999999</v>
      </c>
    </row>
    <row r="33" spans="1:24" s="78" customFormat="1" ht="18" customHeight="1">
      <c r="A33" s="130"/>
      <c r="B33" s="68" t="s">
        <v>98</v>
      </c>
      <c r="C33" s="88" t="s">
        <v>169</v>
      </c>
      <c r="D33" s="99"/>
      <c r="E33" s="99"/>
      <c r="F33" s="99"/>
      <c r="G33" s="99"/>
      <c r="H33" s="100"/>
      <c r="I33" s="101"/>
      <c r="J33" s="77">
        <v>3</v>
      </c>
      <c r="K33" s="54"/>
      <c r="L33" s="48"/>
      <c r="M33" s="48"/>
      <c r="N33" s="49" t="s">
        <v>29</v>
      </c>
      <c r="O33" s="47"/>
      <c r="P33" s="48"/>
      <c r="Q33" s="48"/>
      <c r="R33" s="48"/>
      <c r="S33" s="49" t="s">
        <v>29</v>
      </c>
      <c r="T33" s="47"/>
      <c r="U33" s="48" t="s">
        <v>29</v>
      </c>
      <c r="V33" s="49"/>
      <c r="W33" s="44">
        <v>90.219587176108917</v>
      </c>
      <c r="X33" s="45">
        <v>5.1324842000000004</v>
      </c>
    </row>
    <row r="34" spans="1:24" s="78" customFormat="1" ht="18" customHeight="1">
      <c r="A34" s="130"/>
      <c r="B34" s="68" t="s">
        <v>99</v>
      </c>
      <c r="C34" s="88" t="s">
        <v>170</v>
      </c>
      <c r="D34" s="99"/>
      <c r="E34" s="99"/>
      <c r="F34" s="99"/>
      <c r="G34" s="99"/>
      <c r="H34" s="86" t="s">
        <v>57</v>
      </c>
      <c r="I34" s="86"/>
      <c r="J34" s="77">
        <v>3</v>
      </c>
      <c r="K34" s="54"/>
      <c r="L34" s="48"/>
      <c r="M34" s="48"/>
      <c r="N34" s="49" t="s">
        <v>29</v>
      </c>
      <c r="O34" s="47"/>
      <c r="P34" s="48"/>
      <c r="Q34" s="48"/>
      <c r="R34" s="48"/>
      <c r="S34" s="49" t="s">
        <v>29</v>
      </c>
      <c r="T34" s="47" t="s">
        <v>29</v>
      </c>
      <c r="U34" s="48"/>
      <c r="V34" s="49"/>
      <c r="W34" s="44">
        <v>68.956228956228969</v>
      </c>
      <c r="X34" s="45">
        <v>0.45674130000000002</v>
      </c>
    </row>
    <row r="35" spans="1:24" s="78" customFormat="1" ht="18" customHeight="1">
      <c r="A35" s="130"/>
      <c r="B35" s="68" t="s">
        <v>100</v>
      </c>
      <c r="C35" s="88" t="s">
        <v>171</v>
      </c>
      <c r="D35" s="99"/>
      <c r="E35" s="99"/>
      <c r="F35" s="99"/>
      <c r="G35" s="99"/>
      <c r="H35" s="102" t="s">
        <v>266</v>
      </c>
      <c r="I35" s="103"/>
      <c r="J35" s="77">
        <v>3</v>
      </c>
      <c r="K35" s="54"/>
      <c r="L35" s="48"/>
      <c r="M35" s="48" t="s">
        <v>29</v>
      </c>
      <c r="N35" s="49"/>
      <c r="O35" s="47"/>
      <c r="P35" s="48"/>
      <c r="Q35" s="48"/>
      <c r="R35" s="48" t="s">
        <v>29</v>
      </c>
      <c r="S35" s="49"/>
      <c r="T35" s="47" t="s">
        <v>29</v>
      </c>
      <c r="U35" s="48"/>
      <c r="V35" s="49"/>
      <c r="W35" s="44">
        <v>50.395256916996054</v>
      </c>
      <c r="X35" s="45">
        <v>0.46991650000000001</v>
      </c>
    </row>
    <row r="36" spans="1:24" s="78" customFormat="1" ht="18" customHeight="1">
      <c r="A36" s="130"/>
      <c r="B36" s="68" t="s">
        <v>101</v>
      </c>
      <c r="C36" s="88" t="s">
        <v>59</v>
      </c>
      <c r="D36" s="99"/>
      <c r="E36" s="99"/>
      <c r="F36" s="99"/>
      <c r="G36" s="99"/>
      <c r="H36" s="88" t="s">
        <v>60</v>
      </c>
      <c r="I36" s="89"/>
      <c r="J36" s="77">
        <v>3</v>
      </c>
      <c r="K36" s="54"/>
      <c r="L36" s="48"/>
      <c r="M36" s="48"/>
      <c r="N36" s="49" t="s">
        <v>29</v>
      </c>
      <c r="O36" s="47"/>
      <c r="P36" s="48"/>
      <c r="Q36" s="48"/>
      <c r="R36" s="48"/>
      <c r="S36" s="49" t="s">
        <v>29</v>
      </c>
      <c r="T36" s="47" t="s">
        <v>29</v>
      </c>
      <c r="U36" s="48"/>
      <c r="V36" s="49"/>
      <c r="W36" s="44">
        <v>75.441370223978922</v>
      </c>
      <c r="X36" s="45">
        <v>0.376226</v>
      </c>
    </row>
    <row r="37" spans="1:24" s="78" customFormat="1" ht="20.25" customHeight="1">
      <c r="A37" s="130"/>
      <c r="B37" s="68" t="s">
        <v>102</v>
      </c>
      <c r="C37" s="88" t="s">
        <v>61</v>
      </c>
      <c r="D37" s="99"/>
      <c r="E37" s="99"/>
      <c r="F37" s="99"/>
      <c r="G37" s="89"/>
      <c r="H37" s="86" t="s">
        <v>103</v>
      </c>
      <c r="I37" s="86"/>
      <c r="J37" s="77">
        <v>3</v>
      </c>
      <c r="K37" s="54"/>
      <c r="L37" s="48"/>
      <c r="M37" s="48" t="s">
        <v>29</v>
      </c>
      <c r="N37" s="49"/>
      <c r="O37" s="47"/>
      <c r="P37" s="48"/>
      <c r="Q37" s="48"/>
      <c r="R37" s="48" t="s">
        <v>29</v>
      </c>
      <c r="S37" s="49"/>
      <c r="T37" s="47" t="s">
        <v>29</v>
      </c>
      <c r="U37" s="48"/>
      <c r="V37" s="49"/>
      <c r="W37" s="44">
        <v>48.189137754355151</v>
      </c>
      <c r="X37" s="45">
        <v>0.71585410000000005</v>
      </c>
    </row>
    <row r="38" spans="1:24" s="78" customFormat="1" ht="18" customHeight="1">
      <c r="A38" s="130"/>
      <c r="B38" s="68" t="s">
        <v>104</v>
      </c>
      <c r="C38" s="88" t="s">
        <v>62</v>
      </c>
      <c r="D38" s="99"/>
      <c r="E38" s="99"/>
      <c r="F38" s="99"/>
      <c r="G38" s="89"/>
      <c r="H38" s="86" t="s">
        <v>63</v>
      </c>
      <c r="I38" s="86"/>
      <c r="J38" s="77">
        <v>4</v>
      </c>
      <c r="K38" s="54"/>
      <c r="L38" s="48"/>
      <c r="M38" s="48" t="s">
        <v>29</v>
      </c>
      <c r="N38" s="49"/>
      <c r="O38" s="47"/>
      <c r="P38" s="48"/>
      <c r="Q38" s="48"/>
      <c r="R38" s="48" t="s">
        <v>29</v>
      </c>
      <c r="S38" s="49"/>
      <c r="T38" s="47" t="s">
        <v>29</v>
      </c>
      <c r="U38" s="48"/>
      <c r="V38" s="49"/>
      <c r="W38" s="44">
        <v>51.039379300248868</v>
      </c>
      <c r="X38" s="45">
        <v>0.73927679999999996</v>
      </c>
    </row>
    <row r="39" spans="1:24" s="78" customFormat="1" ht="18" customHeight="1">
      <c r="A39" s="130"/>
      <c r="B39" s="68" t="s">
        <v>105</v>
      </c>
      <c r="C39" s="88" t="s">
        <v>64</v>
      </c>
      <c r="D39" s="99"/>
      <c r="E39" s="99"/>
      <c r="F39" s="99"/>
      <c r="G39" s="89"/>
      <c r="H39" s="86" t="s">
        <v>65</v>
      </c>
      <c r="I39" s="86"/>
      <c r="J39" s="77">
        <v>3</v>
      </c>
      <c r="K39" s="54"/>
      <c r="L39" s="48"/>
      <c r="M39" s="48" t="s">
        <v>29</v>
      </c>
      <c r="N39" s="49"/>
      <c r="O39" s="47"/>
      <c r="P39" s="48"/>
      <c r="Q39" s="48"/>
      <c r="R39" s="48" t="s">
        <v>29</v>
      </c>
      <c r="S39" s="49"/>
      <c r="T39" s="47" t="s">
        <v>29</v>
      </c>
      <c r="U39" s="48"/>
      <c r="V39" s="49"/>
      <c r="W39" s="44">
        <v>79.623773971600059</v>
      </c>
      <c r="X39" s="45">
        <v>0.68803979999999998</v>
      </c>
    </row>
    <row r="40" spans="1:24" s="78" customFormat="1" ht="18" customHeight="1">
      <c r="A40" s="129">
        <v>2</v>
      </c>
      <c r="B40" s="68" t="s">
        <v>106</v>
      </c>
      <c r="C40" s="88" t="s">
        <v>172</v>
      </c>
      <c r="D40" s="99"/>
      <c r="E40" s="99"/>
      <c r="F40" s="99"/>
      <c r="G40" s="99"/>
      <c r="H40" s="102" t="s">
        <v>173</v>
      </c>
      <c r="I40" s="103"/>
      <c r="J40" s="77">
        <v>3</v>
      </c>
      <c r="K40" s="54"/>
      <c r="L40" s="48"/>
      <c r="M40" s="48"/>
      <c r="N40" s="49" t="s">
        <v>29</v>
      </c>
      <c r="O40" s="47"/>
      <c r="P40" s="48"/>
      <c r="Q40" s="48"/>
      <c r="R40" s="48"/>
      <c r="S40" s="49" t="s">
        <v>29</v>
      </c>
      <c r="T40" s="47"/>
      <c r="U40" s="48" t="s">
        <v>29</v>
      </c>
      <c r="V40" s="49"/>
      <c r="W40" s="44">
        <v>98.439467135119315</v>
      </c>
      <c r="X40" s="45">
        <v>0.79929729999999999</v>
      </c>
    </row>
    <row r="41" spans="1:24" s="78" customFormat="1" ht="18" customHeight="1">
      <c r="A41" s="129"/>
      <c r="B41" s="68" t="s">
        <v>107</v>
      </c>
      <c r="C41" s="88" t="s">
        <v>174</v>
      </c>
      <c r="D41" s="99"/>
      <c r="E41" s="99"/>
      <c r="F41" s="99"/>
      <c r="G41" s="99"/>
      <c r="H41" s="106"/>
      <c r="I41" s="107"/>
      <c r="J41" s="77">
        <v>3</v>
      </c>
      <c r="K41" s="54"/>
      <c r="L41" s="48"/>
      <c r="M41" s="48"/>
      <c r="N41" s="49" t="s">
        <v>29</v>
      </c>
      <c r="O41" s="47"/>
      <c r="P41" s="48"/>
      <c r="Q41" s="48"/>
      <c r="R41" s="48"/>
      <c r="S41" s="49" t="s">
        <v>29</v>
      </c>
      <c r="T41" s="47"/>
      <c r="U41" s="48" t="s">
        <v>29</v>
      </c>
      <c r="V41" s="49"/>
      <c r="W41" s="44">
        <v>97.161469770165411</v>
      </c>
      <c r="X41" s="45">
        <v>1.0291318</v>
      </c>
    </row>
    <row r="42" spans="1:24" s="78" customFormat="1" ht="18" customHeight="1">
      <c r="A42" s="129"/>
      <c r="B42" s="68" t="s">
        <v>108</v>
      </c>
      <c r="C42" s="88" t="s">
        <v>175</v>
      </c>
      <c r="D42" s="99"/>
      <c r="E42" s="99"/>
      <c r="F42" s="99"/>
      <c r="G42" s="99"/>
      <c r="H42" s="100"/>
      <c r="I42" s="101"/>
      <c r="J42" s="77">
        <v>3</v>
      </c>
      <c r="K42" s="54"/>
      <c r="L42" s="48"/>
      <c r="M42" s="48"/>
      <c r="N42" s="49" t="s">
        <v>29</v>
      </c>
      <c r="O42" s="47"/>
      <c r="P42" s="48"/>
      <c r="Q42" s="48"/>
      <c r="R42" s="48"/>
      <c r="S42" s="49" t="s">
        <v>29</v>
      </c>
      <c r="T42" s="47"/>
      <c r="U42" s="48" t="s">
        <v>29</v>
      </c>
      <c r="V42" s="49"/>
      <c r="W42" s="44">
        <v>93.506075245205679</v>
      </c>
      <c r="X42" s="45">
        <v>2.7960767</v>
      </c>
    </row>
    <row r="43" spans="1:24" s="78" customFormat="1" ht="18" customHeight="1">
      <c r="A43" s="129"/>
      <c r="B43" s="68" t="s">
        <v>99</v>
      </c>
      <c r="C43" s="88" t="s">
        <v>162</v>
      </c>
      <c r="D43" s="99"/>
      <c r="E43" s="99"/>
      <c r="F43" s="99"/>
      <c r="G43" s="99"/>
      <c r="H43" s="88" t="s">
        <v>66</v>
      </c>
      <c r="I43" s="89"/>
      <c r="J43" s="77">
        <v>3</v>
      </c>
      <c r="K43" s="72"/>
      <c r="L43" s="52"/>
      <c r="M43" s="52"/>
      <c r="N43" s="49" t="s">
        <v>29</v>
      </c>
      <c r="O43" s="51"/>
      <c r="P43" s="52"/>
      <c r="Q43" s="52"/>
      <c r="R43" s="52"/>
      <c r="S43" s="49" t="s">
        <v>29</v>
      </c>
      <c r="T43" s="51" t="s">
        <v>29</v>
      </c>
      <c r="U43" s="48"/>
      <c r="V43" s="53"/>
      <c r="W43" s="44">
        <v>92.851705460401107</v>
      </c>
      <c r="X43" s="45">
        <v>0.4245352</v>
      </c>
    </row>
    <row r="44" spans="1:24" s="78" customFormat="1" ht="18" customHeight="1">
      <c r="A44" s="129"/>
      <c r="B44" s="68" t="s">
        <v>100</v>
      </c>
      <c r="C44" s="102" t="s">
        <v>67</v>
      </c>
      <c r="D44" s="104"/>
      <c r="E44" s="104"/>
      <c r="F44" s="104"/>
      <c r="G44" s="103"/>
      <c r="H44" s="100" t="s">
        <v>266</v>
      </c>
      <c r="I44" s="101"/>
      <c r="J44" s="77">
        <v>3</v>
      </c>
      <c r="K44" s="54"/>
      <c r="L44" s="48"/>
      <c r="M44" s="48" t="s">
        <v>29</v>
      </c>
      <c r="N44" s="49"/>
      <c r="O44" s="47"/>
      <c r="P44" s="48"/>
      <c r="Q44" s="48"/>
      <c r="R44" s="48" t="s">
        <v>29</v>
      </c>
      <c r="S44" s="49"/>
      <c r="T44" s="47"/>
      <c r="U44" s="48" t="s">
        <v>29</v>
      </c>
      <c r="V44" s="49"/>
      <c r="W44" s="44">
        <v>26.255306690089299</v>
      </c>
      <c r="X44" s="45">
        <v>33.400673400000002</v>
      </c>
    </row>
    <row r="45" spans="1:24" s="78" customFormat="1" ht="18" customHeight="1">
      <c r="A45" s="129"/>
      <c r="B45" s="68" t="s">
        <v>101</v>
      </c>
      <c r="C45" s="88" t="s">
        <v>68</v>
      </c>
      <c r="D45" s="99"/>
      <c r="E45" s="99"/>
      <c r="F45" s="99"/>
      <c r="G45" s="89"/>
      <c r="H45" s="88" t="s">
        <v>57</v>
      </c>
      <c r="I45" s="89"/>
      <c r="J45" s="77">
        <v>3</v>
      </c>
      <c r="K45" s="54"/>
      <c r="L45" s="48"/>
      <c r="M45" s="48"/>
      <c r="N45" s="49" t="s">
        <v>29</v>
      </c>
      <c r="O45" s="47"/>
      <c r="P45" s="48"/>
      <c r="Q45" s="48"/>
      <c r="R45" s="48"/>
      <c r="S45" s="49" t="s">
        <v>29</v>
      </c>
      <c r="T45" s="47" t="s">
        <v>29</v>
      </c>
      <c r="U45" s="48"/>
      <c r="V45" s="49"/>
      <c r="W45" s="44">
        <v>35.99619382228078</v>
      </c>
      <c r="X45" s="45">
        <v>0.54750399999999999</v>
      </c>
    </row>
    <row r="46" spans="1:24" s="78" customFormat="1" ht="30" customHeight="1">
      <c r="A46" s="129"/>
      <c r="B46" s="68" t="s">
        <v>109</v>
      </c>
      <c r="C46" s="88" t="s">
        <v>69</v>
      </c>
      <c r="D46" s="99"/>
      <c r="E46" s="99"/>
      <c r="F46" s="99"/>
      <c r="G46" s="99"/>
      <c r="H46" s="88" t="s">
        <v>176</v>
      </c>
      <c r="I46" s="89"/>
      <c r="J46" s="77">
        <v>3</v>
      </c>
      <c r="K46" s="54"/>
      <c r="L46" s="48"/>
      <c r="M46" s="48" t="s">
        <v>29</v>
      </c>
      <c r="N46" s="49"/>
      <c r="O46" s="47"/>
      <c r="P46" s="48"/>
      <c r="Q46" s="48"/>
      <c r="R46" s="48" t="s">
        <v>29</v>
      </c>
      <c r="S46" s="49"/>
      <c r="T46" s="47" t="s">
        <v>29</v>
      </c>
      <c r="U46" s="48"/>
      <c r="V46" s="49"/>
      <c r="W46" s="44">
        <v>76.769140682184172</v>
      </c>
      <c r="X46" s="45">
        <v>0.95154439999999996</v>
      </c>
    </row>
    <row r="47" spans="1:24" s="78" customFormat="1" ht="18" customHeight="1">
      <c r="A47" s="129"/>
      <c r="B47" s="68" t="s">
        <v>110</v>
      </c>
      <c r="C47" s="86" t="s">
        <v>111</v>
      </c>
      <c r="D47" s="86"/>
      <c r="E47" s="86"/>
      <c r="F47" s="86"/>
      <c r="G47" s="86"/>
      <c r="H47" s="100" t="s">
        <v>70</v>
      </c>
      <c r="I47" s="101"/>
      <c r="J47" s="77">
        <v>4</v>
      </c>
      <c r="K47" s="54"/>
      <c r="L47" s="48"/>
      <c r="M47" s="48" t="s">
        <v>29</v>
      </c>
      <c r="N47" s="49"/>
      <c r="O47" s="47"/>
      <c r="P47" s="48"/>
      <c r="Q47" s="48"/>
      <c r="R47" s="48" t="s">
        <v>29</v>
      </c>
      <c r="S47" s="49"/>
      <c r="T47" s="47" t="s">
        <v>29</v>
      </c>
      <c r="U47" s="48"/>
      <c r="V47" s="49"/>
      <c r="W47" s="44">
        <v>57.88610745132484</v>
      </c>
      <c r="X47" s="45">
        <v>0.92080220000000002</v>
      </c>
    </row>
    <row r="48" spans="1:24" s="78" customFormat="1" ht="27.75" customHeight="1">
      <c r="A48" s="129"/>
      <c r="B48" s="71" t="s">
        <v>112</v>
      </c>
      <c r="C48" s="87" t="s">
        <v>71</v>
      </c>
      <c r="D48" s="86"/>
      <c r="E48" s="86"/>
      <c r="F48" s="86"/>
      <c r="G48" s="86"/>
      <c r="H48" s="102" t="s">
        <v>72</v>
      </c>
      <c r="I48" s="103"/>
      <c r="J48" s="77">
        <v>4</v>
      </c>
      <c r="K48" s="54"/>
      <c r="L48" s="48"/>
      <c r="M48" s="48" t="s">
        <v>29</v>
      </c>
      <c r="N48" s="49"/>
      <c r="O48" s="47"/>
      <c r="P48" s="48"/>
      <c r="Q48" s="48"/>
      <c r="R48" s="48" t="s">
        <v>29</v>
      </c>
      <c r="S48" s="49"/>
      <c r="T48" s="47" t="s">
        <v>29</v>
      </c>
      <c r="U48" s="48"/>
      <c r="V48" s="49"/>
      <c r="W48" s="44">
        <v>67.474747474747474</v>
      </c>
      <c r="X48" s="45">
        <v>2.6672522000000001</v>
      </c>
    </row>
    <row r="49" spans="1:24" s="78" customFormat="1" ht="28.5" customHeight="1">
      <c r="A49" s="129"/>
      <c r="B49" s="71" t="s">
        <v>113</v>
      </c>
      <c r="C49" s="87" t="s">
        <v>73</v>
      </c>
      <c r="D49" s="86"/>
      <c r="E49" s="86"/>
      <c r="F49" s="86"/>
      <c r="G49" s="86"/>
      <c r="H49" s="88" t="s">
        <v>114</v>
      </c>
      <c r="I49" s="89"/>
      <c r="J49" s="77">
        <v>5</v>
      </c>
      <c r="K49" s="54"/>
      <c r="L49" s="48" t="s">
        <v>29</v>
      </c>
      <c r="M49" s="48"/>
      <c r="N49" s="49"/>
      <c r="O49" s="47"/>
      <c r="P49" s="48"/>
      <c r="Q49" s="48" t="s">
        <v>29</v>
      </c>
      <c r="R49" s="48"/>
      <c r="S49" s="49"/>
      <c r="T49" s="47"/>
      <c r="U49" s="48"/>
      <c r="V49" s="49" t="s">
        <v>29</v>
      </c>
      <c r="W49" s="44">
        <v>52.583809105548234</v>
      </c>
      <c r="X49" s="45">
        <v>9.9092372999999991</v>
      </c>
    </row>
    <row r="50" spans="1:24" s="78" customFormat="1" ht="28.5" customHeight="1">
      <c r="A50" s="129">
        <v>3</v>
      </c>
      <c r="B50" s="71" t="s">
        <v>115</v>
      </c>
      <c r="C50" s="86" t="s">
        <v>74</v>
      </c>
      <c r="D50" s="86"/>
      <c r="E50" s="86"/>
      <c r="F50" s="86"/>
      <c r="G50" s="86"/>
      <c r="H50" s="106" t="s">
        <v>177</v>
      </c>
      <c r="I50" s="107"/>
      <c r="J50" s="77">
        <v>3</v>
      </c>
      <c r="K50" s="54" t="s">
        <v>29</v>
      </c>
      <c r="L50" s="48"/>
      <c r="M50" s="48"/>
      <c r="N50" s="49"/>
      <c r="O50" s="47"/>
      <c r="P50" s="48" t="s">
        <v>29</v>
      </c>
      <c r="Q50" s="48"/>
      <c r="R50" s="48"/>
      <c r="S50" s="49"/>
      <c r="T50" s="47" t="s">
        <v>29</v>
      </c>
      <c r="U50" s="48"/>
      <c r="V50" s="49"/>
      <c r="W50" s="44">
        <v>70.011711316059134</v>
      </c>
      <c r="X50" s="45">
        <v>1.3145952000000001</v>
      </c>
    </row>
    <row r="51" spans="1:24" s="78" customFormat="1" ht="18" customHeight="1">
      <c r="A51" s="129"/>
      <c r="B51" s="71" t="s">
        <v>99</v>
      </c>
      <c r="C51" s="86" t="s">
        <v>178</v>
      </c>
      <c r="D51" s="86"/>
      <c r="E51" s="86"/>
      <c r="F51" s="86"/>
      <c r="G51" s="86"/>
      <c r="H51" s="88" t="s">
        <v>116</v>
      </c>
      <c r="I51" s="89"/>
      <c r="J51" s="77">
        <v>4</v>
      </c>
      <c r="K51" s="54" t="s">
        <v>29</v>
      </c>
      <c r="L51" s="48"/>
      <c r="M51" s="48"/>
      <c r="N51" s="49"/>
      <c r="O51" s="47"/>
      <c r="P51" s="48" t="s">
        <v>29</v>
      </c>
      <c r="Q51" s="48"/>
      <c r="R51" s="48"/>
      <c r="S51" s="49"/>
      <c r="T51" s="47"/>
      <c r="U51" s="48" t="s">
        <v>29</v>
      </c>
      <c r="V51" s="49"/>
      <c r="W51" s="44">
        <v>57.035573122529641</v>
      </c>
      <c r="X51" s="45">
        <v>13.8925486</v>
      </c>
    </row>
    <row r="52" spans="1:24" s="78" customFormat="1" ht="18" customHeight="1">
      <c r="A52" s="129"/>
      <c r="B52" s="71" t="s">
        <v>117</v>
      </c>
      <c r="C52" s="87" t="s">
        <v>75</v>
      </c>
      <c r="D52" s="86"/>
      <c r="E52" s="86"/>
      <c r="F52" s="86"/>
      <c r="G52" s="86"/>
      <c r="H52" s="100" t="s">
        <v>118</v>
      </c>
      <c r="I52" s="101"/>
      <c r="J52" s="77">
        <v>3</v>
      </c>
      <c r="K52" s="54" t="s">
        <v>29</v>
      </c>
      <c r="L52" s="48"/>
      <c r="M52" s="48"/>
      <c r="N52" s="49"/>
      <c r="O52" s="47"/>
      <c r="P52" s="48" t="s">
        <v>29</v>
      </c>
      <c r="Q52" s="48"/>
      <c r="R52" s="48"/>
      <c r="S52" s="49"/>
      <c r="T52" s="47" t="s">
        <v>29</v>
      </c>
      <c r="U52" s="48"/>
      <c r="V52" s="49"/>
      <c r="W52" s="44">
        <v>60.212267603571952</v>
      </c>
      <c r="X52" s="45">
        <v>1.8957691999999999</v>
      </c>
    </row>
    <row r="53" spans="1:24" s="78" customFormat="1" ht="18" customHeight="1">
      <c r="A53" s="129"/>
      <c r="B53" s="71" t="s">
        <v>119</v>
      </c>
      <c r="C53" s="86" t="s">
        <v>179</v>
      </c>
      <c r="D53" s="86"/>
      <c r="E53" s="86"/>
      <c r="F53" s="86"/>
      <c r="G53" s="86"/>
      <c r="H53" s="88" t="s">
        <v>180</v>
      </c>
      <c r="I53" s="89"/>
      <c r="J53" s="77">
        <v>5</v>
      </c>
      <c r="K53" s="54" t="s">
        <v>181</v>
      </c>
      <c r="L53" s="48"/>
      <c r="M53" s="48"/>
      <c r="N53" s="49"/>
      <c r="O53" s="47"/>
      <c r="P53" s="48" t="s">
        <v>181</v>
      </c>
      <c r="Q53" s="48"/>
      <c r="R53" s="48"/>
      <c r="S53" s="49"/>
      <c r="T53" s="47"/>
      <c r="U53" s="48"/>
      <c r="V53" s="49" t="s">
        <v>29</v>
      </c>
      <c r="W53" s="44">
        <v>39.427609427609426</v>
      </c>
      <c r="X53" s="45">
        <v>31.914800100000001</v>
      </c>
    </row>
    <row r="54" spans="1:24" s="78" customFormat="1" ht="18" customHeight="1">
      <c r="A54" s="129"/>
      <c r="B54" s="71" t="s">
        <v>102</v>
      </c>
      <c r="C54" s="87" t="s">
        <v>182</v>
      </c>
      <c r="D54" s="86"/>
      <c r="E54" s="86"/>
      <c r="F54" s="86"/>
      <c r="G54" s="86"/>
      <c r="H54" s="88" t="s">
        <v>183</v>
      </c>
      <c r="I54" s="89"/>
      <c r="J54" s="77">
        <v>3</v>
      </c>
      <c r="K54" s="54" t="s">
        <v>29</v>
      </c>
      <c r="L54" s="48"/>
      <c r="M54" s="48"/>
      <c r="N54" s="50"/>
      <c r="O54" s="47"/>
      <c r="P54" s="48" t="s">
        <v>29</v>
      </c>
      <c r="Q54" s="48"/>
      <c r="R54" s="48"/>
      <c r="S54" s="49"/>
      <c r="T54" s="47" t="s">
        <v>29</v>
      </c>
      <c r="U54" s="48"/>
      <c r="V54" s="49"/>
      <c r="W54" s="44">
        <v>18.741033523642219</v>
      </c>
      <c r="X54" s="45">
        <v>2.1036451</v>
      </c>
    </row>
    <row r="55" spans="1:24" s="78" customFormat="1" ht="18" customHeight="1">
      <c r="A55" s="129"/>
      <c r="B55" s="71" t="s">
        <v>104</v>
      </c>
      <c r="C55" s="87" t="s">
        <v>76</v>
      </c>
      <c r="D55" s="86"/>
      <c r="E55" s="86"/>
      <c r="F55" s="86"/>
      <c r="G55" s="86"/>
      <c r="H55" s="88" t="s">
        <v>77</v>
      </c>
      <c r="I55" s="89"/>
      <c r="J55" s="77">
        <v>3</v>
      </c>
      <c r="K55" s="54"/>
      <c r="L55" s="48"/>
      <c r="M55" s="48"/>
      <c r="N55" s="50" t="s">
        <v>29</v>
      </c>
      <c r="O55" s="47"/>
      <c r="P55" s="48"/>
      <c r="Q55" s="48"/>
      <c r="R55" s="48"/>
      <c r="S55" s="49" t="s">
        <v>29</v>
      </c>
      <c r="T55" s="54" t="s">
        <v>29</v>
      </c>
      <c r="U55" s="48"/>
      <c r="V55" s="49"/>
      <c r="W55" s="44">
        <v>78.558044210218128</v>
      </c>
      <c r="X55" s="45">
        <v>2.1446347000000001</v>
      </c>
    </row>
    <row r="56" spans="1:24" s="78" customFormat="1" ht="18" customHeight="1">
      <c r="A56" s="129">
        <v>4</v>
      </c>
      <c r="B56" s="71" t="s">
        <v>120</v>
      </c>
      <c r="C56" s="86" t="s">
        <v>78</v>
      </c>
      <c r="D56" s="86"/>
      <c r="E56" s="86"/>
      <c r="F56" s="86"/>
      <c r="G56" s="86"/>
      <c r="H56" s="88" t="s">
        <v>79</v>
      </c>
      <c r="I56" s="89"/>
      <c r="J56" s="77">
        <v>3</v>
      </c>
      <c r="K56" s="54"/>
      <c r="L56" s="48"/>
      <c r="M56" s="48"/>
      <c r="N56" s="50" t="s">
        <v>29</v>
      </c>
      <c r="O56" s="47"/>
      <c r="P56" s="48"/>
      <c r="Q56" s="48"/>
      <c r="R56" s="48"/>
      <c r="S56" s="49" t="s">
        <v>29</v>
      </c>
      <c r="T56" s="54"/>
      <c r="U56" s="48" t="s">
        <v>29</v>
      </c>
      <c r="V56" s="49"/>
      <c r="W56" s="44">
        <v>68.294539598887425</v>
      </c>
      <c r="X56" s="45">
        <v>9.9502269000000005</v>
      </c>
    </row>
    <row r="57" spans="1:24" s="78" customFormat="1" ht="18" customHeight="1">
      <c r="A57" s="129"/>
      <c r="B57" s="71" t="s">
        <v>121</v>
      </c>
      <c r="C57" s="118" t="s">
        <v>122</v>
      </c>
      <c r="D57" s="119"/>
      <c r="E57" s="119"/>
      <c r="F57" s="119"/>
      <c r="G57" s="120"/>
      <c r="H57" s="88" t="s">
        <v>58</v>
      </c>
      <c r="I57" s="89"/>
      <c r="J57" s="77">
        <v>3</v>
      </c>
      <c r="K57" s="54"/>
      <c r="L57" s="48"/>
      <c r="M57" s="48" t="s">
        <v>29</v>
      </c>
      <c r="N57" s="50"/>
      <c r="O57" s="47"/>
      <c r="P57" s="48"/>
      <c r="Q57" s="48"/>
      <c r="R57" s="48" t="s">
        <v>29</v>
      </c>
      <c r="S57" s="49"/>
      <c r="T57" s="54" t="s">
        <v>29</v>
      </c>
      <c r="U57" s="48"/>
      <c r="V57" s="49"/>
      <c r="W57" s="44">
        <v>69.171424388815694</v>
      </c>
      <c r="X57" s="45">
        <v>2.7682623</v>
      </c>
    </row>
    <row r="58" spans="1:24" s="78" customFormat="1" ht="18" customHeight="1">
      <c r="A58" s="129"/>
      <c r="B58" s="71" t="s">
        <v>123</v>
      </c>
      <c r="C58" s="90" t="s">
        <v>80</v>
      </c>
      <c r="D58" s="91"/>
      <c r="E58" s="91"/>
      <c r="F58" s="91"/>
      <c r="G58" s="92"/>
      <c r="H58" s="88" t="s">
        <v>58</v>
      </c>
      <c r="I58" s="89"/>
      <c r="J58" s="77">
        <v>3</v>
      </c>
      <c r="K58" s="54"/>
      <c r="L58" s="48"/>
      <c r="M58" s="48" t="s">
        <v>29</v>
      </c>
      <c r="N58" s="50"/>
      <c r="O58" s="47"/>
      <c r="P58" s="48"/>
      <c r="Q58" s="48"/>
      <c r="R58" s="48" t="s">
        <v>29</v>
      </c>
      <c r="S58" s="49"/>
      <c r="T58" s="54" t="s">
        <v>29</v>
      </c>
      <c r="U58" s="48"/>
      <c r="V58" s="49"/>
      <c r="W58" s="44">
        <v>72.428634167764599</v>
      </c>
      <c r="X58" s="45">
        <v>3.1005709000000001</v>
      </c>
    </row>
    <row r="59" spans="1:24" s="78" customFormat="1" ht="18" customHeight="1">
      <c r="A59" s="129"/>
      <c r="B59" s="71" t="s">
        <v>119</v>
      </c>
      <c r="C59" s="86" t="s">
        <v>81</v>
      </c>
      <c r="D59" s="86"/>
      <c r="E59" s="86"/>
      <c r="F59" s="86"/>
      <c r="G59" s="86"/>
      <c r="H59" s="88" t="s">
        <v>82</v>
      </c>
      <c r="I59" s="89"/>
      <c r="J59" s="77">
        <v>3</v>
      </c>
      <c r="K59" s="54"/>
      <c r="L59" s="48"/>
      <c r="M59" s="48" t="s">
        <v>29</v>
      </c>
      <c r="N59" s="50"/>
      <c r="O59" s="47"/>
      <c r="P59" s="48"/>
      <c r="Q59" s="48"/>
      <c r="R59" s="48" t="s">
        <v>29</v>
      </c>
      <c r="S59" s="49"/>
      <c r="T59" s="54" t="s">
        <v>29</v>
      </c>
      <c r="U59" s="48"/>
      <c r="V59" s="54"/>
      <c r="W59" s="44">
        <v>77.991509295857128</v>
      </c>
      <c r="X59" s="45">
        <v>4.2263210999999998</v>
      </c>
    </row>
    <row r="60" spans="1:24" s="78" customFormat="1" ht="18" customHeight="1">
      <c r="A60" s="129"/>
      <c r="B60" s="71" t="s">
        <v>124</v>
      </c>
      <c r="C60" s="86" t="s">
        <v>125</v>
      </c>
      <c r="D60" s="86"/>
      <c r="E60" s="86"/>
      <c r="F60" s="86"/>
      <c r="G60" s="86"/>
      <c r="H60" s="88" t="s">
        <v>83</v>
      </c>
      <c r="I60" s="89"/>
      <c r="J60" s="77">
        <v>5</v>
      </c>
      <c r="K60" s="54"/>
      <c r="L60" s="48" t="s">
        <v>29</v>
      </c>
      <c r="M60" s="48"/>
      <c r="N60" s="50"/>
      <c r="O60" s="47"/>
      <c r="P60" s="48"/>
      <c r="Q60" s="48" t="s">
        <v>29</v>
      </c>
      <c r="R60" s="48"/>
      <c r="S60" s="49"/>
      <c r="T60" s="54" t="s">
        <v>46</v>
      </c>
      <c r="U60" s="48"/>
      <c r="V60" s="54" t="s">
        <v>29</v>
      </c>
      <c r="W60" s="44">
        <v>56.836480749524227</v>
      </c>
      <c r="X60" s="45">
        <v>7.3795929999999998</v>
      </c>
    </row>
    <row r="61" spans="1:24">
      <c r="B61" s="11"/>
      <c r="M61" s="16"/>
    </row>
    <row r="62" spans="1:24">
      <c r="M62" s="16"/>
    </row>
    <row r="63" spans="1:24">
      <c r="M63" s="16"/>
    </row>
    <row r="64" spans="1:24">
      <c r="M64" s="16"/>
    </row>
    <row r="65" spans="8:13">
      <c r="M65" s="16"/>
    </row>
    <row r="66" spans="8:13">
      <c r="M66" s="16"/>
    </row>
    <row r="68" spans="8:13" ht="18.75">
      <c r="H68" s="5" ph="1"/>
    </row>
  </sheetData>
  <dataConsolidate/>
  <mergeCells count="108">
    <mergeCell ref="C52:G52"/>
    <mergeCell ref="C33:G33"/>
    <mergeCell ref="W29:X29"/>
    <mergeCell ref="K27:M27"/>
    <mergeCell ref="A50:A55"/>
    <mergeCell ref="A56:A60"/>
    <mergeCell ref="T29:V29"/>
    <mergeCell ref="O29:S29"/>
    <mergeCell ref="H38:I38"/>
    <mergeCell ref="H31:I33"/>
    <mergeCell ref="H35:I35"/>
    <mergeCell ref="H36:I36"/>
    <mergeCell ref="H34:I34"/>
    <mergeCell ref="A29:B30"/>
    <mergeCell ref="A31:A39"/>
    <mergeCell ref="A40:A49"/>
    <mergeCell ref="C46:G46"/>
    <mergeCell ref="C41:G41"/>
    <mergeCell ref="C36:G36"/>
    <mergeCell ref="H40:I42"/>
    <mergeCell ref="C39:G39"/>
    <mergeCell ref="C47:G47"/>
    <mergeCell ref="C53:G53"/>
    <mergeCell ref="C50:G50"/>
    <mergeCell ref="C51:G51"/>
    <mergeCell ref="K13:M14"/>
    <mergeCell ref="N15:S15"/>
    <mergeCell ref="N16:S16"/>
    <mergeCell ref="N17:S17"/>
    <mergeCell ref="N18:S18"/>
    <mergeCell ref="K23:M23"/>
    <mergeCell ref="K29:N29"/>
    <mergeCell ref="H29:I30"/>
    <mergeCell ref="N27:S27"/>
    <mergeCell ref="J29:J30"/>
    <mergeCell ref="B27:H27"/>
    <mergeCell ref="C60:G60"/>
    <mergeCell ref="G18:H18"/>
    <mergeCell ref="H60:I60"/>
    <mergeCell ref="H59:I59"/>
    <mergeCell ref="H55:I55"/>
    <mergeCell ref="H56:I56"/>
    <mergeCell ref="H57:I57"/>
    <mergeCell ref="H58:I58"/>
    <mergeCell ref="H39:I39"/>
    <mergeCell ref="H54:I54"/>
    <mergeCell ref="C57:G57"/>
    <mergeCell ref="C45:G45"/>
    <mergeCell ref="C42:G42"/>
    <mergeCell ref="H43:I43"/>
    <mergeCell ref="H51:I51"/>
    <mergeCell ref="H52:I52"/>
    <mergeCell ref="H45:I45"/>
    <mergeCell ref="B15:F18"/>
    <mergeCell ref="B19:F23"/>
    <mergeCell ref="B24:F26"/>
    <mergeCell ref="C29:G30"/>
    <mergeCell ref="C34:G34"/>
    <mergeCell ref="C37:G37"/>
    <mergeCell ref="C38:G38"/>
    <mergeCell ref="B3:F3"/>
    <mergeCell ref="H50:I50"/>
    <mergeCell ref="K25:M25"/>
    <mergeCell ref="N23:S23"/>
    <mergeCell ref="K21:M21"/>
    <mergeCell ref="N21:S21"/>
    <mergeCell ref="N22:S22"/>
    <mergeCell ref="K20:M20"/>
    <mergeCell ref="K19:M19"/>
    <mergeCell ref="J13:J14"/>
    <mergeCell ref="K16:M16"/>
    <mergeCell ref="I13:I14"/>
    <mergeCell ref="K18:M18"/>
    <mergeCell ref="K17:M17"/>
    <mergeCell ref="K15:M15"/>
    <mergeCell ref="K26:M26"/>
    <mergeCell ref="N24:S24"/>
    <mergeCell ref="K22:M22"/>
    <mergeCell ref="K24:M24"/>
    <mergeCell ref="N25:S25"/>
    <mergeCell ref="N26:S26"/>
    <mergeCell ref="N19:S19"/>
    <mergeCell ref="N20:S20"/>
    <mergeCell ref="N13:S14"/>
    <mergeCell ref="C59:G59"/>
    <mergeCell ref="C48:G48"/>
    <mergeCell ref="C49:G49"/>
    <mergeCell ref="H53:I53"/>
    <mergeCell ref="C58:G58"/>
    <mergeCell ref="C54:G54"/>
    <mergeCell ref="C55:G55"/>
    <mergeCell ref="C56:G56"/>
    <mergeCell ref="B8:F8"/>
    <mergeCell ref="B9:F9"/>
    <mergeCell ref="G13:H14"/>
    <mergeCell ref="B13:F14"/>
    <mergeCell ref="C40:G40"/>
    <mergeCell ref="H46:I46"/>
    <mergeCell ref="H47:I47"/>
    <mergeCell ref="H48:I48"/>
    <mergeCell ref="H49:I49"/>
    <mergeCell ref="C44:G44"/>
    <mergeCell ref="C43:G43"/>
    <mergeCell ref="H44:I44"/>
    <mergeCell ref="C31:G31"/>
    <mergeCell ref="C32:G32"/>
    <mergeCell ref="H37:I37"/>
    <mergeCell ref="C35:G35"/>
  </mergeCells>
  <phoneticPr fontId="5" type="Hiragana" alignment="center"/>
  <printOptions horizontalCentered="1"/>
  <pageMargins left="0.70866141732283472" right="0.70866141732283472" top="0.35433070866141736" bottom="0.35433070866141736" header="0.31496062992125984" footer="0.31496062992125984"/>
  <pageSetup paperSize="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62"/>
  <sheetViews>
    <sheetView view="pageBreakPreview" topLeftCell="A10" zoomScaleNormal="150" zoomScaleSheetLayoutView="100" workbookViewId="0">
      <selection activeCell="R31" sqref="R31"/>
    </sheetView>
  </sheetViews>
  <sheetFormatPr defaultRowHeight="13.5"/>
  <cols>
    <col min="1" max="1" width="3.25" style="5" customWidth="1"/>
    <col min="2" max="2" width="3.75" style="5" customWidth="1"/>
    <col min="3" max="3" width="3.625" style="5" customWidth="1"/>
    <col min="4" max="4" width="0" style="5" hidden="1" customWidth="1"/>
    <col min="5" max="5" width="2.375" style="5" customWidth="1"/>
    <col min="6" max="6" width="3.875" style="5" customWidth="1"/>
    <col min="7" max="7" width="9.375" style="5" customWidth="1"/>
    <col min="8" max="8" width="7.5" style="5" customWidth="1"/>
    <col min="9" max="9" width="8.25" style="5" customWidth="1"/>
    <col min="10" max="10" width="3.5" style="5" customWidth="1"/>
    <col min="11" max="11" width="2.75" style="5" customWidth="1"/>
    <col min="12" max="18" width="2.375" style="5" customWidth="1"/>
    <col min="19" max="21" width="2.5" style="5" customWidth="1"/>
    <col min="22" max="23" width="3.625" style="5" customWidth="1"/>
    <col min="24" max="26" width="3.25" style="5" customWidth="1"/>
    <col min="27" max="27" width="0.875" style="5" customWidth="1"/>
    <col min="28" max="29" width="4.25" style="5" customWidth="1"/>
    <col min="30" max="30" width="13.5" style="5" bestFit="1" customWidth="1"/>
    <col min="31" max="16384" width="9" style="5"/>
  </cols>
  <sheetData>
    <row r="1" spans="1:29" ht="5.0999999999999996" customHeight="1">
      <c r="A1" s="6"/>
      <c r="B1" s="6"/>
      <c r="C1" s="6"/>
      <c r="D1" s="6"/>
      <c r="E1" s="6"/>
      <c r="F1" s="6"/>
      <c r="G1" s="6"/>
      <c r="H1" s="6"/>
      <c r="I1" s="7"/>
      <c r="J1" s="7"/>
      <c r="K1" s="7"/>
      <c r="L1" s="7"/>
      <c r="M1" s="7"/>
      <c r="N1" s="7"/>
      <c r="O1" s="7"/>
      <c r="P1" s="7"/>
      <c r="Q1" s="7"/>
      <c r="R1" s="7"/>
      <c r="S1" s="7"/>
      <c r="T1" s="7"/>
      <c r="U1" s="7"/>
      <c r="V1" s="7"/>
      <c r="W1" s="7"/>
      <c r="X1" s="7"/>
      <c r="Y1" s="7"/>
      <c r="Z1" s="14"/>
      <c r="AA1" s="14"/>
      <c r="AB1" s="14"/>
      <c r="AC1" s="14"/>
    </row>
    <row r="2" spans="1:29" ht="9" customHeight="1">
      <c r="A2" s="6"/>
      <c r="B2" s="8" t="s">
        <v>47</v>
      </c>
      <c r="C2" s="6"/>
      <c r="D2" s="6"/>
      <c r="E2" s="6"/>
      <c r="F2" s="6"/>
      <c r="G2" s="6"/>
      <c r="H2" s="6"/>
      <c r="I2" s="7"/>
      <c r="J2" s="7"/>
      <c r="K2" s="7"/>
      <c r="L2" s="7"/>
      <c r="M2" s="7"/>
      <c r="N2" s="7"/>
      <c r="O2" s="7"/>
      <c r="P2" s="7"/>
      <c r="Q2" s="7"/>
      <c r="R2" s="7"/>
      <c r="S2" s="7"/>
      <c r="T2" s="7"/>
      <c r="U2" s="7"/>
      <c r="V2" s="7"/>
      <c r="W2" s="7"/>
      <c r="X2" s="13"/>
      <c r="Y2" s="7"/>
      <c r="Z2" s="75"/>
      <c r="AA2" s="14"/>
      <c r="AB2" s="14"/>
      <c r="AC2" s="14"/>
    </row>
    <row r="3" spans="1:29" s="19" customFormat="1">
      <c r="A3" s="6"/>
      <c r="B3" s="105" t="s">
        <v>0</v>
      </c>
      <c r="C3" s="105"/>
      <c r="D3" s="105"/>
      <c r="E3" s="105"/>
      <c r="F3" s="105"/>
      <c r="G3" s="83" t="s">
        <v>34</v>
      </c>
      <c r="H3" s="6"/>
      <c r="I3" s="17"/>
      <c r="J3" s="17"/>
      <c r="K3" s="17"/>
      <c r="L3" s="17"/>
      <c r="M3" s="17"/>
      <c r="N3" s="17"/>
      <c r="O3" s="17"/>
      <c r="P3" s="17"/>
      <c r="Q3" s="17"/>
      <c r="R3" s="17"/>
      <c r="S3" s="17"/>
      <c r="T3" s="17"/>
      <c r="U3" s="17"/>
      <c r="V3" s="17"/>
      <c r="W3" s="17"/>
      <c r="X3" s="17"/>
      <c r="Y3" s="17"/>
      <c r="Z3" s="18"/>
      <c r="AA3" s="18"/>
      <c r="AB3" s="18"/>
      <c r="AC3" s="18"/>
    </row>
    <row r="4" spans="1:29" s="11" customFormat="1" ht="9">
      <c r="A4" s="8"/>
      <c r="B4" s="8" t="s">
        <v>56</v>
      </c>
      <c r="C4" s="8"/>
      <c r="D4" s="8"/>
      <c r="E4" s="8"/>
      <c r="F4" s="8"/>
      <c r="G4" s="8"/>
      <c r="H4" s="8"/>
      <c r="I4" s="20"/>
      <c r="J4" s="20"/>
      <c r="K4" s="20"/>
      <c r="L4" s="20"/>
      <c r="M4" s="20"/>
      <c r="N4" s="20"/>
      <c r="O4" s="20"/>
      <c r="P4" s="20"/>
      <c r="Q4" s="20"/>
      <c r="R4" s="20"/>
      <c r="S4" s="20"/>
      <c r="T4" s="20"/>
      <c r="U4" s="20"/>
      <c r="V4" s="20"/>
      <c r="W4" s="20"/>
      <c r="X4" s="20"/>
      <c r="Y4" s="20"/>
      <c r="Z4" s="21"/>
      <c r="AA4" s="21"/>
      <c r="AB4" s="21"/>
      <c r="AC4" s="21"/>
    </row>
    <row r="5" spans="1:29" ht="5.0999999999999996" customHeight="1">
      <c r="A5" s="6"/>
      <c r="B5" s="6"/>
      <c r="C5" s="6"/>
      <c r="D5" s="6"/>
      <c r="E5" s="6"/>
      <c r="F5" s="6"/>
      <c r="G5" s="6"/>
      <c r="H5" s="6"/>
      <c r="I5" s="7"/>
      <c r="J5" s="7"/>
      <c r="K5" s="7"/>
      <c r="L5" s="7"/>
      <c r="M5" s="7"/>
      <c r="N5" s="7"/>
      <c r="O5" s="7"/>
      <c r="P5" s="7"/>
      <c r="Q5" s="7"/>
      <c r="R5" s="7"/>
      <c r="S5" s="7"/>
      <c r="T5" s="7"/>
      <c r="U5" s="7"/>
      <c r="V5" s="7"/>
      <c r="W5" s="7"/>
      <c r="X5" s="7"/>
      <c r="Y5" s="7"/>
      <c r="Z5" s="14"/>
      <c r="AA5" s="14"/>
      <c r="AB5" s="14"/>
      <c r="AC5" s="14"/>
    </row>
    <row r="6" spans="1:29" s="19" customFormat="1">
      <c r="A6" s="76" t="s">
        <v>91</v>
      </c>
    </row>
    <row r="7" spans="1:29" s="9" customFormat="1" ht="11.25">
      <c r="B7" s="28" t="s">
        <v>1</v>
      </c>
      <c r="C7" s="28"/>
      <c r="D7" s="28"/>
      <c r="E7" s="28"/>
      <c r="F7" s="28"/>
      <c r="G7" s="28"/>
      <c r="H7" s="28"/>
      <c r="I7" s="28"/>
      <c r="J7" s="28"/>
      <c r="K7" s="28"/>
      <c r="L7" s="28"/>
      <c r="M7" s="28"/>
      <c r="N7" s="28"/>
      <c r="O7" s="28"/>
      <c r="P7" s="28"/>
      <c r="Q7" s="28"/>
    </row>
    <row r="8" spans="1:29" ht="9" customHeight="1">
      <c r="B8" s="93"/>
      <c r="C8" s="93"/>
      <c r="D8" s="93"/>
      <c r="E8" s="93"/>
      <c r="F8" s="93"/>
      <c r="G8" s="36" t="s">
        <v>2</v>
      </c>
      <c r="H8" s="12" t="s">
        <v>3</v>
      </c>
      <c r="I8" s="12" t="s">
        <v>48</v>
      </c>
      <c r="J8" s="31"/>
      <c r="K8" s="3"/>
      <c r="L8" s="3"/>
      <c r="M8" s="3"/>
      <c r="N8" s="4"/>
      <c r="O8" s="4"/>
      <c r="P8" s="28"/>
      <c r="Q8" s="28"/>
      <c r="R8" s="1"/>
      <c r="S8" s="1"/>
      <c r="T8" s="1"/>
      <c r="U8" s="1"/>
      <c r="V8" s="1"/>
      <c r="W8" s="1"/>
      <c r="X8" s="1"/>
      <c r="Y8" s="1"/>
      <c r="Z8" s="1"/>
    </row>
    <row r="9" spans="1:29" ht="9" customHeight="1">
      <c r="B9" s="113" t="s">
        <v>31</v>
      </c>
      <c r="C9" s="123"/>
      <c r="D9" s="123"/>
      <c r="E9" s="123"/>
      <c r="F9" s="124"/>
      <c r="G9" s="37">
        <v>68362</v>
      </c>
      <c r="H9" s="23">
        <v>465</v>
      </c>
      <c r="I9" s="24">
        <v>53.709560867148419</v>
      </c>
      <c r="J9" s="31"/>
      <c r="K9" s="25"/>
      <c r="L9" s="25"/>
      <c r="M9" s="25"/>
      <c r="N9" s="10"/>
      <c r="O9" s="10"/>
      <c r="P9" s="32"/>
      <c r="Q9" s="32"/>
      <c r="R9" s="2"/>
      <c r="S9" s="2"/>
      <c r="T9" s="2"/>
      <c r="U9" s="2"/>
      <c r="V9" s="2"/>
      <c r="W9" s="2"/>
      <c r="X9" s="2"/>
      <c r="Y9" s="2"/>
      <c r="Z9" s="2"/>
    </row>
    <row r="10" spans="1:29" ht="9" customHeight="1">
      <c r="B10" s="31"/>
      <c r="C10" s="25"/>
      <c r="D10" s="25"/>
      <c r="E10" s="25"/>
      <c r="F10" s="10"/>
      <c r="G10" s="10"/>
      <c r="H10" s="32"/>
      <c r="I10" s="32"/>
      <c r="J10" s="2"/>
      <c r="K10" s="2"/>
      <c r="L10" s="2"/>
      <c r="M10" s="2"/>
      <c r="N10" s="10"/>
      <c r="O10" s="2"/>
      <c r="P10" s="2"/>
      <c r="Q10" s="2"/>
      <c r="R10" s="2"/>
    </row>
    <row r="11" spans="1:29" s="19" customFormat="1">
      <c r="B11" s="26"/>
      <c r="C11" s="26"/>
      <c r="D11" s="26"/>
      <c r="E11" s="26"/>
      <c r="F11" s="26"/>
      <c r="G11" s="26"/>
      <c r="H11" s="26"/>
      <c r="I11" s="26"/>
      <c r="J11" s="26"/>
      <c r="K11" s="26"/>
      <c r="L11" s="26"/>
      <c r="M11" s="26"/>
      <c r="N11" s="26"/>
      <c r="O11" s="26"/>
      <c r="P11" s="26"/>
      <c r="Q11" s="26"/>
    </row>
    <row r="12" spans="1:29" s="9" customFormat="1" ht="11.25">
      <c r="B12" s="27" t="s">
        <v>4</v>
      </c>
      <c r="C12" s="27"/>
      <c r="D12" s="27"/>
      <c r="E12" s="27"/>
      <c r="F12" s="28"/>
      <c r="G12" s="28"/>
      <c r="H12" s="28"/>
      <c r="I12" s="28"/>
      <c r="J12" s="28"/>
      <c r="K12" s="28"/>
      <c r="L12" s="28"/>
      <c r="M12" s="28"/>
      <c r="N12" s="28"/>
      <c r="O12" s="28"/>
      <c r="P12" s="28"/>
      <c r="Q12" s="28"/>
    </row>
    <row r="13" spans="1:29" ht="9" customHeight="1">
      <c r="B13" s="98" t="s">
        <v>5</v>
      </c>
      <c r="C13" s="98"/>
      <c r="D13" s="98"/>
      <c r="E13" s="98"/>
      <c r="F13" s="98"/>
      <c r="G13" s="94" t="s">
        <v>8</v>
      </c>
      <c r="H13" s="95"/>
      <c r="I13" s="111" t="s">
        <v>20</v>
      </c>
      <c r="J13" s="111" t="s">
        <v>49</v>
      </c>
      <c r="K13" s="114" t="s">
        <v>48</v>
      </c>
      <c r="L13" s="94"/>
      <c r="M13" s="94"/>
      <c r="N13" s="114" t="s">
        <v>52</v>
      </c>
      <c r="O13" s="94"/>
      <c r="P13" s="94"/>
      <c r="Q13" s="94"/>
      <c r="R13" s="94"/>
      <c r="S13" s="95"/>
      <c r="T13" s="1"/>
    </row>
    <row r="14" spans="1:29" ht="9" customHeight="1">
      <c r="B14" s="98"/>
      <c r="C14" s="98"/>
      <c r="D14" s="98"/>
      <c r="E14" s="98"/>
      <c r="F14" s="98"/>
      <c r="G14" s="96"/>
      <c r="H14" s="97"/>
      <c r="I14" s="112"/>
      <c r="J14" s="112"/>
      <c r="K14" s="115"/>
      <c r="L14" s="96"/>
      <c r="M14" s="96"/>
      <c r="N14" s="115"/>
      <c r="O14" s="96"/>
      <c r="P14" s="96"/>
      <c r="Q14" s="96"/>
      <c r="R14" s="96"/>
      <c r="S14" s="97"/>
    </row>
    <row r="15" spans="1:29" ht="9" customHeight="1">
      <c r="B15" s="121" t="s">
        <v>231</v>
      </c>
      <c r="C15" s="93"/>
      <c r="D15" s="93"/>
      <c r="E15" s="93"/>
      <c r="F15" s="93"/>
      <c r="G15" s="33" t="s">
        <v>25</v>
      </c>
      <c r="H15" s="34"/>
      <c r="I15" s="35">
        <v>14</v>
      </c>
      <c r="J15" s="55">
        <f>SUM(J32:J43,J55:J56,)</f>
        <v>45</v>
      </c>
      <c r="K15" s="108">
        <v>25.555162224627718</v>
      </c>
      <c r="L15" s="109"/>
      <c r="M15" s="110"/>
      <c r="N15" s="108">
        <v>56.789249388061592</v>
      </c>
      <c r="O15" s="109"/>
      <c r="P15" s="109"/>
      <c r="Q15" s="109"/>
      <c r="R15" s="109"/>
      <c r="S15" s="110"/>
    </row>
    <row r="16" spans="1:29" ht="9" customHeight="1">
      <c r="B16" s="93"/>
      <c r="C16" s="93"/>
      <c r="D16" s="93"/>
      <c r="E16" s="93"/>
      <c r="F16" s="93"/>
      <c r="G16" s="33" t="s">
        <v>26</v>
      </c>
      <c r="H16" s="34"/>
      <c r="I16" s="35">
        <v>6</v>
      </c>
      <c r="J16" s="55">
        <f>SUM(J51:J54,J60:J61)</f>
        <v>20</v>
      </c>
      <c r="K16" s="108">
        <v>7.5096106023814402</v>
      </c>
      <c r="L16" s="109"/>
      <c r="M16" s="110"/>
      <c r="N16" s="108">
        <v>37.5480530119072</v>
      </c>
      <c r="O16" s="109"/>
      <c r="P16" s="109"/>
      <c r="Q16" s="109"/>
      <c r="R16" s="109"/>
      <c r="S16" s="110"/>
    </row>
    <row r="17" spans="1:23" ht="9" customHeight="1">
      <c r="B17" s="93"/>
      <c r="C17" s="93"/>
      <c r="D17" s="93"/>
      <c r="E17" s="93"/>
      <c r="F17" s="93"/>
      <c r="G17" s="33" t="s">
        <v>42</v>
      </c>
      <c r="H17" s="34"/>
      <c r="I17" s="55">
        <v>10</v>
      </c>
      <c r="J17" s="55">
        <f>SUM(J44:J50,J57:J59,)</f>
        <v>35</v>
      </c>
      <c r="K17" s="108">
        <v>20.644788040139257</v>
      </c>
      <c r="L17" s="109"/>
      <c r="M17" s="110"/>
      <c r="N17" s="108">
        <v>58.985108686112163</v>
      </c>
      <c r="O17" s="109"/>
      <c r="P17" s="109"/>
      <c r="Q17" s="109"/>
      <c r="R17" s="109"/>
      <c r="S17" s="110"/>
    </row>
    <row r="18" spans="1:23" ht="9" customHeight="1">
      <c r="B18" s="93"/>
      <c r="C18" s="93"/>
      <c r="D18" s="93"/>
      <c r="E18" s="93"/>
      <c r="F18" s="93"/>
      <c r="G18" s="33" t="s">
        <v>43</v>
      </c>
      <c r="H18" s="34"/>
      <c r="I18" s="35" t="s">
        <v>126</v>
      </c>
      <c r="J18" s="55" t="s">
        <v>126</v>
      </c>
      <c r="K18" s="108" t="s">
        <v>275</v>
      </c>
      <c r="L18" s="109"/>
      <c r="M18" s="110"/>
      <c r="N18" s="108" t="s">
        <v>276</v>
      </c>
      <c r="O18" s="109"/>
      <c r="P18" s="109"/>
      <c r="Q18" s="109"/>
      <c r="R18" s="109"/>
      <c r="S18" s="110"/>
    </row>
    <row r="19" spans="1:23" ht="9" hidden="1" customHeight="1">
      <c r="B19" s="12"/>
      <c r="C19" s="12"/>
      <c r="D19" s="12"/>
      <c r="E19" s="12"/>
      <c r="F19" s="12"/>
      <c r="G19" s="33"/>
      <c r="H19" s="34"/>
      <c r="I19" s="35"/>
      <c r="J19" s="55" t="s">
        <v>126</v>
      </c>
      <c r="K19" s="108" t="s">
        <v>51</v>
      </c>
      <c r="L19" s="109"/>
      <c r="M19" s="110"/>
      <c r="N19" s="108" t="e">
        <f t="shared" ref="N16:N27" si="0">K19/J19*100</f>
        <v>#VALUE!</v>
      </c>
      <c r="O19" s="109"/>
      <c r="P19" s="109"/>
      <c r="Q19" s="109"/>
      <c r="R19" s="109"/>
      <c r="S19" s="110"/>
    </row>
    <row r="20" spans="1:23" ht="9" customHeight="1">
      <c r="B20" s="93" t="s">
        <v>6</v>
      </c>
      <c r="C20" s="93"/>
      <c r="D20" s="93"/>
      <c r="E20" s="93"/>
      <c r="F20" s="93"/>
      <c r="G20" s="33" t="s">
        <v>27</v>
      </c>
      <c r="H20" s="34"/>
      <c r="I20" s="35" t="s">
        <v>126</v>
      </c>
      <c r="J20" s="55" t="s">
        <v>126</v>
      </c>
      <c r="K20" s="108" t="s">
        <v>275</v>
      </c>
      <c r="L20" s="109"/>
      <c r="M20" s="110"/>
      <c r="N20" s="108" t="s">
        <v>276</v>
      </c>
      <c r="O20" s="109"/>
      <c r="P20" s="109"/>
      <c r="Q20" s="109"/>
      <c r="R20" s="109"/>
      <c r="S20" s="110"/>
    </row>
    <row r="21" spans="1:23" ht="9" customHeight="1">
      <c r="B21" s="93"/>
      <c r="C21" s="93"/>
      <c r="D21" s="93"/>
      <c r="E21" s="93"/>
      <c r="F21" s="93"/>
      <c r="G21" s="33" t="s">
        <v>28</v>
      </c>
      <c r="H21" s="34"/>
      <c r="I21" s="35">
        <v>7</v>
      </c>
      <c r="J21" s="55">
        <f>SUM(J51,J53:J56,J59,J58)</f>
        <v>27</v>
      </c>
      <c r="K21" s="108">
        <v>7.3912114917644303</v>
      </c>
      <c r="L21" s="109"/>
      <c r="M21" s="110"/>
      <c r="N21" s="108">
        <v>27.3748573769053</v>
      </c>
      <c r="O21" s="109"/>
      <c r="P21" s="109"/>
      <c r="Q21" s="109"/>
      <c r="R21" s="109"/>
      <c r="S21" s="110"/>
    </row>
    <row r="22" spans="1:23" ht="9" customHeight="1">
      <c r="B22" s="93"/>
      <c r="C22" s="93"/>
      <c r="D22" s="93"/>
      <c r="E22" s="93"/>
      <c r="F22" s="93"/>
      <c r="G22" s="33" t="s">
        <v>44</v>
      </c>
      <c r="H22" s="34"/>
      <c r="I22" s="35">
        <v>10</v>
      </c>
      <c r="J22" s="55">
        <f>SUM(J33:J34,J37:J40,J42,J50,J58,J61,)</f>
        <v>32</v>
      </c>
      <c r="K22" s="108">
        <v>17.049428044820221</v>
      </c>
      <c r="L22" s="109"/>
      <c r="M22" s="110"/>
      <c r="N22" s="108">
        <v>53.279462640063194</v>
      </c>
      <c r="O22" s="109"/>
      <c r="P22" s="109"/>
      <c r="Q22" s="109"/>
      <c r="R22" s="109"/>
      <c r="S22" s="110"/>
    </row>
    <row r="23" spans="1:23" ht="9" customHeight="1">
      <c r="B23" s="93"/>
      <c r="C23" s="93"/>
      <c r="D23" s="93"/>
      <c r="E23" s="93"/>
      <c r="F23" s="93"/>
      <c r="G23" s="139" t="s">
        <v>45</v>
      </c>
      <c r="H23" s="140"/>
      <c r="I23" s="35">
        <v>13</v>
      </c>
      <c r="J23" s="55">
        <f>SUM(J32,J35:J36,J41,J43:J49,J52,,J60,)</f>
        <v>41</v>
      </c>
      <c r="K23" s="108">
        <v>29.268921330563764</v>
      </c>
      <c r="L23" s="109"/>
      <c r="M23" s="110"/>
      <c r="N23" s="108">
        <v>71.38761300137503</v>
      </c>
      <c r="O23" s="109"/>
      <c r="P23" s="109"/>
      <c r="Q23" s="109"/>
      <c r="R23" s="109"/>
      <c r="S23" s="110"/>
    </row>
    <row r="24" spans="1:23" ht="9" hidden="1" customHeight="1">
      <c r="B24" s="12"/>
      <c r="C24" s="12"/>
      <c r="D24" s="12"/>
      <c r="E24" s="12"/>
      <c r="F24" s="12"/>
      <c r="G24" s="67"/>
      <c r="H24" s="66"/>
      <c r="I24" s="35"/>
      <c r="J24" s="55">
        <f>SUM(J49:J53,J58)</f>
        <v>19</v>
      </c>
      <c r="K24" s="108">
        <v>14</v>
      </c>
      <c r="L24" s="109"/>
      <c r="M24" s="110"/>
      <c r="N24" s="108">
        <f t="shared" si="0"/>
        <v>73.68421052631578</v>
      </c>
      <c r="O24" s="109"/>
      <c r="P24" s="109"/>
      <c r="Q24" s="109"/>
      <c r="R24" s="109"/>
      <c r="S24" s="110"/>
    </row>
    <row r="25" spans="1:23" ht="9" customHeight="1">
      <c r="B25" s="93" t="s">
        <v>7</v>
      </c>
      <c r="C25" s="93"/>
      <c r="D25" s="93"/>
      <c r="E25" s="93"/>
      <c r="F25" s="93"/>
      <c r="G25" s="33" t="s">
        <v>17</v>
      </c>
      <c r="H25" s="34"/>
      <c r="I25" s="35">
        <v>16</v>
      </c>
      <c r="J25" s="55">
        <f>SUM(J32,J35:J37,J40:J41,J43:J44,J46,J48,J50:J54,J60,)</f>
        <v>49</v>
      </c>
      <c r="K25" s="108">
        <v>30.740645387788536</v>
      </c>
      <c r="L25" s="109"/>
      <c r="M25" s="110"/>
      <c r="N25" s="108">
        <v>62.736010995486808</v>
      </c>
      <c r="O25" s="109"/>
      <c r="P25" s="109"/>
      <c r="Q25" s="109"/>
      <c r="R25" s="109"/>
      <c r="S25" s="110"/>
    </row>
    <row r="26" spans="1:23" ht="9" customHeight="1">
      <c r="B26" s="93"/>
      <c r="C26" s="93"/>
      <c r="D26" s="93"/>
      <c r="E26" s="93"/>
      <c r="F26" s="93"/>
      <c r="G26" s="33" t="s">
        <v>18</v>
      </c>
      <c r="H26" s="34"/>
      <c r="I26" s="35">
        <v>12</v>
      </c>
      <c r="J26" s="55">
        <f>SUM(J33:J34,J38:J39,J42,J45,J47,J55,J57:J58,J61,J49)</f>
        <v>41</v>
      </c>
      <c r="K26" s="108">
        <v>20.926845323425297</v>
      </c>
      <c r="L26" s="109"/>
      <c r="M26" s="110"/>
      <c r="N26" s="108">
        <v>51.04108615469584</v>
      </c>
      <c r="O26" s="109"/>
      <c r="P26" s="109"/>
      <c r="Q26" s="109"/>
      <c r="R26" s="109"/>
      <c r="S26" s="110"/>
    </row>
    <row r="27" spans="1:23" ht="9" customHeight="1">
      <c r="B27" s="93"/>
      <c r="C27" s="93"/>
      <c r="D27" s="93"/>
      <c r="E27" s="93"/>
      <c r="F27" s="93"/>
      <c r="G27" s="33" t="s">
        <v>19</v>
      </c>
      <c r="H27" s="34"/>
      <c r="I27" s="35">
        <v>2</v>
      </c>
      <c r="J27" s="55">
        <f>SUM(J56,J59,)</f>
        <v>10</v>
      </c>
      <c r="K27" s="108">
        <v>2.0420701559345837</v>
      </c>
      <c r="L27" s="109"/>
      <c r="M27" s="110"/>
      <c r="N27" s="108">
        <v>20.420701559345837</v>
      </c>
      <c r="O27" s="109"/>
      <c r="P27" s="109"/>
      <c r="Q27" s="109"/>
      <c r="R27" s="109"/>
      <c r="S27" s="110"/>
    </row>
    <row r="28" spans="1:23" s="78" customFormat="1" ht="9" customHeight="1">
      <c r="B28" s="93" t="s">
        <v>161</v>
      </c>
      <c r="C28" s="93"/>
      <c r="D28" s="93"/>
      <c r="E28" s="93"/>
      <c r="F28" s="93"/>
      <c r="G28" s="93"/>
      <c r="H28" s="93"/>
      <c r="I28" s="55">
        <v>30</v>
      </c>
      <c r="J28" s="55">
        <v>100</v>
      </c>
      <c r="K28" s="128">
        <v>53.709560867148419</v>
      </c>
      <c r="L28" s="128"/>
      <c r="M28" s="128"/>
      <c r="N28" s="125" t="s">
        <v>50</v>
      </c>
      <c r="O28" s="126"/>
      <c r="P28" s="126"/>
      <c r="Q28" s="126"/>
      <c r="R28" s="126"/>
      <c r="S28" s="127"/>
    </row>
    <row r="29" spans="1:23" s="9" customFormat="1" ht="15" customHeight="1">
      <c r="A29" s="9" t="s">
        <v>21</v>
      </c>
    </row>
    <row r="30" spans="1:23" s="11" customFormat="1" ht="18" customHeight="1">
      <c r="A30" s="114" t="s">
        <v>94</v>
      </c>
      <c r="B30" s="95"/>
      <c r="C30" s="114" t="s">
        <v>95</v>
      </c>
      <c r="D30" s="94"/>
      <c r="E30" s="94"/>
      <c r="F30" s="94"/>
      <c r="G30" s="94"/>
      <c r="H30" s="114" t="s">
        <v>24</v>
      </c>
      <c r="I30" s="94"/>
      <c r="J30" s="111" t="s">
        <v>49</v>
      </c>
      <c r="K30" s="141" t="s">
        <v>184</v>
      </c>
      <c r="L30" s="122"/>
      <c r="M30" s="122"/>
      <c r="N30" s="142"/>
      <c r="O30" s="93" t="s">
        <v>6</v>
      </c>
      <c r="P30" s="93"/>
      <c r="Q30" s="93"/>
      <c r="R30" s="93"/>
      <c r="S30" s="113" t="s">
        <v>7</v>
      </c>
      <c r="T30" s="123"/>
      <c r="U30" s="124"/>
      <c r="V30" s="121" t="s">
        <v>31</v>
      </c>
      <c r="W30" s="121"/>
    </row>
    <row r="31" spans="1:23" s="11" customFormat="1" ht="154.5">
      <c r="A31" s="115"/>
      <c r="B31" s="97"/>
      <c r="C31" s="115"/>
      <c r="D31" s="96"/>
      <c r="E31" s="96"/>
      <c r="F31" s="96"/>
      <c r="G31" s="96"/>
      <c r="H31" s="115"/>
      <c r="I31" s="96"/>
      <c r="J31" s="112"/>
      <c r="K31" s="38" t="s">
        <v>25</v>
      </c>
      <c r="L31" s="39" t="s">
        <v>26</v>
      </c>
      <c r="M31" s="56" t="s">
        <v>42</v>
      </c>
      <c r="N31" s="40" t="s">
        <v>43</v>
      </c>
      <c r="O31" s="38" t="s">
        <v>27</v>
      </c>
      <c r="P31" s="39" t="s">
        <v>28</v>
      </c>
      <c r="Q31" s="39" t="s">
        <v>44</v>
      </c>
      <c r="R31" s="84" t="s">
        <v>45</v>
      </c>
      <c r="S31" s="38" t="s">
        <v>17</v>
      </c>
      <c r="T31" s="39" t="s">
        <v>18</v>
      </c>
      <c r="U31" s="40" t="s">
        <v>19</v>
      </c>
      <c r="V31" s="38" t="s">
        <v>22</v>
      </c>
      <c r="W31" s="40" t="s">
        <v>23</v>
      </c>
    </row>
    <row r="32" spans="1:23" s="11" customFormat="1" ht="24" customHeight="1">
      <c r="A32" s="130">
        <v>1</v>
      </c>
      <c r="B32" s="79" t="s">
        <v>163</v>
      </c>
      <c r="C32" s="88" t="s">
        <v>127</v>
      </c>
      <c r="D32" s="99"/>
      <c r="E32" s="99"/>
      <c r="F32" s="99"/>
      <c r="G32" s="99"/>
      <c r="H32" s="88" t="s">
        <v>264</v>
      </c>
      <c r="I32" s="99"/>
      <c r="J32" s="73">
        <v>3</v>
      </c>
      <c r="K32" s="60" t="s">
        <v>29</v>
      </c>
      <c r="L32" s="42"/>
      <c r="M32" s="46"/>
      <c r="N32" s="43"/>
      <c r="O32" s="41"/>
      <c r="P32" s="42"/>
      <c r="Q32" s="42"/>
      <c r="R32" s="43" t="s">
        <v>29</v>
      </c>
      <c r="S32" s="41" t="s">
        <v>29</v>
      </c>
      <c r="T32" s="42"/>
      <c r="U32" s="43"/>
      <c r="V32" s="44">
        <v>95.180070799567019</v>
      </c>
      <c r="W32" s="45">
        <v>0.19747809999999999</v>
      </c>
    </row>
    <row r="33" spans="1:23" s="11" customFormat="1" ht="15" customHeight="1">
      <c r="A33" s="130"/>
      <c r="B33" s="79" t="s">
        <v>128</v>
      </c>
      <c r="C33" s="136" t="s">
        <v>129</v>
      </c>
      <c r="D33" s="137"/>
      <c r="E33" s="137"/>
      <c r="F33" s="137"/>
      <c r="G33" s="137"/>
      <c r="H33" s="135" t="s">
        <v>130</v>
      </c>
      <c r="I33" s="138"/>
      <c r="J33" s="73">
        <v>3</v>
      </c>
      <c r="K33" s="60" t="s">
        <v>29</v>
      </c>
      <c r="L33" s="42"/>
      <c r="M33" s="46"/>
      <c r="N33" s="43"/>
      <c r="O33" s="41"/>
      <c r="P33" s="42"/>
      <c r="Q33" s="42" t="s">
        <v>29</v>
      </c>
      <c r="R33" s="43"/>
      <c r="S33" s="41"/>
      <c r="T33" s="42" t="s">
        <v>185</v>
      </c>
      <c r="U33" s="43"/>
      <c r="V33" s="44">
        <v>83.651736344752933</v>
      </c>
      <c r="W33" s="45">
        <v>1.7656007</v>
      </c>
    </row>
    <row r="34" spans="1:23" s="11" customFormat="1" ht="21.75" customHeight="1">
      <c r="A34" s="130"/>
      <c r="B34" s="79" t="s">
        <v>131</v>
      </c>
      <c r="C34" s="135" t="s">
        <v>267</v>
      </c>
      <c r="D34" s="137"/>
      <c r="E34" s="137"/>
      <c r="F34" s="137"/>
      <c r="G34" s="137"/>
      <c r="H34" s="135" t="s">
        <v>186</v>
      </c>
      <c r="I34" s="138"/>
      <c r="J34" s="73">
        <v>3</v>
      </c>
      <c r="K34" s="60" t="s">
        <v>29</v>
      </c>
      <c r="L34" s="42"/>
      <c r="M34" s="46"/>
      <c r="N34" s="43"/>
      <c r="O34" s="41"/>
      <c r="P34" s="42"/>
      <c r="Q34" s="42" t="s">
        <v>29</v>
      </c>
      <c r="R34" s="43"/>
      <c r="S34" s="41"/>
      <c r="T34" s="42" t="s">
        <v>187</v>
      </c>
      <c r="U34" s="43"/>
      <c r="V34" s="44">
        <v>36.319885316403855</v>
      </c>
      <c r="W34" s="45">
        <v>14.794769000000001</v>
      </c>
    </row>
    <row r="35" spans="1:23" s="11" customFormat="1" ht="21" customHeight="1">
      <c r="A35" s="130"/>
      <c r="B35" s="79" t="s">
        <v>132</v>
      </c>
      <c r="C35" s="135" t="s">
        <v>133</v>
      </c>
      <c r="D35" s="99"/>
      <c r="E35" s="99"/>
      <c r="F35" s="99"/>
      <c r="G35" s="99"/>
      <c r="H35" s="135" t="s">
        <v>164</v>
      </c>
      <c r="I35" s="138"/>
      <c r="J35" s="73">
        <v>3</v>
      </c>
      <c r="K35" s="60" t="s">
        <v>29</v>
      </c>
      <c r="L35" s="42"/>
      <c r="M35" s="46"/>
      <c r="N35" s="43"/>
      <c r="O35" s="41"/>
      <c r="P35" s="42"/>
      <c r="Q35" s="42"/>
      <c r="R35" s="43" t="s">
        <v>29</v>
      </c>
      <c r="S35" s="41" t="s">
        <v>29</v>
      </c>
      <c r="T35" s="42"/>
      <c r="U35" s="43"/>
      <c r="V35" s="44">
        <v>84.719581053801818</v>
      </c>
      <c r="W35" s="45">
        <v>0.30133700000000002</v>
      </c>
    </row>
    <row r="36" spans="1:23" s="11" customFormat="1" ht="24" customHeight="1">
      <c r="A36" s="130"/>
      <c r="B36" s="79" t="s">
        <v>134</v>
      </c>
      <c r="C36" s="135" t="s">
        <v>135</v>
      </c>
      <c r="D36" s="134"/>
      <c r="E36" s="134"/>
      <c r="F36" s="134"/>
      <c r="G36" s="134"/>
      <c r="H36" s="135" t="s">
        <v>165</v>
      </c>
      <c r="I36" s="138"/>
      <c r="J36" s="73">
        <v>3</v>
      </c>
      <c r="K36" s="60" t="s">
        <v>29</v>
      </c>
      <c r="L36" s="42"/>
      <c r="M36" s="46"/>
      <c r="N36" s="43"/>
      <c r="O36" s="41"/>
      <c r="P36" s="42"/>
      <c r="Q36" s="42"/>
      <c r="R36" s="43" t="s">
        <v>29</v>
      </c>
      <c r="S36" s="41" t="s">
        <v>29</v>
      </c>
      <c r="T36" s="42"/>
      <c r="U36" s="43"/>
      <c r="V36" s="44">
        <v>60.342002867089896</v>
      </c>
      <c r="W36" s="45">
        <v>1.0034814000000001</v>
      </c>
    </row>
    <row r="37" spans="1:23" s="11" customFormat="1" ht="24.75" customHeight="1">
      <c r="A37" s="130"/>
      <c r="B37" s="79" t="s">
        <v>136</v>
      </c>
      <c r="C37" s="135" t="s">
        <v>89</v>
      </c>
      <c r="D37" s="134"/>
      <c r="E37" s="134"/>
      <c r="F37" s="134"/>
      <c r="G37" s="134"/>
      <c r="H37" s="135" t="s">
        <v>166</v>
      </c>
      <c r="I37" s="138"/>
      <c r="J37" s="73">
        <v>3</v>
      </c>
      <c r="K37" s="60" t="s">
        <v>29</v>
      </c>
      <c r="L37" s="42"/>
      <c r="M37" s="46"/>
      <c r="N37" s="43"/>
      <c r="O37" s="41"/>
      <c r="P37" s="42"/>
      <c r="Q37" s="42" t="s">
        <v>29</v>
      </c>
      <c r="R37" s="43"/>
      <c r="S37" s="41" t="s">
        <v>29</v>
      </c>
      <c r="T37" s="42"/>
      <c r="U37" s="43"/>
      <c r="V37" s="44">
        <v>57.921067259588661</v>
      </c>
      <c r="W37" s="45">
        <v>0.70506999999999997</v>
      </c>
    </row>
    <row r="38" spans="1:23" s="11" customFormat="1" ht="30" customHeight="1">
      <c r="A38" s="130">
        <v>2</v>
      </c>
      <c r="B38" s="68" t="s">
        <v>188</v>
      </c>
      <c r="C38" s="88" t="s">
        <v>137</v>
      </c>
      <c r="D38" s="134"/>
      <c r="E38" s="134"/>
      <c r="F38" s="134"/>
      <c r="G38" s="134"/>
      <c r="H38" s="88" t="s">
        <v>189</v>
      </c>
      <c r="I38" s="99"/>
      <c r="J38" s="73">
        <v>3</v>
      </c>
      <c r="K38" s="60" t="s">
        <v>29</v>
      </c>
      <c r="L38" s="42"/>
      <c r="M38" s="46"/>
      <c r="N38" s="43"/>
      <c r="O38" s="41"/>
      <c r="P38" s="42"/>
      <c r="Q38" s="42" t="s">
        <v>29</v>
      </c>
      <c r="R38" s="43"/>
      <c r="S38" s="41"/>
      <c r="T38" s="42" t="s">
        <v>190</v>
      </c>
      <c r="U38" s="43"/>
      <c r="V38" s="44">
        <v>44.504256750826485</v>
      </c>
      <c r="W38" s="45">
        <v>12.6546912</v>
      </c>
    </row>
    <row r="39" spans="1:23" s="11" customFormat="1" ht="21" customHeight="1">
      <c r="A39" s="130"/>
      <c r="B39" s="68" t="s">
        <v>128</v>
      </c>
      <c r="C39" s="88" t="s">
        <v>268</v>
      </c>
      <c r="D39" s="134"/>
      <c r="E39" s="134"/>
      <c r="F39" s="134"/>
      <c r="G39" s="134"/>
      <c r="H39" s="88" t="s">
        <v>191</v>
      </c>
      <c r="I39" s="99"/>
      <c r="J39" s="73">
        <v>3</v>
      </c>
      <c r="K39" s="60" t="s">
        <v>29</v>
      </c>
      <c r="L39" s="42"/>
      <c r="M39" s="46"/>
      <c r="N39" s="43"/>
      <c r="O39" s="41"/>
      <c r="P39" s="42"/>
      <c r="Q39" s="42" t="s">
        <v>29</v>
      </c>
      <c r="R39" s="43"/>
      <c r="S39" s="41"/>
      <c r="T39" s="42" t="s">
        <v>187</v>
      </c>
      <c r="U39" s="43"/>
      <c r="V39" s="44">
        <v>49.729381820309527</v>
      </c>
      <c r="W39" s="45">
        <v>7.4617477000000001</v>
      </c>
    </row>
    <row r="40" spans="1:23" s="11" customFormat="1" ht="33.75" customHeight="1">
      <c r="A40" s="130"/>
      <c r="B40" s="68" t="s">
        <v>131</v>
      </c>
      <c r="C40" s="88" t="s">
        <v>138</v>
      </c>
      <c r="D40" s="134"/>
      <c r="E40" s="134"/>
      <c r="F40" s="134"/>
      <c r="G40" s="134"/>
      <c r="H40" s="88" t="s">
        <v>192</v>
      </c>
      <c r="I40" s="99"/>
      <c r="J40" s="73">
        <v>3</v>
      </c>
      <c r="K40" s="60" t="s">
        <v>29</v>
      </c>
      <c r="L40" s="42"/>
      <c r="M40" s="46"/>
      <c r="N40" s="43"/>
      <c r="O40" s="41"/>
      <c r="P40" s="42"/>
      <c r="Q40" s="42" t="s">
        <v>29</v>
      </c>
      <c r="R40" s="43"/>
      <c r="S40" s="41" t="s">
        <v>29</v>
      </c>
      <c r="T40" s="42"/>
      <c r="U40" s="43"/>
      <c r="V40" s="44">
        <v>89.086041953131868</v>
      </c>
      <c r="W40" s="45">
        <v>0.52807110000000002</v>
      </c>
    </row>
    <row r="41" spans="1:23" s="11" customFormat="1" ht="21" customHeight="1">
      <c r="A41" s="130">
        <v>3</v>
      </c>
      <c r="B41" s="70" t="s">
        <v>193</v>
      </c>
      <c r="C41" s="88" t="s">
        <v>194</v>
      </c>
      <c r="D41" s="99"/>
      <c r="E41" s="99"/>
      <c r="F41" s="99"/>
      <c r="G41" s="89"/>
      <c r="H41" s="88" t="s">
        <v>195</v>
      </c>
      <c r="I41" s="99"/>
      <c r="J41" s="73">
        <v>3</v>
      </c>
      <c r="K41" s="61" t="s">
        <v>29</v>
      </c>
      <c r="L41" s="63"/>
      <c r="M41" s="69"/>
      <c r="N41" s="65"/>
      <c r="O41" s="64"/>
      <c r="P41" s="63"/>
      <c r="Q41" s="63"/>
      <c r="R41" s="65" t="s">
        <v>29</v>
      </c>
      <c r="S41" s="64" t="s">
        <v>29</v>
      </c>
      <c r="T41" s="63"/>
      <c r="U41" s="65"/>
      <c r="V41" s="62">
        <v>80.047394751470108</v>
      </c>
      <c r="W41" s="58">
        <v>0.93911820000000001</v>
      </c>
    </row>
    <row r="42" spans="1:23" s="11" customFormat="1" ht="21" customHeight="1">
      <c r="A42" s="130"/>
      <c r="B42" s="70" t="s">
        <v>128</v>
      </c>
      <c r="C42" s="88" t="s">
        <v>196</v>
      </c>
      <c r="D42" s="143"/>
      <c r="E42" s="143"/>
      <c r="F42" s="143"/>
      <c r="G42" s="144"/>
      <c r="H42" s="88" t="s">
        <v>197</v>
      </c>
      <c r="I42" s="99"/>
      <c r="J42" s="73">
        <v>3</v>
      </c>
      <c r="K42" s="60" t="s">
        <v>29</v>
      </c>
      <c r="L42" s="42"/>
      <c r="M42" s="46"/>
      <c r="N42" s="43"/>
      <c r="O42" s="41"/>
      <c r="P42" s="42"/>
      <c r="Q42" s="42" t="s">
        <v>29</v>
      </c>
      <c r="R42" s="43"/>
      <c r="S42" s="41"/>
      <c r="T42" s="42" t="s">
        <v>198</v>
      </c>
      <c r="U42" s="43"/>
      <c r="V42" s="44">
        <v>41.900471021912765</v>
      </c>
      <c r="W42" s="45">
        <v>12.916532500000001</v>
      </c>
    </row>
    <row r="43" spans="1:23" s="11" customFormat="1" ht="21" customHeight="1">
      <c r="A43" s="130"/>
      <c r="B43" s="70" t="s">
        <v>131</v>
      </c>
      <c r="C43" s="88" t="s">
        <v>269</v>
      </c>
      <c r="D43" s="134"/>
      <c r="E43" s="134"/>
      <c r="F43" s="134"/>
      <c r="G43" s="134"/>
      <c r="H43" s="88" t="s">
        <v>199</v>
      </c>
      <c r="I43" s="99"/>
      <c r="J43" s="73">
        <v>3</v>
      </c>
      <c r="K43" s="60" t="s">
        <v>29</v>
      </c>
      <c r="L43" s="42"/>
      <c r="M43" s="46"/>
      <c r="N43" s="43"/>
      <c r="O43" s="41"/>
      <c r="P43" s="42"/>
      <c r="Q43" s="42"/>
      <c r="R43" s="43" t="s">
        <v>29</v>
      </c>
      <c r="S43" s="41" t="s">
        <v>29</v>
      </c>
      <c r="T43" s="42"/>
      <c r="U43" s="43"/>
      <c r="V43" s="44">
        <v>32.838419004710218</v>
      </c>
      <c r="W43" s="45">
        <v>2.6184137000000001</v>
      </c>
    </row>
    <row r="44" spans="1:23" s="11" customFormat="1" ht="15" customHeight="1">
      <c r="A44" s="130">
        <v>4</v>
      </c>
      <c r="B44" s="68" t="s">
        <v>200</v>
      </c>
      <c r="C44" s="88" t="s">
        <v>139</v>
      </c>
      <c r="D44" s="134"/>
      <c r="E44" s="134"/>
      <c r="F44" s="134"/>
      <c r="G44" s="134"/>
      <c r="H44" s="88" t="s">
        <v>201</v>
      </c>
      <c r="I44" s="99"/>
      <c r="J44" s="74">
        <v>3</v>
      </c>
      <c r="K44" s="60"/>
      <c r="L44" s="42"/>
      <c r="M44" s="46" t="s">
        <v>29</v>
      </c>
      <c r="N44" s="43"/>
      <c r="O44" s="41"/>
      <c r="P44" s="42"/>
      <c r="Q44" s="42"/>
      <c r="R44" s="43" t="s">
        <v>29</v>
      </c>
      <c r="S44" s="41" t="s">
        <v>29</v>
      </c>
      <c r="T44" s="42"/>
      <c r="U44" s="43"/>
      <c r="V44" s="44">
        <v>78.862525964717236</v>
      </c>
      <c r="W44" s="45">
        <v>1.0415141999999999</v>
      </c>
    </row>
    <row r="45" spans="1:23" s="11" customFormat="1" ht="21" customHeight="1">
      <c r="A45" s="130"/>
      <c r="B45" s="68" t="s">
        <v>128</v>
      </c>
      <c r="C45" s="88" t="s">
        <v>140</v>
      </c>
      <c r="D45" s="134"/>
      <c r="E45" s="134"/>
      <c r="F45" s="134"/>
      <c r="G45" s="134"/>
      <c r="H45" s="135" t="s">
        <v>202</v>
      </c>
      <c r="I45" s="99"/>
      <c r="J45" s="74">
        <v>4</v>
      </c>
      <c r="K45" s="60"/>
      <c r="L45" s="42"/>
      <c r="M45" s="46" t="s">
        <v>29</v>
      </c>
      <c r="N45" s="43"/>
      <c r="O45" s="41"/>
      <c r="P45" s="42"/>
      <c r="Q45" s="42"/>
      <c r="R45" s="43" t="s">
        <v>29</v>
      </c>
      <c r="S45" s="41"/>
      <c r="T45" s="42" t="s">
        <v>198</v>
      </c>
      <c r="U45" s="43"/>
      <c r="V45" s="80" t="s">
        <v>54</v>
      </c>
      <c r="W45" s="81" t="s">
        <v>54</v>
      </c>
    </row>
    <row r="46" spans="1:23" s="11" customFormat="1" ht="24" customHeight="1">
      <c r="A46" s="130"/>
      <c r="B46" s="68" t="s">
        <v>131</v>
      </c>
      <c r="C46" s="88" t="s">
        <v>203</v>
      </c>
      <c r="D46" s="134"/>
      <c r="E46" s="134"/>
      <c r="F46" s="134"/>
      <c r="G46" s="134"/>
      <c r="H46" s="88" t="s">
        <v>201</v>
      </c>
      <c r="I46" s="99"/>
      <c r="J46" s="74">
        <v>3</v>
      </c>
      <c r="K46" s="60"/>
      <c r="L46" s="42"/>
      <c r="M46" s="46" t="s">
        <v>29</v>
      </c>
      <c r="N46" s="43"/>
      <c r="O46" s="41"/>
      <c r="P46" s="42"/>
      <c r="Q46" s="42"/>
      <c r="R46" s="43" t="s">
        <v>29</v>
      </c>
      <c r="S46" s="41" t="s">
        <v>29</v>
      </c>
      <c r="T46" s="42"/>
      <c r="U46" s="43"/>
      <c r="V46" s="44">
        <v>61.471285216933374</v>
      </c>
      <c r="W46" s="45">
        <v>1.5198502</v>
      </c>
    </row>
    <row r="47" spans="1:23" s="11" customFormat="1" ht="15" customHeight="1">
      <c r="A47" s="131">
        <v>5</v>
      </c>
      <c r="B47" s="68" t="s">
        <v>200</v>
      </c>
      <c r="C47" s="135" t="s">
        <v>141</v>
      </c>
      <c r="D47" s="134"/>
      <c r="E47" s="134"/>
      <c r="F47" s="134"/>
      <c r="G47" s="134"/>
      <c r="H47" s="135" t="s">
        <v>270</v>
      </c>
      <c r="I47" s="138"/>
      <c r="J47" s="74">
        <v>3</v>
      </c>
      <c r="K47" s="60"/>
      <c r="L47" s="42"/>
      <c r="M47" s="46" t="s">
        <v>29</v>
      </c>
      <c r="N47" s="43"/>
      <c r="O47" s="41"/>
      <c r="P47" s="42"/>
      <c r="Q47" s="42"/>
      <c r="R47" s="43" t="s">
        <v>29</v>
      </c>
      <c r="S47" s="41"/>
      <c r="T47" s="42" t="s">
        <v>198</v>
      </c>
      <c r="U47" s="43"/>
      <c r="V47" s="44">
        <v>80.420408999151576</v>
      </c>
      <c r="W47" s="45">
        <v>2.2951347000000002</v>
      </c>
    </row>
    <row r="48" spans="1:23" s="11" customFormat="1" ht="15" customHeight="1">
      <c r="A48" s="132"/>
      <c r="B48" s="68" t="s">
        <v>128</v>
      </c>
      <c r="C48" s="135" t="s">
        <v>204</v>
      </c>
      <c r="D48" s="134"/>
      <c r="E48" s="134"/>
      <c r="F48" s="134"/>
      <c r="G48" s="134"/>
      <c r="H48" s="135" t="s">
        <v>205</v>
      </c>
      <c r="I48" s="138"/>
      <c r="J48" s="74">
        <v>3</v>
      </c>
      <c r="K48" s="60"/>
      <c r="L48" s="42"/>
      <c r="M48" s="46" t="s">
        <v>29</v>
      </c>
      <c r="N48" s="43"/>
      <c r="O48" s="41"/>
      <c r="P48" s="42"/>
      <c r="Q48" s="42"/>
      <c r="R48" s="43" t="s">
        <v>29</v>
      </c>
      <c r="S48" s="41" t="s">
        <v>29</v>
      </c>
      <c r="T48" s="42"/>
      <c r="U48" s="43"/>
      <c r="V48" s="44">
        <v>79.494455984318776</v>
      </c>
      <c r="W48" s="45">
        <v>0.74749120000000002</v>
      </c>
    </row>
    <row r="49" spans="1:23" s="11" customFormat="1" ht="15" customHeight="1">
      <c r="A49" s="132"/>
      <c r="B49" s="68" t="s">
        <v>131</v>
      </c>
      <c r="C49" s="135" t="s">
        <v>206</v>
      </c>
      <c r="D49" s="134"/>
      <c r="E49" s="134"/>
      <c r="F49" s="134"/>
      <c r="G49" s="134"/>
      <c r="H49" s="135" t="s">
        <v>207</v>
      </c>
      <c r="I49" s="138"/>
      <c r="J49" s="74">
        <v>3</v>
      </c>
      <c r="K49" s="60"/>
      <c r="L49" s="42"/>
      <c r="M49" s="46" t="s">
        <v>29</v>
      </c>
      <c r="N49" s="43"/>
      <c r="O49" s="41"/>
      <c r="P49" s="42"/>
      <c r="Q49" s="42"/>
      <c r="R49" s="43" t="s">
        <v>29</v>
      </c>
      <c r="S49" s="41"/>
      <c r="T49" s="42" t="s">
        <v>198</v>
      </c>
      <c r="U49" s="43"/>
      <c r="V49" s="44">
        <v>68.094848014979078</v>
      </c>
      <c r="W49" s="45">
        <v>2.9563207</v>
      </c>
    </row>
    <row r="50" spans="1:23" s="11" customFormat="1" ht="21" customHeight="1">
      <c r="A50" s="133"/>
      <c r="B50" s="68" t="s">
        <v>132</v>
      </c>
      <c r="C50" s="135" t="s">
        <v>208</v>
      </c>
      <c r="D50" s="134"/>
      <c r="E50" s="134"/>
      <c r="F50" s="134"/>
      <c r="G50" s="134"/>
      <c r="H50" s="135" t="s">
        <v>209</v>
      </c>
      <c r="I50" s="138"/>
      <c r="J50" s="74">
        <v>3</v>
      </c>
      <c r="K50" s="60"/>
      <c r="L50" s="42"/>
      <c r="M50" s="46" t="s">
        <v>29</v>
      </c>
      <c r="N50" s="43"/>
      <c r="O50" s="41"/>
      <c r="P50" s="42"/>
      <c r="Q50" s="42" t="s">
        <v>29</v>
      </c>
      <c r="R50" s="43"/>
      <c r="S50" s="41" t="s">
        <v>29</v>
      </c>
      <c r="T50" s="42"/>
      <c r="U50" s="43"/>
      <c r="V50" s="44">
        <v>64.303267897369878</v>
      </c>
      <c r="W50" s="45">
        <v>1.2843392</v>
      </c>
    </row>
    <row r="51" spans="1:23" s="11" customFormat="1" ht="29.25" customHeight="1">
      <c r="A51" s="131">
        <v>6</v>
      </c>
      <c r="B51" s="68" t="s">
        <v>200</v>
      </c>
      <c r="C51" s="135" t="s">
        <v>210</v>
      </c>
      <c r="D51" s="134"/>
      <c r="E51" s="134"/>
      <c r="F51" s="134"/>
      <c r="G51" s="134"/>
      <c r="H51" s="135" t="s">
        <v>211</v>
      </c>
      <c r="I51" s="138"/>
      <c r="J51" s="73">
        <v>3</v>
      </c>
      <c r="K51" s="60"/>
      <c r="L51" s="42" t="s">
        <v>29</v>
      </c>
      <c r="M51" s="46"/>
      <c r="N51" s="43"/>
      <c r="O51" s="41"/>
      <c r="P51" s="42" t="s">
        <v>29</v>
      </c>
      <c r="Q51" s="42"/>
      <c r="R51" s="43"/>
      <c r="S51" s="41" t="s">
        <v>29</v>
      </c>
      <c r="T51" s="42"/>
      <c r="U51" s="43"/>
      <c r="V51" s="44">
        <v>67.316637898247563</v>
      </c>
      <c r="W51" s="45">
        <v>0.83818490000000001</v>
      </c>
    </row>
    <row r="52" spans="1:23" s="11" customFormat="1" ht="21" customHeight="1">
      <c r="A52" s="132"/>
      <c r="B52" s="68" t="s">
        <v>128</v>
      </c>
      <c r="C52" s="88" t="s">
        <v>212</v>
      </c>
      <c r="D52" s="134"/>
      <c r="E52" s="134"/>
      <c r="F52" s="134"/>
      <c r="G52" s="134"/>
      <c r="H52" s="88" t="s">
        <v>213</v>
      </c>
      <c r="I52" s="99"/>
      <c r="J52" s="73">
        <v>3</v>
      </c>
      <c r="K52" s="60"/>
      <c r="L52" s="42" t="s">
        <v>29</v>
      </c>
      <c r="M52" s="46"/>
      <c r="N52" s="43"/>
      <c r="O52" s="41"/>
      <c r="P52" s="42"/>
      <c r="Q52" s="42"/>
      <c r="R52" s="43" t="s">
        <v>29</v>
      </c>
      <c r="S52" s="41" t="s">
        <v>29</v>
      </c>
      <c r="T52" s="42"/>
      <c r="U52" s="43"/>
      <c r="V52" s="44">
        <v>31.681343436412039</v>
      </c>
      <c r="W52" s="45">
        <v>1.3838097</v>
      </c>
    </row>
    <row r="53" spans="1:23" s="11" customFormat="1" ht="30" customHeight="1">
      <c r="A53" s="132"/>
      <c r="B53" s="68" t="s">
        <v>131</v>
      </c>
      <c r="C53" s="135" t="s">
        <v>142</v>
      </c>
      <c r="D53" s="134"/>
      <c r="E53" s="134"/>
      <c r="F53" s="134"/>
      <c r="G53" s="134"/>
      <c r="H53" s="135" t="s">
        <v>214</v>
      </c>
      <c r="I53" s="138"/>
      <c r="J53" s="73">
        <v>3</v>
      </c>
      <c r="K53" s="60"/>
      <c r="L53" s="42" t="s">
        <v>29</v>
      </c>
      <c r="M53" s="46"/>
      <c r="N53" s="43"/>
      <c r="O53" s="41"/>
      <c r="P53" s="42" t="s">
        <v>29</v>
      </c>
      <c r="Q53" s="42"/>
      <c r="R53" s="43"/>
      <c r="S53" s="41" t="s">
        <v>29</v>
      </c>
      <c r="T53" s="42"/>
      <c r="U53" s="43"/>
      <c r="V53" s="44">
        <v>28.208653930546213</v>
      </c>
      <c r="W53" s="45">
        <v>1.4335449</v>
      </c>
    </row>
    <row r="54" spans="1:23" s="11" customFormat="1" ht="31.5" customHeight="1">
      <c r="A54" s="133"/>
      <c r="B54" s="68" t="s">
        <v>132</v>
      </c>
      <c r="C54" s="135" t="s">
        <v>143</v>
      </c>
      <c r="D54" s="134"/>
      <c r="E54" s="134"/>
      <c r="F54" s="134"/>
      <c r="G54" s="134"/>
      <c r="H54" s="135" t="s">
        <v>272</v>
      </c>
      <c r="I54" s="138"/>
      <c r="J54" s="73">
        <v>3</v>
      </c>
      <c r="K54" s="60"/>
      <c r="L54" s="42" t="s">
        <v>29</v>
      </c>
      <c r="M54" s="46"/>
      <c r="N54" s="43"/>
      <c r="O54" s="41"/>
      <c r="P54" s="42" t="s">
        <v>29</v>
      </c>
      <c r="Q54" s="42"/>
      <c r="R54" s="43"/>
      <c r="S54" s="41" t="s">
        <v>29</v>
      </c>
      <c r="T54" s="42"/>
      <c r="U54" s="43"/>
      <c r="V54" s="44">
        <v>24.070389982738952</v>
      </c>
      <c r="W54" s="45">
        <v>1.3721072999999999</v>
      </c>
    </row>
    <row r="55" spans="1:23" s="11" customFormat="1" ht="21" customHeight="1">
      <c r="A55" s="130">
        <v>7</v>
      </c>
      <c r="B55" s="68" t="s">
        <v>200</v>
      </c>
      <c r="C55" s="88" t="s">
        <v>144</v>
      </c>
      <c r="D55" s="134"/>
      <c r="E55" s="134"/>
      <c r="F55" s="134"/>
      <c r="G55" s="134"/>
      <c r="H55" s="88" t="s">
        <v>215</v>
      </c>
      <c r="I55" s="99"/>
      <c r="J55" s="73">
        <v>4</v>
      </c>
      <c r="K55" s="60" t="s">
        <v>29</v>
      </c>
      <c r="L55" s="42"/>
      <c r="M55" s="46"/>
      <c r="N55" s="43"/>
      <c r="O55" s="41"/>
      <c r="P55" s="42" t="s">
        <v>29</v>
      </c>
      <c r="Q55" s="42"/>
      <c r="R55" s="43"/>
      <c r="S55" s="41"/>
      <c r="T55" s="42" t="s">
        <v>198</v>
      </c>
      <c r="U55" s="43"/>
      <c r="V55" s="44">
        <v>32.936426669787309</v>
      </c>
      <c r="W55" s="45">
        <v>16.8309879</v>
      </c>
    </row>
    <row r="56" spans="1:23" s="11" customFormat="1" ht="27" customHeight="1">
      <c r="A56" s="130"/>
      <c r="B56" s="68" t="s">
        <v>128</v>
      </c>
      <c r="C56" s="88" t="s">
        <v>90</v>
      </c>
      <c r="D56" s="134"/>
      <c r="E56" s="134"/>
      <c r="F56" s="134"/>
      <c r="G56" s="134"/>
      <c r="H56" s="88" t="s">
        <v>216</v>
      </c>
      <c r="I56" s="99"/>
      <c r="J56" s="73">
        <v>5</v>
      </c>
      <c r="K56" s="60" t="s">
        <v>29</v>
      </c>
      <c r="L56" s="42"/>
      <c r="M56" s="46"/>
      <c r="N56" s="43"/>
      <c r="O56" s="41"/>
      <c r="P56" s="42" t="s">
        <v>29</v>
      </c>
      <c r="Q56" s="42"/>
      <c r="R56" s="43"/>
      <c r="S56" s="41"/>
      <c r="T56" s="42"/>
      <c r="U56" s="43" t="s">
        <v>198</v>
      </c>
      <c r="V56" s="44">
        <v>31.009917790585408</v>
      </c>
      <c r="W56" s="45">
        <v>5.0963985000000003</v>
      </c>
    </row>
    <row r="57" spans="1:23" s="11" customFormat="1" ht="30" customHeight="1">
      <c r="A57" s="130">
        <v>8</v>
      </c>
      <c r="B57" s="71" t="s">
        <v>200</v>
      </c>
      <c r="C57" s="135" t="s">
        <v>217</v>
      </c>
      <c r="D57" s="134"/>
      <c r="E57" s="134"/>
      <c r="F57" s="134"/>
      <c r="G57" s="134"/>
      <c r="H57" s="135" t="s">
        <v>218</v>
      </c>
      <c r="I57" s="138"/>
      <c r="J57" s="74">
        <v>4</v>
      </c>
      <c r="K57" s="60"/>
      <c r="L57" s="42"/>
      <c r="M57" s="46" t="s">
        <v>29</v>
      </c>
      <c r="N57" s="43"/>
      <c r="O57" s="41"/>
      <c r="P57" s="42"/>
      <c r="Q57" s="42" t="s">
        <v>29</v>
      </c>
      <c r="R57" s="43"/>
      <c r="S57" s="41"/>
      <c r="T57" s="42" t="s">
        <v>198</v>
      </c>
      <c r="U57" s="43"/>
      <c r="V57" s="44">
        <v>68.249904917936874</v>
      </c>
      <c r="W57" s="45">
        <v>6.9731721999999996</v>
      </c>
    </row>
    <row r="58" spans="1:23" s="11" customFormat="1" ht="33.75" customHeight="1">
      <c r="A58" s="130"/>
      <c r="B58" s="71" t="s">
        <v>219</v>
      </c>
      <c r="C58" s="135" t="s">
        <v>220</v>
      </c>
      <c r="D58" s="134"/>
      <c r="E58" s="134"/>
      <c r="F58" s="134"/>
      <c r="G58" s="134"/>
      <c r="H58" s="135" t="s">
        <v>221</v>
      </c>
      <c r="I58" s="138"/>
      <c r="J58" s="74">
        <v>4</v>
      </c>
      <c r="K58" s="60"/>
      <c r="L58" s="42"/>
      <c r="M58" s="46" t="s">
        <v>29</v>
      </c>
      <c r="N58" s="43"/>
      <c r="O58" s="41"/>
      <c r="P58" s="42" t="s">
        <v>29</v>
      </c>
      <c r="Q58" s="42"/>
      <c r="R58" s="43"/>
      <c r="S58" s="41"/>
      <c r="T58" s="42" t="s">
        <v>198</v>
      </c>
      <c r="U58" s="43"/>
      <c r="V58" s="44">
        <v>11.095345367309321</v>
      </c>
      <c r="W58" s="45">
        <v>17.742312900000002</v>
      </c>
    </row>
    <row r="59" spans="1:23" s="11" customFormat="1" ht="37.5" customHeight="1">
      <c r="A59" s="82">
        <v>8</v>
      </c>
      <c r="B59" s="71" t="s">
        <v>222</v>
      </c>
      <c r="C59" s="88" t="s">
        <v>223</v>
      </c>
      <c r="D59" s="134"/>
      <c r="E59" s="134"/>
      <c r="F59" s="134"/>
      <c r="G59" s="134"/>
      <c r="H59" s="88" t="s">
        <v>224</v>
      </c>
      <c r="I59" s="99"/>
      <c r="J59" s="74">
        <v>5</v>
      </c>
      <c r="K59" s="60"/>
      <c r="L59" s="42"/>
      <c r="M59" s="46" t="s">
        <v>29</v>
      </c>
      <c r="N59" s="43"/>
      <c r="O59" s="41"/>
      <c r="P59" s="42" t="s">
        <v>29</v>
      </c>
      <c r="Q59" s="42"/>
      <c r="R59" s="43"/>
      <c r="S59" s="41"/>
      <c r="T59" s="42"/>
      <c r="U59" s="43" t="s">
        <v>225</v>
      </c>
      <c r="V59" s="44">
        <v>9.8314853281062593</v>
      </c>
      <c r="W59" s="45">
        <v>38.971943400000001</v>
      </c>
    </row>
    <row r="60" spans="1:23" s="11" customFormat="1" ht="21" customHeight="1">
      <c r="A60" s="130">
        <v>9</v>
      </c>
      <c r="B60" s="71" t="s">
        <v>226</v>
      </c>
      <c r="C60" s="88" t="s">
        <v>145</v>
      </c>
      <c r="D60" s="134"/>
      <c r="E60" s="134"/>
      <c r="F60" s="134"/>
      <c r="G60" s="134"/>
      <c r="H60" s="88" t="s">
        <v>227</v>
      </c>
      <c r="I60" s="99"/>
      <c r="J60" s="73">
        <v>4</v>
      </c>
      <c r="K60" s="60"/>
      <c r="L60" s="42" t="s">
        <v>29</v>
      </c>
      <c r="M60" s="46"/>
      <c r="N60" s="43"/>
      <c r="O60" s="41"/>
      <c r="P60" s="42"/>
      <c r="Q60" s="42"/>
      <c r="R60" s="43" t="s">
        <v>29</v>
      </c>
      <c r="S60" s="41" t="s">
        <v>29</v>
      </c>
      <c r="T60" s="42"/>
      <c r="U60" s="43"/>
      <c r="V60" s="44">
        <v>66.858781194230701</v>
      </c>
      <c r="W60" s="45">
        <v>2.3477955000000001</v>
      </c>
    </row>
    <row r="61" spans="1:23" s="11" customFormat="1" ht="25.5" customHeight="1">
      <c r="A61" s="130"/>
      <c r="B61" s="71" t="s">
        <v>228</v>
      </c>
      <c r="C61" s="88" t="s">
        <v>265</v>
      </c>
      <c r="D61" s="134"/>
      <c r="E61" s="134"/>
      <c r="F61" s="134"/>
      <c r="G61" s="134"/>
      <c r="H61" s="88" t="s">
        <v>229</v>
      </c>
      <c r="I61" s="99"/>
      <c r="J61" s="73">
        <v>4</v>
      </c>
      <c r="K61" s="60"/>
      <c r="L61" s="42" t="s">
        <v>29</v>
      </c>
      <c r="M61" s="46"/>
      <c r="N61" s="43"/>
      <c r="O61" s="41"/>
      <c r="P61" s="42"/>
      <c r="Q61" s="42" t="s">
        <v>29</v>
      </c>
      <c r="R61" s="43"/>
      <c r="S61" s="41"/>
      <c r="T61" s="42" t="s">
        <v>230</v>
      </c>
      <c r="U61" s="43"/>
      <c r="V61" s="44">
        <v>7.4237149293467102</v>
      </c>
      <c r="W61" s="45">
        <v>12.6473771</v>
      </c>
    </row>
    <row r="62" spans="1:23">
      <c r="B62" s="57"/>
    </row>
  </sheetData>
  <dataConsolidate/>
  <mergeCells count="119">
    <mergeCell ref="A60:A61"/>
    <mergeCell ref="A30:B31"/>
    <mergeCell ref="H51:I51"/>
    <mergeCell ref="H42:I42"/>
    <mergeCell ref="A32:A37"/>
    <mergeCell ref="A38:A40"/>
    <mergeCell ref="A41:A43"/>
    <mergeCell ref="A44:A46"/>
    <mergeCell ref="S30:U30"/>
    <mergeCell ref="C39:G39"/>
    <mergeCell ref="C40:G40"/>
    <mergeCell ref="C43:G43"/>
    <mergeCell ref="C32:G32"/>
    <mergeCell ref="C38:G38"/>
    <mergeCell ref="C52:G52"/>
    <mergeCell ref="C44:G44"/>
    <mergeCell ref="C45:G45"/>
    <mergeCell ref="C46:G46"/>
    <mergeCell ref="C47:G47"/>
    <mergeCell ref="C42:G42"/>
    <mergeCell ref="C48:G48"/>
    <mergeCell ref="C50:G50"/>
    <mergeCell ref="C51:G51"/>
    <mergeCell ref="C61:G61"/>
    <mergeCell ref="A51:A54"/>
    <mergeCell ref="A57:A58"/>
    <mergeCell ref="N28:S28"/>
    <mergeCell ref="A55:A56"/>
    <mergeCell ref="H53:I53"/>
    <mergeCell ref="H52:I52"/>
    <mergeCell ref="K26:M26"/>
    <mergeCell ref="H33:I33"/>
    <mergeCell ref="H34:I34"/>
    <mergeCell ref="H35:I35"/>
    <mergeCell ref="H39:I39"/>
    <mergeCell ref="H40:I40"/>
    <mergeCell ref="H47:I47"/>
    <mergeCell ref="H48:I48"/>
    <mergeCell ref="H49:I49"/>
    <mergeCell ref="H50:I50"/>
    <mergeCell ref="H44:I44"/>
    <mergeCell ref="H38:I38"/>
    <mergeCell ref="K28:M28"/>
    <mergeCell ref="K27:M27"/>
    <mergeCell ref="C55:G55"/>
    <mergeCell ref="K19:M19"/>
    <mergeCell ref="N25:S25"/>
    <mergeCell ref="K21:M21"/>
    <mergeCell ref="K22:M22"/>
    <mergeCell ref="N21:S21"/>
    <mergeCell ref="K23:M23"/>
    <mergeCell ref="K24:M24"/>
    <mergeCell ref="K25:M25"/>
    <mergeCell ref="V30:W30"/>
    <mergeCell ref="J13:J14"/>
    <mergeCell ref="K30:N30"/>
    <mergeCell ref="J30:J31"/>
    <mergeCell ref="H30:I31"/>
    <mergeCell ref="K15:M15"/>
    <mergeCell ref="I13:I14"/>
    <mergeCell ref="N22:S22"/>
    <mergeCell ref="O30:R30"/>
    <mergeCell ref="K18:M18"/>
    <mergeCell ref="N26:S26"/>
    <mergeCell ref="N27:S27"/>
    <mergeCell ref="N23:S23"/>
    <mergeCell ref="N24:S24"/>
    <mergeCell ref="K13:M14"/>
    <mergeCell ref="N13:S14"/>
    <mergeCell ref="N15:S15"/>
    <mergeCell ref="N16:S16"/>
    <mergeCell ref="N17:S17"/>
    <mergeCell ref="N20:S20"/>
    <mergeCell ref="N19:S19"/>
    <mergeCell ref="K16:M16"/>
    <mergeCell ref="N18:S18"/>
    <mergeCell ref="K17:M17"/>
    <mergeCell ref="K20:M20"/>
    <mergeCell ref="H61:I61"/>
    <mergeCell ref="H57:I57"/>
    <mergeCell ref="H58:I58"/>
    <mergeCell ref="H54:I54"/>
    <mergeCell ref="H55:I55"/>
    <mergeCell ref="H56:I56"/>
    <mergeCell ref="B25:F27"/>
    <mergeCell ref="G23:H23"/>
    <mergeCell ref="C37:G37"/>
    <mergeCell ref="B20:F23"/>
    <mergeCell ref="C35:G35"/>
    <mergeCell ref="H32:I32"/>
    <mergeCell ref="H37:I37"/>
    <mergeCell ref="H36:I36"/>
    <mergeCell ref="B28:H28"/>
    <mergeCell ref="C30:G31"/>
    <mergeCell ref="C36:G36"/>
    <mergeCell ref="B3:F3"/>
    <mergeCell ref="A47:A50"/>
    <mergeCell ref="B15:F18"/>
    <mergeCell ref="C60:G60"/>
    <mergeCell ref="H45:I45"/>
    <mergeCell ref="H46:I46"/>
    <mergeCell ref="C41:G41"/>
    <mergeCell ref="H43:I43"/>
    <mergeCell ref="H59:I59"/>
    <mergeCell ref="H60:I60"/>
    <mergeCell ref="B8:F8"/>
    <mergeCell ref="B9:F9"/>
    <mergeCell ref="C33:G33"/>
    <mergeCell ref="G13:H14"/>
    <mergeCell ref="B13:F14"/>
    <mergeCell ref="C49:G49"/>
    <mergeCell ref="C34:G34"/>
    <mergeCell ref="H41:I41"/>
    <mergeCell ref="C56:G56"/>
    <mergeCell ref="C57:G57"/>
    <mergeCell ref="C58:G58"/>
    <mergeCell ref="C59:G59"/>
    <mergeCell ref="C53:G53"/>
    <mergeCell ref="C54:G54"/>
  </mergeCells>
  <phoneticPr fontId="1"/>
  <printOptions horizontalCentered="1"/>
  <pageMargins left="0.70866141732283472" right="0.70866141732283472" top="0.35433070866141736" bottom="0.35433070866141736" header="0.31496062992125984" footer="0.31496062992125984"/>
  <pageSetup paperSize="12"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4"/>
  <sheetViews>
    <sheetView view="pageBreakPreview" topLeftCell="A21" zoomScale="140" zoomScaleNormal="150" zoomScaleSheetLayoutView="140" workbookViewId="0">
      <selection activeCell="O29" sqref="O29"/>
    </sheetView>
  </sheetViews>
  <sheetFormatPr defaultRowHeight="13.5"/>
  <cols>
    <col min="1" max="1" width="3.25" style="78" customWidth="1"/>
    <col min="2" max="2" width="3.875" style="5" customWidth="1"/>
    <col min="3" max="3" width="3.625" style="5" customWidth="1"/>
    <col min="4" max="4" width="0" style="5" hidden="1" customWidth="1"/>
    <col min="5" max="5" width="2.375" style="5" customWidth="1"/>
    <col min="6" max="6" width="3.875" style="5" customWidth="1"/>
    <col min="7" max="7" width="9.375" style="5" customWidth="1"/>
    <col min="8" max="8" width="7.5" style="5" customWidth="1"/>
    <col min="9" max="9" width="8.25" style="5" customWidth="1"/>
    <col min="10" max="10" width="3.5" style="5" customWidth="1"/>
    <col min="11" max="11" width="2.75" style="5" customWidth="1"/>
    <col min="12" max="21" width="2.375" style="5" customWidth="1"/>
    <col min="22" max="23" width="3.625" style="5" customWidth="1"/>
    <col min="24" max="26" width="3.25" style="5" customWidth="1"/>
    <col min="27" max="27" width="0.875" style="5" customWidth="1"/>
    <col min="28" max="29" width="4.25" style="5" customWidth="1"/>
    <col min="30" max="30" width="13.5" style="5" bestFit="1" customWidth="1"/>
    <col min="31" max="16384" width="9" style="5"/>
  </cols>
  <sheetData>
    <row r="1" spans="1:27" ht="5.0999999999999996" customHeight="1">
      <c r="A1" s="6"/>
      <c r="B1" s="6"/>
      <c r="C1" s="6"/>
      <c r="D1" s="6"/>
      <c r="E1" s="6"/>
      <c r="F1" s="6"/>
      <c r="G1" s="6"/>
      <c r="H1" s="6"/>
      <c r="I1" s="7"/>
      <c r="J1" s="7"/>
      <c r="K1" s="7"/>
      <c r="L1" s="7"/>
      <c r="M1" s="7"/>
      <c r="N1" s="7"/>
      <c r="O1" s="7"/>
      <c r="P1" s="7"/>
      <c r="Q1" s="7"/>
      <c r="R1" s="7"/>
      <c r="S1" s="7"/>
      <c r="T1" s="7"/>
      <c r="U1" s="7"/>
      <c r="V1" s="7"/>
      <c r="W1" s="7"/>
      <c r="X1" s="7"/>
      <c r="Y1" s="7"/>
      <c r="Z1" s="14"/>
      <c r="AA1" s="14"/>
    </row>
    <row r="2" spans="1:27" ht="9" customHeight="1">
      <c r="A2" s="6"/>
      <c r="B2" s="8" t="s">
        <v>47</v>
      </c>
      <c r="C2" s="8"/>
      <c r="D2" s="6"/>
      <c r="E2" s="6"/>
      <c r="F2" s="6"/>
      <c r="G2" s="6"/>
      <c r="H2" s="6"/>
      <c r="I2" s="7"/>
      <c r="J2" s="7"/>
      <c r="K2" s="7"/>
      <c r="L2" s="7"/>
      <c r="M2" s="7"/>
      <c r="N2" s="7"/>
      <c r="O2" s="7"/>
      <c r="P2" s="7"/>
      <c r="Q2" s="7"/>
      <c r="R2" s="7"/>
      <c r="S2" s="7"/>
      <c r="T2" s="7"/>
      <c r="U2" s="7"/>
      <c r="V2" s="7"/>
      <c r="W2" s="13"/>
      <c r="X2" s="13"/>
      <c r="Y2" s="7"/>
      <c r="Z2" s="14"/>
      <c r="AA2" s="14"/>
    </row>
    <row r="3" spans="1:27" s="19" customFormat="1">
      <c r="A3" s="6"/>
      <c r="B3" s="105" t="s">
        <v>0</v>
      </c>
      <c r="C3" s="105"/>
      <c r="D3" s="105"/>
      <c r="E3" s="105"/>
      <c r="F3" s="105"/>
      <c r="G3" s="83" t="s">
        <v>33</v>
      </c>
      <c r="H3" s="6"/>
      <c r="I3" s="17"/>
      <c r="J3" s="17"/>
      <c r="K3" s="17"/>
      <c r="L3" s="17"/>
      <c r="M3" s="17"/>
      <c r="N3" s="17"/>
      <c r="O3" s="17"/>
      <c r="P3" s="17"/>
      <c r="Q3" s="17"/>
      <c r="R3" s="17"/>
      <c r="S3" s="17"/>
      <c r="T3" s="17"/>
      <c r="U3" s="17"/>
      <c r="V3" s="17"/>
      <c r="W3" s="17"/>
      <c r="X3" s="17"/>
      <c r="Y3" s="17"/>
      <c r="Z3" s="18"/>
      <c r="AA3" s="18"/>
    </row>
    <row r="4" spans="1:27" s="11" customFormat="1" ht="9">
      <c r="A4" s="8"/>
      <c r="B4" s="8" t="s">
        <v>56</v>
      </c>
      <c r="C4" s="8"/>
      <c r="D4" s="8"/>
      <c r="E4" s="8"/>
      <c r="F4" s="8"/>
      <c r="G4" s="8"/>
      <c r="H4" s="8"/>
      <c r="I4" s="20"/>
      <c r="J4" s="20"/>
      <c r="K4" s="20"/>
      <c r="L4" s="20"/>
      <c r="M4" s="20"/>
      <c r="N4" s="20"/>
      <c r="O4" s="20"/>
      <c r="P4" s="20"/>
      <c r="Q4" s="20"/>
      <c r="R4" s="20"/>
      <c r="S4" s="20"/>
      <c r="T4" s="20"/>
      <c r="U4" s="20"/>
      <c r="V4" s="20"/>
      <c r="W4" s="20"/>
      <c r="X4" s="20"/>
      <c r="Y4" s="20"/>
      <c r="Z4" s="21"/>
      <c r="AA4" s="21"/>
    </row>
    <row r="5" spans="1:27" ht="5.0999999999999996" customHeight="1">
      <c r="A5" s="6"/>
      <c r="B5" s="6"/>
      <c r="C5" s="6"/>
      <c r="D5" s="6"/>
      <c r="E5" s="6"/>
      <c r="F5" s="6"/>
      <c r="G5" s="6"/>
      <c r="H5" s="6"/>
      <c r="I5" s="7"/>
      <c r="J5" s="7"/>
      <c r="K5" s="7"/>
      <c r="L5" s="7"/>
      <c r="M5" s="7"/>
      <c r="N5" s="7"/>
      <c r="O5" s="7"/>
      <c r="P5" s="7"/>
      <c r="Q5" s="7"/>
      <c r="R5" s="7"/>
      <c r="S5" s="7"/>
      <c r="T5" s="7"/>
      <c r="U5" s="7"/>
      <c r="V5" s="7"/>
      <c r="W5" s="7"/>
      <c r="X5" s="7"/>
      <c r="Y5" s="7"/>
      <c r="Z5" s="14"/>
      <c r="AA5" s="14"/>
    </row>
    <row r="6" spans="1:27">
      <c r="A6" s="76" t="s">
        <v>91</v>
      </c>
    </row>
    <row r="7" spans="1:27" s="9" customFormat="1" ht="11.25">
      <c r="B7" s="28" t="s">
        <v>1</v>
      </c>
      <c r="C7" s="28"/>
      <c r="D7" s="28"/>
      <c r="E7" s="28"/>
      <c r="F7" s="28"/>
      <c r="G7" s="28"/>
      <c r="H7" s="28"/>
      <c r="I7" s="28"/>
      <c r="J7" s="28"/>
      <c r="K7" s="28"/>
      <c r="L7" s="28"/>
      <c r="M7" s="28"/>
      <c r="N7" s="28"/>
      <c r="O7" s="28"/>
      <c r="P7" s="28"/>
    </row>
    <row r="8" spans="1:27" s="11" customFormat="1" ht="9" customHeight="1">
      <c r="B8" s="93"/>
      <c r="C8" s="93"/>
      <c r="D8" s="93"/>
      <c r="E8" s="93"/>
      <c r="F8" s="93"/>
      <c r="G8" s="36" t="s">
        <v>2</v>
      </c>
      <c r="H8" s="12" t="s">
        <v>3</v>
      </c>
      <c r="I8" s="12" t="s">
        <v>48</v>
      </c>
      <c r="J8" s="3"/>
      <c r="K8" s="3"/>
      <c r="L8" s="3"/>
      <c r="M8" s="3"/>
      <c r="N8" s="4"/>
      <c r="O8" s="3"/>
      <c r="P8" s="3"/>
      <c r="Q8" s="4"/>
      <c r="R8" s="4"/>
      <c r="S8" s="4"/>
      <c r="T8" s="4"/>
      <c r="U8" s="4"/>
      <c r="V8" s="4"/>
      <c r="W8" s="4"/>
      <c r="X8" s="4"/>
    </row>
    <row r="9" spans="1:27" s="11" customFormat="1" ht="9" customHeight="1">
      <c r="B9" s="93" t="s">
        <v>31</v>
      </c>
      <c r="C9" s="93"/>
      <c r="D9" s="93"/>
      <c r="E9" s="93"/>
      <c r="F9" s="93"/>
      <c r="G9" s="37">
        <v>68447</v>
      </c>
      <c r="H9" s="23">
        <v>465</v>
      </c>
      <c r="I9" s="24">
        <v>69.253729162709831</v>
      </c>
      <c r="J9" s="25"/>
      <c r="K9" s="25"/>
      <c r="L9" s="25"/>
      <c r="M9" s="25"/>
      <c r="N9" s="10"/>
      <c r="O9" s="25"/>
      <c r="P9" s="25"/>
      <c r="Q9" s="10"/>
      <c r="R9" s="10"/>
      <c r="S9" s="10"/>
      <c r="T9" s="10"/>
      <c r="U9" s="10"/>
      <c r="V9" s="10"/>
      <c r="W9" s="10"/>
      <c r="X9" s="10"/>
    </row>
    <row r="10" spans="1:27" s="11" customFormat="1" ht="9" customHeight="1">
      <c r="B10" s="25"/>
      <c r="C10" s="25"/>
      <c r="D10" s="25"/>
      <c r="E10" s="10"/>
      <c r="F10" s="25"/>
      <c r="G10" s="25"/>
      <c r="H10" s="10"/>
      <c r="I10" s="10"/>
      <c r="J10" s="10"/>
      <c r="K10" s="10"/>
      <c r="L10" s="10"/>
      <c r="M10" s="10"/>
      <c r="N10" s="10"/>
      <c r="O10" s="10"/>
    </row>
    <row r="11" spans="1:27">
      <c r="B11" s="31"/>
      <c r="C11" s="31"/>
      <c r="D11" s="31"/>
      <c r="E11" s="31"/>
      <c r="F11" s="31"/>
      <c r="G11" s="31"/>
      <c r="H11" s="31"/>
      <c r="I11" s="31"/>
      <c r="J11" s="31"/>
      <c r="K11" s="31"/>
      <c r="L11" s="31"/>
      <c r="M11" s="31"/>
      <c r="N11" s="31"/>
      <c r="O11" s="31"/>
      <c r="P11" s="31"/>
    </row>
    <row r="12" spans="1:27" s="9" customFormat="1" ht="11.25">
      <c r="B12" s="27" t="s">
        <v>4</v>
      </c>
      <c r="C12" s="27"/>
      <c r="D12" s="27"/>
      <c r="E12" s="27"/>
      <c r="F12" s="28"/>
      <c r="G12" s="28"/>
      <c r="H12" s="28"/>
      <c r="I12" s="28"/>
      <c r="J12" s="28"/>
      <c r="K12" s="28"/>
      <c r="L12" s="28"/>
      <c r="M12" s="28"/>
      <c r="N12" s="28"/>
      <c r="O12" s="28"/>
      <c r="P12" s="28"/>
    </row>
    <row r="13" spans="1:27" s="11" customFormat="1" ht="13.5" customHeight="1">
      <c r="B13" s="98" t="s">
        <v>5</v>
      </c>
      <c r="C13" s="98"/>
      <c r="D13" s="98"/>
      <c r="E13" s="98"/>
      <c r="F13" s="98"/>
      <c r="G13" s="94" t="s">
        <v>8</v>
      </c>
      <c r="H13" s="95"/>
      <c r="I13" s="113" t="s">
        <v>20</v>
      </c>
      <c r="J13" s="111" t="s">
        <v>49</v>
      </c>
      <c r="K13" s="114" t="s">
        <v>48</v>
      </c>
      <c r="L13" s="94"/>
      <c r="M13" s="94"/>
      <c r="N13" s="114" t="s">
        <v>52</v>
      </c>
      <c r="O13" s="94"/>
      <c r="P13" s="94"/>
      <c r="Q13" s="94"/>
      <c r="R13" s="94"/>
      <c r="S13" s="95"/>
    </row>
    <row r="14" spans="1:27" s="11" customFormat="1" ht="9" customHeight="1">
      <c r="B14" s="98"/>
      <c r="C14" s="98"/>
      <c r="D14" s="98"/>
      <c r="E14" s="98"/>
      <c r="F14" s="98"/>
      <c r="G14" s="96"/>
      <c r="H14" s="97"/>
      <c r="I14" s="113"/>
      <c r="J14" s="112"/>
      <c r="K14" s="115"/>
      <c r="L14" s="96"/>
      <c r="M14" s="96"/>
      <c r="N14" s="115"/>
      <c r="O14" s="96"/>
      <c r="P14" s="96"/>
      <c r="Q14" s="96"/>
      <c r="R14" s="96"/>
      <c r="S14" s="97"/>
    </row>
    <row r="15" spans="1:27" s="11" customFormat="1" ht="9" customHeight="1">
      <c r="B15" s="121" t="s">
        <v>231</v>
      </c>
      <c r="C15" s="93"/>
      <c r="D15" s="93"/>
      <c r="E15" s="93"/>
      <c r="F15" s="93"/>
      <c r="G15" s="29" t="s">
        <v>35</v>
      </c>
      <c r="H15" s="30"/>
      <c r="I15" s="35">
        <v>10</v>
      </c>
      <c r="J15" s="55">
        <f>SUM(J30:J39)</f>
        <v>30</v>
      </c>
      <c r="K15" s="108">
        <v>25.251596125469341</v>
      </c>
      <c r="L15" s="109"/>
      <c r="M15" s="110"/>
      <c r="N15" s="108">
        <v>84.171987084897808</v>
      </c>
      <c r="O15" s="109"/>
      <c r="P15" s="109"/>
      <c r="Q15" s="109"/>
      <c r="R15" s="109"/>
      <c r="S15" s="110"/>
    </row>
    <row r="16" spans="1:27" s="11" customFormat="1" ht="9" customHeight="1">
      <c r="B16" s="93"/>
      <c r="C16" s="93"/>
      <c r="D16" s="93"/>
      <c r="E16" s="93"/>
      <c r="F16" s="93"/>
      <c r="G16" s="29" t="s">
        <v>36</v>
      </c>
      <c r="H16" s="30"/>
      <c r="I16" s="35" t="s">
        <v>146</v>
      </c>
      <c r="J16" s="55" t="s">
        <v>146</v>
      </c>
      <c r="K16" s="108" t="s">
        <v>275</v>
      </c>
      <c r="L16" s="109"/>
      <c r="M16" s="110"/>
      <c r="N16" s="108" t="s">
        <v>276</v>
      </c>
      <c r="O16" s="109"/>
      <c r="P16" s="109"/>
      <c r="Q16" s="109"/>
      <c r="R16" s="109"/>
      <c r="S16" s="110"/>
    </row>
    <row r="17" spans="1:23" s="11" customFormat="1" ht="9" customHeight="1">
      <c r="B17" s="93"/>
      <c r="C17" s="93"/>
      <c r="D17" s="93"/>
      <c r="E17" s="93"/>
      <c r="F17" s="93"/>
      <c r="G17" s="29" t="s">
        <v>11</v>
      </c>
      <c r="H17" s="30"/>
      <c r="I17" s="35">
        <v>18</v>
      </c>
      <c r="J17" s="55">
        <f>SUM(J40:J56,J58,)</f>
        <v>60</v>
      </c>
      <c r="K17" s="108">
        <v>40.842827297032741</v>
      </c>
      <c r="L17" s="109"/>
      <c r="M17" s="110"/>
      <c r="N17" s="108">
        <v>68.071378828387907</v>
      </c>
      <c r="O17" s="109"/>
      <c r="P17" s="109"/>
      <c r="Q17" s="109"/>
      <c r="R17" s="109"/>
      <c r="S17" s="110"/>
    </row>
    <row r="18" spans="1:23" s="11" customFormat="1" ht="9" customHeight="1">
      <c r="B18" s="93"/>
      <c r="C18" s="93"/>
      <c r="D18" s="93"/>
      <c r="E18" s="93"/>
      <c r="F18" s="93"/>
      <c r="G18" s="29" t="s">
        <v>10</v>
      </c>
      <c r="H18" s="30"/>
      <c r="I18" s="35">
        <v>2</v>
      </c>
      <c r="J18" s="55">
        <f>SUM(J59,J57)</f>
        <v>10</v>
      </c>
      <c r="K18" s="108">
        <v>3.1593057402077518</v>
      </c>
      <c r="L18" s="109"/>
      <c r="M18" s="110"/>
      <c r="N18" s="108">
        <v>31.593057402077516</v>
      </c>
      <c r="O18" s="109"/>
      <c r="P18" s="109"/>
      <c r="Q18" s="109"/>
      <c r="R18" s="109"/>
      <c r="S18" s="110"/>
    </row>
    <row r="19" spans="1:23" s="11" customFormat="1" ht="9" customHeight="1">
      <c r="B19" s="93" t="s">
        <v>6</v>
      </c>
      <c r="C19" s="93"/>
      <c r="D19" s="93"/>
      <c r="E19" s="93"/>
      <c r="F19" s="93"/>
      <c r="G19" s="29" t="s">
        <v>38</v>
      </c>
      <c r="H19" s="30"/>
      <c r="I19" s="35" t="s">
        <v>146</v>
      </c>
      <c r="J19" s="55" t="s">
        <v>146</v>
      </c>
      <c r="K19" s="108" t="s">
        <v>275</v>
      </c>
      <c r="L19" s="109"/>
      <c r="M19" s="110"/>
      <c r="N19" s="108" t="s">
        <v>276</v>
      </c>
      <c r="O19" s="109"/>
      <c r="P19" s="109"/>
      <c r="Q19" s="109"/>
      <c r="R19" s="109"/>
      <c r="S19" s="110"/>
    </row>
    <row r="20" spans="1:23" s="11" customFormat="1" ht="9" customHeight="1">
      <c r="B20" s="93"/>
      <c r="C20" s="93"/>
      <c r="D20" s="93"/>
      <c r="E20" s="93"/>
      <c r="F20" s="93"/>
      <c r="G20" s="29" t="s">
        <v>39</v>
      </c>
      <c r="H20" s="30"/>
      <c r="I20" s="35">
        <v>2</v>
      </c>
      <c r="J20" s="55">
        <f>SUM(J57,J59)</f>
        <v>10</v>
      </c>
      <c r="K20" s="108">
        <v>3.1593057402077518</v>
      </c>
      <c r="L20" s="109"/>
      <c r="M20" s="110"/>
      <c r="N20" s="108">
        <v>31.593057402077516</v>
      </c>
      <c r="O20" s="109"/>
      <c r="P20" s="109"/>
      <c r="Q20" s="109"/>
      <c r="R20" s="109"/>
      <c r="S20" s="110"/>
    </row>
    <row r="21" spans="1:23" s="11" customFormat="1" ht="9" customHeight="1">
      <c r="B21" s="93"/>
      <c r="C21" s="93"/>
      <c r="D21" s="93"/>
      <c r="E21" s="93"/>
      <c r="F21" s="93"/>
      <c r="G21" s="29" t="s">
        <v>40</v>
      </c>
      <c r="H21" s="30"/>
      <c r="I21" s="35">
        <v>21</v>
      </c>
      <c r="J21" s="55">
        <f>SUM(J30:J39,J47:J56,J58,)</f>
        <v>69</v>
      </c>
      <c r="K21" s="108">
        <v>49.971773781173752</v>
      </c>
      <c r="L21" s="109"/>
      <c r="M21" s="110"/>
      <c r="N21" s="108">
        <v>72.422860552425732</v>
      </c>
      <c r="O21" s="109"/>
      <c r="P21" s="109"/>
      <c r="Q21" s="109"/>
      <c r="R21" s="109"/>
      <c r="S21" s="110"/>
    </row>
    <row r="22" spans="1:23" s="11" customFormat="1" ht="9" customHeight="1">
      <c r="B22" s="93"/>
      <c r="C22" s="93"/>
      <c r="D22" s="93"/>
      <c r="E22" s="93"/>
      <c r="F22" s="93"/>
      <c r="G22" s="29" t="s">
        <v>41</v>
      </c>
      <c r="H22" s="30"/>
      <c r="I22" s="35">
        <v>7</v>
      </c>
      <c r="J22" s="55">
        <f>SUM(J40:J46)</f>
        <v>21</v>
      </c>
      <c r="K22" s="108">
        <v>16.122649641328326</v>
      </c>
      <c r="L22" s="109"/>
      <c r="M22" s="110"/>
      <c r="N22" s="108">
        <v>76.774522101563463</v>
      </c>
      <c r="O22" s="109"/>
      <c r="P22" s="109"/>
      <c r="Q22" s="109"/>
      <c r="R22" s="109"/>
      <c r="S22" s="110"/>
    </row>
    <row r="23" spans="1:23" s="11" customFormat="1" ht="9" customHeight="1">
      <c r="B23" s="93" t="s">
        <v>7</v>
      </c>
      <c r="C23" s="93"/>
      <c r="D23" s="93"/>
      <c r="E23" s="93"/>
      <c r="F23" s="93"/>
      <c r="G23" s="29" t="s">
        <v>17</v>
      </c>
      <c r="H23" s="30"/>
      <c r="I23" s="35">
        <v>22</v>
      </c>
      <c r="J23" s="55">
        <f>SUM(J30:J48,J54:J56)</f>
        <v>66</v>
      </c>
      <c r="K23" s="108">
        <v>52.838210586293044</v>
      </c>
      <c r="L23" s="109"/>
      <c r="M23" s="110"/>
      <c r="N23" s="108">
        <v>80.057894827716737</v>
      </c>
      <c r="O23" s="109"/>
      <c r="P23" s="109"/>
      <c r="Q23" s="109"/>
      <c r="R23" s="109"/>
      <c r="S23" s="110"/>
    </row>
    <row r="24" spans="1:23" s="11" customFormat="1" ht="9" customHeight="1">
      <c r="B24" s="93"/>
      <c r="C24" s="93"/>
      <c r="D24" s="93"/>
      <c r="E24" s="93"/>
      <c r="F24" s="93"/>
      <c r="G24" s="29" t="s">
        <v>18</v>
      </c>
      <c r="H24" s="30"/>
      <c r="I24" s="35">
        <v>6</v>
      </c>
      <c r="J24" s="55">
        <f>SUM(J49:J53,J58)</f>
        <v>24</v>
      </c>
      <c r="K24" s="108">
        <v>13.256212836209038</v>
      </c>
      <c r="L24" s="109"/>
      <c r="M24" s="110"/>
      <c r="N24" s="108">
        <v>55.234220150870989</v>
      </c>
      <c r="O24" s="109"/>
      <c r="P24" s="109"/>
      <c r="Q24" s="109"/>
      <c r="R24" s="109"/>
      <c r="S24" s="110"/>
    </row>
    <row r="25" spans="1:23" s="11" customFormat="1" ht="9" customHeight="1">
      <c r="B25" s="93"/>
      <c r="C25" s="93"/>
      <c r="D25" s="93"/>
      <c r="E25" s="93"/>
      <c r="F25" s="93"/>
      <c r="G25" s="29" t="s">
        <v>19</v>
      </c>
      <c r="H25" s="30"/>
      <c r="I25" s="35">
        <v>2</v>
      </c>
      <c r="J25" s="55">
        <f>SUM(J57,J59)</f>
        <v>10</v>
      </c>
      <c r="K25" s="108">
        <v>3.1593057402077518</v>
      </c>
      <c r="L25" s="109"/>
      <c r="M25" s="110"/>
      <c r="N25" s="108">
        <v>31.593057402077516</v>
      </c>
      <c r="O25" s="109"/>
      <c r="P25" s="109"/>
      <c r="Q25" s="109"/>
      <c r="R25" s="109"/>
      <c r="S25" s="110"/>
    </row>
    <row r="26" spans="1:23" s="78" customFormat="1" ht="9" customHeight="1">
      <c r="B26" s="93" t="s">
        <v>161</v>
      </c>
      <c r="C26" s="93"/>
      <c r="D26" s="93"/>
      <c r="E26" s="93"/>
      <c r="F26" s="93"/>
      <c r="G26" s="93"/>
      <c r="H26" s="93"/>
      <c r="I26" s="55">
        <v>30</v>
      </c>
      <c r="J26" s="55">
        <v>100</v>
      </c>
      <c r="K26" s="128">
        <v>69.253729162709831</v>
      </c>
      <c r="L26" s="128"/>
      <c r="M26" s="128"/>
      <c r="N26" s="125" t="s">
        <v>50</v>
      </c>
      <c r="O26" s="126"/>
      <c r="P26" s="126"/>
      <c r="Q26" s="126"/>
      <c r="R26" s="126"/>
      <c r="S26" s="127"/>
    </row>
    <row r="27" spans="1:23" s="9" customFormat="1" ht="15" customHeight="1">
      <c r="A27" s="9" t="s">
        <v>21</v>
      </c>
    </row>
    <row r="28" spans="1:23" s="11" customFormat="1" ht="18" customHeight="1">
      <c r="A28" s="114" t="s">
        <v>94</v>
      </c>
      <c r="B28" s="95"/>
      <c r="C28" s="114" t="s">
        <v>95</v>
      </c>
      <c r="D28" s="94"/>
      <c r="E28" s="94"/>
      <c r="F28" s="94"/>
      <c r="G28" s="95"/>
      <c r="H28" s="114" t="s">
        <v>24</v>
      </c>
      <c r="I28" s="95"/>
      <c r="J28" s="111" t="s">
        <v>49</v>
      </c>
      <c r="K28" s="141" t="s">
        <v>184</v>
      </c>
      <c r="L28" s="122"/>
      <c r="M28" s="122"/>
      <c r="N28" s="142"/>
      <c r="O28" s="93" t="s">
        <v>6</v>
      </c>
      <c r="P28" s="93"/>
      <c r="Q28" s="93"/>
      <c r="R28" s="93"/>
      <c r="S28" s="93" t="s">
        <v>7</v>
      </c>
      <c r="T28" s="93"/>
      <c r="U28" s="93"/>
      <c r="V28" s="121" t="s">
        <v>31</v>
      </c>
      <c r="W28" s="121"/>
    </row>
    <row r="29" spans="1:23" s="11" customFormat="1" ht="172.5">
      <c r="A29" s="115"/>
      <c r="B29" s="97"/>
      <c r="C29" s="115"/>
      <c r="D29" s="96"/>
      <c r="E29" s="96"/>
      <c r="F29" s="96"/>
      <c r="G29" s="97"/>
      <c r="H29" s="115"/>
      <c r="I29" s="97"/>
      <c r="J29" s="112"/>
      <c r="K29" s="38" t="s">
        <v>35</v>
      </c>
      <c r="L29" s="39" t="s">
        <v>36</v>
      </c>
      <c r="M29" s="39" t="s">
        <v>11</v>
      </c>
      <c r="N29" s="40" t="s">
        <v>10</v>
      </c>
      <c r="O29" s="85" t="s">
        <v>37</v>
      </c>
      <c r="P29" s="39" t="s">
        <v>39</v>
      </c>
      <c r="Q29" s="39" t="s">
        <v>40</v>
      </c>
      <c r="R29" s="39" t="s">
        <v>41</v>
      </c>
      <c r="S29" s="38" t="s">
        <v>17</v>
      </c>
      <c r="T29" s="39" t="s">
        <v>18</v>
      </c>
      <c r="U29" s="40" t="s">
        <v>19</v>
      </c>
      <c r="V29" s="38" t="s">
        <v>22</v>
      </c>
      <c r="W29" s="40" t="s">
        <v>23</v>
      </c>
    </row>
    <row r="30" spans="1:23" s="11" customFormat="1" ht="19.5" customHeight="1">
      <c r="A30" s="130">
        <v>1</v>
      </c>
      <c r="B30" s="79" t="s">
        <v>232</v>
      </c>
      <c r="C30" s="145" t="s">
        <v>147</v>
      </c>
      <c r="D30" s="137"/>
      <c r="E30" s="137"/>
      <c r="F30" s="137"/>
      <c r="G30" s="146"/>
      <c r="H30" s="102" t="s">
        <v>148</v>
      </c>
      <c r="I30" s="103"/>
      <c r="J30" s="77">
        <v>3</v>
      </c>
      <c r="K30" s="60" t="s">
        <v>29</v>
      </c>
      <c r="L30" s="42"/>
      <c r="M30" s="42"/>
      <c r="N30" s="43"/>
      <c r="O30" s="41"/>
      <c r="P30" s="42"/>
      <c r="Q30" s="42" t="s">
        <v>29</v>
      </c>
      <c r="R30" s="42"/>
      <c r="S30" s="41" t="s">
        <v>29</v>
      </c>
      <c r="T30" s="42"/>
      <c r="U30" s="43"/>
      <c r="V30" s="44">
        <v>98.645667450728297</v>
      </c>
      <c r="W30" s="45">
        <v>0.1753181</v>
      </c>
    </row>
    <row r="31" spans="1:23" s="11" customFormat="1" ht="20.25" customHeight="1">
      <c r="A31" s="130"/>
      <c r="B31" s="79" t="s">
        <v>128</v>
      </c>
      <c r="C31" s="145" t="s">
        <v>149</v>
      </c>
      <c r="D31" s="137"/>
      <c r="E31" s="137"/>
      <c r="F31" s="137"/>
      <c r="G31" s="146"/>
      <c r="H31" s="106"/>
      <c r="I31" s="107"/>
      <c r="J31" s="77">
        <v>3</v>
      </c>
      <c r="K31" s="60" t="s">
        <v>29</v>
      </c>
      <c r="L31" s="42"/>
      <c r="M31" s="42"/>
      <c r="N31" s="43"/>
      <c r="O31" s="41"/>
      <c r="P31" s="42"/>
      <c r="Q31" s="42" t="s">
        <v>29</v>
      </c>
      <c r="R31" s="42"/>
      <c r="S31" s="41" t="s">
        <v>29</v>
      </c>
      <c r="T31" s="42"/>
      <c r="U31" s="43"/>
      <c r="V31" s="44">
        <v>91.948514909345917</v>
      </c>
      <c r="W31" s="45">
        <v>0.24544530000000001</v>
      </c>
    </row>
    <row r="32" spans="1:23" s="11" customFormat="1" ht="19.5" customHeight="1">
      <c r="A32" s="130"/>
      <c r="B32" s="79" t="s">
        <v>131</v>
      </c>
      <c r="C32" s="145" t="s">
        <v>150</v>
      </c>
      <c r="D32" s="137"/>
      <c r="E32" s="137"/>
      <c r="F32" s="137"/>
      <c r="G32" s="146"/>
      <c r="H32" s="106"/>
      <c r="I32" s="107"/>
      <c r="J32" s="77">
        <v>3</v>
      </c>
      <c r="K32" s="60" t="s">
        <v>29</v>
      </c>
      <c r="L32" s="42"/>
      <c r="M32" s="42"/>
      <c r="N32" s="43"/>
      <c r="O32" s="41"/>
      <c r="P32" s="42"/>
      <c r="Q32" s="42" t="s">
        <v>29</v>
      </c>
      <c r="R32" s="42"/>
      <c r="S32" s="41" t="s">
        <v>29</v>
      </c>
      <c r="T32" s="42"/>
      <c r="U32" s="43"/>
      <c r="V32" s="44">
        <v>75.686297427206455</v>
      </c>
      <c r="W32" s="45">
        <v>0.2425234</v>
      </c>
    </row>
    <row r="33" spans="1:23" s="11" customFormat="1" ht="18" customHeight="1">
      <c r="A33" s="130">
        <v>2</v>
      </c>
      <c r="B33" s="68" t="s">
        <v>232</v>
      </c>
      <c r="C33" s="145" t="s">
        <v>84</v>
      </c>
      <c r="D33" s="137"/>
      <c r="E33" s="137"/>
      <c r="F33" s="137"/>
      <c r="G33" s="146"/>
      <c r="H33" s="102" t="s">
        <v>148</v>
      </c>
      <c r="I33" s="103"/>
      <c r="J33" s="77">
        <v>3</v>
      </c>
      <c r="K33" s="60" t="s">
        <v>29</v>
      </c>
      <c r="L33" s="42"/>
      <c r="M33" s="42"/>
      <c r="N33" s="43"/>
      <c r="O33" s="41"/>
      <c r="P33" s="42"/>
      <c r="Q33" s="42" t="s">
        <v>29</v>
      </c>
      <c r="R33" s="42"/>
      <c r="S33" s="41" t="s">
        <v>29</v>
      </c>
      <c r="T33" s="42"/>
      <c r="U33" s="43"/>
      <c r="V33" s="44">
        <v>94.584130787324511</v>
      </c>
      <c r="W33" s="45">
        <v>0.2264525</v>
      </c>
    </row>
    <row r="34" spans="1:23" s="11" customFormat="1" ht="20.25" customHeight="1">
      <c r="A34" s="130"/>
      <c r="B34" s="68" t="s">
        <v>128</v>
      </c>
      <c r="C34" s="145" t="s">
        <v>85</v>
      </c>
      <c r="D34" s="137"/>
      <c r="E34" s="137"/>
      <c r="F34" s="137"/>
      <c r="G34" s="146"/>
      <c r="H34" s="106"/>
      <c r="I34" s="107"/>
      <c r="J34" s="77">
        <v>3</v>
      </c>
      <c r="K34" s="60" t="s">
        <v>29</v>
      </c>
      <c r="L34" s="42"/>
      <c r="M34" s="42"/>
      <c r="N34" s="43"/>
      <c r="O34" s="41"/>
      <c r="P34" s="42"/>
      <c r="Q34" s="42" t="s">
        <v>29</v>
      </c>
      <c r="R34" s="42"/>
      <c r="S34" s="41" t="s">
        <v>29</v>
      </c>
      <c r="T34" s="42"/>
      <c r="U34" s="43"/>
      <c r="V34" s="44">
        <v>71.632065685859132</v>
      </c>
      <c r="W34" s="45">
        <v>0.32579950000000002</v>
      </c>
    </row>
    <row r="35" spans="1:23" s="11" customFormat="1" ht="18.75" customHeight="1">
      <c r="A35" s="130"/>
      <c r="B35" s="68" t="s">
        <v>131</v>
      </c>
      <c r="C35" s="145" t="s">
        <v>86</v>
      </c>
      <c r="D35" s="137"/>
      <c r="E35" s="137"/>
      <c r="F35" s="137"/>
      <c r="G35" s="146"/>
      <c r="H35" s="106"/>
      <c r="I35" s="107"/>
      <c r="J35" s="77">
        <v>3</v>
      </c>
      <c r="K35" s="60" t="s">
        <v>29</v>
      </c>
      <c r="L35" s="42"/>
      <c r="M35" s="42"/>
      <c r="N35" s="43"/>
      <c r="O35" s="41"/>
      <c r="P35" s="42"/>
      <c r="Q35" s="42" t="s">
        <v>29</v>
      </c>
      <c r="R35" s="42"/>
      <c r="S35" s="41" t="s">
        <v>29</v>
      </c>
      <c r="T35" s="42"/>
      <c r="U35" s="43"/>
      <c r="V35" s="44">
        <v>56.829371630604697</v>
      </c>
      <c r="W35" s="45">
        <v>0.54348620000000003</v>
      </c>
    </row>
    <row r="36" spans="1:23" s="11" customFormat="1" ht="19.5" customHeight="1">
      <c r="A36" s="130"/>
      <c r="B36" s="68" t="s">
        <v>132</v>
      </c>
      <c r="C36" s="145" t="s">
        <v>233</v>
      </c>
      <c r="D36" s="137"/>
      <c r="E36" s="137"/>
      <c r="F36" s="137"/>
      <c r="G36" s="146"/>
      <c r="H36" s="100"/>
      <c r="I36" s="101"/>
      <c r="J36" s="77">
        <v>3</v>
      </c>
      <c r="K36" s="60" t="s">
        <v>29</v>
      </c>
      <c r="L36" s="42"/>
      <c r="M36" s="42"/>
      <c r="N36" s="43"/>
      <c r="O36" s="41"/>
      <c r="P36" s="42"/>
      <c r="Q36" s="42" t="s">
        <v>29</v>
      </c>
      <c r="R36" s="42"/>
      <c r="S36" s="41" t="s">
        <v>29</v>
      </c>
      <c r="T36" s="42"/>
      <c r="U36" s="43"/>
      <c r="V36" s="44">
        <v>84.380615658830919</v>
      </c>
      <c r="W36" s="45">
        <v>0.38862180000000002</v>
      </c>
    </row>
    <row r="37" spans="1:23" s="11" customFormat="1" ht="20.25" customHeight="1">
      <c r="A37" s="130">
        <v>3</v>
      </c>
      <c r="B37" s="68" t="s">
        <v>232</v>
      </c>
      <c r="C37" s="145" t="s">
        <v>151</v>
      </c>
      <c r="D37" s="137"/>
      <c r="E37" s="137"/>
      <c r="F37" s="137"/>
      <c r="G37" s="146"/>
      <c r="H37" s="102" t="s">
        <v>152</v>
      </c>
      <c r="I37" s="103"/>
      <c r="J37" s="77">
        <v>3</v>
      </c>
      <c r="K37" s="60" t="s">
        <v>29</v>
      </c>
      <c r="L37" s="42"/>
      <c r="M37" s="42"/>
      <c r="N37" s="43"/>
      <c r="O37" s="41"/>
      <c r="P37" s="42"/>
      <c r="Q37" s="42" t="s">
        <v>29</v>
      </c>
      <c r="R37" s="42"/>
      <c r="S37" s="41" t="s">
        <v>29</v>
      </c>
      <c r="T37" s="42"/>
      <c r="U37" s="43"/>
      <c r="V37" s="44">
        <v>86.633453621049853</v>
      </c>
      <c r="W37" s="45">
        <v>0.35501919999999998</v>
      </c>
    </row>
    <row r="38" spans="1:23" s="11" customFormat="1" ht="18" customHeight="1">
      <c r="A38" s="130"/>
      <c r="B38" s="68" t="s">
        <v>128</v>
      </c>
      <c r="C38" s="136" t="s">
        <v>153</v>
      </c>
      <c r="D38" s="147"/>
      <c r="E38" s="147"/>
      <c r="F38" s="147"/>
      <c r="G38" s="148"/>
      <c r="H38" s="106"/>
      <c r="I38" s="107"/>
      <c r="J38" s="77">
        <v>3</v>
      </c>
      <c r="K38" s="60" t="s">
        <v>29</v>
      </c>
      <c r="L38" s="42"/>
      <c r="M38" s="42"/>
      <c r="N38" s="43"/>
      <c r="O38" s="41"/>
      <c r="P38" s="42"/>
      <c r="Q38" s="42" t="s">
        <v>29</v>
      </c>
      <c r="R38" s="42"/>
      <c r="S38" s="41" t="s">
        <v>29</v>
      </c>
      <c r="T38" s="42"/>
      <c r="U38" s="43"/>
      <c r="V38" s="44">
        <v>82.99852440574459</v>
      </c>
      <c r="W38" s="45">
        <v>0.48212480000000002</v>
      </c>
    </row>
    <row r="39" spans="1:23" s="78" customFormat="1" ht="18" customHeight="1">
      <c r="A39" s="130"/>
      <c r="B39" s="68" t="s">
        <v>131</v>
      </c>
      <c r="C39" s="145" t="s">
        <v>154</v>
      </c>
      <c r="D39" s="137"/>
      <c r="E39" s="137"/>
      <c r="F39" s="137"/>
      <c r="G39" s="146"/>
      <c r="H39" s="100"/>
      <c r="I39" s="101"/>
      <c r="J39" s="77">
        <v>3</v>
      </c>
      <c r="K39" s="60" t="s">
        <v>29</v>
      </c>
      <c r="L39" s="42"/>
      <c r="M39" s="42"/>
      <c r="N39" s="43"/>
      <c r="O39" s="41"/>
      <c r="P39" s="42"/>
      <c r="Q39" s="42" t="s">
        <v>29</v>
      </c>
      <c r="R39" s="42"/>
      <c r="S39" s="41" t="s">
        <v>29</v>
      </c>
      <c r="T39" s="42"/>
      <c r="U39" s="43"/>
      <c r="V39" s="44">
        <v>98.381229272283662</v>
      </c>
      <c r="W39" s="45">
        <v>0.25275029999999998</v>
      </c>
    </row>
    <row r="40" spans="1:23" s="78" customFormat="1" ht="18" customHeight="1">
      <c r="A40" s="130">
        <v>4</v>
      </c>
      <c r="B40" s="68" t="s">
        <v>232</v>
      </c>
      <c r="C40" s="145" t="s">
        <v>87</v>
      </c>
      <c r="D40" s="137"/>
      <c r="E40" s="137"/>
      <c r="F40" s="137"/>
      <c r="G40" s="146"/>
      <c r="H40" s="106" t="s">
        <v>234</v>
      </c>
      <c r="I40" s="107"/>
      <c r="J40" s="77">
        <v>3</v>
      </c>
      <c r="K40" s="60"/>
      <c r="L40" s="42"/>
      <c r="M40" s="42" t="s">
        <v>29</v>
      </c>
      <c r="N40" s="43"/>
      <c r="O40" s="41"/>
      <c r="P40" s="42"/>
      <c r="Q40" s="42"/>
      <c r="R40" s="42" t="s">
        <v>29</v>
      </c>
      <c r="S40" s="41" t="s">
        <v>29</v>
      </c>
      <c r="T40" s="42"/>
      <c r="U40" s="43"/>
      <c r="V40" s="44">
        <v>94.023112773386714</v>
      </c>
      <c r="W40" s="45">
        <v>0.28781390000000001</v>
      </c>
    </row>
    <row r="41" spans="1:23" s="78" customFormat="1" ht="18" customHeight="1">
      <c r="A41" s="130"/>
      <c r="B41" s="68" t="s">
        <v>128</v>
      </c>
      <c r="C41" s="145" t="s">
        <v>235</v>
      </c>
      <c r="D41" s="137"/>
      <c r="E41" s="137"/>
      <c r="F41" s="137"/>
      <c r="G41" s="146"/>
      <c r="H41" s="106"/>
      <c r="I41" s="107"/>
      <c r="J41" s="77">
        <v>3</v>
      </c>
      <c r="K41" s="60"/>
      <c r="L41" s="42"/>
      <c r="M41" s="42" t="s">
        <v>29</v>
      </c>
      <c r="N41" s="43"/>
      <c r="O41" s="41"/>
      <c r="P41" s="42"/>
      <c r="Q41" s="42"/>
      <c r="R41" s="42" t="s">
        <v>29</v>
      </c>
      <c r="S41" s="41" t="s">
        <v>29</v>
      </c>
      <c r="T41" s="42"/>
      <c r="U41" s="43"/>
      <c r="V41" s="44">
        <v>83.251274708898848</v>
      </c>
      <c r="W41" s="45">
        <v>0.3447923</v>
      </c>
    </row>
    <row r="42" spans="1:23" s="78" customFormat="1" ht="18" customHeight="1">
      <c r="A42" s="130"/>
      <c r="B42" s="68" t="s">
        <v>131</v>
      </c>
      <c r="C42" s="145" t="s">
        <v>236</v>
      </c>
      <c r="D42" s="137"/>
      <c r="E42" s="137"/>
      <c r="F42" s="137"/>
      <c r="G42" s="146"/>
      <c r="H42" s="106"/>
      <c r="I42" s="107"/>
      <c r="J42" s="77">
        <v>3</v>
      </c>
      <c r="K42" s="60"/>
      <c r="L42" s="42"/>
      <c r="M42" s="42" t="s">
        <v>29</v>
      </c>
      <c r="N42" s="43"/>
      <c r="O42" s="41"/>
      <c r="P42" s="42"/>
      <c r="Q42" s="42"/>
      <c r="R42" s="42" t="s">
        <v>29</v>
      </c>
      <c r="S42" s="41" t="s">
        <v>29</v>
      </c>
      <c r="T42" s="42"/>
      <c r="U42" s="43"/>
      <c r="V42" s="44">
        <v>57.659210776221016</v>
      </c>
      <c r="W42" s="45">
        <v>0.54494710000000002</v>
      </c>
    </row>
    <row r="43" spans="1:23" s="78" customFormat="1" ht="18" customHeight="1">
      <c r="A43" s="130"/>
      <c r="B43" s="68" t="s">
        <v>132</v>
      </c>
      <c r="C43" s="136" t="s">
        <v>237</v>
      </c>
      <c r="D43" s="147"/>
      <c r="E43" s="147"/>
      <c r="F43" s="147"/>
      <c r="G43" s="148"/>
      <c r="H43" s="106"/>
      <c r="I43" s="107"/>
      <c r="J43" s="77">
        <v>3</v>
      </c>
      <c r="K43" s="60"/>
      <c r="L43" s="42"/>
      <c r="M43" s="42" t="s">
        <v>29</v>
      </c>
      <c r="N43" s="43"/>
      <c r="O43" s="41"/>
      <c r="P43" s="42"/>
      <c r="Q43" s="42"/>
      <c r="R43" s="42" t="s">
        <v>29</v>
      </c>
      <c r="S43" s="41" t="s">
        <v>29</v>
      </c>
      <c r="T43" s="42"/>
      <c r="U43" s="43"/>
      <c r="V43" s="44">
        <v>64.593042792233405</v>
      </c>
      <c r="W43" s="45">
        <v>0.55517399999999995</v>
      </c>
    </row>
    <row r="44" spans="1:23" s="78" customFormat="1" ht="18" customHeight="1">
      <c r="A44" s="130"/>
      <c r="B44" s="68" t="s">
        <v>134</v>
      </c>
      <c r="C44" s="136" t="s">
        <v>238</v>
      </c>
      <c r="D44" s="147"/>
      <c r="E44" s="147"/>
      <c r="F44" s="147"/>
      <c r="G44" s="148"/>
      <c r="H44" s="106"/>
      <c r="I44" s="107"/>
      <c r="J44" s="77">
        <v>3</v>
      </c>
      <c r="K44" s="60"/>
      <c r="L44" s="42"/>
      <c r="M44" s="42" t="s">
        <v>29</v>
      </c>
      <c r="N44" s="43"/>
      <c r="O44" s="41"/>
      <c r="P44" s="42"/>
      <c r="Q44" s="42"/>
      <c r="R44" s="42" t="s">
        <v>29</v>
      </c>
      <c r="S44" s="41" t="s">
        <v>29</v>
      </c>
      <c r="T44" s="42"/>
      <c r="U44" s="43"/>
      <c r="V44" s="44">
        <v>76.865311847122584</v>
      </c>
      <c r="W44" s="45">
        <v>0.4061536</v>
      </c>
    </row>
    <row r="45" spans="1:23" s="78" customFormat="1" ht="18" customHeight="1">
      <c r="A45" s="131">
        <v>5</v>
      </c>
      <c r="B45" s="68" t="s">
        <v>232</v>
      </c>
      <c r="C45" s="145" t="s">
        <v>88</v>
      </c>
      <c r="D45" s="137"/>
      <c r="E45" s="137"/>
      <c r="F45" s="137"/>
      <c r="G45" s="146"/>
      <c r="H45" s="102" t="s">
        <v>155</v>
      </c>
      <c r="I45" s="103"/>
      <c r="J45" s="77">
        <v>3</v>
      </c>
      <c r="K45" s="60"/>
      <c r="L45" s="42"/>
      <c r="M45" s="42" t="s">
        <v>29</v>
      </c>
      <c r="N45" s="43"/>
      <c r="O45" s="41"/>
      <c r="P45" s="42"/>
      <c r="Q45" s="42"/>
      <c r="R45" s="42" t="s">
        <v>29</v>
      </c>
      <c r="S45" s="41" t="s">
        <v>29</v>
      </c>
      <c r="T45" s="42"/>
      <c r="U45" s="43"/>
      <c r="V45" s="44">
        <v>74.52481482022587</v>
      </c>
      <c r="W45" s="45">
        <v>0.48942970000000002</v>
      </c>
    </row>
    <row r="46" spans="1:23" s="78" customFormat="1" ht="18.75" customHeight="1">
      <c r="A46" s="132"/>
      <c r="B46" s="68" t="s">
        <v>128</v>
      </c>
      <c r="C46" s="136" t="s">
        <v>156</v>
      </c>
      <c r="D46" s="147"/>
      <c r="E46" s="147"/>
      <c r="F46" s="147"/>
      <c r="G46" s="148"/>
      <c r="H46" s="100"/>
      <c r="I46" s="101"/>
      <c r="J46" s="77">
        <v>3</v>
      </c>
      <c r="K46" s="60"/>
      <c r="L46" s="42"/>
      <c r="M46" s="42" t="s">
        <v>29</v>
      </c>
      <c r="N46" s="43"/>
      <c r="O46" s="41"/>
      <c r="P46" s="42"/>
      <c r="Q46" s="42"/>
      <c r="R46" s="42" t="s">
        <v>29</v>
      </c>
      <c r="S46" s="41" t="s">
        <v>29</v>
      </c>
      <c r="T46" s="42"/>
      <c r="U46" s="43"/>
      <c r="V46" s="44">
        <v>86.504886992855802</v>
      </c>
      <c r="W46" s="45">
        <v>0.53618120000000002</v>
      </c>
    </row>
    <row r="47" spans="1:23" s="78" customFormat="1" ht="19.5" customHeight="1">
      <c r="A47" s="132"/>
      <c r="B47" s="68" t="s">
        <v>131</v>
      </c>
      <c r="C47" s="136" t="s">
        <v>157</v>
      </c>
      <c r="D47" s="147"/>
      <c r="E47" s="147"/>
      <c r="F47" s="147"/>
      <c r="G47" s="148"/>
      <c r="H47" s="102" t="s">
        <v>158</v>
      </c>
      <c r="I47" s="103"/>
      <c r="J47" s="77">
        <v>3</v>
      </c>
      <c r="K47" s="60"/>
      <c r="L47" s="42"/>
      <c r="M47" s="42" t="s">
        <v>29</v>
      </c>
      <c r="N47" s="43"/>
      <c r="O47" s="41"/>
      <c r="P47" s="42"/>
      <c r="Q47" s="42" t="s">
        <v>29</v>
      </c>
      <c r="R47" s="42"/>
      <c r="S47" s="41" t="s">
        <v>29</v>
      </c>
      <c r="T47" s="42"/>
      <c r="U47" s="43"/>
      <c r="V47" s="44">
        <v>78.58635148362967</v>
      </c>
      <c r="W47" s="45">
        <v>0.87074669999999998</v>
      </c>
    </row>
    <row r="48" spans="1:23" s="78" customFormat="1" ht="18" customHeight="1">
      <c r="A48" s="133"/>
      <c r="B48" s="68" t="s">
        <v>132</v>
      </c>
      <c r="C48" s="136" t="s">
        <v>159</v>
      </c>
      <c r="D48" s="147"/>
      <c r="E48" s="147"/>
      <c r="F48" s="147"/>
      <c r="G48" s="148"/>
      <c r="H48" s="100"/>
      <c r="I48" s="101"/>
      <c r="J48" s="77">
        <v>3</v>
      </c>
      <c r="K48" s="60"/>
      <c r="L48" s="42"/>
      <c r="M48" s="42" t="s">
        <v>29</v>
      </c>
      <c r="N48" s="43"/>
      <c r="O48" s="41"/>
      <c r="P48" s="42"/>
      <c r="Q48" s="42" t="s">
        <v>29</v>
      </c>
      <c r="R48" s="42"/>
      <c r="S48" s="41" t="s">
        <v>29</v>
      </c>
      <c r="T48" s="42"/>
      <c r="U48" s="43"/>
      <c r="V48" s="44">
        <v>82.871418761961806</v>
      </c>
      <c r="W48" s="45">
        <v>0.66913080000000003</v>
      </c>
    </row>
    <row r="49" spans="1:23" s="78" customFormat="1" ht="19.5" customHeight="1">
      <c r="A49" s="130">
        <v>6</v>
      </c>
      <c r="B49" s="68" t="s">
        <v>239</v>
      </c>
      <c r="C49" s="145" t="s">
        <v>240</v>
      </c>
      <c r="D49" s="137"/>
      <c r="E49" s="137"/>
      <c r="F49" s="137"/>
      <c r="G49" s="146"/>
      <c r="H49" s="102" t="s">
        <v>241</v>
      </c>
      <c r="I49" s="103"/>
      <c r="J49" s="77">
        <v>4</v>
      </c>
      <c r="K49" s="60"/>
      <c r="L49" s="42"/>
      <c r="M49" s="42" t="s">
        <v>29</v>
      </c>
      <c r="N49" s="43"/>
      <c r="O49" s="41"/>
      <c r="P49" s="42"/>
      <c r="Q49" s="42" t="s">
        <v>29</v>
      </c>
      <c r="R49" s="42"/>
      <c r="S49" s="41"/>
      <c r="T49" s="42" t="s">
        <v>29</v>
      </c>
      <c r="U49" s="43"/>
      <c r="V49" s="44">
        <v>26.296258418922669</v>
      </c>
      <c r="W49" s="45">
        <v>22.909696499999999</v>
      </c>
    </row>
    <row r="50" spans="1:23" s="78" customFormat="1" ht="18.75" customHeight="1">
      <c r="A50" s="130"/>
      <c r="B50" s="68" t="s">
        <v>242</v>
      </c>
      <c r="C50" s="136" t="s">
        <v>243</v>
      </c>
      <c r="D50" s="147"/>
      <c r="E50" s="147"/>
      <c r="F50" s="147"/>
      <c r="G50" s="148"/>
      <c r="H50" s="106"/>
      <c r="I50" s="107"/>
      <c r="J50" s="77">
        <v>4</v>
      </c>
      <c r="K50" s="60"/>
      <c r="L50" s="42"/>
      <c r="M50" s="42" t="s">
        <v>29</v>
      </c>
      <c r="N50" s="43"/>
      <c r="O50" s="41"/>
      <c r="P50" s="42"/>
      <c r="Q50" s="42" t="s">
        <v>29</v>
      </c>
      <c r="R50" s="42"/>
      <c r="S50" s="41"/>
      <c r="T50" s="42" t="s">
        <v>29</v>
      </c>
      <c r="U50" s="43"/>
      <c r="V50" s="44">
        <v>60.347422093006273</v>
      </c>
      <c r="W50" s="45">
        <v>14.6624395</v>
      </c>
    </row>
    <row r="51" spans="1:23" s="78" customFormat="1" ht="18.75" customHeight="1">
      <c r="A51" s="130"/>
      <c r="B51" s="68" t="s">
        <v>244</v>
      </c>
      <c r="C51" s="136" t="s">
        <v>245</v>
      </c>
      <c r="D51" s="147"/>
      <c r="E51" s="147"/>
      <c r="F51" s="147"/>
      <c r="G51" s="148"/>
      <c r="H51" s="106"/>
      <c r="I51" s="107"/>
      <c r="J51" s="77">
        <v>4</v>
      </c>
      <c r="K51" s="60"/>
      <c r="L51" s="42"/>
      <c r="M51" s="42" t="s">
        <v>29</v>
      </c>
      <c r="N51" s="43"/>
      <c r="O51" s="41"/>
      <c r="P51" s="42"/>
      <c r="Q51" s="42" t="s">
        <v>29</v>
      </c>
      <c r="R51" s="42"/>
      <c r="S51" s="41"/>
      <c r="T51" s="42" t="s">
        <v>29</v>
      </c>
      <c r="U51" s="43"/>
      <c r="V51" s="44">
        <v>77.700994930384084</v>
      </c>
      <c r="W51" s="45">
        <v>14.0999605</v>
      </c>
    </row>
    <row r="52" spans="1:23" s="78" customFormat="1" ht="19.5" customHeight="1">
      <c r="A52" s="130"/>
      <c r="B52" s="68" t="s">
        <v>246</v>
      </c>
      <c r="C52" s="136" t="s">
        <v>247</v>
      </c>
      <c r="D52" s="147"/>
      <c r="E52" s="147"/>
      <c r="F52" s="147"/>
      <c r="G52" s="148"/>
      <c r="H52" s="106"/>
      <c r="I52" s="107"/>
      <c r="J52" s="77">
        <v>4</v>
      </c>
      <c r="K52" s="60"/>
      <c r="L52" s="42"/>
      <c r="M52" s="42" t="s">
        <v>29</v>
      </c>
      <c r="N52" s="43"/>
      <c r="O52" s="41"/>
      <c r="P52" s="42"/>
      <c r="Q52" s="42" t="s">
        <v>29</v>
      </c>
      <c r="R52" s="42"/>
      <c r="S52" s="41"/>
      <c r="T52" s="42" t="s">
        <v>29</v>
      </c>
      <c r="U52" s="43"/>
      <c r="V52" s="44">
        <v>46.771954943240765</v>
      </c>
      <c r="W52" s="45">
        <v>16.6625272</v>
      </c>
    </row>
    <row r="53" spans="1:23" s="78" customFormat="1" ht="19.5" customHeight="1">
      <c r="A53" s="130"/>
      <c r="B53" s="68" t="s">
        <v>248</v>
      </c>
      <c r="C53" s="136" t="s">
        <v>249</v>
      </c>
      <c r="D53" s="147"/>
      <c r="E53" s="147"/>
      <c r="F53" s="147"/>
      <c r="G53" s="148"/>
      <c r="H53" s="100"/>
      <c r="I53" s="101"/>
      <c r="J53" s="77">
        <v>4</v>
      </c>
      <c r="K53" s="60"/>
      <c r="L53" s="42"/>
      <c r="M53" s="42" t="s">
        <v>29</v>
      </c>
      <c r="N53" s="43"/>
      <c r="O53" s="41"/>
      <c r="P53" s="42"/>
      <c r="Q53" s="42" t="s">
        <v>29</v>
      </c>
      <c r="R53" s="42"/>
      <c r="S53" s="41"/>
      <c r="T53" s="42" t="s">
        <v>29</v>
      </c>
      <c r="U53" s="43"/>
      <c r="V53" s="44">
        <v>80.381901325112864</v>
      </c>
      <c r="W53" s="45">
        <v>12.1349365</v>
      </c>
    </row>
    <row r="54" spans="1:23" s="78" customFormat="1" ht="21.75" customHeight="1">
      <c r="A54" s="130">
        <v>7</v>
      </c>
      <c r="B54" s="68" t="s">
        <v>250</v>
      </c>
      <c r="C54" s="136" t="s">
        <v>251</v>
      </c>
      <c r="D54" s="147"/>
      <c r="E54" s="147"/>
      <c r="F54" s="147"/>
      <c r="G54" s="148"/>
      <c r="H54" s="102" t="s">
        <v>252</v>
      </c>
      <c r="I54" s="103"/>
      <c r="J54" s="77">
        <v>3</v>
      </c>
      <c r="K54" s="60"/>
      <c r="L54" s="42"/>
      <c r="M54" s="42" t="s">
        <v>29</v>
      </c>
      <c r="N54" s="43"/>
      <c r="O54" s="41"/>
      <c r="P54" s="42"/>
      <c r="Q54" s="42" t="s">
        <v>29</v>
      </c>
      <c r="R54" s="42"/>
      <c r="S54" s="41" t="s">
        <v>29</v>
      </c>
      <c r="T54" s="42"/>
      <c r="U54" s="43"/>
      <c r="V54" s="44">
        <v>67.067950384969393</v>
      </c>
      <c r="W54" s="45">
        <v>0.89850540000000001</v>
      </c>
    </row>
    <row r="55" spans="1:23" s="78" customFormat="1" ht="21.75" customHeight="1">
      <c r="A55" s="130"/>
      <c r="B55" s="68" t="s">
        <v>253</v>
      </c>
      <c r="C55" s="145" t="s">
        <v>254</v>
      </c>
      <c r="D55" s="137"/>
      <c r="E55" s="137"/>
      <c r="F55" s="137"/>
      <c r="G55" s="146"/>
      <c r="H55" s="106"/>
      <c r="I55" s="107"/>
      <c r="J55" s="77">
        <v>3</v>
      </c>
      <c r="K55" s="60"/>
      <c r="L55" s="42"/>
      <c r="M55" s="42" t="s">
        <v>29</v>
      </c>
      <c r="N55" s="43"/>
      <c r="O55" s="41"/>
      <c r="P55" s="42"/>
      <c r="Q55" s="42" t="s">
        <v>29</v>
      </c>
      <c r="R55" s="42"/>
      <c r="S55" s="41" t="s">
        <v>29</v>
      </c>
      <c r="T55" s="42"/>
      <c r="U55" s="43"/>
      <c r="V55" s="44">
        <v>77.990269843820769</v>
      </c>
      <c r="W55" s="45">
        <v>0.86928570000000005</v>
      </c>
    </row>
    <row r="56" spans="1:23" s="78" customFormat="1" ht="21.75" customHeight="1">
      <c r="A56" s="130"/>
      <c r="B56" s="68" t="s">
        <v>255</v>
      </c>
      <c r="C56" s="136" t="s">
        <v>256</v>
      </c>
      <c r="D56" s="147"/>
      <c r="E56" s="147"/>
      <c r="F56" s="147"/>
      <c r="G56" s="148"/>
      <c r="H56" s="106"/>
      <c r="I56" s="107"/>
      <c r="J56" s="77">
        <v>3</v>
      </c>
      <c r="K56" s="60"/>
      <c r="L56" s="42"/>
      <c r="M56" s="42" t="s">
        <v>29</v>
      </c>
      <c r="N56" s="43"/>
      <c r="O56" s="41"/>
      <c r="P56" s="42"/>
      <c r="Q56" s="42" t="s">
        <v>29</v>
      </c>
      <c r="R56" s="42"/>
      <c r="S56" s="41" t="s">
        <v>29</v>
      </c>
      <c r="T56" s="42"/>
      <c r="U56" s="43"/>
      <c r="V56" s="44">
        <v>75.616170175464234</v>
      </c>
      <c r="W56" s="45">
        <v>1.4507574999999999</v>
      </c>
    </row>
    <row r="57" spans="1:23" s="78" customFormat="1" ht="21.75" customHeight="1">
      <c r="A57" s="130"/>
      <c r="B57" s="68" t="s">
        <v>257</v>
      </c>
      <c r="C57" s="145" t="s">
        <v>258</v>
      </c>
      <c r="D57" s="137"/>
      <c r="E57" s="137"/>
      <c r="F57" s="137"/>
      <c r="G57" s="146"/>
      <c r="H57" s="88" t="s">
        <v>259</v>
      </c>
      <c r="I57" s="89"/>
      <c r="J57" s="77">
        <v>5</v>
      </c>
      <c r="K57" s="60"/>
      <c r="L57" s="42"/>
      <c r="M57" s="42"/>
      <c r="N57" s="43" t="s">
        <v>29</v>
      </c>
      <c r="O57" s="41"/>
      <c r="P57" s="42" t="s">
        <v>29</v>
      </c>
      <c r="Q57" s="42"/>
      <c r="R57" s="42"/>
      <c r="S57" s="41"/>
      <c r="T57" s="42"/>
      <c r="U57" s="43" t="s">
        <v>29</v>
      </c>
      <c r="V57" s="44">
        <v>34.130056832293597</v>
      </c>
      <c r="W57" s="45">
        <v>14.7311058</v>
      </c>
    </row>
    <row r="58" spans="1:23" s="78" customFormat="1" ht="27" customHeight="1">
      <c r="A58" s="130">
        <v>8</v>
      </c>
      <c r="B58" s="68" t="s">
        <v>232</v>
      </c>
      <c r="C58" s="145" t="s">
        <v>260</v>
      </c>
      <c r="D58" s="137"/>
      <c r="E58" s="137"/>
      <c r="F58" s="137"/>
      <c r="G58" s="146"/>
      <c r="H58" s="102" t="s">
        <v>261</v>
      </c>
      <c r="I58" s="103"/>
      <c r="J58" s="77">
        <v>4</v>
      </c>
      <c r="K58" s="60"/>
      <c r="L58" s="42"/>
      <c r="M58" s="42" t="s">
        <v>29</v>
      </c>
      <c r="N58" s="43"/>
      <c r="O58" s="41"/>
      <c r="P58" s="42"/>
      <c r="Q58" s="42" t="s">
        <v>29</v>
      </c>
      <c r="R58" s="42"/>
      <c r="S58" s="41"/>
      <c r="T58" s="42" t="s">
        <v>29</v>
      </c>
      <c r="U58" s="43"/>
      <c r="V58" s="44">
        <v>39.906789194559288</v>
      </c>
      <c r="W58" s="45">
        <v>18.747351900000002</v>
      </c>
    </row>
    <row r="59" spans="1:23" s="78" customFormat="1" ht="26.25" customHeight="1">
      <c r="A59" s="130"/>
      <c r="B59" s="68" t="s">
        <v>257</v>
      </c>
      <c r="C59" s="136" t="s">
        <v>262</v>
      </c>
      <c r="D59" s="147"/>
      <c r="E59" s="147"/>
      <c r="F59" s="147"/>
      <c r="G59" s="148"/>
      <c r="H59" s="88" t="s">
        <v>263</v>
      </c>
      <c r="I59" s="89"/>
      <c r="J59" s="77">
        <v>5</v>
      </c>
      <c r="K59" s="60"/>
      <c r="L59" s="42"/>
      <c r="M59" s="42"/>
      <c r="N59" s="43" t="s">
        <v>29</v>
      </c>
      <c r="O59" s="41"/>
      <c r="P59" s="42" t="s">
        <v>29</v>
      </c>
      <c r="Q59" s="42"/>
      <c r="R59" s="42"/>
      <c r="S59" s="41"/>
      <c r="T59" s="42"/>
      <c r="U59" s="43" t="s">
        <v>29</v>
      </c>
      <c r="V59" s="44">
        <v>29.056057971861438</v>
      </c>
      <c r="W59" s="45">
        <v>21.945446799999999</v>
      </c>
    </row>
    <row r="60" spans="1:23" ht="13.5" customHeight="1"/>
    <row r="61" spans="1:23" ht="13.5" customHeight="1"/>
    <row r="62" spans="1:23" ht="13.5" customHeight="1"/>
    <row r="63" spans="1:23" ht="13.5" customHeight="1"/>
    <row r="64" spans="1:23" ht="27.75" customHeight="1"/>
  </sheetData>
  <dataConsolidate/>
  <mergeCells count="94">
    <mergeCell ref="V28:W28"/>
    <mergeCell ref="A45:A48"/>
    <mergeCell ref="N25:S25"/>
    <mergeCell ref="C42:G42"/>
    <mergeCell ref="K26:M26"/>
    <mergeCell ref="N26:S26"/>
    <mergeCell ref="C43:G43"/>
    <mergeCell ref="C44:G44"/>
    <mergeCell ref="C47:G47"/>
    <mergeCell ref="C46:G46"/>
    <mergeCell ref="C36:G36"/>
    <mergeCell ref="C37:G37"/>
    <mergeCell ref="C38:G38"/>
    <mergeCell ref="H30:I32"/>
    <mergeCell ref="H33:I36"/>
    <mergeCell ref="C32:G32"/>
    <mergeCell ref="A58:A59"/>
    <mergeCell ref="A28:B29"/>
    <mergeCell ref="K18:M18"/>
    <mergeCell ref="A30:A32"/>
    <mergeCell ref="A33:A36"/>
    <mergeCell ref="A37:A39"/>
    <mergeCell ref="A40:A44"/>
    <mergeCell ref="A49:A53"/>
    <mergeCell ref="A54:A57"/>
    <mergeCell ref="C52:G52"/>
    <mergeCell ref="C34:G34"/>
    <mergeCell ref="C30:G30"/>
    <mergeCell ref="C31:G31"/>
    <mergeCell ref="C54:G54"/>
    <mergeCell ref="C55:G55"/>
    <mergeCell ref="C35:G35"/>
    <mergeCell ref="N19:S19"/>
    <mergeCell ref="N20:S20"/>
    <mergeCell ref="N21:S21"/>
    <mergeCell ref="K13:M14"/>
    <mergeCell ref="N13:S14"/>
    <mergeCell ref="N15:S15"/>
    <mergeCell ref="N16:S16"/>
    <mergeCell ref="N17:S17"/>
    <mergeCell ref="N18:S18"/>
    <mergeCell ref="K20:M20"/>
    <mergeCell ref="K17:M17"/>
    <mergeCell ref="N22:S22"/>
    <mergeCell ref="N23:S23"/>
    <mergeCell ref="N24:S24"/>
    <mergeCell ref="C28:G29"/>
    <mergeCell ref="B26:H26"/>
    <mergeCell ref="K28:N28"/>
    <mergeCell ref="J28:J29"/>
    <mergeCell ref="C41:G41"/>
    <mergeCell ref="C48:G48"/>
    <mergeCell ref="C39:G39"/>
    <mergeCell ref="H58:I58"/>
    <mergeCell ref="H37:I39"/>
    <mergeCell ref="H40:I44"/>
    <mergeCell ref="H45:I46"/>
    <mergeCell ref="H47:I48"/>
    <mergeCell ref="H54:I56"/>
    <mergeCell ref="C45:G45"/>
    <mergeCell ref="C40:G40"/>
    <mergeCell ref="H59:I59"/>
    <mergeCell ref="C58:G58"/>
    <mergeCell ref="C59:G59"/>
    <mergeCell ref="H49:I53"/>
    <mergeCell ref="C49:G49"/>
    <mergeCell ref="C50:G50"/>
    <mergeCell ref="C51:G51"/>
    <mergeCell ref="C56:G56"/>
    <mergeCell ref="C57:G57"/>
    <mergeCell ref="H57:I57"/>
    <mergeCell ref="C53:G53"/>
    <mergeCell ref="C33:G33"/>
    <mergeCell ref="K15:M15"/>
    <mergeCell ref="K16:M16"/>
    <mergeCell ref="K24:M24"/>
    <mergeCell ref="K25:M25"/>
    <mergeCell ref="K21:M21"/>
    <mergeCell ref="B3:F3"/>
    <mergeCell ref="S28:U28"/>
    <mergeCell ref="O28:R28"/>
    <mergeCell ref="B8:F8"/>
    <mergeCell ref="B9:F9"/>
    <mergeCell ref="B15:F18"/>
    <mergeCell ref="B19:F22"/>
    <mergeCell ref="B23:F25"/>
    <mergeCell ref="J13:J14"/>
    <mergeCell ref="G13:H14"/>
    <mergeCell ref="B13:F14"/>
    <mergeCell ref="I13:I14"/>
    <mergeCell ref="H28:I29"/>
    <mergeCell ref="K22:M22"/>
    <mergeCell ref="K23:M23"/>
    <mergeCell ref="K19:M19"/>
  </mergeCells>
  <phoneticPr fontId="1"/>
  <printOptions horizontalCentered="1"/>
  <pageMargins left="0.70866141732283472" right="0.70866141732283472" top="0.35433070866141736" bottom="0.35433070866141736" header="0.31496062992125984" footer="0.31496062992125984"/>
  <pageSetup paperSize="1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国語</vt:lpstr>
      <vt:lpstr>数学</vt:lpstr>
      <vt:lpstr>英語</vt:lpstr>
      <vt:lpstr>英語!Print_Area</vt:lpstr>
      <vt:lpstr>国語!Print_Area</vt:lpstr>
      <vt:lpstr>数学!Print_Area</vt:lpstr>
      <vt:lpstr>英語!Print_Titles</vt:lpstr>
      <vt:lpstr>国語!Print_Titles</vt:lpstr>
      <vt:lpstr>数学!Print_Titles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韓　太哲</cp:lastModifiedBy>
  <cp:lastPrinted>2015-02-22T08:23:34Z</cp:lastPrinted>
  <dcterms:created xsi:type="dcterms:W3CDTF">1997-01-08T22:48:59Z</dcterms:created>
  <dcterms:modified xsi:type="dcterms:W3CDTF">2015-03-09T10:17:19Z</dcterms:modified>
</cp:coreProperties>
</file>