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歳６ヶ月児" sheetId="1" r:id="rId1"/>
    <sheet name="２歳児" sheetId="2" r:id="rId2"/>
    <sheet name="2歳6ヶ月児" sheetId="3" r:id="rId3"/>
    <sheet name="３歳児" sheetId="4" r:id="rId4"/>
    <sheet name="ﾌｫﾛｰ事業" sheetId="5" r:id="rId5"/>
  </sheets>
  <externalReferences>
    <externalReference r:id="rId8"/>
  </externalReferences>
  <definedNames>
    <definedName name="_xlnm.Print_Area" localSheetId="0">'1歳６ヶ月児'!$A$1:$AO$56</definedName>
    <definedName name="_xlnm.Print_Area" localSheetId="2">'2歳6ヶ月児'!$A$1:$AW$56</definedName>
    <definedName name="_xlnm.Print_Area" localSheetId="1">'２歳児'!$A$1:$AW$57</definedName>
    <definedName name="_xlnm.Print_Area" localSheetId="3">'３歳児'!$B$1:$V$55,'３歳児'!$X$1:$AO$55</definedName>
    <definedName name="_xlnm.Print_Area" localSheetId="4">'ﾌｫﾛｰ事業'!$B$1:$BI$55</definedName>
  </definedNames>
  <calcPr fullCalcOnLoad="1"/>
</workbook>
</file>

<file path=xl/sharedStrings.xml><?xml version="1.0" encoding="utf-8"?>
<sst xmlns="http://schemas.openxmlformats.org/spreadsheetml/2006/main" count="1435" uniqueCount="403">
  <si>
    <t>池田市</t>
  </si>
  <si>
    <t>岸和田市</t>
  </si>
  <si>
    <t>吹田市</t>
  </si>
  <si>
    <t>泉大津市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</si>
  <si>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</si>
  <si>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</si>
  <si>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</si>
  <si>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</si>
  <si>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</si>
  <si>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</si>
  <si>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</si>
  <si>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</si>
  <si>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</si>
  <si>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</si>
  <si>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</si>
  <si>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</si>
  <si>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</si>
  <si>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</si>
  <si>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</si>
  <si>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</si>
  <si>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</si>
  <si>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</si>
  <si>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</si>
  <si>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</si>
  <si>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</si>
  <si>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</si>
  <si>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</si>
  <si>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</si>
  <si>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</si>
  <si>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</si>
  <si>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</si>
  <si>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</si>
  <si>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</si>
  <si>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</si>
  <si>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Ａ型</t>
  </si>
  <si>
    <t>Ｂ型</t>
  </si>
  <si>
    <t>Ｃ型</t>
  </si>
  <si>
    <t>総数</t>
  </si>
  <si>
    <t>カリオスタット判定結果</t>
  </si>
  <si>
    <t>市町村名</t>
  </si>
  <si>
    <t>対象者数</t>
  </si>
  <si>
    <t>受診者数</t>
  </si>
  <si>
    <t>むし歯
有病者</t>
  </si>
  <si>
    <t>(d)</t>
  </si>
  <si>
    <t>Ｏ１型</t>
  </si>
  <si>
    <t>Ｏ２型</t>
  </si>
  <si>
    <t>不詳</t>
  </si>
  <si>
    <t>四條畷市</t>
  </si>
  <si>
    <t>大阪狭山市</t>
  </si>
  <si>
    <t>阪南市</t>
  </si>
  <si>
    <t>（その１）</t>
  </si>
  <si>
    <t>豊能</t>
  </si>
  <si>
    <t>三島</t>
  </si>
  <si>
    <t>中河内</t>
  </si>
  <si>
    <t>南河内</t>
  </si>
  <si>
    <t>泉州</t>
  </si>
  <si>
    <t>医療圏</t>
  </si>
  <si>
    <t>Ｃ１型：下顎前歯部のみにう蝕のある者</t>
  </si>
  <si>
    <t>Ｃ２型：下顎前歯部を含む他の部位にう蝕のある者</t>
  </si>
  <si>
    <t>大阪府</t>
  </si>
  <si>
    <t>有病率</t>
  </si>
  <si>
    <t>カリオスタット判定結果（％）</t>
  </si>
  <si>
    <t>フッ素塗布者数</t>
  </si>
  <si>
    <t>Ｏ1…う蝕がなく、かつ口腔環境もよいと認められるもの。</t>
  </si>
  <si>
    <t>Ｏ2…う蝕がないが、口腔環境が良好でなく、近い将来においてむし歯にかかる不安のあるもの。</t>
  </si>
  <si>
    <t>Ａ…上顎前歯部のみ又は臼歯部のみにう蝕があるもの。</t>
  </si>
  <si>
    <t>Ｂ…臼歯部及び上顎前歯部にう蝕があるもの。</t>
  </si>
  <si>
    <t>平成27年度乳幼児歯科保健事業実施状況   １歳６か月児歯科健康診査 （市町村別）</t>
  </si>
  <si>
    <t>門真市</t>
  </si>
  <si>
    <t>豊中市</t>
  </si>
  <si>
    <t>平成27年度乳幼児歯科保健事業実施状況   ２歳児歯科健康診査（市町村別）</t>
  </si>
  <si>
    <t>軟組織の異常（人）</t>
  </si>
  <si>
    <t>咬合異常（人）</t>
  </si>
  <si>
    <t>フッ素塗布
者数</t>
  </si>
  <si>
    <t>事業名</t>
  </si>
  <si>
    <t>対象年齢</t>
  </si>
  <si>
    <t>むし歯
有病率</t>
  </si>
  <si>
    <t>Ｃ１型</t>
  </si>
  <si>
    <t>Ｃ２型</t>
  </si>
  <si>
    <t>不詳</t>
  </si>
  <si>
    <t>＋＋＋</t>
  </si>
  <si>
    <t>豊能町</t>
  </si>
  <si>
    <t>吹田市</t>
  </si>
  <si>
    <t>２歳３か月児歯科健康診査</t>
  </si>
  <si>
    <t>２歳３ｶ月</t>
  </si>
  <si>
    <t>２歳歯科健診</t>
  </si>
  <si>
    <t>２歳０ｶ月</t>
  </si>
  <si>
    <t>四條畷市</t>
  </si>
  <si>
    <t>幼児歯科教室 1歳7ヶ月</t>
  </si>
  <si>
    <t>南河内</t>
  </si>
  <si>
    <t>２歳児歯科健診</t>
  </si>
  <si>
    <t>２歳0ｶ月</t>
  </si>
  <si>
    <t>松原市</t>
  </si>
  <si>
    <t>富田林市</t>
  </si>
  <si>
    <t>河内長野</t>
  </si>
  <si>
    <t>河南町</t>
  </si>
  <si>
    <t>２歳児歯科健康診査</t>
  </si>
  <si>
    <t>２歳０ｶ月</t>
  </si>
  <si>
    <t>河南町</t>
  </si>
  <si>
    <t>千早赤阪村</t>
  </si>
  <si>
    <t>２歳児歯科健診</t>
  </si>
  <si>
    <t>よい歯を育てる会</t>
  </si>
  <si>
    <t>泉佐野市</t>
  </si>
  <si>
    <t>２歳児歯科健康診査</t>
  </si>
  <si>
    <t>２歳１ｶ月</t>
  </si>
  <si>
    <t>阪南市</t>
  </si>
  <si>
    <t>２歳児歯科健康診査</t>
  </si>
  <si>
    <t>２歳０ｶ月</t>
  </si>
  <si>
    <t>Ｂ…臼歯部及び上顎前歯部にう蝕がある者</t>
  </si>
  <si>
    <t>Ａ…上顎前歯部のみ又は臼歯部のみにう蝕がある者</t>
  </si>
  <si>
    <t>Ｏ2…う蝕がないが、口腔環境が良好でなく、近い将来においてむし歯にかかる不安のある者</t>
  </si>
  <si>
    <t>Ｏ1…う蝕がなく、かつ口腔環境もよいと認められる者</t>
  </si>
  <si>
    <t>阪南市</t>
  </si>
  <si>
    <t>２歳６ｶ月</t>
  </si>
  <si>
    <t>２歳６ヶ月児歯科健診</t>
  </si>
  <si>
    <t>田尻町</t>
  </si>
  <si>
    <t>２歳６か月児歯科健診</t>
  </si>
  <si>
    <t>歯科フォロー健診</t>
  </si>
  <si>
    <t>２歳６か月児歯科健診</t>
  </si>
  <si>
    <t>よい歯を育てる会</t>
  </si>
  <si>
    <t>２歳６か月歯科健診</t>
  </si>
  <si>
    <t>２歳児歯科健診</t>
  </si>
  <si>
    <t>２歳６か月児歯科健康診査</t>
  </si>
  <si>
    <t>２歳６か月児歯科検診</t>
  </si>
  <si>
    <t>柏原市</t>
  </si>
  <si>
    <t>２歳5ｶ月</t>
  </si>
  <si>
    <t>２歳６か月児歯科健康診査</t>
  </si>
  <si>
    <t>２歳７ｶ月</t>
  </si>
  <si>
    <t>２歳歯の親子教室</t>
  </si>
  <si>
    <t>寝屋川市</t>
  </si>
  <si>
    <t>2歳5か月児歯科健康診査</t>
  </si>
  <si>
    <t>２歳６か月児歯科健診</t>
  </si>
  <si>
    <t>２歳６ｶ月</t>
  </si>
  <si>
    <t>２歳６か月児歯科健康診査</t>
  </si>
  <si>
    <t>２歳半歯科健康診査</t>
  </si>
  <si>
    <t>＋＋</t>
  </si>
  <si>
    <t>＋</t>
  </si>
  <si>
    <t>－</t>
  </si>
  <si>
    <t>(g/b*100)</t>
  </si>
  <si>
    <t>( g)</t>
  </si>
  <si>
    <t>(f/b*100)</t>
  </si>
  <si>
    <t>( f)</t>
  </si>
  <si>
    <t>(e/b*100)</t>
  </si>
  <si>
    <t>( e)</t>
  </si>
  <si>
    <t>Ｃ型</t>
  </si>
  <si>
    <t>Ｏ型</t>
  </si>
  <si>
    <t>(d/b)</t>
  </si>
  <si>
    <t>(d)</t>
  </si>
  <si>
    <t>(c/b*100)</t>
  </si>
  <si>
    <t>(c)</t>
  </si>
  <si>
    <t>(b/a*100)</t>
  </si>
  <si>
    <t>(b)</t>
  </si>
  <si>
    <t>(a)</t>
  </si>
  <si>
    <t>むし歯あり</t>
  </si>
  <si>
    <t>むし歯なし</t>
  </si>
  <si>
    <t>受診率</t>
  </si>
  <si>
    <t>むし歯型別人数分布（％）</t>
  </si>
  <si>
    <t>むし歯型別人数分布　(人)</t>
  </si>
  <si>
    <t>平成27年度乳幼児歯科保健事業実施状況   ２歳６か月児歯科健康診査実施状況（市町村別）</t>
  </si>
  <si>
    <t>平成27年度乳幼児歯科保健事業実施状況   ３歳児歯科健康診査（市町村別）</t>
  </si>
  <si>
    <t>有病率</t>
  </si>
  <si>
    <t>むし歯あり</t>
  </si>
  <si>
    <t>(c/b*100)</t>
  </si>
  <si>
    <t>Ｏ型</t>
  </si>
  <si>
    <t>－</t>
  </si>
  <si>
    <t>＋</t>
  </si>
  <si>
    <t>＋＋</t>
  </si>
  <si>
    <t>＋＋＋</t>
  </si>
  <si>
    <t>大阪府</t>
  </si>
  <si>
    <t>Ｏ型：う蝕のない者</t>
  </si>
  <si>
    <t>Ａ型：上顎前歯部のみ、または、臼歯部のみにう蝕のある者</t>
  </si>
  <si>
    <t>Ｂ型：臼歯部及び上顎前歯部にう蝕のある者</t>
  </si>
  <si>
    <t>医療圏</t>
  </si>
  <si>
    <t>２歳児
フォロー</t>
  </si>
  <si>
    <t>豊能</t>
  </si>
  <si>
    <t>予防歯科室　よい歯の教室</t>
  </si>
  <si>
    <t>保護者</t>
  </si>
  <si>
    <t>予防歯科室　フッ素塗布</t>
  </si>
  <si>
    <t>１～７歳</t>
  </si>
  <si>
    <t>お口の健康教室</t>
  </si>
  <si>
    <t>　</t>
  </si>
  <si>
    <t xml:space="preserve"> </t>
  </si>
  <si>
    <t>　</t>
  </si>
  <si>
    <t>１歳8ｶ月</t>
  </si>
  <si>
    <t>２歳７ｶ月</t>
  </si>
  <si>
    <t>３歳７ｶ月</t>
  </si>
  <si>
    <t>６歳臼歯健康診査</t>
  </si>
  <si>
    <t>６歳</t>
  </si>
  <si>
    <t>妊婦歯科健康診査</t>
  </si>
  <si>
    <t>保護者</t>
  </si>
  <si>
    <t>三島</t>
  </si>
  <si>
    <t xml:space="preserve"> </t>
  </si>
  <si>
    <t>島本町</t>
  </si>
  <si>
    <t>保護者</t>
  </si>
  <si>
    <t>乳幼児</t>
  </si>
  <si>
    <t>虫歯予防教室</t>
  </si>
  <si>
    <t>１歳９ｶ月</t>
  </si>
  <si>
    <t>　</t>
  </si>
  <si>
    <t>ブラッシング教室</t>
  </si>
  <si>
    <t>１歳８ｶ月</t>
  </si>
  <si>
    <t>保護者</t>
  </si>
  <si>
    <t>２歳６か月歯科教室</t>
  </si>
  <si>
    <t>２歳６ｶ月</t>
  </si>
  <si>
    <t>２歳０ｶ月</t>
  </si>
  <si>
    <t>交野市</t>
  </si>
  <si>
    <t>ピカピカ教室①</t>
  </si>
  <si>
    <t>ピカピカ教室②</t>
  </si>
  <si>
    <t>３歳０ｶ月</t>
  </si>
  <si>
    <t>３歳６か月健康診査</t>
  </si>
  <si>
    <t>中河内</t>
  </si>
  <si>
    <t>歯っぴい教室</t>
  </si>
  <si>
    <t>１歳７ｶ月</t>
  </si>
  <si>
    <t>南河内</t>
  </si>
  <si>
    <t>いい歯で元気教室</t>
  </si>
  <si>
    <t>１歳８ｶ月</t>
  </si>
  <si>
    <t>22</t>
  </si>
  <si>
    <t xml:space="preserve">  </t>
  </si>
  <si>
    <t>虫歯予防教室</t>
  </si>
  <si>
    <t>２歳７ｶ月</t>
  </si>
  <si>
    <t xml:space="preserve"> </t>
  </si>
  <si>
    <t xml:space="preserve">  </t>
  </si>
  <si>
    <t>にこにこ歯みがき教室</t>
  </si>
  <si>
    <t>ピカピカ歯みがき教室</t>
  </si>
  <si>
    <t>幼稚園・保育所歯科指導</t>
  </si>
  <si>
    <t>歯磨きにこにこ教室</t>
  </si>
  <si>
    <t>１歳８ｶ月</t>
  </si>
  <si>
    <t>２歳７ｶ月</t>
  </si>
  <si>
    <t>6</t>
  </si>
  <si>
    <t>２歳7か月児歯科健診</t>
  </si>
  <si>
    <t>３歳7か月児健診</t>
  </si>
  <si>
    <t>３歳7ｶ月</t>
  </si>
  <si>
    <t>親と子のよい歯の教室</t>
  </si>
  <si>
    <t>太子町</t>
  </si>
  <si>
    <t>１歳７ｶ月</t>
  </si>
  <si>
    <t>3歳6ｶ月</t>
  </si>
  <si>
    <t>２歳３ｶ月</t>
  </si>
  <si>
    <t>３歳９ｶ月</t>
  </si>
  <si>
    <t>泉州</t>
  </si>
  <si>
    <t>よい歯を育てる会</t>
  </si>
  <si>
    <t>３歳</t>
  </si>
  <si>
    <t>２歳８ｶ月</t>
  </si>
  <si>
    <t>１歳７ｶ月</t>
  </si>
  <si>
    <t>よい歯の教室</t>
  </si>
  <si>
    <t>歯っぴー教室</t>
  </si>
  <si>
    <t>２歳６か月児歯科健診</t>
  </si>
  <si>
    <t>阪南市</t>
  </si>
  <si>
    <t>歯科疾病予防事業</t>
  </si>
  <si>
    <t>歯科疾患予防事業</t>
  </si>
  <si>
    <t>２歳２ｶ月</t>
  </si>
  <si>
    <t>２歳８ｶ月</t>
  </si>
  <si>
    <t>３歳２ｶ月</t>
  </si>
  <si>
    <t>岬町</t>
  </si>
  <si>
    <t>高槻市</t>
  </si>
  <si>
    <t>枚方市</t>
  </si>
  <si>
    <t>枚方市</t>
  </si>
  <si>
    <t>東大阪市</t>
  </si>
  <si>
    <t>東大阪市</t>
  </si>
  <si>
    <t>大阪市</t>
  </si>
  <si>
    <t>堺市</t>
  </si>
  <si>
    <t>北河内</t>
  </si>
  <si>
    <t>（その2）</t>
  </si>
  <si>
    <t>むし歯
有病率</t>
  </si>
  <si>
    <t>むし歯
総本数</t>
  </si>
  <si>
    <t>大阪市</t>
  </si>
  <si>
    <t>その他の
異常（人）</t>
  </si>
  <si>
    <t>（f）</t>
  </si>
  <si>
    <t>（ｇ）</t>
  </si>
  <si>
    <t xml:space="preserve">     むし歯型別人数分布　（％）</t>
  </si>
  <si>
    <t>一人平均
むし歯数</t>
  </si>
  <si>
    <t>２歳児・歯科健康相談</t>
  </si>
  <si>
    <t>事業の
実施</t>
  </si>
  <si>
    <t>豊中市</t>
  </si>
  <si>
    <t>軟組織の
異常（人）</t>
  </si>
  <si>
    <t>咬合異常
（人）</t>
  </si>
  <si>
    <t>（その１）</t>
  </si>
  <si>
    <t>（その２）</t>
  </si>
  <si>
    <t>中河内</t>
  </si>
  <si>
    <t>中河内</t>
  </si>
  <si>
    <t>2歳6か月児歯科健康診査</t>
  </si>
  <si>
    <t>２歳６ｶ月</t>
  </si>
  <si>
    <t>豊中市</t>
  </si>
  <si>
    <t>○</t>
  </si>
  <si>
    <t>すくすくよい歯の教室</t>
  </si>
  <si>
    <t>にこりちゃん歯科健診</t>
  </si>
  <si>
    <t>高槻市</t>
  </si>
  <si>
    <t>親子歯みがき教室</t>
  </si>
  <si>
    <t>枚方市</t>
  </si>
  <si>
    <t>１歳６か月児健康診査
　２回目</t>
  </si>
  <si>
    <t>１歳７ｶ月</t>
  </si>
  <si>
    <t>－</t>
  </si>
  <si>
    <t>ピカピカ教室</t>
  </si>
  <si>
    <t>東大阪市</t>
  </si>
  <si>
    <t>大阪市</t>
  </si>
  <si>
    <t>幼児歯科保健個別指導</t>
  </si>
  <si>
    <t>堺市</t>
  </si>
  <si>
    <t>子どもの歯相談室</t>
  </si>
  <si>
    <t>子どもの歯の相談室</t>
  </si>
  <si>
    <t>○</t>
  </si>
  <si>
    <t>(a)</t>
  </si>
  <si>
    <t>（その１）</t>
  </si>
  <si>
    <t>（その２）</t>
  </si>
  <si>
    <t>豊能町</t>
  </si>
  <si>
    <t>阪南市</t>
  </si>
  <si>
    <t>豊能町</t>
  </si>
  <si>
    <t>阪南市</t>
  </si>
  <si>
    <t>（その２）</t>
  </si>
  <si>
    <t>むし歯型別人数分布　(人)</t>
  </si>
  <si>
    <t>むし歯型別人数分布　（％）</t>
  </si>
  <si>
    <t>その他の
異常
（人）</t>
  </si>
  <si>
    <t>受診率</t>
  </si>
  <si>
    <t>むし歯
有病率</t>
  </si>
  <si>
    <t>有病率</t>
  </si>
  <si>
    <t>(b)</t>
  </si>
  <si>
    <t>(b/a*100)</t>
  </si>
  <si>
    <t>(c)</t>
  </si>
  <si>
    <t>(d/b)</t>
  </si>
  <si>
    <t>( e)</t>
  </si>
  <si>
    <t>(e/b*100)</t>
  </si>
  <si>
    <t>(f)</t>
  </si>
  <si>
    <t>(f/b*100)</t>
  </si>
  <si>
    <t>(ｇ)</t>
  </si>
  <si>
    <t>(g/b*100)</t>
  </si>
  <si>
    <t>－</t>
  </si>
  <si>
    <t>＋</t>
  </si>
  <si>
    <t>＋＋</t>
  </si>
  <si>
    <t>＋＋＋</t>
  </si>
  <si>
    <t>平成27年度乳幼児歯科保健事業実施状況　歯科疾患予防事業・フォロー事業（市町村別）</t>
  </si>
  <si>
    <t>１歳６か月児フォロー</t>
  </si>
  <si>
    <t>２歳児フォロー</t>
  </si>
  <si>
    <t>３歳６か月児フォロー</t>
  </si>
  <si>
    <t>むし歯
有病率　　　</t>
  </si>
  <si>
    <t>むし歯
総本数</t>
  </si>
  <si>
    <t>北河内</t>
  </si>
  <si>
    <t>その他事業</t>
  </si>
  <si>
    <t>フッ素塗布を受けた者</t>
  </si>
  <si>
    <t>(a)</t>
  </si>
  <si>
    <t>(b)</t>
  </si>
  <si>
    <t>(b/a*100)</t>
  </si>
  <si>
    <t>(c)</t>
  </si>
  <si>
    <t>(c/b*100)</t>
  </si>
  <si>
    <t>(d)</t>
  </si>
  <si>
    <t>(d/b)</t>
  </si>
  <si>
    <t>１歳７ｶ月</t>
  </si>
  <si>
    <t>２歳１ｶ月</t>
  </si>
  <si>
    <t>北河内</t>
  </si>
  <si>
    <t>むし歯
有病者数</t>
  </si>
  <si>
    <t>受診率</t>
  </si>
  <si>
    <t>その他
事業</t>
  </si>
  <si>
    <t>３歳
６か月児
フォロー</t>
  </si>
  <si>
    <t>２歳
６か月児
フォロー</t>
  </si>
  <si>
    <t>１歳
６か月児
フォロー</t>
  </si>
  <si>
    <t>対象
者数</t>
  </si>
  <si>
    <t>受診
者数</t>
  </si>
  <si>
    <t>受診
者数</t>
  </si>
  <si>
    <t>対象
者数</t>
  </si>
  <si>
    <t>事業
の
実施</t>
  </si>
  <si>
    <t>事業
の
実施</t>
  </si>
  <si>
    <t>一人平
均むし
歯数</t>
  </si>
  <si>
    <t>一人平
均むし
歯数</t>
  </si>
  <si>
    <t>－</t>
  </si>
  <si>
    <t>2歳0ｶ月</t>
  </si>
  <si>
    <t>1歳7ｶ月</t>
  </si>
  <si>
    <t>2歳5ｶ月</t>
  </si>
  <si>
    <t>1歳10ｶ月</t>
  </si>
  <si>
    <t>１歳６か月児歯科健診
フォロー事業</t>
  </si>
  <si>
    <t>よい歯を育てる会
（フォロー）</t>
  </si>
  <si>
    <t>よい歯を育てる会
（フォロー）</t>
  </si>
  <si>
    <t>２歳６か月児フォロー</t>
  </si>
  <si>
    <t>２歳６か月児歯科健診
フォロー事業</t>
  </si>
  <si>
    <t>カリオフォロー</t>
  </si>
  <si>
    <t>２歳７か月児
歯科フォロー</t>
  </si>
  <si>
    <t>２歳7.8か月児
カリオフォロー</t>
  </si>
  <si>
    <t>３歳児歯科健診
フォロー事業</t>
  </si>
  <si>
    <t>３歳７か月児
歯科フォロー</t>
  </si>
  <si>
    <t>3歳6か月児
歯科フォロー健診</t>
  </si>
  <si>
    <t>３歳６か月児
歯科フォロー健診</t>
  </si>
  <si>
    <t>２歳７ｶ月</t>
  </si>
  <si>
    <t>２歳６ｶ月</t>
  </si>
  <si>
    <t>8～10ｶ月</t>
  </si>
  <si>
    <t>1歳０ｶ月</t>
  </si>
  <si>
    <t>一人平均
むし歯数</t>
  </si>
  <si>
    <t>１歳７か月児
歯科フォロー</t>
  </si>
  <si>
    <t>１歳７か月児
歯科フォロー健診</t>
  </si>
  <si>
    <t>１歳７か月児
歯科フォロー健診</t>
  </si>
  <si>
    <t>１歳６か月児
歯科フォロー健診</t>
  </si>
  <si>
    <t>２歳児
歯科フォロー健診</t>
  </si>
  <si>
    <t>２歳１か月児
歯科フォロー健診</t>
  </si>
  <si>
    <t>軟組織の
異常
（人）</t>
  </si>
  <si>
    <t>フッ素塗布と
ブラッシング指導</t>
  </si>
  <si>
    <t>むし歯予防教室</t>
  </si>
  <si>
    <t>１歳７ｶ月</t>
  </si>
  <si>
    <t>１歳６か月児フォロー</t>
  </si>
  <si>
    <t>歯っぴーす</t>
  </si>
  <si>
    <t>２歳０ｶ月</t>
  </si>
  <si>
    <t>２歳7ｶ月</t>
  </si>
  <si>
    <t>歯科健診</t>
  </si>
  <si>
    <t>２歳・３歳６か月児健診時
保護者歯科健診</t>
  </si>
  <si>
    <t>２歳7か月児
フォロー健診</t>
  </si>
  <si>
    <t>2歳６か月児フォロー</t>
  </si>
  <si>
    <t>１歳７か月児
フォロー健診</t>
  </si>
  <si>
    <t>１歳7.8か月児フォロー</t>
  </si>
  <si>
    <t xml:space="preserve">
（その２）</t>
  </si>
  <si>
    <t>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</si>
</sst>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#,##0.0_ "/>
    <numFmt numFmtId="179" formatCode="#,##0.0"/>
    <numFmt numFmtId="180" formatCode="0.00_);[Red]\(0.00\)"/>
    <numFmt numFmtId="181" formatCode="0.0"/>
    <numFmt numFmtId="182" formatCode="#,##0_ "/>
    <numFmt numFmtId="183" formatCode="#,##0_);[Red]\(#,##0\)"/>
    <numFmt numFmtId="184" formatCode="#,##0;[Red]#,##0"/>
    <numFmt numFmtId="185" formatCode="0.0_ "/>
    <numFmt numFmtId="186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明朝体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.7"/>
      <color indexed="8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.5"/>
      <color indexed="57"/>
      <name val="明朝体"/>
      <family val="3"/>
    </font>
    <font>
      <sz val="14"/>
      <color indexed="8"/>
      <name val="ＭＳ 明朝"/>
      <family val="1"/>
    </font>
    <font>
      <sz val="16"/>
      <name val="HG丸ｺﾞｼｯｸM-PRO"/>
      <family val="3"/>
    </font>
    <font>
      <sz val="10.5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22"/>
      <name val="HG丸ｺﾞｼｯｸM-PRO"/>
      <family val="3"/>
    </font>
    <font>
      <sz val="16"/>
      <color indexed="8"/>
      <name val="ＭＳ Ｐゴシック"/>
      <family val="3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9"/>
      <color theme="0" tint="-0.1499900072813034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>
        <color indexed="63"/>
      </left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theme="1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theme="1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theme="1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theme="1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/>
      <right style="thin"/>
      <top style="medium">
        <color theme="1"/>
      </top>
      <bottom style="thin"/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  <border>
      <left style="medium"/>
      <right style="medium"/>
      <top style="medium">
        <color theme="1"/>
      </top>
      <bottom style="thin"/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theme="1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>
        <color theme="1"/>
      </bottom>
    </border>
    <border>
      <left style="thin"/>
      <right style="medium"/>
      <top style="medium">
        <color theme="1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>
        <color indexed="8"/>
      </top>
      <bottom style="medium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theme="1"/>
      </top>
      <bottom style="medium"/>
    </border>
    <border>
      <left style="medium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/>
    </border>
    <border>
      <left style="thin">
        <color indexed="8"/>
      </left>
      <right>
        <color indexed="63"/>
      </right>
      <top style="thin">
        <color theme="1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medium"/>
    </border>
    <border>
      <left style="thin">
        <color indexed="8"/>
      </left>
      <right style="thin">
        <color indexed="8"/>
      </right>
      <top style="thin">
        <color theme="1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theme="1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/>
      <bottom style="medium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medium"/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medium"/>
      <bottom style="thin">
        <color theme="1"/>
      </bottom>
    </border>
    <border>
      <left style="thin"/>
      <right style="thin">
        <color theme="1"/>
      </right>
      <top style="medium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medium"/>
    </border>
    <border>
      <left style="thin"/>
      <right style="thin">
        <color theme="1"/>
      </right>
      <top style="thin">
        <color theme="1"/>
      </top>
      <bottom style="medium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>
        <color indexed="63"/>
      </bottom>
    </border>
    <border>
      <left style="thin"/>
      <right style="medium"/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/>
      <top style="medium">
        <color theme="1"/>
      </top>
      <bottom style="thin">
        <color theme="1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theme="1"/>
      </top>
      <bottom style="thin">
        <color indexed="8"/>
      </bottom>
    </border>
    <border>
      <left style="thin"/>
      <right style="medium"/>
      <top style="thin">
        <color theme="1"/>
      </top>
      <bottom style="medium"/>
    </border>
    <border>
      <left style="thin">
        <color theme="1"/>
      </left>
      <right style="medium"/>
      <top>
        <color indexed="63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theme="1"/>
      </top>
      <bottom style="thin">
        <color indexed="8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theme="1"/>
      </left>
      <right style="thin"/>
      <top style="thin">
        <color theme="1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theme="1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>
        <color theme="1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 style="thin"/>
      <right style="thin">
        <color theme="1"/>
      </right>
      <top style="medium"/>
      <bottom style="thin"/>
    </border>
    <border>
      <left style="thin">
        <color indexed="8"/>
      </left>
      <right style="medium"/>
      <top style="medium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theme="1"/>
      </top>
      <bottom style="medium"/>
    </border>
    <border>
      <left style="medium"/>
      <right style="medium"/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theme="1"/>
      </right>
      <top style="thin">
        <color indexed="8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medium"/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thin">
        <color theme="1"/>
      </left>
      <right style="medium"/>
      <top>
        <color indexed="63"/>
      </top>
      <bottom style="medium">
        <color theme="1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medium"/>
      <bottom>
        <color indexed="63"/>
      </bottom>
    </border>
    <border>
      <left style="thin">
        <color theme="1"/>
      </left>
      <right style="medium"/>
      <top style="medium"/>
      <bottom>
        <color indexed="63"/>
      </bottom>
    </border>
    <border>
      <left style="thin"/>
      <right style="thin">
        <color theme="1"/>
      </right>
      <top style="medium"/>
      <bottom>
        <color indexed="63"/>
      </bottom>
    </border>
    <border>
      <left style="thin">
        <color theme="1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theme="1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/>
    </border>
    <border>
      <left style="medium">
        <color theme="1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theme="1"/>
      </right>
      <top style="medium"/>
      <bottom style="thin"/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/>
      <top style="medium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double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2" fillId="0" borderId="0">
      <alignment/>
      <protection/>
    </xf>
    <xf numFmtId="1" fontId="29" fillId="0" borderId="0">
      <alignment/>
      <protection/>
    </xf>
    <xf numFmtId="0" fontId="19" fillId="0" borderId="0" applyNumberFormat="0" applyFill="0" applyBorder="0" applyAlignment="0" applyProtection="0"/>
    <xf numFmtId="1" fontId="29" fillId="0" borderId="0">
      <alignment/>
      <protection/>
    </xf>
    <xf numFmtId="0" fontId="20" fillId="4" borderId="0" applyNumberFormat="0" applyBorder="0" applyAlignment="0" applyProtection="0"/>
  </cellStyleXfs>
  <cellXfs count="2388">
    <xf numFmtId="0" fontId="0" fillId="0" borderId="0" xfId="0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vertical="center"/>
    </xf>
    <xf numFmtId="178" fontId="24" fillId="24" borderId="11" xfId="0" applyNumberFormat="1" applyFont="1" applyFill="1" applyBorder="1" applyAlignment="1" applyProtection="1">
      <alignment vertical="center"/>
      <protection/>
    </xf>
    <xf numFmtId="179" fontId="24" fillId="24" borderId="11" xfId="0" applyNumberFormat="1" applyFon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vertical="center"/>
      <protection/>
    </xf>
    <xf numFmtId="180" fontId="24" fillId="24" borderId="11" xfId="0" applyNumberFormat="1" applyFont="1" applyFill="1" applyBorder="1" applyAlignment="1" applyProtection="1">
      <alignment vertical="center"/>
      <protection/>
    </xf>
    <xf numFmtId="3" fontId="24" fillId="24" borderId="11" xfId="0" applyNumberFormat="1" applyFont="1" applyFill="1" applyBorder="1" applyAlignment="1" applyProtection="1">
      <alignment vertical="center"/>
      <protection/>
    </xf>
    <xf numFmtId="181" fontId="24" fillId="24" borderId="11" xfId="0" applyNumberFormat="1" applyFont="1" applyFill="1" applyBorder="1" applyAlignment="1" applyProtection="1">
      <alignment vertical="center"/>
      <protection/>
    </xf>
    <xf numFmtId="181" fontId="24" fillId="24" borderId="12" xfId="0" applyNumberFormat="1" applyFont="1" applyFill="1" applyBorder="1" applyAlignment="1" applyProtection="1">
      <alignment vertical="center"/>
      <protection/>
    </xf>
    <xf numFmtId="0" fontId="25" fillId="0" borderId="13" xfId="0" applyNumberFormat="1" applyFont="1" applyFill="1" applyBorder="1" applyAlignment="1">
      <alignment horizontal="center" vertical="center"/>
    </xf>
    <xf numFmtId="4" fontId="24" fillId="24" borderId="11" xfId="0" applyNumberFormat="1" applyFont="1" applyFill="1" applyBorder="1" applyAlignment="1" applyProtection="1">
      <alignment vertical="center"/>
      <protection/>
    </xf>
    <xf numFmtId="180" fontId="24" fillId="24" borderId="12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>
      <alignment vertical="center"/>
    </xf>
    <xf numFmtId="185" fontId="24" fillId="24" borderId="11" xfId="0" applyNumberFormat="1" applyFont="1" applyFill="1" applyBorder="1" applyAlignment="1">
      <alignment vertical="center"/>
    </xf>
    <xf numFmtId="185" fontId="24" fillId="24" borderId="15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25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vertical="center"/>
    </xf>
    <xf numFmtId="178" fontId="24" fillId="24" borderId="18" xfId="0" applyNumberFormat="1" applyFont="1" applyFill="1" applyBorder="1" applyAlignment="1" applyProtection="1">
      <alignment vertical="center"/>
      <protection/>
    </xf>
    <xf numFmtId="3" fontId="24" fillId="24" borderId="18" xfId="0" applyNumberFormat="1" applyFont="1" applyFill="1" applyBorder="1" applyAlignment="1" applyProtection="1">
      <alignment vertical="center"/>
      <protection/>
    </xf>
    <xf numFmtId="179" fontId="24" fillId="24" borderId="18" xfId="0" applyNumberFormat="1" applyFont="1" applyFill="1" applyBorder="1" applyAlignment="1" applyProtection="1">
      <alignment vertical="center"/>
      <protection/>
    </xf>
    <xf numFmtId="3" fontId="24" fillId="0" borderId="18" xfId="0" applyNumberFormat="1" applyFont="1" applyBorder="1" applyAlignment="1" applyProtection="1">
      <alignment vertical="center"/>
      <protection/>
    </xf>
    <xf numFmtId="180" fontId="24" fillId="24" borderId="18" xfId="0" applyNumberFormat="1" applyFont="1" applyFill="1" applyBorder="1" applyAlignment="1" applyProtection="1">
      <alignment vertical="center"/>
      <protection/>
    </xf>
    <xf numFmtId="181" fontId="24" fillId="24" borderId="18" xfId="0" applyNumberFormat="1" applyFont="1" applyFill="1" applyBorder="1" applyAlignment="1" applyProtection="1">
      <alignment vertical="center"/>
      <protection/>
    </xf>
    <xf numFmtId="181" fontId="24" fillId="24" borderId="19" xfId="0" applyNumberFormat="1" applyFont="1" applyFill="1" applyBorder="1" applyAlignment="1" applyProtection="1">
      <alignment vertical="center"/>
      <protection/>
    </xf>
    <xf numFmtId="0" fontId="25" fillId="0" borderId="20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vertical="center"/>
    </xf>
    <xf numFmtId="4" fontId="24" fillId="24" borderId="18" xfId="0" applyNumberFormat="1" applyFont="1" applyFill="1" applyBorder="1" applyAlignment="1" applyProtection="1">
      <alignment vertical="center"/>
      <protection/>
    </xf>
    <xf numFmtId="180" fontId="24" fillId="24" borderId="19" xfId="0" applyNumberFormat="1" applyFont="1" applyFill="1" applyBorder="1" applyAlignment="1" applyProtection="1">
      <alignment vertical="center"/>
      <protection/>
    </xf>
    <xf numFmtId="3" fontId="24" fillId="0" borderId="21" xfId="0" applyNumberFormat="1" applyFont="1" applyBorder="1" applyAlignment="1">
      <alignment vertical="center"/>
    </xf>
    <xf numFmtId="185" fontId="24" fillId="24" borderId="18" xfId="0" applyNumberFormat="1" applyFont="1" applyFill="1" applyBorder="1" applyAlignment="1">
      <alignment vertical="center"/>
    </xf>
    <xf numFmtId="185" fontId="24" fillId="24" borderId="22" xfId="0" applyNumberFormat="1" applyFont="1" applyFill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23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184" fontId="24" fillId="24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4" fontId="24" fillId="24" borderId="25" xfId="0" applyNumberFormat="1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180" fontId="24" fillId="24" borderId="26" xfId="0" applyNumberFormat="1" applyFont="1" applyFill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184" fontId="24" fillId="0" borderId="25" xfId="0" applyNumberFormat="1" applyFont="1" applyBorder="1" applyAlignment="1">
      <alignment horizontal="center" vertical="center"/>
    </xf>
    <xf numFmtId="185" fontId="24" fillId="24" borderId="25" xfId="0" applyNumberFormat="1" applyFont="1" applyFill="1" applyBorder="1" applyAlignment="1">
      <alignment vertical="center"/>
    </xf>
    <xf numFmtId="185" fontId="24" fillId="24" borderId="26" xfId="0" applyNumberFormat="1" applyFont="1" applyFill="1" applyBorder="1" applyAlignment="1">
      <alignment vertical="center"/>
    </xf>
    <xf numFmtId="38" fontId="24" fillId="0" borderId="28" xfId="49" applyFont="1" applyBorder="1" applyAlignment="1">
      <alignment vertical="center"/>
    </xf>
    <xf numFmtId="184" fontId="24" fillId="0" borderId="29" xfId="0" applyNumberFormat="1" applyFont="1" applyBorder="1" applyAlignment="1">
      <alignment vertical="center"/>
    </xf>
    <xf numFmtId="0" fontId="25" fillId="0" borderId="30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4" fontId="24" fillId="24" borderId="29" xfId="0" applyNumberFormat="1" applyFont="1" applyFill="1" applyBorder="1" applyAlignment="1" applyProtection="1">
      <alignment vertical="center"/>
      <protection/>
    </xf>
    <xf numFmtId="0" fontId="24" fillId="0" borderId="29" xfId="0" applyFont="1" applyBorder="1" applyAlignment="1" applyProtection="1">
      <alignment vertical="center"/>
      <protection/>
    </xf>
    <xf numFmtId="180" fontId="24" fillId="24" borderId="31" xfId="0" applyNumberFormat="1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 vertical="center"/>
      <protection/>
    </xf>
    <xf numFmtId="185" fontId="24" fillId="24" borderId="29" xfId="0" applyNumberFormat="1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34" fillId="0" borderId="0" xfId="62" applyNumberFormat="1" applyFont="1" applyAlignment="1">
      <alignment/>
      <protection/>
    </xf>
    <xf numFmtId="0" fontId="25" fillId="0" borderId="0" xfId="62" applyNumberFormat="1" applyFont="1">
      <alignment/>
      <protection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5" fillId="25" borderId="0" xfId="62" applyNumberFormat="1" applyFont="1" applyFill="1">
      <alignment/>
      <protection/>
    </xf>
    <xf numFmtId="0" fontId="25" fillId="0" borderId="0" xfId="62" applyFont="1">
      <alignment/>
      <protection/>
    </xf>
    <xf numFmtId="0" fontId="25" fillId="0" borderId="0" xfId="62" applyNumberFormat="1" applyFont="1" applyAlignment="1">
      <alignment/>
      <protection/>
    </xf>
    <xf numFmtId="57" fontId="25" fillId="0" borderId="0" xfId="62" applyNumberFormat="1" applyFont="1" applyAlignment="1">
      <alignment/>
      <protection/>
    </xf>
    <xf numFmtId="0" fontId="25" fillId="25" borderId="0" xfId="62" applyFont="1" applyFill="1">
      <alignment/>
      <protection/>
    </xf>
    <xf numFmtId="0" fontId="23" fillId="0" borderId="0" xfId="0" applyFont="1" applyAlignment="1">
      <alignment vertical="center"/>
    </xf>
    <xf numFmtId="0" fontId="23" fillId="25" borderId="34" xfId="0" applyNumberFormat="1" applyFont="1" applyFill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0" fontId="23" fillId="24" borderId="35" xfId="0" applyNumberFormat="1" applyFont="1" applyFill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23" fillId="24" borderId="39" xfId="0" applyNumberFormat="1" applyFont="1" applyFill="1" applyBorder="1" applyAlignment="1">
      <alignment horizontal="center" vertical="center"/>
    </xf>
    <xf numFmtId="57" fontId="23" fillId="0" borderId="0" xfId="62" applyNumberFormat="1" applyFont="1" applyAlignment="1">
      <alignment vertical="center"/>
      <protection/>
    </xf>
    <xf numFmtId="0" fontId="23" fillId="25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 wrapText="1"/>
    </xf>
    <xf numFmtId="0" fontId="23" fillId="24" borderId="41" xfId="0" applyNumberFormat="1" applyFont="1" applyFill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/>
    </xf>
    <xf numFmtId="0" fontId="23" fillId="24" borderId="43" xfId="0" applyNumberFormat="1" applyFont="1" applyFill="1" applyBorder="1" applyAlignment="1">
      <alignment horizontal="center" vertical="center"/>
    </xf>
    <xf numFmtId="0" fontId="23" fillId="24" borderId="44" xfId="0" applyNumberFormat="1" applyFont="1" applyFill="1" applyBorder="1" applyAlignment="1">
      <alignment horizontal="center" vertical="center"/>
    </xf>
    <xf numFmtId="0" fontId="23" fillId="24" borderId="15" xfId="0" applyNumberFormat="1" applyFont="1" applyFill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24" borderId="41" xfId="0" applyNumberFormat="1" applyFont="1" applyFill="1" applyBorder="1" applyAlignment="1">
      <alignment horizontal="center" vertical="center"/>
    </xf>
    <xf numFmtId="177" fontId="23" fillId="24" borderId="41" xfId="0" applyNumberFormat="1" applyFont="1" applyFill="1" applyBorder="1" applyAlignment="1">
      <alignment horizontal="center" vertical="center"/>
    </xf>
    <xf numFmtId="0" fontId="23" fillId="24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23" fillId="24" borderId="47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48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 quotePrefix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23" fillId="24" borderId="43" xfId="0" applyNumberFormat="1" applyFont="1" applyFill="1" applyBorder="1" applyAlignment="1" quotePrefix="1">
      <alignment horizontal="center" vertical="center"/>
    </xf>
    <xf numFmtId="0" fontId="23" fillId="24" borderId="44" xfId="0" applyNumberFormat="1" applyFont="1" applyFill="1" applyBorder="1" applyAlignment="1" quotePrefix="1">
      <alignment horizontal="center" vertical="center"/>
    </xf>
    <xf numFmtId="0" fontId="23" fillId="0" borderId="28" xfId="0" applyFont="1" applyBorder="1" applyAlignment="1">
      <alignment vertical="center"/>
    </xf>
    <xf numFmtId="0" fontId="25" fillId="25" borderId="17" xfId="0" applyNumberFormat="1" applyFont="1" applyFill="1" applyBorder="1" applyAlignment="1" applyProtection="1">
      <alignment horizontal="center"/>
      <protection/>
    </xf>
    <xf numFmtId="0" fontId="25" fillId="25" borderId="36" xfId="0" applyNumberFormat="1" applyFont="1" applyFill="1" applyBorder="1" applyAlignment="1" applyProtection="1">
      <alignment horizontal="center"/>
      <protection/>
    </xf>
    <xf numFmtId="0" fontId="25" fillId="25" borderId="0" xfId="0" applyFont="1" applyFill="1" applyAlignment="1" applyProtection="1">
      <alignment vertical="center"/>
      <protection/>
    </xf>
    <xf numFmtId="0" fontId="25" fillId="25" borderId="13" xfId="0" applyNumberFormat="1" applyFont="1" applyFill="1" applyBorder="1" applyAlignment="1" applyProtection="1">
      <alignment horizontal="center"/>
      <protection/>
    </xf>
    <xf numFmtId="0" fontId="25" fillId="25" borderId="16" xfId="0" applyNumberFormat="1" applyFont="1" applyFill="1" applyBorder="1" applyAlignment="1" applyProtection="1">
      <alignment horizontal="center"/>
      <protection/>
    </xf>
    <xf numFmtId="0" fontId="25" fillId="25" borderId="50" xfId="0" applyNumberFormat="1" applyFont="1" applyFill="1" applyBorder="1" applyAlignment="1" applyProtection="1">
      <alignment horizontal="center"/>
      <protection/>
    </xf>
    <xf numFmtId="0" fontId="25" fillId="25" borderId="51" xfId="0" applyNumberFormat="1" applyFont="1" applyFill="1" applyBorder="1" applyAlignment="1" applyProtection="1">
      <alignment horizontal="center"/>
      <protection/>
    </xf>
    <xf numFmtId="0" fontId="25" fillId="25" borderId="24" xfId="0" applyNumberFormat="1" applyFont="1" applyFill="1" applyBorder="1" applyAlignment="1" applyProtection="1">
      <alignment horizontal="center"/>
      <protection/>
    </xf>
    <xf numFmtId="0" fontId="25" fillId="25" borderId="52" xfId="0" applyNumberFormat="1" applyFont="1" applyFill="1" applyBorder="1" applyAlignment="1" applyProtection="1">
      <alignment horizontal="center"/>
      <protection/>
    </xf>
    <xf numFmtId="0" fontId="25" fillId="25" borderId="53" xfId="0" applyNumberFormat="1" applyFont="1" applyFill="1" applyBorder="1" applyAlignment="1" applyProtection="1">
      <alignment horizontal="center"/>
      <protection/>
    </xf>
    <xf numFmtId="0" fontId="25" fillId="25" borderId="10" xfId="0" applyNumberFormat="1" applyFont="1" applyFill="1" applyBorder="1" applyAlignment="1" applyProtection="1">
      <alignment horizontal="center"/>
      <protection/>
    </xf>
    <xf numFmtId="0" fontId="25" fillId="25" borderId="54" xfId="0" applyNumberFormat="1" applyFont="1" applyFill="1" applyBorder="1" applyAlignment="1" applyProtection="1">
      <alignment horizontal="center"/>
      <protection/>
    </xf>
    <xf numFmtId="0" fontId="25" fillId="25" borderId="42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Alignment="1" applyProtection="1">
      <alignment/>
      <protection/>
    </xf>
    <xf numFmtId="0" fontId="23" fillId="25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81" fontId="25" fillId="0" borderId="0" xfId="0" applyNumberFormat="1" applyFont="1" applyBorder="1" applyAlignment="1" applyProtection="1">
      <alignment/>
      <protection/>
    </xf>
    <xf numFmtId="0" fontId="25" fillId="0" borderId="0" xfId="0" applyNumberFormat="1" applyFont="1" applyAlignment="1" applyProtection="1">
      <alignment/>
      <protection locked="0"/>
    </xf>
    <xf numFmtId="0" fontId="25" fillId="0" borderId="0" xfId="62" applyFont="1" applyAlignment="1" applyProtection="1">
      <alignment horizontal="right"/>
      <protection/>
    </xf>
    <xf numFmtId="0" fontId="23" fillId="25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center"/>
      <protection/>
    </xf>
    <xf numFmtId="177" fontId="25" fillId="0" borderId="0" xfId="0" applyNumberFormat="1" applyFont="1" applyAlignment="1" applyProtection="1">
      <alignment/>
      <protection/>
    </xf>
    <xf numFmtId="0" fontId="25" fillId="25" borderId="0" xfId="0" applyNumberFormat="1" applyFont="1" applyFill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3" fontId="24" fillId="25" borderId="18" xfId="0" applyNumberFormat="1" applyFont="1" applyFill="1" applyBorder="1" applyAlignment="1" applyProtection="1">
      <alignment vertical="center"/>
      <protection/>
    </xf>
    <xf numFmtId="3" fontId="24" fillId="25" borderId="55" xfId="0" applyNumberFormat="1" applyFont="1" applyFill="1" applyBorder="1" applyAlignment="1" applyProtection="1">
      <alignment vertical="center"/>
      <protection/>
    </xf>
    <xf numFmtId="3" fontId="24" fillId="25" borderId="56" xfId="0" applyNumberFormat="1" applyFont="1" applyFill="1" applyBorder="1" applyAlignment="1" applyProtection="1">
      <alignment vertical="center"/>
      <protection/>
    </xf>
    <xf numFmtId="3" fontId="24" fillId="25" borderId="57" xfId="0" applyNumberFormat="1" applyFont="1" applyFill="1" applyBorder="1" applyAlignment="1" applyProtection="1">
      <alignment vertical="center"/>
      <protection/>
    </xf>
    <xf numFmtId="3" fontId="24" fillId="25" borderId="11" xfId="0" applyNumberFormat="1" applyFont="1" applyFill="1" applyBorder="1" applyAlignment="1" applyProtection="1">
      <alignment vertical="center"/>
      <protection/>
    </xf>
    <xf numFmtId="3" fontId="45" fillId="25" borderId="57" xfId="0" applyNumberFormat="1" applyFont="1" applyFill="1" applyBorder="1" applyAlignment="1" applyProtection="1">
      <alignment vertical="center"/>
      <protection/>
    </xf>
    <xf numFmtId="3" fontId="24" fillId="25" borderId="21" xfId="0" applyNumberFormat="1" applyFont="1" applyFill="1" applyBorder="1" applyAlignment="1" applyProtection="1">
      <alignment vertical="center"/>
      <protection/>
    </xf>
    <xf numFmtId="0" fontId="46" fillId="25" borderId="58" xfId="0" applyFont="1" applyFill="1" applyBorder="1" applyAlignment="1" applyProtection="1">
      <alignment vertical="center"/>
      <protection/>
    </xf>
    <xf numFmtId="3" fontId="24" fillId="25" borderId="59" xfId="0" applyNumberFormat="1" applyFont="1" applyFill="1" applyBorder="1" applyAlignment="1" applyProtection="1">
      <alignment vertical="center"/>
      <protection/>
    </xf>
    <xf numFmtId="0" fontId="46" fillId="25" borderId="60" xfId="0" applyFont="1" applyFill="1" applyBorder="1" applyAlignment="1" applyProtection="1">
      <alignment vertical="center"/>
      <protection/>
    </xf>
    <xf numFmtId="3" fontId="24" fillId="25" borderId="61" xfId="0" applyNumberFormat="1" applyFont="1" applyFill="1" applyBorder="1" applyAlignment="1" applyProtection="1">
      <alignment vertical="center"/>
      <protection/>
    </xf>
    <xf numFmtId="0" fontId="46" fillId="25" borderId="62" xfId="0" applyFont="1" applyFill="1" applyBorder="1" applyAlignment="1" applyProtection="1">
      <alignment vertical="center"/>
      <protection/>
    </xf>
    <xf numFmtId="0" fontId="24" fillId="25" borderId="60" xfId="0" applyFont="1" applyFill="1" applyBorder="1" applyAlignment="1" applyProtection="1">
      <alignment vertical="center"/>
      <protection/>
    </xf>
    <xf numFmtId="3" fontId="24" fillId="25" borderId="14" xfId="0" applyNumberFormat="1" applyFont="1" applyFill="1" applyBorder="1" applyAlignment="1" applyProtection="1">
      <alignment vertical="center"/>
      <protection/>
    </xf>
    <xf numFmtId="0" fontId="24" fillId="25" borderId="12" xfId="0" applyFont="1" applyFill="1" applyBorder="1" applyAlignment="1" applyProtection="1">
      <alignment vertical="center"/>
      <protection/>
    </xf>
    <xf numFmtId="0" fontId="24" fillId="25" borderId="19" xfId="0" applyFont="1" applyFill="1" applyBorder="1" applyAlignment="1" applyProtection="1">
      <alignment vertical="center"/>
      <protection/>
    </xf>
    <xf numFmtId="0" fontId="24" fillId="25" borderId="62" xfId="0" applyFont="1" applyFill="1" applyBorder="1" applyAlignment="1" applyProtection="1">
      <alignment vertical="center"/>
      <protection/>
    </xf>
    <xf numFmtId="0" fontId="24" fillId="25" borderId="58" xfId="0" applyFont="1" applyFill="1" applyBorder="1" applyAlignment="1" applyProtection="1">
      <alignment vertical="center"/>
      <protection/>
    </xf>
    <xf numFmtId="3" fontId="24" fillId="25" borderId="25" xfId="0" applyNumberFormat="1" applyFont="1" applyFill="1" applyBorder="1" applyAlignment="1" applyProtection="1">
      <alignment/>
      <protection/>
    </xf>
    <xf numFmtId="3" fontId="24" fillId="25" borderId="24" xfId="0" applyNumberFormat="1" applyFont="1" applyFill="1" applyBorder="1" applyAlignment="1" applyProtection="1">
      <alignment/>
      <protection/>
    </xf>
    <xf numFmtId="3" fontId="24" fillId="25" borderId="26" xfId="0" applyNumberFormat="1" applyFont="1" applyFill="1" applyBorder="1" applyAlignment="1" applyProtection="1">
      <alignment/>
      <protection/>
    </xf>
    <xf numFmtId="38" fontId="24" fillId="25" borderId="28" xfId="49" applyFont="1" applyFill="1" applyBorder="1" applyAlignment="1" applyProtection="1">
      <alignment vertical="center"/>
      <protection/>
    </xf>
    <xf numFmtId="185" fontId="24" fillId="24" borderId="63" xfId="0" applyNumberFormat="1" applyFont="1" applyFill="1" applyBorder="1" applyAlignment="1" applyProtection="1">
      <alignment/>
      <protection/>
    </xf>
    <xf numFmtId="185" fontId="24" fillId="24" borderId="35" xfId="0" applyNumberFormat="1" applyFont="1" applyFill="1" applyBorder="1" applyAlignment="1" applyProtection="1">
      <alignment/>
      <protection/>
    </xf>
    <xf numFmtId="185" fontId="24" fillId="24" borderId="55" xfId="0" applyNumberFormat="1" applyFont="1" applyFill="1" applyBorder="1" applyAlignment="1" applyProtection="1">
      <alignment/>
      <protection/>
    </xf>
    <xf numFmtId="185" fontId="24" fillId="24" borderId="64" xfId="0" applyNumberFormat="1" applyFont="1" applyFill="1" applyBorder="1" applyAlignment="1" applyProtection="1">
      <alignment/>
      <protection/>
    </xf>
    <xf numFmtId="185" fontId="24" fillId="24" borderId="56" xfId="0" applyNumberFormat="1" applyFont="1" applyFill="1" applyBorder="1" applyAlignment="1" applyProtection="1">
      <alignment/>
      <protection/>
    </xf>
    <xf numFmtId="185" fontId="24" fillId="24" borderId="65" xfId="0" applyNumberFormat="1" applyFont="1" applyFill="1" applyBorder="1" applyAlignment="1" applyProtection="1">
      <alignment/>
      <protection/>
    </xf>
    <xf numFmtId="185" fontId="24" fillId="24" borderId="18" xfId="0" applyNumberFormat="1" applyFont="1" applyFill="1" applyBorder="1" applyAlignment="1" applyProtection="1">
      <alignment/>
      <protection/>
    </xf>
    <xf numFmtId="185" fontId="24" fillId="24" borderId="22" xfId="0" applyNumberFormat="1" applyFont="1" applyFill="1" applyBorder="1" applyAlignment="1" applyProtection="1">
      <alignment/>
      <protection/>
    </xf>
    <xf numFmtId="185" fontId="24" fillId="24" borderId="11" xfId="0" applyNumberFormat="1" applyFont="1" applyFill="1" applyBorder="1" applyAlignment="1" applyProtection="1">
      <alignment/>
      <protection/>
    </xf>
    <xf numFmtId="185" fontId="24" fillId="24" borderId="15" xfId="0" applyNumberFormat="1" applyFont="1" applyFill="1" applyBorder="1" applyAlignment="1" applyProtection="1">
      <alignment/>
      <protection/>
    </xf>
    <xf numFmtId="185" fontId="24" fillId="24" borderId="55" xfId="0" applyNumberFormat="1" applyFont="1" applyFill="1" applyBorder="1" applyAlignment="1" applyProtection="1">
      <alignment vertical="center"/>
      <protection/>
    </xf>
    <xf numFmtId="185" fontId="24" fillId="24" borderId="64" xfId="0" applyNumberFormat="1" applyFont="1" applyFill="1" applyBorder="1" applyAlignment="1" applyProtection="1">
      <alignment vertical="center"/>
      <protection/>
    </xf>
    <xf numFmtId="185" fontId="24" fillId="24" borderId="25" xfId="0" applyNumberFormat="1" applyFont="1" applyFill="1" applyBorder="1" applyAlignment="1" applyProtection="1">
      <alignment/>
      <protection/>
    </xf>
    <xf numFmtId="185" fontId="24" fillId="24" borderId="26" xfId="0" applyNumberFormat="1" applyFont="1" applyFill="1" applyBorder="1" applyAlignment="1" applyProtection="1">
      <alignment/>
      <protection/>
    </xf>
    <xf numFmtId="180" fontId="24" fillId="24" borderId="66" xfId="0" applyNumberFormat="1" applyFont="1" applyFill="1" applyBorder="1" applyAlignment="1" applyProtection="1">
      <alignment/>
      <protection/>
    </xf>
    <xf numFmtId="180" fontId="24" fillId="24" borderId="60" xfId="0" applyNumberFormat="1" applyFont="1" applyFill="1" applyBorder="1" applyAlignment="1" applyProtection="1">
      <alignment/>
      <protection/>
    </xf>
    <xf numFmtId="180" fontId="24" fillId="24" borderId="62" xfId="0" applyNumberFormat="1" applyFont="1" applyFill="1" applyBorder="1" applyAlignment="1" applyProtection="1">
      <alignment/>
      <protection/>
    </xf>
    <xf numFmtId="180" fontId="24" fillId="24" borderId="19" xfId="0" applyNumberFormat="1" applyFont="1" applyFill="1" applyBorder="1" applyAlignment="1" applyProtection="1">
      <alignment/>
      <protection/>
    </xf>
    <xf numFmtId="180" fontId="24" fillId="24" borderId="12" xfId="0" applyNumberFormat="1" applyFont="1" applyFill="1" applyBorder="1" applyAlignment="1" applyProtection="1">
      <alignment/>
      <protection/>
    </xf>
    <xf numFmtId="180" fontId="24" fillId="24" borderId="26" xfId="0" applyNumberFormat="1" applyFont="1" applyFill="1" applyBorder="1" applyAlignment="1" applyProtection="1">
      <alignment/>
      <protection/>
    </xf>
    <xf numFmtId="4" fontId="24" fillId="24" borderId="35" xfId="0" applyNumberFormat="1" applyFont="1" applyFill="1" applyBorder="1" applyAlignment="1" applyProtection="1">
      <alignment/>
      <protection locked="0"/>
    </xf>
    <xf numFmtId="4" fontId="24" fillId="24" borderId="55" xfId="0" applyNumberFormat="1" applyFont="1" applyFill="1" applyBorder="1" applyAlignment="1" applyProtection="1">
      <alignment/>
      <protection locked="0"/>
    </xf>
    <xf numFmtId="4" fontId="24" fillId="24" borderId="56" xfId="0" applyNumberFormat="1" applyFont="1" applyFill="1" applyBorder="1" applyAlignment="1" applyProtection="1">
      <alignment/>
      <protection locked="0"/>
    </xf>
    <xf numFmtId="4" fontId="24" fillId="24" borderId="18" xfId="0" applyNumberFormat="1" applyFont="1" applyFill="1" applyBorder="1" applyAlignment="1" applyProtection="1">
      <alignment/>
      <protection locked="0"/>
    </xf>
    <xf numFmtId="4" fontId="24" fillId="24" borderId="11" xfId="0" applyNumberFormat="1" applyFont="1" applyFill="1" applyBorder="1" applyAlignment="1" applyProtection="1">
      <alignment/>
      <protection locked="0"/>
    </xf>
    <xf numFmtId="4" fontId="24" fillId="24" borderId="25" xfId="0" applyNumberFormat="1" applyFont="1" applyFill="1" applyBorder="1" applyAlignment="1" applyProtection="1">
      <alignment/>
      <protection locked="0"/>
    </xf>
    <xf numFmtId="181" fontId="24" fillId="24" borderId="18" xfId="0" applyNumberFormat="1" applyFont="1" applyFill="1" applyBorder="1" applyAlignment="1" applyProtection="1">
      <alignment/>
      <protection/>
    </xf>
    <xf numFmtId="181" fontId="24" fillId="24" borderId="19" xfId="0" applyNumberFormat="1" applyFont="1" applyFill="1" applyBorder="1" applyAlignment="1" applyProtection="1">
      <alignment/>
      <protection/>
    </xf>
    <xf numFmtId="181" fontId="24" fillId="24" borderId="55" xfId="0" applyNumberFormat="1" applyFont="1" applyFill="1" applyBorder="1" applyAlignment="1" applyProtection="1">
      <alignment/>
      <protection/>
    </xf>
    <xf numFmtId="181" fontId="24" fillId="24" borderId="60" xfId="0" applyNumberFormat="1" applyFont="1" applyFill="1" applyBorder="1" applyAlignment="1" applyProtection="1">
      <alignment/>
      <protection/>
    </xf>
    <xf numFmtId="181" fontId="24" fillId="24" borderId="56" xfId="0" applyNumberFormat="1" applyFont="1" applyFill="1" applyBorder="1" applyAlignment="1" applyProtection="1">
      <alignment/>
      <protection/>
    </xf>
    <xf numFmtId="181" fontId="24" fillId="24" borderId="62" xfId="0" applyNumberFormat="1" applyFont="1" applyFill="1" applyBorder="1" applyAlignment="1" applyProtection="1">
      <alignment/>
      <protection/>
    </xf>
    <xf numFmtId="181" fontId="24" fillId="24" borderId="57" xfId="0" applyNumberFormat="1" applyFont="1" applyFill="1" applyBorder="1" applyAlignment="1" applyProtection="1">
      <alignment/>
      <protection/>
    </xf>
    <xf numFmtId="181" fontId="24" fillId="24" borderId="58" xfId="0" applyNumberFormat="1" applyFont="1" applyFill="1" applyBorder="1" applyAlignment="1" applyProtection="1">
      <alignment/>
      <protection/>
    </xf>
    <xf numFmtId="181" fontId="24" fillId="24" borderId="11" xfId="0" applyNumberFormat="1" applyFont="1" applyFill="1" applyBorder="1" applyAlignment="1" applyProtection="1">
      <alignment/>
      <protection/>
    </xf>
    <xf numFmtId="181" fontId="24" fillId="24" borderId="12" xfId="0" applyNumberFormat="1" applyFont="1" applyFill="1" applyBorder="1" applyAlignment="1" applyProtection="1">
      <alignment/>
      <protection/>
    </xf>
    <xf numFmtId="180" fontId="24" fillId="24" borderId="18" xfId="0" applyNumberFormat="1" applyFont="1" applyFill="1" applyBorder="1" applyAlignment="1" applyProtection="1">
      <alignment/>
      <protection/>
    </xf>
    <xf numFmtId="3" fontId="24" fillId="24" borderId="18" xfId="0" applyNumberFormat="1" applyFont="1" applyFill="1" applyBorder="1" applyAlignment="1" applyProtection="1">
      <alignment/>
      <protection/>
    </xf>
    <xf numFmtId="180" fontId="24" fillId="24" borderId="55" xfId="0" applyNumberFormat="1" applyFont="1" applyFill="1" applyBorder="1" applyAlignment="1" applyProtection="1">
      <alignment/>
      <protection/>
    </xf>
    <xf numFmtId="3" fontId="24" fillId="24" borderId="55" xfId="0" applyNumberFormat="1" applyFont="1" applyFill="1" applyBorder="1" applyAlignment="1" applyProtection="1">
      <alignment/>
      <protection/>
    </xf>
    <xf numFmtId="180" fontId="24" fillId="24" borderId="56" xfId="0" applyNumberFormat="1" applyFont="1" applyFill="1" applyBorder="1" applyAlignment="1" applyProtection="1">
      <alignment/>
      <protection/>
    </xf>
    <xf numFmtId="3" fontId="24" fillId="24" borderId="56" xfId="0" applyNumberFormat="1" applyFont="1" applyFill="1" applyBorder="1" applyAlignment="1" applyProtection="1">
      <alignment/>
      <protection/>
    </xf>
    <xf numFmtId="180" fontId="24" fillId="24" borderId="57" xfId="0" applyNumberFormat="1" applyFont="1" applyFill="1" applyBorder="1" applyAlignment="1" applyProtection="1">
      <alignment/>
      <protection/>
    </xf>
    <xf numFmtId="3" fontId="24" fillId="24" borderId="57" xfId="0" applyNumberFormat="1" applyFont="1" applyFill="1" applyBorder="1" applyAlignment="1" applyProtection="1">
      <alignment/>
      <protection/>
    </xf>
    <xf numFmtId="180" fontId="24" fillId="24" borderId="11" xfId="0" applyNumberFormat="1" applyFont="1" applyFill="1" applyBorder="1" applyAlignment="1" applyProtection="1">
      <alignment/>
      <protection/>
    </xf>
    <xf numFmtId="3" fontId="24" fillId="24" borderId="11" xfId="0" applyNumberFormat="1" applyFont="1" applyFill="1" applyBorder="1" applyAlignment="1" applyProtection="1">
      <alignment/>
      <protection/>
    </xf>
    <xf numFmtId="178" fontId="24" fillId="24" borderId="18" xfId="0" applyNumberFormat="1" applyFont="1" applyFill="1" applyBorder="1" applyAlignment="1" applyProtection="1">
      <alignment/>
      <protection/>
    </xf>
    <xf numFmtId="179" fontId="24" fillId="24" borderId="18" xfId="0" applyNumberFormat="1" applyFont="1" applyFill="1" applyBorder="1" applyAlignment="1" applyProtection="1">
      <alignment/>
      <protection/>
    </xf>
    <xf numFmtId="178" fontId="24" fillId="24" borderId="55" xfId="0" applyNumberFormat="1" applyFont="1" applyFill="1" applyBorder="1" applyAlignment="1" applyProtection="1">
      <alignment/>
      <protection/>
    </xf>
    <xf numFmtId="179" fontId="24" fillId="24" borderId="55" xfId="0" applyNumberFormat="1" applyFont="1" applyFill="1" applyBorder="1" applyAlignment="1" applyProtection="1">
      <alignment/>
      <protection/>
    </xf>
    <xf numFmtId="178" fontId="24" fillId="24" borderId="56" xfId="0" applyNumberFormat="1" applyFont="1" applyFill="1" applyBorder="1" applyAlignment="1" applyProtection="1">
      <alignment/>
      <protection/>
    </xf>
    <xf numFmtId="179" fontId="24" fillId="24" borderId="56" xfId="0" applyNumberFormat="1" applyFont="1" applyFill="1" applyBorder="1" applyAlignment="1" applyProtection="1">
      <alignment/>
      <protection/>
    </xf>
    <xf numFmtId="178" fontId="24" fillId="24" borderId="57" xfId="0" applyNumberFormat="1" applyFont="1" applyFill="1" applyBorder="1" applyAlignment="1" applyProtection="1">
      <alignment/>
      <protection/>
    </xf>
    <xf numFmtId="179" fontId="24" fillId="24" borderId="57" xfId="0" applyNumberFormat="1" applyFont="1" applyFill="1" applyBorder="1" applyAlignment="1" applyProtection="1">
      <alignment/>
      <protection/>
    </xf>
    <xf numFmtId="178" fontId="24" fillId="24" borderId="11" xfId="0" applyNumberFormat="1" applyFont="1" applyFill="1" applyBorder="1" applyAlignment="1" applyProtection="1">
      <alignment/>
      <protection/>
    </xf>
    <xf numFmtId="179" fontId="24" fillId="24" borderId="11" xfId="0" applyNumberFormat="1" applyFont="1" applyFill="1" applyBorder="1" applyAlignment="1" applyProtection="1">
      <alignment/>
      <protection/>
    </xf>
    <xf numFmtId="178" fontId="45" fillId="24" borderId="57" xfId="0" applyNumberFormat="1" applyFont="1" applyFill="1" applyBorder="1" applyAlignment="1" applyProtection="1">
      <alignment/>
      <protection/>
    </xf>
    <xf numFmtId="0" fontId="25" fillId="25" borderId="67" xfId="0" applyNumberFormat="1" applyFont="1" applyFill="1" applyBorder="1" applyAlignment="1" applyProtection="1">
      <alignment horizontal="center"/>
      <protection/>
    </xf>
    <xf numFmtId="4" fontId="24" fillId="24" borderId="57" xfId="0" applyNumberFormat="1" applyFont="1" applyFill="1" applyBorder="1" applyAlignment="1" applyProtection="1">
      <alignment/>
      <protection locked="0"/>
    </xf>
    <xf numFmtId="180" fontId="24" fillId="24" borderId="58" xfId="0" applyNumberFormat="1" applyFont="1" applyFill="1" applyBorder="1" applyAlignment="1" applyProtection="1">
      <alignment/>
      <protection/>
    </xf>
    <xf numFmtId="3" fontId="24" fillId="25" borderId="68" xfId="0" applyNumberFormat="1" applyFont="1" applyFill="1" applyBorder="1" applyAlignment="1" applyProtection="1">
      <alignment vertical="center"/>
      <protection/>
    </xf>
    <xf numFmtId="185" fontId="24" fillId="24" borderId="57" xfId="0" applyNumberFormat="1" applyFont="1" applyFill="1" applyBorder="1" applyAlignment="1" applyProtection="1">
      <alignment/>
      <protection/>
    </xf>
    <xf numFmtId="0" fontId="23" fillId="0" borderId="69" xfId="0" applyFont="1" applyBorder="1" applyAlignment="1">
      <alignment horizontal="center" vertical="center"/>
    </xf>
    <xf numFmtId="184" fontId="24" fillId="25" borderId="25" xfId="0" applyNumberFormat="1" applyFont="1" applyFill="1" applyBorder="1" applyAlignment="1" applyProtection="1">
      <alignment/>
      <protection/>
    </xf>
    <xf numFmtId="178" fontId="24" fillId="24" borderId="25" xfId="0" applyNumberFormat="1" applyFont="1" applyFill="1" applyBorder="1" applyAlignment="1" applyProtection="1">
      <alignment/>
      <protection/>
    </xf>
    <xf numFmtId="3" fontId="24" fillId="24" borderId="25" xfId="0" applyNumberFormat="1" applyFont="1" applyFill="1" applyBorder="1" applyAlignment="1" applyProtection="1">
      <alignment/>
      <protection/>
    </xf>
    <xf numFmtId="179" fontId="24" fillId="24" borderId="25" xfId="0" applyNumberFormat="1" applyFont="1" applyFill="1" applyBorder="1" applyAlignment="1" applyProtection="1">
      <alignment/>
      <protection/>
    </xf>
    <xf numFmtId="180" fontId="24" fillId="24" borderId="25" xfId="0" applyNumberFormat="1" applyFont="1" applyFill="1" applyBorder="1" applyAlignment="1" applyProtection="1">
      <alignment/>
      <protection/>
    </xf>
    <xf numFmtId="181" fontId="24" fillId="24" borderId="25" xfId="0" applyNumberFormat="1" applyFont="1" applyFill="1" applyBorder="1" applyAlignment="1" applyProtection="1">
      <alignment/>
      <protection/>
    </xf>
    <xf numFmtId="181" fontId="24" fillId="24" borderId="28" xfId="0" applyNumberFormat="1" applyFont="1" applyFill="1" applyBorder="1" applyAlignment="1" applyProtection="1">
      <alignment/>
      <protection/>
    </xf>
    <xf numFmtId="0" fontId="23" fillId="25" borderId="70" xfId="0" applyNumberFormat="1" applyFont="1" applyFill="1" applyBorder="1" applyAlignment="1">
      <alignment horizontal="center" vertical="center"/>
    </xf>
    <xf numFmtId="184" fontId="24" fillId="0" borderId="71" xfId="0" applyNumberFormat="1" applyFont="1" applyBorder="1" applyAlignment="1">
      <alignment vertical="center"/>
    </xf>
    <xf numFmtId="178" fontId="24" fillId="24" borderId="71" xfId="0" applyNumberFormat="1" applyFont="1" applyFill="1" applyBorder="1" applyAlignment="1" applyProtection="1">
      <alignment vertical="center"/>
      <protection/>
    </xf>
    <xf numFmtId="3" fontId="24" fillId="24" borderId="71" xfId="0" applyNumberFormat="1" applyFont="1" applyFill="1" applyBorder="1" applyAlignment="1" applyProtection="1">
      <alignment vertical="center"/>
      <protection/>
    </xf>
    <xf numFmtId="179" fontId="24" fillId="24" borderId="71" xfId="0" applyNumberFormat="1" applyFont="1" applyFill="1" applyBorder="1" applyAlignment="1" applyProtection="1">
      <alignment vertical="center"/>
      <protection/>
    </xf>
    <xf numFmtId="184" fontId="24" fillId="0" borderId="71" xfId="0" applyNumberFormat="1" applyFont="1" applyBorder="1" applyAlignment="1" applyProtection="1">
      <alignment vertical="center"/>
      <protection/>
    </xf>
    <xf numFmtId="180" fontId="24" fillId="24" borderId="71" xfId="0" applyNumberFormat="1" applyFont="1" applyFill="1" applyBorder="1" applyAlignment="1" applyProtection="1">
      <alignment vertical="center"/>
      <protection/>
    </xf>
    <xf numFmtId="181" fontId="24" fillId="24" borderId="71" xfId="0" applyNumberFormat="1" applyFont="1" applyFill="1" applyBorder="1" applyAlignment="1" applyProtection="1">
      <alignment vertical="center"/>
      <protection/>
    </xf>
    <xf numFmtId="181" fontId="24" fillId="24" borderId="72" xfId="0" applyNumberFormat="1" applyFont="1" applyFill="1" applyBorder="1" applyAlignment="1" applyProtection="1">
      <alignment vertical="center"/>
      <protection/>
    </xf>
    <xf numFmtId="0" fontId="25" fillId="25" borderId="73" xfId="0" applyNumberFormat="1" applyFont="1" applyFill="1" applyBorder="1" applyAlignment="1" applyProtection="1">
      <alignment horizontal="center"/>
      <protection/>
    </xf>
    <xf numFmtId="0" fontId="25" fillId="25" borderId="74" xfId="0" applyNumberFormat="1" applyFont="1" applyFill="1" applyBorder="1" applyAlignment="1" applyProtection="1">
      <alignment horizontal="center"/>
      <protection/>
    </xf>
    <xf numFmtId="0" fontId="23" fillId="0" borderId="75" xfId="0" applyFont="1" applyBorder="1" applyAlignment="1">
      <alignment horizontal="center" vertical="center"/>
    </xf>
    <xf numFmtId="181" fontId="25" fillId="24" borderId="76" xfId="62" applyNumberFormat="1" applyFont="1" applyFill="1" applyBorder="1" applyAlignment="1">
      <alignment horizontal="right" vertical="center"/>
      <protection/>
    </xf>
    <xf numFmtId="3" fontId="23" fillId="0" borderId="76" xfId="62" applyNumberFormat="1" applyFont="1" applyBorder="1" applyAlignment="1">
      <alignment horizontal="right" vertical="center"/>
      <protection/>
    </xf>
    <xf numFmtId="0" fontId="25" fillId="25" borderId="77" xfId="62" applyNumberFormat="1" applyFont="1" applyFill="1" applyBorder="1" applyAlignment="1">
      <alignment horizontal="center" vertical="center"/>
      <protection/>
    </xf>
    <xf numFmtId="0" fontId="23" fillId="0" borderId="78" xfId="62" applyNumberFormat="1" applyFont="1" applyBorder="1" applyAlignment="1">
      <alignment horizontal="right" vertical="center"/>
      <protection/>
    </xf>
    <xf numFmtId="178" fontId="25" fillId="24" borderId="79" xfId="62" applyNumberFormat="1" applyFont="1" applyFill="1" applyBorder="1" applyAlignment="1">
      <alignment horizontal="right" vertical="center"/>
      <protection/>
    </xf>
    <xf numFmtId="3" fontId="23" fillId="0" borderId="18" xfId="62" applyNumberFormat="1" applyFont="1" applyBorder="1" applyAlignment="1">
      <alignment horizontal="right" vertical="center"/>
      <protection/>
    </xf>
    <xf numFmtId="179" fontId="25" fillId="24" borderId="19" xfId="62" applyNumberFormat="1" applyFont="1" applyFill="1" applyBorder="1" applyAlignment="1">
      <alignment horizontal="right" vertical="center"/>
      <protection/>
    </xf>
    <xf numFmtId="3" fontId="23" fillId="0" borderId="78" xfId="62" applyNumberFormat="1" applyFont="1" applyFill="1" applyBorder="1" applyAlignment="1">
      <alignment horizontal="center" vertical="center"/>
      <protection/>
    </xf>
    <xf numFmtId="3" fontId="23" fillId="0" borderId="18" xfId="62" applyNumberFormat="1" applyFont="1" applyFill="1" applyBorder="1" applyAlignment="1">
      <alignment horizontal="center" vertical="center"/>
      <protection/>
    </xf>
    <xf numFmtId="185" fontId="25" fillId="24" borderId="80" xfId="62" applyNumberFormat="1" applyFont="1" applyFill="1" applyBorder="1" applyAlignment="1">
      <alignment horizontal="center" vertical="center"/>
      <protection/>
    </xf>
    <xf numFmtId="185" fontId="25" fillId="24" borderId="79" xfId="62" applyNumberFormat="1" applyFont="1" applyFill="1" applyBorder="1" applyAlignment="1">
      <alignment horizontal="center" vertical="center"/>
      <protection/>
    </xf>
    <xf numFmtId="3" fontId="23" fillId="0" borderId="77" xfId="62" applyNumberFormat="1" applyFont="1" applyFill="1" applyBorder="1" applyAlignment="1">
      <alignment horizontal="center" vertical="center"/>
      <protection/>
    </xf>
    <xf numFmtId="3" fontId="23" fillId="0" borderId="0" xfId="62" applyNumberFormat="1" applyFont="1" applyFill="1" applyAlignment="1">
      <alignment/>
      <protection/>
    </xf>
    <xf numFmtId="0" fontId="23" fillId="0" borderId="0" xfId="62" applyNumberFormat="1" applyFont="1" applyAlignment="1">
      <alignment/>
      <protection/>
    </xf>
    <xf numFmtId="0" fontId="25" fillId="25" borderId="0" xfId="62" applyNumberFormat="1" applyFont="1" applyFill="1" applyAlignment="1">
      <alignment/>
      <protection/>
    </xf>
    <xf numFmtId="0" fontId="25" fillId="25" borderId="16" xfId="62" applyNumberFormat="1" applyFont="1" applyFill="1" applyBorder="1" applyAlignment="1">
      <alignment horizontal="center" vertical="center"/>
      <protection/>
    </xf>
    <xf numFmtId="0" fontId="25" fillId="25" borderId="81" xfId="62" applyNumberFormat="1" applyFont="1" applyFill="1" applyBorder="1" applyAlignment="1">
      <alignment horizontal="center" vertical="center"/>
      <protection/>
    </xf>
    <xf numFmtId="0" fontId="25" fillId="25" borderId="23" xfId="62" applyNumberFormat="1" applyFont="1" applyFill="1" applyBorder="1" applyAlignment="1">
      <alignment horizontal="center" vertical="center"/>
      <protection/>
    </xf>
    <xf numFmtId="0" fontId="25" fillId="25" borderId="82" xfId="62" applyNumberFormat="1" applyFont="1" applyFill="1" applyBorder="1" applyAlignment="1">
      <alignment horizontal="center" vertical="center"/>
      <protection/>
    </xf>
    <xf numFmtId="0" fontId="25" fillId="25" borderId="0" xfId="62" applyNumberFormat="1" applyFont="1" applyFill="1" applyBorder="1">
      <alignment/>
      <protection/>
    </xf>
    <xf numFmtId="0" fontId="25" fillId="25" borderId="83" xfId="62" applyNumberFormat="1" applyFont="1" applyFill="1" applyBorder="1" applyAlignment="1">
      <alignment horizontal="center" vertical="center"/>
      <protection/>
    </xf>
    <xf numFmtId="0" fontId="24" fillId="0" borderId="84" xfId="62" applyNumberFormat="1" applyFont="1" applyFill="1" applyBorder="1" applyAlignment="1">
      <alignment horizontal="center" vertical="center"/>
      <protection/>
    </xf>
    <xf numFmtId="3" fontId="23" fillId="0" borderId="85" xfId="62" applyNumberFormat="1" applyFont="1" applyFill="1" applyBorder="1" applyAlignment="1">
      <alignment horizontal="right" vertical="center"/>
      <protection/>
    </xf>
    <xf numFmtId="181" fontId="25" fillId="24" borderId="85" xfId="62" applyNumberFormat="1" applyFont="1" applyFill="1" applyBorder="1" applyAlignment="1">
      <alignment horizontal="right" vertical="center"/>
      <protection/>
    </xf>
    <xf numFmtId="3" fontId="23" fillId="0" borderId="85" xfId="62" applyNumberFormat="1" applyFont="1" applyBorder="1" applyAlignment="1">
      <alignment horizontal="right" vertical="center"/>
      <protection/>
    </xf>
    <xf numFmtId="0" fontId="25" fillId="25" borderId="86" xfId="62" applyNumberFormat="1" applyFont="1" applyFill="1" applyBorder="1" applyAlignment="1">
      <alignment horizontal="center" vertical="center"/>
      <protection/>
    </xf>
    <xf numFmtId="0" fontId="23" fillId="0" borderId="87" xfId="62" applyNumberFormat="1" applyFont="1" applyBorder="1" applyAlignment="1">
      <alignment horizontal="right" vertical="center"/>
      <protection/>
    </xf>
    <xf numFmtId="178" fontId="25" fillId="24" borderId="88" xfId="62" applyNumberFormat="1" applyFont="1" applyFill="1" applyBorder="1" applyAlignment="1">
      <alignment horizontal="right" vertical="center"/>
      <protection/>
    </xf>
    <xf numFmtId="181" fontId="25" fillId="24" borderId="89" xfId="62" applyNumberFormat="1" applyFont="1" applyFill="1" applyBorder="1" applyAlignment="1">
      <alignment horizontal="right" vertical="center"/>
      <protection/>
    </xf>
    <xf numFmtId="3" fontId="23" fillId="0" borderId="55" xfId="62" applyNumberFormat="1" applyFont="1" applyBorder="1" applyAlignment="1">
      <alignment horizontal="right" vertical="center"/>
      <protection/>
    </xf>
    <xf numFmtId="179" fontId="25" fillId="24" borderId="60" xfId="62" applyNumberFormat="1" applyFont="1" applyFill="1" applyBorder="1" applyAlignment="1">
      <alignment horizontal="right" vertical="center"/>
      <protection/>
    </xf>
    <xf numFmtId="3" fontId="23" fillId="0" borderId="87" xfId="62" applyNumberFormat="1" applyFont="1" applyFill="1" applyBorder="1" applyAlignment="1">
      <alignment horizontal="right" vertical="center"/>
      <protection/>
    </xf>
    <xf numFmtId="3" fontId="23" fillId="0" borderId="90" xfId="62" applyNumberFormat="1" applyFont="1" applyFill="1" applyBorder="1" applyAlignment="1">
      <alignment horizontal="right" vertical="center"/>
      <protection/>
    </xf>
    <xf numFmtId="0" fontId="23" fillId="0" borderId="91" xfId="62" applyNumberFormat="1" applyFont="1" applyFill="1" applyBorder="1" applyAlignment="1">
      <alignment horizontal="right" vertical="center"/>
      <protection/>
    </xf>
    <xf numFmtId="185" fontId="25" fillId="24" borderId="90" xfId="62" applyNumberFormat="1" applyFont="1" applyFill="1" applyBorder="1" applyAlignment="1">
      <alignment horizontal="right" vertical="center"/>
      <protection/>
    </xf>
    <xf numFmtId="0" fontId="23" fillId="0" borderId="86" xfId="62" applyNumberFormat="1" applyFont="1" applyFill="1" applyBorder="1" applyAlignment="1">
      <alignment horizontal="right" vertical="center"/>
      <protection/>
    </xf>
    <xf numFmtId="181" fontId="25" fillId="24" borderId="44" xfId="62" applyNumberFormat="1" applyFont="1" applyFill="1" applyBorder="1" applyAlignment="1">
      <alignment horizontal="right" vertical="center"/>
      <protection/>
    </xf>
    <xf numFmtId="3" fontId="23" fillId="0" borderId="44" xfId="62" applyNumberFormat="1" applyFont="1" applyBorder="1" applyAlignment="1">
      <alignment horizontal="right" vertical="center"/>
      <protection/>
    </xf>
    <xf numFmtId="0" fontId="25" fillId="25" borderId="92" xfId="62" applyNumberFormat="1" applyFont="1" applyFill="1" applyBorder="1" applyAlignment="1">
      <alignment horizontal="center" vertical="center"/>
      <protection/>
    </xf>
    <xf numFmtId="0" fontId="23" fillId="0" borderId="49" xfId="62" applyNumberFormat="1" applyFont="1" applyBorder="1" applyAlignment="1">
      <alignment horizontal="right" vertical="center"/>
      <protection/>
    </xf>
    <xf numFmtId="178" fontId="25" fillId="24" borderId="43" xfId="62" applyNumberFormat="1" applyFont="1" applyFill="1" applyBorder="1" applyAlignment="1">
      <alignment horizontal="right" vertical="center"/>
      <protection/>
    </xf>
    <xf numFmtId="3" fontId="23" fillId="0" borderId="11" xfId="62" applyNumberFormat="1" applyFont="1" applyBorder="1" applyAlignment="1">
      <alignment horizontal="right" vertical="center"/>
      <protection/>
    </xf>
    <xf numFmtId="179" fontId="25" fillId="24" borderId="12" xfId="62" applyNumberFormat="1" applyFont="1" applyFill="1" applyBorder="1" applyAlignment="1">
      <alignment horizontal="right" vertical="center"/>
      <protection/>
    </xf>
    <xf numFmtId="3" fontId="23" fillId="0" borderId="93" xfId="62" applyNumberFormat="1" applyFont="1" applyFill="1" applyBorder="1" applyAlignment="1">
      <alignment horizontal="right" vertical="center"/>
      <protection/>
    </xf>
    <xf numFmtId="3" fontId="23" fillId="0" borderId="43" xfId="62" applyNumberFormat="1" applyFont="1" applyFill="1" applyBorder="1" applyAlignment="1">
      <alignment horizontal="right" vertical="center"/>
      <protection/>
    </xf>
    <xf numFmtId="3" fontId="23" fillId="0" borderId="47" xfId="62" applyNumberFormat="1" applyFont="1" applyFill="1" applyBorder="1" applyAlignment="1">
      <alignment horizontal="right" vertical="center"/>
      <protection/>
    </xf>
    <xf numFmtId="185" fontId="25" fillId="24" borderId="47" xfId="62" applyNumberFormat="1" applyFont="1" applyFill="1" applyBorder="1" applyAlignment="1">
      <alignment horizontal="right" vertical="center"/>
      <protection/>
    </xf>
    <xf numFmtId="3" fontId="23" fillId="0" borderId="83" xfId="62" applyNumberFormat="1" applyFont="1" applyFill="1" applyBorder="1" applyAlignment="1">
      <alignment horizontal="right" vertical="center"/>
      <protection/>
    </xf>
    <xf numFmtId="3" fontId="23" fillId="0" borderId="94" xfId="62" applyNumberFormat="1" applyFont="1" applyFill="1" applyBorder="1" applyAlignment="1">
      <alignment horizontal="right" vertical="center"/>
      <protection/>
    </xf>
    <xf numFmtId="3" fontId="23" fillId="0" borderId="79" xfId="62" applyNumberFormat="1" applyFont="1" applyFill="1" applyBorder="1" applyAlignment="1">
      <alignment horizontal="right" vertical="center"/>
      <protection/>
    </xf>
    <xf numFmtId="0" fontId="23" fillId="0" borderId="95" xfId="62" applyNumberFormat="1" applyFont="1" applyBorder="1" applyAlignment="1">
      <alignment horizontal="right" vertical="center"/>
      <protection/>
    </xf>
    <xf numFmtId="185" fontId="25" fillId="24" borderId="79" xfId="62" applyNumberFormat="1" applyFont="1" applyFill="1" applyBorder="1" applyAlignment="1">
      <alignment horizontal="right" vertical="center"/>
      <protection/>
    </xf>
    <xf numFmtId="3" fontId="23" fillId="0" borderId="77" xfId="62" applyNumberFormat="1" applyFont="1" applyFill="1" applyBorder="1" applyAlignment="1">
      <alignment horizontal="right" vertical="center"/>
      <protection/>
    </xf>
    <xf numFmtId="3" fontId="23" fillId="0" borderId="96" xfId="62" applyNumberFormat="1" applyFont="1" applyFill="1" applyBorder="1" applyAlignment="1">
      <alignment horizontal="right" vertical="center"/>
      <protection/>
    </xf>
    <xf numFmtId="181" fontId="25" fillId="24" borderId="46" xfId="62" applyNumberFormat="1" applyFont="1" applyFill="1" applyBorder="1" applyAlignment="1">
      <alignment horizontal="right" vertical="center"/>
      <protection/>
    </xf>
    <xf numFmtId="3" fontId="23" fillId="0" borderId="46" xfId="62" applyNumberFormat="1" applyFont="1" applyBorder="1" applyAlignment="1">
      <alignment horizontal="right" vertical="center"/>
      <protection/>
    </xf>
    <xf numFmtId="0" fontId="23" fillId="0" borderId="97" xfId="62" applyNumberFormat="1" applyFont="1" applyBorder="1" applyAlignment="1">
      <alignment horizontal="right" vertical="center"/>
      <protection/>
    </xf>
    <xf numFmtId="178" fontId="25" fillId="24" borderId="46" xfId="62" applyNumberFormat="1" applyFont="1" applyFill="1" applyBorder="1" applyAlignment="1">
      <alignment horizontal="right" vertical="center"/>
      <protection/>
    </xf>
    <xf numFmtId="3" fontId="23" fillId="0" borderId="96" xfId="62" applyNumberFormat="1" applyFont="1" applyBorder="1" applyAlignment="1">
      <alignment horizontal="right" vertical="center"/>
      <protection/>
    </xf>
    <xf numFmtId="3" fontId="23" fillId="0" borderId="25" xfId="62" applyNumberFormat="1" applyFont="1" applyBorder="1" applyAlignment="1">
      <alignment horizontal="right" vertical="center"/>
      <protection/>
    </xf>
    <xf numFmtId="179" fontId="25" fillId="24" borderId="98" xfId="62" applyNumberFormat="1" applyFont="1" applyFill="1" applyBorder="1" applyAlignment="1">
      <alignment horizontal="right" vertical="center"/>
      <protection/>
    </xf>
    <xf numFmtId="3" fontId="23" fillId="0" borderId="99" xfId="62" applyNumberFormat="1" applyFont="1" applyBorder="1" applyAlignment="1">
      <alignment horizontal="right" vertical="center"/>
      <protection/>
    </xf>
    <xf numFmtId="0" fontId="23" fillId="0" borderId="96" xfId="62" applyNumberFormat="1" applyFont="1" applyBorder="1" applyAlignment="1">
      <alignment horizontal="right" vertical="center"/>
      <protection/>
    </xf>
    <xf numFmtId="185" fontId="25" fillId="24" borderId="96" xfId="62" applyNumberFormat="1" applyFont="1" applyFill="1" applyBorder="1" applyAlignment="1">
      <alignment horizontal="right" vertical="center"/>
      <protection/>
    </xf>
    <xf numFmtId="185" fontId="25" fillId="24" borderId="46" xfId="62" applyNumberFormat="1" applyFont="1" applyFill="1" applyBorder="1" applyAlignment="1">
      <alignment horizontal="right" vertical="center"/>
      <protection/>
    </xf>
    <xf numFmtId="0" fontId="23" fillId="0" borderId="23" xfId="62" applyNumberFormat="1" applyFont="1" applyBorder="1" applyAlignment="1">
      <alignment horizontal="right" vertical="center"/>
      <protection/>
    </xf>
    <xf numFmtId="181" fontId="25" fillId="24" borderId="100" xfId="62" applyNumberFormat="1" applyFont="1" applyFill="1" applyBorder="1" applyAlignment="1">
      <alignment horizontal="right" vertical="center"/>
      <protection/>
    </xf>
    <xf numFmtId="3" fontId="23" fillId="0" borderId="100" xfId="62" applyNumberFormat="1" applyFont="1" applyBorder="1" applyAlignment="1">
      <alignment horizontal="right" vertical="center"/>
      <protection/>
    </xf>
    <xf numFmtId="0" fontId="23" fillId="0" borderId="101" xfId="62" applyNumberFormat="1" applyFont="1" applyBorder="1" applyAlignment="1">
      <alignment horizontal="right" vertical="center"/>
      <protection/>
    </xf>
    <xf numFmtId="178" fontId="25" fillId="24" borderId="100" xfId="62" applyNumberFormat="1" applyFont="1" applyFill="1" applyBorder="1" applyAlignment="1">
      <alignment horizontal="right" vertical="center"/>
      <protection/>
    </xf>
    <xf numFmtId="3" fontId="23" fillId="0" borderId="29" xfId="62" applyNumberFormat="1" applyFont="1" applyBorder="1" applyAlignment="1">
      <alignment horizontal="right" vertical="center"/>
      <protection/>
    </xf>
    <xf numFmtId="179" fontId="25" fillId="24" borderId="102" xfId="62" applyNumberFormat="1" applyFont="1" applyFill="1" applyBorder="1" applyAlignment="1">
      <alignment horizontal="right" vertical="center"/>
      <protection/>
    </xf>
    <xf numFmtId="3" fontId="23" fillId="0" borderId="103" xfId="62" applyNumberFormat="1" applyFont="1" applyBorder="1" applyAlignment="1">
      <alignment horizontal="right" vertical="center"/>
      <protection/>
    </xf>
    <xf numFmtId="3" fontId="23" fillId="0" borderId="104" xfId="62" applyNumberFormat="1" applyFont="1" applyBorder="1" applyAlignment="1">
      <alignment horizontal="right" vertical="center"/>
      <protection/>
    </xf>
    <xf numFmtId="0" fontId="23" fillId="0" borderId="104" xfId="62" applyNumberFormat="1" applyFont="1" applyBorder="1" applyAlignment="1">
      <alignment horizontal="right" vertical="center"/>
      <protection/>
    </xf>
    <xf numFmtId="185" fontId="25" fillId="24" borderId="104" xfId="62" applyNumberFormat="1" applyFont="1" applyFill="1" applyBorder="1" applyAlignment="1">
      <alignment horizontal="right" vertical="center"/>
      <protection/>
    </xf>
    <xf numFmtId="185" fontId="25" fillId="24" borderId="100" xfId="62" applyNumberFormat="1" applyFont="1" applyFill="1" applyBorder="1" applyAlignment="1">
      <alignment horizontal="right" vertical="center"/>
      <protection/>
    </xf>
    <xf numFmtId="0" fontId="23" fillId="0" borderId="82" xfId="62" applyNumberFormat="1" applyFont="1" applyBorder="1" applyAlignment="1">
      <alignment horizontal="right" vertical="center"/>
      <protection/>
    </xf>
    <xf numFmtId="0" fontId="25" fillId="25" borderId="105" xfId="62" applyNumberFormat="1" applyFont="1" applyFill="1" applyBorder="1" applyAlignment="1">
      <alignment horizontal="center" vertical="center"/>
      <protection/>
    </xf>
    <xf numFmtId="0" fontId="25" fillId="25" borderId="106" xfId="62" applyNumberFormat="1" applyFont="1" applyFill="1" applyBorder="1" applyAlignment="1">
      <alignment horizontal="center" vertical="center"/>
      <protection/>
    </xf>
    <xf numFmtId="0" fontId="25" fillId="25" borderId="107" xfId="62" applyNumberFormat="1" applyFont="1" applyFill="1" applyBorder="1" applyAlignment="1">
      <alignment horizontal="center" vertical="center"/>
      <protection/>
    </xf>
    <xf numFmtId="0" fontId="25" fillId="25" borderId="108" xfId="62" applyNumberFormat="1" applyFont="1" applyFill="1" applyBorder="1" applyAlignment="1">
      <alignment horizontal="center" vertical="center"/>
      <protection/>
    </xf>
    <xf numFmtId="0" fontId="25" fillId="0" borderId="23" xfId="62" applyFont="1" applyBorder="1" applyAlignment="1">
      <alignment vertical="center"/>
      <protection/>
    </xf>
    <xf numFmtId="0" fontId="36" fillId="0" borderId="109" xfId="62" applyNumberFormat="1" applyFont="1" applyFill="1" applyBorder="1" applyAlignment="1">
      <alignment horizontal="center" vertical="center"/>
      <protection/>
    </xf>
    <xf numFmtId="0" fontId="36" fillId="0" borderId="39" xfId="62" applyNumberFormat="1" applyFont="1" applyFill="1" applyBorder="1" applyAlignment="1">
      <alignment horizontal="center" vertical="center"/>
      <protection/>
    </xf>
    <xf numFmtId="0" fontId="36" fillId="0" borderId="35" xfId="62" applyNumberFormat="1" applyFont="1" applyFill="1" applyBorder="1" applyAlignment="1">
      <alignment horizontal="center" vertical="center"/>
      <protection/>
    </xf>
    <xf numFmtId="0" fontId="36" fillId="24" borderId="35" xfId="62" applyNumberFormat="1" applyFont="1" applyFill="1" applyBorder="1" applyAlignment="1">
      <alignment horizontal="center" vertical="center"/>
      <protection/>
    </xf>
    <xf numFmtId="0" fontId="25" fillId="0" borderId="0" xfId="62" applyNumberFormat="1" applyFont="1" applyFill="1" applyAlignment="1">
      <alignment/>
      <protection/>
    </xf>
    <xf numFmtId="0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>
      <alignment/>
      <protection/>
    </xf>
    <xf numFmtId="0" fontId="25" fillId="0" borderId="0" xfId="62" applyNumberFormat="1" applyFont="1" applyAlignment="1">
      <alignment horizontal="right" vertical="center"/>
      <protection/>
    </xf>
    <xf numFmtId="0" fontId="25" fillId="0" borderId="0" xfId="62" applyNumberFormat="1" applyFont="1" applyFill="1" applyAlignment="1">
      <alignment horizontal="right" vertical="center"/>
      <protection/>
    </xf>
    <xf numFmtId="0" fontId="23" fillId="0" borderId="38" xfId="62" applyNumberFormat="1" applyFont="1" applyBorder="1" applyAlignment="1">
      <alignment horizontal="right" vertical="center"/>
      <protection/>
    </xf>
    <xf numFmtId="3" fontId="23" fillId="0" borderId="110" xfId="62" applyNumberFormat="1" applyFont="1" applyFill="1" applyBorder="1" applyAlignment="1">
      <alignment horizontal="right" vertical="center"/>
      <protection/>
    </xf>
    <xf numFmtId="0" fontId="23" fillId="0" borderId="111" xfId="62" applyNumberFormat="1" applyFont="1" applyFill="1" applyBorder="1" applyAlignment="1">
      <alignment horizontal="right" vertical="center"/>
      <protection/>
    </xf>
    <xf numFmtId="0" fontId="23" fillId="0" borderId="105" xfId="62" applyNumberFormat="1" applyFont="1" applyFill="1" applyBorder="1" applyAlignment="1">
      <alignment horizontal="right" vertical="center"/>
      <protection/>
    </xf>
    <xf numFmtId="0" fontId="23" fillId="0" borderId="0" xfId="62" applyNumberFormat="1" applyFont="1" applyFill="1" applyAlignment="1">
      <alignment/>
      <protection/>
    </xf>
    <xf numFmtId="3" fontId="23" fillId="25" borderId="44" xfId="62" applyNumberFormat="1" applyFont="1" applyFill="1" applyBorder="1" applyAlignment="1">
      <alignment horizontal="right" vertical="center"/>
      <protection/>
    </xf>
    <xf numFmtId="3" fontId="23" fillId="25" borderId="112" xfId="62" applyNumberFormat="1" applyFont="1" applyFill="1" applyBorder="1" applyAlignment="1">
      <alignment horizontal="right" vertical="center"/>
      <protection/>
    </xf>
    <xf numFmtId="0" fontId="23" fillId="25" borderId="113" xfId="62" applyNumberFormat="1" applyFont="1" applyFill="1" applyBorder="1" applyAlignment="1">
      <alignment horizontal="right" vertical="center"/>
      <protection/>
    </xf>
    <xf numFmtId="3" fontId="23" fillId="25" borderId="55" xfId="62" applyNumberFormat="1" applyFont="1" applyFill="1" applyBorder="1" applyAlignment="1">
      <alignment horizontal="right" vertical="center"/>
      <protection/>
    </xf>
    <xf numFmtId="3" fontId="23" fillId="25" borderId="113" xfId="62" applyNumberFormat="1" applyFont="1" applyFill="1" applyBorder="1" applyAlignment="1">
      <alignment horizontal="right" vertical="center"/>
      <protection/>
    </xf>
    <xf numFmtId="3" fontId="23" fillId="25" borderId="88" xfId="62" applyNumberFormat="1" applyFont="1" applyFill="1" applyBorder="1" applyAlignment="1">
      <alignment horizontal="right" vertical="center"/>
      <protection/>
    </xf>
    <xf numFmtId="3" fontId="23" fillId="0" borderId="111" xfId="62" applyNumberFormat="1" applyFont="1" applyFill="1" applyBorder="1" applyAlignment="1">
      <alignment horizontal="right" vertical="center"/>
      <protection/>
    </xf>
    <xf numFmtId="0" fontId="23" fillId="25" borderId="105" xfId="62" applyNumberFormat="1" applyFont="1" applyFill="1" applyBorder="1" applyAlignment="1">
      <alignment horizontal="right" vertical="center"/>
      <protection/>
    </xf>
    <xf numFmtId="0" fontId="23" fillId="25" borderId="0" xfId="62" applyNumberFormat="1" applyFont="1" applyFill="1" applyAlignment="1">
      <alignment/>
      <protection/>
    </xf>
    <xf numFmtId="3" fontId="23" fillId="0" borderId="41" xfId="62" applyNumberFormat="1" applyFont="1" applyBorder="1" applyAlignment="1">
      <alignment horizontal="right" vertical="center"/>
      <protection/>
    </xf>
    <xf numFmtId="0" fontId="23" fillId="0" borderId="113" xfId="62" applyNumberFormat="1" applyFont="1" applyBorder="1" applyAlignment="1">
      <alignment horizontal="right" vertical="center"/>
      <protection/>
    </xf>
    <xf numFmtId="3" fontId="23" fillId="0" borderId="113" xfId="62" applyNumberFormat="1" applyFont="1" applyFill="1" applyBorder="1" applyAlignment="1">
      <alignment horizontal="right" vertical="center"/>
      <protection/>
    </xf>
    <xf numFmtId="3" fontId="23" fillId="0" borderId="88" xfId="62" applyNumberFormat="1" applyFont="1" applyFill="1" applyBorder="1" applyAlignment="1">
      <alignment horizontal="right" vertical="center"/>
      <protection/>
    </xf>
    <xf numFmtId="3" fontId="23" fillId="25" borderId="114" xfId="62" applyNumberFormat="1" applyFont="1" applyFill="1" applyBorder="1" applyAlignment="1">
      <alignment horizontal="right" vertical="center"/>
      <protection/>
    </xf>
    <xf numFmtId="3" fontId="23" fillId="25" borderId="115" xfId="62" applyNumberFormat="1" applyFont="1" applyFill="1" applyBorder="1" applyAlignment="1">
      <alignment horizontal="right" vertical="center"/>
      <protection/>
    </xf>
    <xf numFmtId="0" fontId="23" fillId="25" borderId="116" xfId="62" applyNumberFormat="1" applyFont="1" applyFill="1" applyBorder="1" applyAlignment="1">
      <alignment horizontal="right" vertical="center"/>
      <protection/>
    </xf>
    <xf numFmtId="3" fontId="23" fillId="25" borderId="117" xfId="62" applyNumberFormat="1" applyFont="1" applyFill="1" applyBorder="1" applyAlignment="1">
      <alignment horizontal="right" vertical="center"/>
      <protection/>
    </xf>
    <xf numFmtId="0" fontId="23" fillId="0" borderId="118" xfId="62" applyNumberFormat="1" applyFont="1" applyBorder="1" applyAlignment="1">
      <alignment horizontal="right" vertical="center"/>
      <protection/>
    </xf>
    <xf numFmtId="3" fontId="23" fillId="0" borderId="119" xfId="62" applyNumberFormat="1" applyFont="1" applyFill="1" applyBorder="1" applyAlignment="1">
      <alignment horizontal="right" vertical="center"/>
      <protection/>
    </xf>
    <xf numFmtId="0" fontId="23" fillId="0" borderId="83" xfId="62" applyNumberFormat="1" applyFont="1" applyFill="1" applyBorder="1" applyAlignment="1">
      <alignment horizontal="right" vertical="center"/>
      <protection/>
    </xf>
    <xf numFmtId="3" fontId="23" fillId="0" borderId="57" xfId="62" applyNumberFormat="1" applyFont="1" applyBorder="1" applyAlignment="1">
      <alignment horizontal="right" vertical="center"/>
      <protection/>
    </xf>
    <xf numFmtId="3" fontId="23" fillId="0" borderId="38" xfId="62" applyNumberFormat="1" applyFont="1" applyFill="1" applyBorder="1" applyAlignment="1">
      <alignment horizontal="right" vertical="center"/>
      <protection/>
    </xf>
    <xf numFmtId="3" fontId="23" fillId="0" borderId="120" xfId="62" applyNumberFormat="1" applyFont="1" applyFill="1" applyBorder="1" applyAlignment="1">
      <alignment horizontal="right" vertical="center"/>
      <protection/>
    </xf>
    <xf numFmtId="0" fontId="23" fillId="0" borderId="77" xfId="62" applyNumberFormat="1" applyFont="1" applyFill="1" applyBorder="1" applyAlignment="1">
      <alignment horizontal="right" vertical="center"/>
      <protection/>
    </xf>
    <xf numFmtId="3" fontId="23" fillId="0" borderId="105" xfId="62" applyNumberFormat="1" applyFont="1" applyFill="1" applyBorder="1" applyAlignment="1">
      <alignment horizontal="right" vertical="center"/>
      <protection/>
    </xf>
    <xf numFmtId="3" fontId="23" fillId="25" borderId="121" xfId="62" applyNumberFormat="1" applyFont="1" applyFill="1" applyBorder="1" applyAlignment="1">
      <alignment horizontal="right" vertical="center"/>
      <protection/>
    </xf>
    <xf numFmtId="3" fontId="23" fillId="25" borderId="122" xfId="62" applyNumberFormat="1" applyFont="1" applyFill="1" applyBorder="1" applyAlignment="1">
      <alignment horizontal="right" vertical="center"/>
      <protection/>
    </xf>
    <xf numFmtId="0" fontId="23" fillId="25" borderId="123" xfId="62" applyNumberFormat="1" applyFont="1" applyFill="1" applyBorder="1" applyAlignment="1">
      <alignment horizontal="right" vertical="center"/>
      <protection/>
    </xf>
    <xf numFmtId="3" fontId="23" fillId="25" borderId="56" xfId="62" applyNumberFormat="1" applyFont="1" applyFill="1" applyBorder="1" applyAlignment="1">
      <alignment horizontal="right" vertical="center"/>
      <protection/>
    </xf>
    <xf numFmtId="3" fontId="23" fillId="25" borderId="124" xfId="62" applyNumberFormat="1" applyFont="1" applyFill="1" applyBorder="1" applyAlignment="1">
      <alignment horizontal="right" vertical="center"/>
      <protection/>
    </xf>
    <xf numFmtId="3" fontId="23" fillId="25" borderId="125" xfId="62" applyNumberFormat="1" applyFont="1" applyFill="1" applyBorder="1" applyAlignment="1">
      <alignment horizontal="right" vertical="center"/>
      <protection/>
    </xf>
    <xf numFmtId="3" fontId="23" fillId="25" borderId="106" xfId="62" applyNumberFormat="1" applyFont="1" applyFill="1" applyBorder="1" applyAlignment="1">
      <alignment horizontal="right" vertical="center"/>
      <protection/>
    </xf>
    <xf numFmtId="3" fontId="23" fillId="0" borderId="114" xfId="62" applyNumberFormat="1" applyFont="1" applyBorder="1" applyAlignment="1">
      <alignment horizontal="right" vertical="center"/>
      <protection/>
    </xf>
    <xf numFmtId="0" fontId="23" fillId="0" borderId="126" xfId="62" applyNumberFormat="1" applyFont="1" applyBorder="1" applyAlignment="1">
      <alignment horizontal="right" vertical="center"/>
      <protection/>
    </xf>
    <xf numFmtId="3" fontId="23" fillId="0" borderId="126" xfId="62" applyNumberFormat="1" applyFont="1" applyFill="1" applyBorder="1" applyAlignment="1">
      <alignment horizontal="right" vertical="center"/>
      <protection/>
    </xf>
    <xf numFmtId="3" fontId="23" fillId="0" borderId="127" xfId="62" applyNumberFormat="1" applyFont="1" applyFill="1" applyBorder="1" applyAlignment="1">
      <alignment horizontal="right" vertical="center"/>
      <protection/>
    </xf>
    <xf numFmtId="3" fontId="23" fillId="25" borderId="41" xfId="62" applyNumberFormat="1" applyFont="1" applyFill="1" applyBorder="1" applyAlignment="1">
      <alignment horizontal="right" vertical="center"/>
      <protection/>
    </xf>
    <xf numFmtId="0" fontId="23" fillId="25" borderId="128" xfId="62" applyNumberFormat="1" applyFont="1" applyFill="1" applyBorder="1" applyAlignment="1">
      <alignment horizontal="right" vertical="center"/>
      <protection/>
    </xf>
    <xf numFmtId="3" fontId="23" fillId="25" borderId="57" xfId="62" applyNumberFormat="1" applyFont="1" applyFill="1" applyBorder="1" applyAlignment="1">
      <alignment horizontal="right" vertical="center"/>
      <protection/>
    </xf>
    <xf numFmtId="3" fontId="23" fillId="25" borderId="128" xfId="62" applyNumberFormat="1" applyFont="1" applyFill="1" applyBorder="1" applyAlignment="1">
      <alignment horizontal="right" vertical="center"/>
      <protection/>
    </xf>
    <xf numFmtId="3" fontId="23" fillId="25" borderId="111" xfId="62" applyNumberFormat="1" applyFont="1" applyFill="1" applyBorder="1" applyAlignment="1">
      <alignment horizontal="right" vertical="center"/>
      <protection/>
    </xf>
    <xf numFmtId="3" fontId="23" fillId="25" borderId="105" xfId="62" applyNumberFormat="1" applyFont="1" applyFill="1" applyBorder="1" applyAlignment="1">
      <alignment horizontal="right" vertical="center"/>
      <protection/>
    </xf>
    <xf numFmtId="0" fontId="23" fillId="25" borderId="129" xfId="62" applyNumberFormat="1" applyFont="1" applyFill="1" applyBorder="1" applyAlignment="1">
      <alignment horizontal="right" vertical="center"/>
      <protection/>
    </xf>
    <xf numFmtId="3" fontId="23" fillId="25" borderId="83" xfId="62" applyNumberFormat="1" applyFont="1" applyFill="1" applyBorder="1" applyAlignment="1">
      <alignment horizontal="right" vertical="center"/>
      <protection/>
    </xf>
    <xf numFmtId="3" fontId="23" fillId="25" borderId="86" xfId="62" applyNumberFormat="1" applyFont="1" applyFill="1" applyBorder="1" applyAlignment="1">
      <alignment horizontal="right" vertical="center"/>
      <protection/>
    </xf>
    <xf numFmtId="3" fontId="23" fillId="25" borderId="43" xfId="62" applyNumberFormat="1" applyFont="1" applyFill="1" applyBorder="1" applyAlignment="1">
      <alignment horizontal="right" vertical="center"/>
      <protection/>
    </xf>
    <xf numFmtId="3" fontId="23" fillId="25" borderId="23" xfId="62" applyNumberFormat="1" applyFont="1" applyFill="1" applyBorder="1" applyAlignment="1">
      <alignment horizontal="right" vertical="center"/>
      <protection/>
    </xf>
    <xf numFmtId="3" fontId="23" fillId="0" borderId="130" xfId="62" applyNumberFormat="1" applyFont="1" applyFill="1" applyBorder="1" applyAlignment="1">
      <alignment horizontal="right" vertical="center"/>
      <protection/>
    </xf>
    <xf numFmtId="3" fontId="23" fillId="0" borderId="23" xfId="62" applyNumberFormat="1" applyFont="1" applyFill="1" applyBorder="1" applyAlignment="1">
      <alignment horizontal="right" vertical="center"/>
      <protection/>
    </xf>
    <xf numFmtId="0" fontId="23" fillId="25" borderId="68" xfId="62" applyNumberFormat="1" applyFont="1" applyFill="1" applyBorder="1" applyAlignment="1">
      <alignment horizontal="right" vertical="center"/>
      <protection/>
    </xf>
    <xf numFmtId="3" fontId="23" fillId="25" borderId="68" xfId="62" applyNumberFormat="1" applyFont="1" applyFill="1" applyBorder="1" applyAlignment="1">
      <alignment horizontal="right" vertical="center"/>
      <protection/>
    </xf>
    <xf numFmtId="3" fontId="23" fillId="25" borderId="131" xfId="62" applyNumberFormat="1" applyFont="1" applyFill="1" applyBorder="1" applyAlignment="1">
      <alignment horizontal="right" vertical="center"/>
      <protection/>
    </xf>
    <xf numFmtId="0" fontId="23" fillId="25" borderId="59" xfId="62" applyNumberFormat="1" applyFont="1" applyFill="1" applyBorder="1" applyAlignment="1">
      <alignment horizontal="right" vertical="center"/>
      <protection/>
    </xf>
    <xf numFmtId="3" fontId="23" fillId="25" borderId="59" xfId="62" applyNumberFormat="1" applyFont="1" applyFill="1" applyBorder="1" applyAlignment="1">
      <alignment horizontal="right" vertical="center"/>
      <protection/>
    </xf>
    <xf numFmtId="3" fontId="23" fillId="25" borderId="132" xfId="62" applyNumberFormat="1" applyFont="1" applyFill="1" applyBorder="1" applyAlignment="1">
      <alignment horizontal="right" vertical="center"/>
      <protection/>
    </xf>
    <xf numFmtId="0" fontId="23" fillId="0" borderId="59" xfId="62" applyNumberFormat="1" applyFont="1" applyBorder="1" applyAlignment="1">
      <alignment horizontal="right" vertical="center"/>
      <protection/>
    </xf>
    <xf numFmtId="3" fontId="23" fillId="0" borderId="59" xfId="62" applyNumberFormat="1" applyFont="1" applyFill="1" applyBorder="1" applyAlignment="1">
      <alignment horizontal="right" vertical="center"/>
      <protection/>
    </xf>
    <xf numFmtId="3" fontId="23" fillId="0" borderId="55" xfId="62" applyNumberFormat="1" applyFont="1" applyFill="1" applyBorder="1" applyAlignment="1">
      <alignment horizontal="right" vertical="center"/>
      <protection/>
    </xf>
    <xf numFmtId="3" fontId="23" fillId="0" borderId="132" xfId="62" applyNumberFormat="1" applyFont="1" applyFill="1" applyBorder="1" applyAlignment="1">
      <alignment horizontal="right" vertical="center"/>
      <protection/>
    </xf>
    <xf numFmtId="185" fontId="23" fillId="0" borderId="0" xfId="62" applyNumberFormat="1" applyFont="1" applyFill="1" applyAlignment="1">
      <alignment/>
      <protection/>
    </xf>
    <xf numFmtId="0" fontId="23" fillId="25" borderId="55" xfId="62" applyNumberFormat="1" applyFont="1" applyFill="1" applyBorder="1" applyAlignment="1">
      <alignment horizontal="right" vertical="center"/>
      <protection/>
    </xf>
    <xf numFmtId="3" fontId="23" fillId="25" borderId="11" xfId="62" applyNumberFormat="1" applyFont="1" applyFill="1" applyBorder="1" applyAlignment="1">
      <alignment horizontal="right" vertical="center"/>
      <protection/>
    </xf>
    <xf numFmtId="0" fontId="23" fillId="25" borderId="14" xfId="62" applyNumberFormat="1" applyFont="1" applyFill="1" applyBorder="1" applyAlignment="1">
      <alignment horizontal="right" vertical="center"/>
      <protection/>
    </xf>
    <xf numFmtId="3" fontId="23" fillId="25" borderId="14" xfId="62" applyNumberFormat="1" applyFont="1" applyFill="1" applyBorder="1" applyAlignment="1">
      <alignment horizontal="right" vertical="center"/>
      <protection/>
    </xf>
    <xf numFmtId="3" fontId="23" fillId="25" borderId="133" xfId="62" applyNumberFormat="1" applyFont="1" applyFill="1" applyBorder="1" applyAlignment="1">
      <alignment horizontal="right" vertical="center"/>
      <protection/>
    </xf>
    <xf numFmtId="3" fontId="23" fillId="25" borderId="134" xfId="62" applyNumberFormat="1" applyFont="1" applyFill="1" applyBorder="1" applyAlignment="1">
      <alignment horizontal="right" vertical="center"/>
      <protection/>
    </xf>
    <xf numFmtId="0" fontId="23" fillId="25" borderId="135" xfId="62" applyNumberFormat="1" applyFont="1" applyFill="1" applyBorder="1" applyAlignment="1">
      <alignment horizontal="right" vertical="center"/>
      <protection/>
    </xf>
    <xf numFmtId="3" fontId="23" fillId="25" borderId="136" xfId="62" applyNumberFormat="1" applyFont="1" applyFill="1" applyBorder="1" applyAlignment="1">
      <alignment horizontal="right" vertical="center"/>
      <protection/>
    </xf>
    <xf numFmtId="3" fontId="23" fillId="25" borderId="135" xfId="62" applyNumberFormat="1" applyFont="1" applyFill="1" applyBorder="1" applyAlignment="1">
      <alignment horizontal="right" vertical="center"/>
      <protection/>
    </xf>
    <xf numFmtId="3" fontId="23" fillId="25" borderId="137" xfId="62" applyNumberFormat="1" applyFont="1" applyFill="1" applyBorder="1" applyAlignment="1">
      <alignment horizontal="right" vertical="center"/>
      <protection/>
    </xf>
    <xf numFmtId="3" fontId="23" fillId="25" borderId="138" xfId="62" applyNumberFormat="1" applyFont="1" applyFill="1" applyBorder="1" applyAlignment="1">
      <alignment horizontal="right" vertical="center"/>
      <protection/>
    </xf>
    <xf numFmtId="0" fontId="23" fillId="0" borderId="139" xfId="62" applyNumberFormat="1" applyFont="1" applyBorder="1" applyAlignment="1">
      <alignment horizontal="right" vertical="center"/>
      <protection/>
    </xf>
    <xf numFmtId="3" fontId="23" fillId="0" borderId="86" xfId="62" applyNumberFormat="1" applyFont="1" applyFill="1" applyBorder="1" applyAlignment="1">
      <alignment horizontal="right" vertical="center"/>
      <protection/>
    </xf>
    <xf numFmtId="0" fontId="23" fillId="0" borderId="84" xfId="62" applyNumberFormat="1" applyFont="1" applyBorder="1" applyAlignment="1">
      <alignment horizontal="right" vertical="center"/>
      <protection/>
    </xf>
    <xf numFmtId="3" fontId="23" fillId="0" borderId="90" xfId="62" applyNumberFormat="1" applyFont="1" applyBorder="1" applyAlignment="1">
      <alignment horizontal="right" vertical="center"/>
      <protection/>
    </xf>
    <xf numFmtId="3" fontId="23" fillId="25" borderId="87" xfId="62" applyNumberFormat="1" applyFont="1" applyFill="1" applyBorder="1" applyAlignment="1">
      <alignment horizontal="right" vertical="center"/>
      <protection/>
    </xf>
    <xf numFmtId="3" fontId="23" fillId="25" borderId="90" xfId="62" applyNumberFormat="1" applyFont="1" applyFill="1" applyBorder="1" applyAlignment="1">
      <alignment horizontal="right" vertical="center"/>
      <protection/>
    </xf>
    <xf numFmtId="0" fontId="23" fillId="25" borderId="87" xfId="62" applyNumberFormat="1" applyFont="1" applyFill="1" applyBorder="1" applyAlignment="1">
      <alignment horizontal="right" vertical="center"/>
      <protection/>
    </xf>
    <xf numFmtId="3" fontId="23" fillId="25" borderId="85" xfId="62" applyNumberFormat="1" applyFont="1" applyFill="1" applyBorder="1" applyAlignment="1">
      <alignment horizontal="right" vertical="center"/>
      <protection/>
    </xf>
    <xf numFmtId="3" fontId="23" fillId="0" borderId="140" xfId="62" applyNumberFormat="1" applyFont="1" applyBorder="1" applyAlignment="1">
      <alignment horizontal="right" vertical="center"/>
      <protection/>
    </xf>
    <xf numFmtId="0" fontId="23" fillId="0" borderId="141" xfId="62" applyNumberFormat="1" applyFont="1" applyBorder="1" applyAlignment="1">
      <alignment horizontal="right" vertical="center"/>
      <protection/>
    </xf>
    <xf numFmtId="3" fontId="23" fillId="0" borderId="142" xfId="62" applyNumberFormat="1" applyFont="1" applyBorder="1" applyAlignment="1">
      <alignment horizontal="right" vertical="center"/>
      <protection/>
    </xf>
    <xf numFmtId="3" fontId="23" fillId="0" borderId="141" xfId="62" applyNumberFormat="1" applyFont="1" applyBorder="1" applyAlignment="1">
      <alignment horizontal="right" vertical="center"/>
      <protection/>
    </xf>
    <xf numFmtId="182" fontId="23" fillId="0" borderId="23" xfId="62" applyNumberFormat="1" applyFont="1" applyBorder="1" applyAlignment="1">
      <alignment horizontal="right" vertical="center"/>
      <protection/>
    </xf>
    <xf numFmtId="0" fontId="25" fillId="0" borderId="0" xfId="62" applyNumberFormat="1" applyFont="1" applyBorder="1">
      <alignment/>
      <protection/>
    </xf>
    <xf numFmtId="3" fontId="25" fillId="0" borderId="0" xfId="62" applyNumberFormat="1" applyFont="1" applyBorder="1" applyAlignment="1">
      <alignment/>
      <protection/>
    </xf>
    <xf numFmtId="0" fontId="25" fillId="26" borderId="0" xfId="62" applyNumberFormat="1" applyFont="1" applyFill="1" applyAlignment="1">
      <alignment/>
      <protection/>
    </xf>
    <xf numFmtId="3" fontId="25" fillId="0" borderId="0" xfId="62" applyNumberFormat="1" applyFont="1" applyFill="1" applyBorder="1" applyAlignment="1">
      <alignment/>
      <protection/>
    </xf>
    <xf numFmtId="181" fontId="25" fillId="24" borderId="55" xfId="62" applyNumberFormat="1" applyFont="1" applyFill="1" applyBorder="1" applyAlignment="1">
      <alignment horizontal="right" vertical="center"/>
      <protection/>
    </xf>
    <xf numFmtId="181" fontId="25" fillId="24" borderId="114" xfId="62" applyNumberFormat="1" applyFont="1" applyFill="1" applyBorder="1" applyAlignment="1">
      <alignment horizontal="right" vertical="center"/>
      <protection/>
    </xf>
    <xf numFmtId="181" fontId="25" fillId="24" borderId="115" xfId="62" applyNumberFormat="1" applyFont="1" applyFill="1" applyBorder="1" applyAlignment="1">
      <alignment horizontal="right" vertical="center"/>
      <protection/>
    </xf>
    <xf numFmtId="181" fontId="25" fillId="24" borderId="41" xfId="62" applyNumberFormat="1" applyFont="1" applyFill="1" applyBorder="1" applyAlignment="1">
      <alignment horizontal="right" vertical="center"/>
      <protection/>
    </xf>
    <xf numFmtId="181" fontId="25" fillId="24" borderId="122" xfId="62" applyNumberFormat="1" applyFont="1" applyFill="1" applyBorder="1" applyAlignment="1">
      <alignment horizontal="right" vertical="center"/>
      <protection/>
    </xf>
    <xf numFmtId="181" fontId="25" fillId="0" borderId="0" xfId="62" applyNumberFormat="1" applyFont="1" applyFill="1" applyBorder="1" applyAlignment="1">
      <alignment/>
      <protection/>
    </xf>
    <xf numFmtId="0" fontId="35" fillId="0" borderId="0" xfId="62" applyFont="1" applyFill="1" applyAlignment="1">
      <alignment vertical="center"/>
      <protection/>
    </xf>
    <xf numFmtId="0" fontId="24" fillId="0" borderId="0" xfId="62" applyNumberFormat="1" applyFont="1" applyFill="1" applyAlignment="1">
      <alignment/>
      <protection/>
    </xf>
    <xf numFmtId="0" fontId="25" fillId="0" borderId="0" xfId="62" applyNumberFormat="1" applyFont="1" applyFill="1" applyProtection="1">
      <alignment/>
      <protection locked="0"/>
    </xf>
    <xf numFmtId="0" fontId="25" fillId="0" borderId="0" xfId="62" applyNumberFormat="1" applyFont="1" applyFill="1" applyBorder="1" applyProtection="1">
      <alignment/>
      <protection locked="0"/>
    </xf>
    <xf numFmtId="178" fontId="25" fillId="24" borderId="112" xfId="62" applyNumberFormat="1" applyFont="1" applyFill="1" applyBorder="1" applyAlignment="1">
      <alignment horizontal="right" vertical="center"/>
      <protection/>
    </xf>
    <xf numFmtId="178" fontId="25" fillId="24" borderId="143" xfId="62" applyNumberFormat="1" applyFont="1" applyFill="1" applyBorder="1" applyAlignment="1">
      <alignment horizontal="right" vertical="center"/>
      <protection/>
    </xf>
    <xf numFmtId="178" fontId="25" fillId="24" borderId="111" xfId="62" applyNumberFormat="1" applyFont="1" applyFill="1" applyBorder="1" applyAlignment="1">
      <alignment horizontal="right" vertical="center"/>
      <protection/>
    </xf>
    <xf numFmtId="178" fontId="25" fillId="24" borderId="125" xfId="62" applyNumberFormat="1" applyFont="1" applyFill="1" applyBorder="1" applyAlignment="1">
      <alignment horizontal="right" vertical="center"/>
      <protection/>
    </xf>
    <xf numFmtId="178" fontId="25" fillId="24" borderId="127" xfId="62" applyNumberFormat="1" applyFont="1" applyFill="1" applyBorder="1" applyAlignment="1">
      <alignment horizontal="right" vertical="center"/>
      <protection/>
    </xf>
    <xf numFmtId="178" fontId="25" fillId="24" borderId="96" xfId="62" applyNumberFormat="1" applyFont="1" applyFill="1" applyBorder="1" applyAlignment="1">
      <alignment horizontal="right" vertical="center"/>
      <protection/>
    </xf>
    <xf numFmtId="178" fontId="25" fillId="24" borderId="57" xfId="62" applyNumberFormat="1" applyFont="1" applyFill="1" applyBorder="1" applyAlignment="1">
      <alignment horizontal="right" vertical="center"/>
      <protection/>
    </xf>
    <xf numFmtId="178" fontId="25" fillId="24" borderId="55" xfId="62" applyNumberFormat="1" applyFont="1" applyFill="1" applyBorder="1" applyAlignment="1">
      <alignment horizontal="right" vertical="center"/>
      <protection/>
    </xf>
    <xf numFmtId="178" fontId="25" fillId="24" borderId="137" xfId="62" applyNumberFormat="1" applyFont="1" applyFill="1" applyBorder="1" applyAlignment="1">
      <alignment horizontal="right" vertical="center"/>
      <protection/>
    </xf>
    <xf numFmtId="178" fontId="25" fillId="24" borderId="90" xfId="62" applyNumberFormat="1" applyFont="1" applyFill="1" applyBorder="1" applyAlignment="1">
      <alignment horizontal="right" vertical="center"/>
      <protection/>
    </xf>
    <xf numFmtId="181" fontId="25" fillId="24" borderId="57" xfId="62" applyNumberFormat="1" applyFont="1" applyFill="1" applyBorder="1" applyAlignment="1">
      <alignment horizontal="right" vertical="center"/>
      <protection/>
    </xf>
    <xf numFmtId="181" fontId="25" fillId="24" borderId="134" xfId="62" applyNumberFormat="1" applyFont="1" applyFill="1" applyBorder="1" applyAlignment="1">
      <alignment horizontal="right" vertical="center"/>
      <protection/>
    </xf>
    <xf numFmtId="181" fontId="25" fillId="24" borderId="96" xfId="62" applyNumberFormat="1" applyFont="1" applyFill="1" applyBorder="1" applyAlignment="1">
      <alignment horizontal="right" vertical="center"/>
      <protection/>
    </xf>
    <xf numFmtId="179" fontId="25" fillId="24" borderId="28" xfId="62" applyNumberFormat="1" applyFont="1" applyFill="1" applyBorder="1" applyAlignment="1">
      <alignment horizontal="right" vertical="center"/>
      <protection/>
    </xf>
    <xf numFmtId="179" fontId="25" fillId="24" borderId="58" xfId="62" applyNumberFormat="1" applyFont="1" applyFill="1" applyBorder="1" applyAlignment="1">
      <alignment horizontal="right" vertical="center"/>
      <protection/>
    </xf>
    <xf numFmtId="179" fontId="25" fillId="24" borderId="62" xfId="62" applyNumberFormat="1" applyFont="1" applyFill="1" applyBorder="1" applyAlignment="1">
      <alignment horizontal="right" vertical="center"/>
      <protection/>
    </xf>
    <xf numFmtId="179" fontId="25" fillId="24" borderId="144" xfId="62" applyNumberFormat="1" applyFont="1" applyFill="1" applyBorder="1" applyAlignment="1">
      <alignment horizontal="right" vertical="center"/>
      <protection/>
    </xf>
    <xf numFmtId="179" fontId="25" fillId="24" borderId="145" xfId="62" applyNumberFormat="1" applyFont="1" applyFill="1" applyBorder="1" applyAlignment="1">
      <alignment horizontal="right" vertical="center"/>
      <protection/>
    </xf>
    <xf numFmtId="185" fontId="25" fillId="24" borderId="111" xfId="62" applyNumberFormat="1" applyFont="1" applyFill="1" applyBorder="1" applyAlignment="1">
      <alignment horizontal="right" vertical="center"/>
      <protection/>
    </xf>
    <xf numFmtId="185" fontId="25" fillId="24" borderId="127" xfId="62" applyNumberFormat="1" applyFont="1" applyFill="1" applyBorder="1" applyAlignment="1">
      <alignment horizontal="right" vertical="center"/>
      <protection/>
    </xf>
    <xf numFmtId="185" fontId="25" fillId="24" borderId="120" xfId="62" applyNumberFormat="1" applyFont="1" applyFill="1" applyBorder="1" applyAlignment="1">
      <alignment horizontal="right" vertical="center"/>
      <protection/>
    </xf>
    <xf numFmtId="185" fontId="25" fillId="24" borderId="125" xfId="62" applyNumberFormat="1" applyFont="1" applyFill="1" applyBorder="1" applyAlignment="1">
      <alignment horizontal="right" vertical="center"/>
      <protection/>
    </xf>
    <xf numFmtId="185" fontId="25" fillId="24" borderId="146" xfId="62" applyNumberFormat="1" applyFont="1" applyFill="1" applyBorder="1" applyAlignment="1">
      <alignment horizontal="right" vertical="center"/>
      <protection/>
    </xf>
    <xf numFmtId="185" fontId="25" fillId="24" borderId="147" xfId="62" applyNumberFormat="1" applyFont="1" applyFill="1" applyBorder="1" applyAlignment="1">
      <alignment horizontal="right" vertical="center"/>
      <protection/>
    </xf>
    <xf numFmtId="185" fontId="25" fillId="24" borderId="148" xfId="62" applyNumberFormat="1" applyFont="1" applyFill="1" applyBorder="1" applyAlignment="1">
      <alignment horizontal="right" vertical="center"/>
      <protection/>
    </xf>
    <xf numFmtId="185" fontId="25" fillId="24" borderId="57" xfId="62" applyNumberFormat="1" applyFont="1" applyFill="1" applyBorder="1" applyAlignment="1">
      <alignment horizontal="right" vertical="center"/>
      <protection/>
    </xf>
    <xf numFmtId="185" fontId="25" fillId="24" borderId="19" xfId="62" applyNumberFormat="1" applyFont="1" applyFill="1" applyBorder="1" applyAlignment="1">
      <alignment horizontal="right" vertical="center"/>
      <protection/>
    </xf>
    <xf numFmtId="185" fontId="25" fillId="24" borderId="55" xfId="62" applyNumberFormat="1" applyFont="1" applyFill="1" applyBorder="1" applyAlignment="1">
      <alignment horizontal="right" vertical="center"/>
      <protection/>
    </xf>
    <xf numFmtId="185" fontId="25" fillId="24" borderId="60" xfId="62" applyNumberFormat="1" applyFont="1" applyFill="1" applyBorder="1" applyAlignment="1">
      <alignment horizontal="right" vertical="center"/>
      <protection/>
    </xf>
    <xf numFmtId="185" fontId="25" fillId="24" borderId="137" xfId="62" applyNumberFormat="1" applyFont="1" applyFill="1" applyBorder="1" applyAlignment="1">
      <alignment horizontal="right" vertical="center"/>
      <protection/>
    </xf>
    <xf numFmtId="185" fontId="25" fillId="24" borderId="91" xfId="62" applyNumberFormat="1" applyFont="1" applyFill="1" applyBorder="1" applyAlignment="1">
      <alignment horizontal="right" vertical="center"/>
      <protection/>
    </xf>
    <xf numFmtId="185" fontId="25" fillId="24" borderId="87" xfId="62" applyNumberFormat="1" applyFont="1" applyFill="1" applyBorder="1" applyAlignment="1">
      <alignment horizontal="right" vertical="center"/>
      <protection/>
    </xf>
    <xf numFmtId="185" fontId="25" fillId="24" borderId="149" xfId="62" applyNumberFormat="1" applyFont="1" applyFill="1" applyBorder="1" applyAlignment="1">
      <alignment horizontal="right" vertical="center"/>
      <protection/>
    </xf>
    <xf numFmtId="185" fontId="25" fillId="24" borderId="150" xfId="62" applyNumberFormat="1" applyFont="1" applyFill="1" applyBorder="1" applyAlignment="1">
      <alignment horizontal="right" vertical="center"/>
      <protection/>
    </xf>
    <xf numFmtId="185" fontId="25" fillId="24" borderId="151" xfId="62" applyNumberFormat="1" applyFont="1" applyFill="1" applyBorder="1" applyAlignment="1">
      <alignment horizontal="right" vertical="center"/>
      <protection/>
    </xf>
    <xf numFmtId="0" fontId="23" fillId="25" borderId="126" xfId="62" applyNumberFormat="1" applyFont="1" applyFill="1" applyBorder="1" applyAlignment="1">
      <alignment horizontal="right" vertical="center"/>
      <protection/>
    </xf>
    <xf numFmtId="3" fontId="23" fillId="25" borderId="126" xfId="62" applyNumberFormat="1" applyFont="1" applyFill="1" applyBorder="1" applyAlignment="1">
      <alignment horizontal="right" vertical="center"/>
      <protection/>
    </xf>
    <xf numFmtId="3" fontId="23" fillId="25" borderId="127" xfId="62" applyNumberFormat="1" applyFont="1" applyFill="1" applyBorder="1" applyAlignment="1">
      <alignment horizontal="right" vertical="center"/>
      <protection/>
    </xf>
    <xf numFmtId="3" fontId="23" fillId="0" borderId="130" xfId="62" applyNumberFormat="1" applyFont="1" applyBorder="1" applyAlignment="1">
      <alignment horizontal="right" vertical="center"/>
      <protection/>
    </xf>
    <xf numFmtId="3" fontId="23" fillId="0" borderId="125" xfId="62" applyNumberFormat="1" applyFont="1" applyFill="1" applyBorder="1" applyAlignment="1">
      <alignment horizontal="right" vertical="center"/>
      <protection/>
    </xf>
    <xf numFmtId="0" fontId="25" fillId="25" borderId="152" xfId="62" applyNumberFormat="1" applyFont="1" applyFill="1" applyBorder="1" applyAlignment="1">
      <alignment horizontal="center" vertical="center"/>
      <protection/>
    </xf>
    <xf numFmtId="0" fontId="23" fillId="0" borderId="128" xfId="62" applyNumberFormat="1" applyFont="1" applyBorder="1" applyAlignment="1">
      <alignment horizontal="right" vertical="center"/>
      <protection/>
    </xf>
    <xf numFmtId="3" fontId="23" fillId="0" borderId="153" xfId="62" applyNumberFormat="1" applyFont="1" applyBorder="1" applyAlignment="1">
      <alignment horizontal="right" vertical="center"/>
      <protection/>
    </xf>
    <xf numFmtId="179" fontId="25" fillId="24" borderId="154" xfId="62" applyNumberFormat="1" applyFont="1" applyFill="1" applyBorder="1" applyAlignment="1">
      <alignment horizontal="right" vertical="center"/>
      <protection/>
    </xf>
    <xf numFmtId="0" fontId="36" fillId="0" borderId="97" xfId="62" applyNumberFormat="1" applyFont="1" applyFill="1" applyBorder="1" applyAlignment="1">
      <alignment horizontal="center" vertical="center"/>
      <protection/>
    </xf>
    <xf numFmtId="0" fontId="24" fillId="0" borderId="97" xfId="62" applyNumberFormat="1" applyFont="1" applyBorder="1" applyAlignment="1" applyProtection="1">
      <alignment horizontal="center" vertical="center"/>
      <protection/>
    </xf>
    <xf numFmtId="49" fontId="24" fillId="0" borderId="99" xfId="62" applyNumberFormat="1" applyFont="1" applyBorder="1" applyAlignment="1" applyProtection="1">
      <alignment horizontal="center" vertical="center" wrapText="1"/>
      <protection/>
    </xf>
    <xf numFmtId="0" fontId="23" fillId="0" borderId="0" xfId="62" applyNumberFormat="1" applyFont="1" applyProtection="1">
      <alignment/>
      <protection/>
    </xf>
    <xf numFmtId="0" fontId="23" fillId="0" borderId="0" xfId="62" applyNumberFormat="1" applyFont="1" applyAlignment="1" applyProtection="1">
      <alignment/>
      <protection/>
    </xf>
    <xf numFmtId="0" fontId="37" fillId="0" borderId="0" xfId="62" applyNumberFormat="1" applyFont="1" applyAlignment="1" applyProtection="1">
      <alignment/>
      <protection/>
    </xf>
    <xf numFmtId="0" fontId="23" fillId="0" borderId="0" xfId="62" applyFont="1" applyProtection="1">
      <alignment/>
      <protection/>
    </xf>
    <xf numFmtId="0" fontId="23" fillId="25" borderId="0" xfId="62" applyNumberFormat="1" applyFont="1" applyFill="1" applyAlignment="1" applyProtection="1">
      <alignment/>
      <protection/>
    </xf>
    <xf numFmtId="0" fontId="23" fillId="0" borderId="0" xfId="62" applyNumberFormat="1" applyFont="1" applyBorder="1" applyProtection="1">
      <alignment/>
      <protection/>
    </xf>
    <xf numFmtId="0" fontId="23" fillId="0" borderId="0" xfId="62" applyNumberFormat="1" applyFont="1" applyAlignment="1" applyProtection="1">
      <alignment horizontal="right"/>
      <protection/>
    </xf>
    <xf numFmtId="0" fontId="23" fillId="0" borderId="0" xfId="62" applyNumberFormat="1" applyFont="1" applyFill="1" applyAlignment="1" applyProtection="1">
      <alignment/>
      <protection/>
    </xf>
    <xf numFmtId="0" fontId="23" fillId="0" borderId="83" xfId="62" applyNumberFormat="1" applyFont="1" applyBorder="1" applyAlignment="1">
      <alignment horizontal="center" vertical="center"/>
      <protection/>
    </xf>
    <xf numFmtId="0" fontId="23" fillId="0" borderId="155" xfId="62" applyNumberFormat="1" applyFont="1" applyFill="1" applyBorder="1" applyAlignment="1" applyProtection="1">
      <alignment horizontal="center" vertical="center"/>
      <protection/>
    </xf>
    <xf numFmtId="0" fontId="23" fillId="0" borderId="86" xfId="62" applyNumberFormat="1" applyFont="1" applyFill="1" applyBorder="1" applyAlignment="1" applyProtection="1">
      <alignment horizontal="center" vertical="center"/>
      <protection/>
    </xf>
    <xf numFmtId="0" fontId="24" fillId="0" borderId="84" xfId="62" applyNumberFormat="1" applyFont="1" applyFill="1" applyBorder="1" applyAlignment="1" applyProtection="1">
      <alignment horizontal="center" vertical="center"/>
      <protection/>
    </xf>
    <xf numFmtId="3" fontId="24" fillId="0" borderId="156" xfId="62" applyNumberFormat="1" applyFont="1" applyBorder="1" applyAlignment="1" applyProtection="1">
      <alignment horizontal="right" vertical="center"/>
      <protection/>
    </xf>
    <xf numFmtId="3" fontId="24" fillId="0" borderId="55" xfId="62" applyNumberFormat="1" applyFont="1" applyBorder="1" applyAlignment="1" applyProtection="1">
      <alignment horizontal="right" vertical="center"/>
      <protection/>
    </xf>
    <xf numFmtId="181" fontId="24" fillId="24" borderId="156" xfId="62" applyNumberFormat="1" applyFont="1" applyFill="1" applyBorder="1" applyAlignment="1" applyProtection="1">
      <alignment horizontal="right" vertical="center"/>
      <protection/>
    </xf>
    <xf numFmtId="3" fontId="24" fillId="24" borderId="90" xfId="62" applyNumberFormat="1" applyFont="1" applyFill="1" applyBorder="1" applyAlignment="1" applyProtection="1">
      <alignment horizontal="right" vertical="center"/>
      <protection/>
    </xf>
    <xf numFmtId="181" fontId="24" fillId="24" borderId="85" xfId="62" applyNumberFormat="1" applyFont="1" applyFill="1" applyBorder="1" applyAlignment="1" applyProtection="1">
      <alignment horizontal="right" vertical="center"/>
      <protection/>
    </xf>
    <xf numFmtId="3" fontId="24" fillId="0" borderId="85" xfId="62" applyNumberFormat="1" applyFont="1" applyBorder="1" applyAlignment="1" applyProtection="1">
      <alignment horizontal="right" vertical="center"/>
      <protection/>
    </xf>
    <xf numFmtId="2" fontId="24" fillId="24" borderId="85" xfId="62" applyNumberFormat="1" applyFont="1" applyFill="1" applyBorder="1" applyAlignment="1" applyProtection="1">
      <alignment horizontal="right" vertical="center"/>
      <protection/>
    </xf>
    <xf numFmtId="3" fontId="24" fillId="24" borderId="55" xfId="62" applyNumberFormat="1" applyFont="1" applyFill="1" applyBorder="1" applyAlignment="1" applyProtection="1">
      <alignment horizontal="right" vertical="center"/>
      <protection/>
    </xf>
    <xf numFmtId="3" fontId="24" fillId="0" borderId="55" xfId="62" applyNumberFormat="1" applyFont="1" applyFill="1" applyBorder="1" applyAlignment="1" applyProtection="1">
      <alignment horizontal="right" vertical="center"/>
      <protection/>
    </xf>
    <xf numFmtId="179" fontId="24" fillId="24" borderId="55" xfId="62" applyNumberFormat="1" applyFont="1" applyFill="1" applyBorder="1" applyAlignment="1" applyProtection="1">
      <alignment horizontal="right" vertical="center"/>
      <protection/>
    </xf>
    <xf numFmtId="179" fontId="24" fillId="24" borderId="85" xfId="62" applyNumberFormat="1" applyFont="1" applyFill="1" applyBorder="1" applyAlignment="1" applyProtection="1">
      <alignment horizontal="right" vertical="center"/>
      <protection/>
    </xf>
    <xf numFmtId="179" fontId="24" fillId="24" borderId="157" xfId="62" applyNumberFormat="1" applyFont="1" applyFill="1" applyBorder="1" applyAlignment="1" applyProtection="1">
      <alignment horizontal="right" vertical="center"/>
      <protection/>
    </xf>
    <xf numFmtId="0" fontId="24" fillId="0" borderId="84" xfId="62" applyNumberFormat="1" applyFont="1" applyBorder="1" applyAlignment="1" applyProtection="1">
      <alignment horizontal="right" vertical="center"/>
      <protection/>
    </xf>
    <xf numFmtId="178" fontId="24" fillId="24" borderId="90" xfId="62" applyNumberFormat="1" applyFont="1" applyFill="1" applyBorder="1" applyAlignment="1" applyProtection="1">
      <alignment horizontal="right" vertical="center"/>
      <protection/>
    </xf>
    <xf numFmtId="179" fontId="24" fillId="24" borderId="60" xfId="62" applyNumberFormat="1" applyFont="1" applyFill="1" applyBorder="1" applyAlignment="1" applyProtection="1">
      <alignment horizontal="right" vertical="center"/>
      <protection/>
    </xf>
    <xf numFmtId="3" fontId="24" fillId="0" borderId="87" xfId="62" applyNumberFormat="1" applyFont="1" applyFill="1" applyBorder="1" applyAlignment="1" applyProtection="1">
      <alignment horizontal="right" vertical="center"/>
      <protection/>
    </xf>
    <xf numFmtId="3" fontId="24" fillId="0" borderId="90" xfId="62" applyNumberFormat="1" applyFont="1" applyFill="1" applyBorder="1" applyAlignment="1" applyProtection="1">
      <alignment horizontal="right" vertical="center"/>
      <protection/>
    </xf>
    <xf numFmtId="0" fontId="24" fillId="0" borderId="90" xfId="62" applyNumberFormat="1" applyFont="1" applyFill="1" applyBorder="1" applyAlignment="1" applyProtection="1">
      <alignment horizontal="right" vertical="center"/>
      <protection/>
    </xf>
    <xf numFmtId="185" fontId="24" fillId="24" borderId="90" xfId="62" applyNumberFormat="1" applyFont="1" applyFill="1" applyBorder="1" applyAlignment="1" applyProtection="1">
      <alignment horizontal="right" vertical="center"/>
      <protection/>
    </xf>
    <xf numFmtId="3" fontId="24" fillId="0" borderId="86" xfId="62" applyNumberFormat="1" applyFont="1" applyFill="1" applyBorder="1" applyAlignment="1" applyProtection="1">
      <alignment horizontal="right" vertical="center"/>
      <protection/>
    </xf>
    <xf numFmtId="3" fontId="23" fillId="0" borderId="0" xfId="62" applyNumberFormat="1" applyFont="1" applyFill="1" applyAlignment="1" applyProtection="1">
      <alignment/>
      <protection/>
    </xf>
    <xf numFmtId="0" fontId="23" fillId="0" borderId="16" xfId="62" applyNumberFormat="1" applyFont="1" applyFill="1" applyBorder="1" applyAlignment="1" applyProtection="1">
      <alignment horizontal="center" vertical="center"/>
      <protection/>
    </xf>
    <xf numFmtId="0" fontId="23" fillId="0" borderId="92" xfId="62" applyNumberFormat="1" applyFont="1" applyFill="1" applyBorder="1" applyAlignment="1" applyProtection="1">
      <alignment horizontal="center" vertical="center"/>
      <protection/>
    </xf>
    <xf numFmtId="0" fontId="24" fillId="0" borderId="139" xfId="62" applyNumberFormat="1" applyFont="1" applyBorder="1" applyAlignment="1" applyProtection="1">
      <alignment horizontal="center" vertical="center"/>
      <protection/>
    </xf>
    <xf numFmtId="3" fontId="24" fillId="0" borderId="49" xfId="62" applyNumberFormat="1" applyFont="1" applyBorder="1" applyAlignment="1" applyProtection="1">
      <alignment horizontal="right" vertical="center"/>
      <protection/>
    </xf>
    <xf numFmtId="181" fontId="24" fillId="24" borderId="158" xfId="62" applyNumberFormat="1" applyFont="1" applyFill="1" applyBorder="1" applyAlignment="1" applyProtection="1">
      <alignment horizontal="right" vertical="center"/>
      <protection/>
    </xf>
    <xf numFmtId="3" fontId="24" fillId="24" borderId="88" xfId="62" applyNumberFormat="1" applyFont="1" applyFill="1" applyBorder="1" applyAlignment="1" applyProtection="1">
      <alignment horizontal="right" vertical="center"/>
      <protection/>
    </xf>
    <xf numFmtId="181" fontId="24" fillId="24" borderId="88" xfId="62" applyNumberFormat="1" applyFont="1" applyFill="1" applyBorder="1" applyAlignment="1" applyProtection="1">
      <alignment horizontal="right" vertical="center"/>
      <protection/>
    </xf>
    <xf numFmtId="3" fontId="24" fillId="0" borderId="44" xfId="62" applyNumberFormat="1" applyFont="1" applyBorder="1" applyAlignment="1" applyProtection="1">
      <alignment horizontal="right" vertical="center"/>
      <protection/>
    </xf>
    <xf numFmtId="2" fontId="24" fillId="24" borderId="159" xfId="62" applyNumberFormat="1" applyFont="1" applyFill="1" applyBorder="1" applyAlignment="1" applyProtection="1">
      <alignment horizontal="right" vertical="center"/>
      <protection/>
    </xf>
    <xf numFmtId="3" fontId="24" fillId="24" borderId="57" xfId="62" applyNumberFormat="1" applyFont="1" applyFill="1" applyBorder="1" applyAlignment="1" applyProtection="1">
      <alignment horizontal="right" vertical="center"/>
      <protection/>
    </xf>
    <xf numFmtId="3" fontId="24" fillId="0" borderId="11" xfId="62" applyNumberFormat="1" applyFont="1" applyBorder="1" applyAlignment="1" applyProtection="1">
      <alignment horizontal="right" vertical="center"/>
      <protection/>
    </xf>
    <xf numFmtId="3" fontId="24" fillId="0" borderId="11" xfId="62" applyNumberFormat="1" applyFont="1" applyFill="1" applyBorder="1" applyAlignment="1" applyProtection="1">
      <alignment horizontal="right" vertical="center"/>
      <protection/>
    </xf>
    <xf numFmtId="3" fontId="24" fillId="24" borderId="160" xfId="62" applyNumberFormat="1" applyFont="1" applyFill="1" applyBorder="1" applyAlignment="1" applyProtection="1">
      <alignment horizontal="right" vertical="center"/>
      <protection/>
    </xf>
    <xf numFmtId="179" fontId="24" fillId="24" borderId="160" xfId="62" applyNumberFormat="1" applyFont="1" applyFill="1" applyBorder="1" applyAlignment="1" applyProtection="1">
      <alignment horizontal="right" vertical="center"/>
      <protection/>
    </xf>
    <xf numFmtId="179" fontId="24" fillId="24" borderId="161" xfId="62" applyNumberFormat="1" applyFont="1" applyFill="1" applyBorder="1" applyAlignment="1" applyProtection="1">
      <alignment horizontal="right" vertical="center"/>
      <protection/>
    </xf>
    <xf numFmtId="179" fontId="24" fillId="24" borderId="162" xfId="62" applyNumberFormat="1" applyFont="1" applyFill="1" applyBorder="1" applyAlignment="1" applyProtection="1">
      <alignment horizontal="right" vertical="center"/>
      <protection/>
    </xf>
    <xf numFmtId="0" fontId="24" fillId="0" borderId="49" xfId="62" applyNumberFormat="1" applyFont="1" applyBorder="1" applyAlignment="1" applyProtection="1">
      <alignment horizontal="right" vertical="center"/>
      <protection/>
    </xf>
    <xf numFmtId="178" fontId="24" fillId="24" borderId="88" xfId="62" applyNumberFormat="1" applyFont="1" applyFill="1" applyBorder="1" applyAlignment="1" applyProtection="1">
      <alignment horizontal="right" vertical="center"/>
      <protection/>
    </xf>
    <xf numFmtId="181" fontId="24" fillId="24" borderId="44" xfId="62" applyNumberFormat="1" applyFont="1" applyFill="1" applyBorder="1" applyAlignment="1" applyProtection="1">
      <alignment horizontal="right" vertical="center"/>
      <protection/>
    </xf>
    <xf numFmtId="179" fontId="24" fillId="24" borderId="163" xfId="62" applyNumberFormat="1" applyFont="1" applyFill="1" applyBorder="1" applyAlignment="1" applyProtection="1">
      <alignment horizontal="right" vertical="center"/>
      <protection/>
    </xf>
    <xf numFmtId="3" fontId="24" fillId="0" borderId="93" xfId="62" applyNumberFormat="1" applyFont="1" applyFill="1" applyBorder="1" applyAlignment="1" applyProtection="1">
      <alignment horizontal="right" vertical="center"/>
      <protection/>
    </xf>
    <xf numFmtId="3" fontId="24" fillId="0" borderId="43" xfId="62" applyNumberFormat="1" applyFont="1" applyFill="1" applyBorder="1" applyAlignment="1" applyProtection="1">
      <alignment horizontal="right" vertical="center"/>
      <protection/>
    </xf>
    <xf numFmtId="0" fontId="24" fillId="0" borderId="47" xfId="62" applyNumberFormat="1" applyFont="1" applyFill="1" applyBorder="1" applyAlignment="1" applyProtection="1">
      <alignment horizontal="right" vertical="center"/>
      <protection/>
    </xf>
    <xf numFmtId="185" fontId="24" fillId="24" borderId="47" xfId="62" applyNumberFormat="1" applyFont="1" applyFill="1" applyBorder="1" applyAlignment="1" applyProtection="1">
      <alignment horizontal="right" vertical="center"/>
      <protection/>
    </xf>
    <xf numFmtId="3" fontId="24" fillId="0" borderId="83" xfId="62" applyNumberFormat="1" applyFont="1" applyFill="1" applyBorder="1" applyAlignment="1" applyProtection="1">
      <alignment horizontal="right" vertical="center"/>
      <protection/>
    </xf>
    <xf numFmtId="0" fontId="23" fillId="25" borderId="20" xfId="62" applyNumberFormat="1" applyFont="1" applyFill="1" applyBorder="1" applyAlignment="1" applyProtection="1">
      <alignment horizontal="center" vertical="center"/>
      <protection/>
    </xf>
    <xf numFmtId="0" fontId="23" fillId="25" borderId="77" xfId="62" applyNumberFormat="1" applyFont="1" applyFill="1" applyBorder="1" applyAlignment="1" applyProtection="1">
      <alignment horizontal="center" vertical="center"/>
      <protection/>
    </xf>
    <xf numFmtId="0" fontId="24" fillId="0" borderId="95" xfId="62" applyNumberFormat="1" applyFont="1" applyBorder="1" applyAlignment="1" applyProtection="1">
      <alignment horizontal="center" vertical="center"/>
      <protection/>
    </xf>
    <xf numFmtId="3" fontId="24" fillId="0" borderId="78" xfId="62" applyNumberFormat="1" applyFont="1" applyBorder="1" applyAlignment="1" applyProtection="1">
      <alignment horizontal="right" vertical="center"/>
      <protection/>
    </xf>
    <xf numFmtId="3" fontId="24" fillId="0" borderId="18" xfId="62" applyNumberFormat="1" applyFont="1" applyBorder="1" applyAlignment="1" applyProtection="1">
      <alignment horizontal="right" vertical="center"/>
      <protection/>
    </xf>
    <xf numFmtId="181" fontId="24" fillId="24" borderId="78" xfId="62" applyNumberFormat="1" applyFont="1" applyFill="1" applyBorder="1" applyAlignment="1" applyProtection="1">
      <alignment horizontal="right" vertical="center"/>
      <protection/>
    </xf>
    <xf numFmtId="3" fontId="24" fillId="24" borderId="79" xfId="62" applyNumberFormat="1" applyFont="1" applyFill="1" applyBorder="1" applyAlignment="1" applyProtection="1">
      <alignment horizontal="right" vertical="center"/>
      <protection/>
    </xf>
    <xf numFmtId="181" fontId="24" fillId="24" borderId="76" xfId="62" applyNumberFormat="1" applyFont="1" applyFill="1" applyBorder="1" applyAlignment="1" applyProtection="1">
      <alignment horizontal="right" vertical="center"/>
      <protection/>
    </xf>
    <xf numFmtId="3" fontId="24" fillId="0" borderId="76" xfId="62" applyNumberFormat="1" applyFont="1" applyBorder="1" applyAlignment="1" applyProtection="1">
      <alignment horizontal="right" vertical="center"/>
      <protection/>
    </xf>
    <xf numFmtId="2" fontId="24" fillId="24" borderId="76" xfId="62" applyNumberFormat="1" applyFont="1" applyFill="1" applyBorder="1" applyAlignment="1" applyProtection="1">
      <alignment horizontal="right" vertical="center"/>
      <protection/>
    </xf>
    <xf numFmtId="3" fontId="24" fillId="24" borderId="18" xfId="62" applyNumberFormat="1" applyFont="1" applyFill="1" applyBorder="1" applyAlignment="1" applyProtection="1">
      <alignment horizontal="right" vertical="center"/>
      <protection/>
    </xf>
    <xf numFmtId="3" fontId="24" fillId="0" borderId="18" xfId="62" applyNumberFormat="1" applyFont="1" applyFill="1" applyBorder="1" applyAlignment="1" applyProtection="1">
      <alignment horizontal="right" vertical="center"/>
      <protection/>
    </xf>
    <xf numFmtId="179" fontId="24" fillId="24" borderId="18" xfId="62" applyNumberFormat="1" applyFont="1" applyFill="1" applyBorder="1" applyAlignment="1" applyProtection="1">
      <alignment horizontal="right" vertical="center"/>
      <protection/>
    </xf>
    <xf numFmtId="179" fontId="24" fillId="24" borderId="76" xfId="62" applyNumberFormat="1" applyFont="1" applyFill="1" applyBorder="1" applyAlignment="1" applyProtection="1">
      <alignment horizontal="right" vertical="center"/>
      <protection/>
    </xf>
    <xf numFmtId="179" fontId="24" fillId="24" borderId="164" xfId="62" applyNumberFormat="1" applyFont="1" applyFill="1" applyBorder="1" applyAlignment="1" applyProtection="1">
      <alignment horizontal="right" vertical="center"/>
      <protection/>
    </xf>
    <xf numFmtId="0" fontId="24" fillId="0" borderId="95" xfId="62" applyNumberFormat="1" applyFont="1" applyBorder="1" applyAlignment="1" applyProtection="1">
      <alignment horizontal="right" vertical="center"/>
      <protection/>
    </xf>
    <xf numFmtId="178" fontId="24" fillId="24" borderId="79" xfId="62" applyNumberFormat="1" applyFont="1" applyFill="1" applyBorder="1" applyAlignment="1" applyProtection="1">
      <alignment horizontal="right" vertical="center"/>
      <protection/>
    </xf>
    <xf numFmtId="179" fontId="24" fillId="24" borderId="19" xfId="62" applyNumberFormat="1" applyFont="1" applyFill="1" applyBorder="1" applyAlignment="1" applyProtection="1">
      <alignment horizontal="right" vertical="center"/>
      <protection/>
    </xf>
    <xf numFmtId="3" fontId="24" fillId="0" borderId="94" xfId="62" applyNumberFormat="1" applyFont="1" applyFill="1" applyBorder="1" applyAlignment="1" applyProtection="1">
      <alignment horizontal="center" vertical="center"/>
      <protection/>
    </xf>
    <xf numFmtId="3" fontId="24" fillId="0" borderId="79" xfId="62" applyNumberFormat="1" applyFont="1" applyFill="1" applyBorder="1" applyAlignment="1" applyProtection="1">
      <alignment horizontal="center" vertical="center"/>
      <protection/>
    </xf>
    <xf numFmtId="0" fontId="24" fillId="0" borderId="79" xfId="62" applyNumberFormat="1" applyFont="1" applyFill="1" applyBorder="1" applyAlignment="1" applyProtection="1">
      <alignment horizontal="center" vertical="center"/>
      <protection/>
    </xf>
    <xf numFmtId="185" fontId="24" fillId="24" borderId="79" xfId="62" applyNumberFormat="1" applyFont="1" applyFill="1" applyBorder="1" applyAlignment="1" applyProtection="1">
      <alignment horizontal="center" vertical="center"/>
      <protection/>
    </xf>
    <xf numFmtId="3" fontId="24" fillId="0" borderId="77" xfId="62" applyNumberFormat="1" applyFont="1" applyFill="1" applyBorder="1" applyAlignment="1" applyProtection="1">
      <alignment horizontal="center" vertical="center"/>
      <protection/>
    </xf>
    <xf numFmtId="0" fontId="24" fillId="0" borderId="18" xfId="62" applyNumberFormat="1" applyFont="1" applyBorder="1" applyAlignment="1" applyProtection="1">
      <alignment horizontal="center" vertical="center"/>
      <protection/>
    </xf>
    <xf numFmtId="3" fontId="24" fillId="0" borderId="22" xfId="62" applyNumberFormat="1" applyFont="1" applyBorder="1" applyAlignment="1" applyProtection="1">
      <alignment horizontal="right" vertical="center"/>
      <protection/>
    </xf>
    <xf numFmtId="3" fontId="24" fillId="0" borderId="57" xfId="62" applyNumberFormat="1" applyFont="1" applyBorder="1" applyAlignment="1" applyProtection="1">
      <alignment horizontal="right" vertical="center"/>
      <protection/>
    </xf>
    <xf numFmtId="181" fontId="24" fillId="24" borderId="21" xfId="62" applyNumberFormat="1" applyFont="1" applyFill="1" applyBorder="1" applyAlignment="1" applyProtection="1">
      <alignment horizontal="right" vertical="center"/>
      <protection/>
    </xf>
    <xf numFmtId="181" fontId="24" fillId="24" borderId="18" xfId="62" applyNumberFormat="1" applyFont="1" applyFill="1" applyBorder="1" applyAlignment="1" applyProtection="1">
      <alignment horizontal="right" vertical="center"/>
      <protection/>
    </xf>
    <xf numFmtId="2" fontId="24" fillId="24" borderId="18" xfId="62" applyNumberFormat="1" applyFont="1" applyFill="1" applyBorder="1" applyAlignment="1" applyProtection="1">
      <alignment horizontal="right" vertical="center"/>
      <protection/>
    </xf>
    <xf numFmtId="0" fontId="24" fillId="0" borderId="78" xfId="62" applyNumberFormat="1" applyFont="1" applyBorder="1" applyAlignment="1" applyProtection="1">
      <alignment horizontal="right" vertical="center"/>
      <protection/>
    </xf>
    <xf numFmtId="3" fontId="24" fillId="0" borderId="17" xfId="62" applyNumberFormat="1" applyFont="1" applyFill="1" applyBorder="1" applyAlignment="1" applyProtection="1">
      <alignment horizontal="right" vertical="center"/>
      <protection/>
    </xf>
    <xf numFmtId="0" fontId="24" fillId="0" borderId="18" xfId="62" applyFont="1" applyFill="1" applyBorder="1" applyAlignment="1" applyProtection="1">
      <alignment horizontal="right" vertical="center"/>
      <protection/>
    </xf>
    <xf numFmtId="185" fontId="24" fillId="24" borderId="18" xfId="62" applyNumberFormat="1" applyFont="1" applyFill="1" applyBorder="1" applyAlignment="1" applyProtection="1">
      <alignment horizontal="right" vertical="center"/>
      <protection/>
    </xf>
    <xf numFmtId="185" fontId="24" fillId="24" borderId="80" xfId="62" applyNumberFormat="1" applyFont="1" applyFill="1" applyBorder="1" applyAlignment="1" applyProtection="1">
      <alignment horizontal="right" vertical="center"/>
      <protection/>
    </xf>
    <xf numFmtId="185" fontId="24" fillId="24" borderId="79" xfId="62" applyNumberFormat="1" applyFont="1" applyFill="1" applyBorder="1" applyAlignment="1" applyProtection="1">
      <alignment horizontal="right" vertical="center"/>
      <protection/>
    </xf>
    <xf numFmtId="0" fontId="23" fillId="25" borderId="165" xfId="62" applyNumberFormat="1" applyFont="1" applyFill="1" applyBorder="1" applyAlignment="1" applyProtection="1">
      <alignment horizontal="center" vertical="center"/>
      <protection/>
    </xf>
    <xf numFmtId="0" fontId="23" fillId="25" borderId="69" xfId="62" applyNumberFormat="1" applyFont="1" applyFill="1" applyBorder="1" applyAlignment="1" applyProtection="1">
      <alignment horizontal="center" vertical="center"/>
      <protection/>
    </xf>
    <xf numFmtId="0" fontId="24" fillId="0" borderId="166" xfId="62" applyNumberFormat="1" applyFont="1" applyBorder="1" applyAlignment="1" applyProtection="1">
      <alignment horizontal="center" vertical="center"/>
      <protection/>
    </xf>
    <xf numFmtId="3" fontId="24" fillId="0" borderId="167" xfId="62" applyNumberFormat="1" applyFont="1" applyBorder="1" applyAlignment="1" applyProtection="1">
      <alignment horizontal="right" vertical="center"/>
      <protection/>
    </xf>
    <xf numFmtId="3" fontId="24" fillId="0" borderId="71" xfId="62" applyNumberFormat="1" applyFont="1" applyBorder="1" applyAlignment="1" applyProtection="1">
      <alignment horizontal="right" vertical="center"/>
      <protection/>
    </xf>
    <xf numFmtId="181" fontId="24" fillId="24" borderId="167" xfId="62" applyNumberFormat="1" applyFont="1" applyFill="1" applyBorder="1" applyAlignment="1" applyProtection="1">
      <alignment horizontal="right" vertical="center"/>
      <protection/>
    </xf>
    <xf numFmtId="3" fontId="24" fillId="24" borderId="168" xfId="62" applyNumberFormat="1" applyFont="1" applyFill="1" applyBorder="1" applyAlignment="1" applyProtection="1">
      <alignment horizontal="right" vertical="center"/>
      <protection/>
    </xf>
    <xf numFmtId="181" fontId="24" fillId="24" borderId="169" xfId="62" applyNumberFormat="1" applyFont="1" applyFill="1" applyBorder="1" applyAlignment="1" applyProtection="1">
      <alignment horizontal="right" vertical="center"/>
      <protection/>
    </xf>
    <xf numFmtId="3" fontId="24" fillId="0" borderId="169" xfId="62" applyNumberFormat="1" applyFont="1" applyBorder="1" applyAlignment="1" applyProtection="1">
      <alignment horizontal="right" vertical="center"/>
      <protection/>
    </xf>
    <xf numFmtId="2" fontId="24" fillId="24" borderId="169" xfId="62" applyNumberFormat="1" applyFont="1" applyFill="1" applyBorder="1" applyAlignment="1" applyProtection="1">
      <alignment horizontal="right" vertical="center"/>
      <protection/>
    </xf>
    <xf numFmtId="3" fontId="24" fillId="24" borderId="169" xfId="62" applyNumberFormat="1" applyFont="1" applyFill="1" applyBorder="1" applyAlignment="1" applyProtection="1">
      <alignment horizontal="right" vertical="center"/>
      <protection/>
    </xf>
    <xf numFmtId="3" fontId="24" fillId="0" borderId="169" xfId="62" applyNumberFormat="1" applyFont="1" applyFill="1" applyBorder="1" applyAlignment="1" applyProtection="1">
      <alignment horizontal="right" vertical="center"/>
      <protection/>
    </xf>
    <xf numFmtId="179" fontId="24" fillId="24" borderId="169" xfId="62" applyNumberFormat="1" applyFont="1" applyFill="1" applyBorder="1" applyAlignment="1" applyProtection="1">
      <alignment horizontal="right" vertical="center"/>
      <protection/>
    </xf>
    <xf numFmtId="179" fontId="24" fillId="24" borderId="170" xfId="62" applyNumberFormat="1" applyFont="1" applyFill="1" applyBorder="1" applyAlignment="1" applyProtection="1">
      <alignment horizontal="right" vertical="center"/>
      <protection/>
    </xf>
    <xf numFmtId="0" fontId="23" fillId="0" borderId="42" xfId="62" applyNumberFormat="1" applyFont="1" applyBorder="1" applyAlignment="1" applyProtection="1">
      <alignment horizontal="center" vertical="center"/>
      <protection/>
    </xf>
    <xf numFmtId="0" fontId="24" fillId="0" borderId="167" xfId="62" applyNumberFormat="1" applyFont="1" applyBorder="1" applyAlignment="1" applyProtection="1">
      <alignment horizontal="right" vertical="center"/>
      <protection/>
    </xf>
    <xf numFmtId="178" fontId="24" fillId="24" borderId="169" xfId="62" applyNumberFormat="1" applyFont="1" applyFill="1" applyBorder="1" applyAlignment="1" applyProtection="1">
      <alignment horizontal="right" vertical="center"/>
      <protection/>
    </xf>
    <xf numFmtId="3" fontId="24" fillId="0" borderId="168" xfId="62" applyNumberFormat="1" applyFont="1" applyBorder="1" applyAlignment="1" applyProtection="1">
      <alignment horizontal="right" vertical="center"/>
      <protection/>
    </xf>
    <xf numFmtId="0" fontId="24" fillId="0" borderId="168" xfId="62" applyNumberFormat="1" applyFont="1" applyBorder="1" applyAlignment="1" applyProtection="1">
      <alignment horizontal="right" vertical="center"/>
      <protection/>
    </xf>
    <xf numFmtId="185" fontId="24" fillId="24" borderId="168" xfId="62" applyNumberFormat="1" applyFont="1" applyFill="1" applyBorder="1" applyAlignment="1" applyProtection="1">
      <alignment horizontal="right" vertical="center"/>
      <protection/>
    </xf>
    <xf numFmtId="185" fontId="24" fillId="24" borderId="169" xfId="62" applyNumberFormat="1" applyFont="1" applyFill="1" applyBorder="1" applyAlignment="1" applyProtection="1">
      <alignment horizontal="right" vertical="center"/>
      <protection/>
    </xf>
    <xf numFmtId="0" fontId="24" fillId="0" borderId="69" xfId="62" applyNumberFormat="1" applyFont="1" applyBorder="1" applyAlignment="1" applyProtection="1">
      <alignment horizontal="right" vertical="center"/>
      <protection/>
    </xf>
    <xf numFmtId="0" fontId="23" fillId="25" borderId="24" xfId="62" applyNumberFormat="1" applyFont="1" applyFill="1" applyBorder="1" applyAlignment="1" applyProtection="1">
      <alignment horizontal="center" vertical="center"/>
      <protection/>
    </xf>
    <xf numFmtId="0" fontId="23" fillId="25" borderId="23" xfId="62" applyNumberFormat="1" applyFont="1" applyFill="1" applyBorder="1" applyAlignment="1" applyProtection="1">
      <alignment horizontal="center" vertical="center"/>
      <protection/>
    </xf>
    <xf numFmtId="3" fontId="24" fillId="0" borderId="99" xfId="62" applyNumberFormat="1" applyFont="1" applyBorder="1" applyAlignment="1" applyProtection="1">
      <alignment horizontal="right" vertical="center"/>
      <protection/>
    </xf>
    <xf numFmtId="3" fontId="24" fillId="0" borderId="25" xfId="62" applyNumberFormat="1" applyFont="1" applyBorder="1" applyAlignment="1" applyProtection="1">
      <alignment horizontal="right" vertical="center"/>
      <protection/>
    </xf>
    <xf numFmtId="181" fontId="24" fillId="24" borderId="99" xfId="62" applyNumberFormat="1" applyFont="1" applyFill="1" applyBorder="1" applyAlignment="1" applyProtection="1">
      <alignment horizontal="right" vertical="center"/>
      <protection/>
    </xf>
    <xf numFmtId="3" fontId="24" fillId="24" borderId="96" xfId="62" applyNumberFormat="1" applyFont="1" applyFill="1" applyBorder="1" applyAlignment="1" applyProtection="1">
      <alignment horizontal="right" vertical="center"/>
      <protection/>
    </xf>
    <xf numFmtId="181" fontId="24" fillId="24" borderId="46" xfId="62" applyNumberFormat="1" applyFont="1" applyFill="1" applyBorder="1" applyAlignment="1" applyProtection="1">
      <alignment horizontal="right" vertical="center"/>
      <protection/>
    </xf>
    <xf numFmtId="3" fontId="24" fillId="0" borderId="46" xfId="62" applyNumberFormat="1" applyFont="1" applyBorder="1" applyAlignment="1" applyProtection="1">
      <alignment horizontal="right" vertical="center"/>
      <protection/>
    </xf>
    <xf numFmtId="2" fontId="24" fillId="24" borderId="46" xfId="62" applyNumberFormat="1" applyFont="1" applyFill="1" applyBorder="1" applyAlignment="1" applyProtection="1">
      <alignment horizontal="right" vertical="center"/>
      <protection/>
    </xf>
    <xf numFmtId="3" fontId="24" fillId="24" borderId="46" xfId="62" applyNumberFormat="1" applyFont="1" applyFill="1" applyBorder="1" applyAlignment="1" applyProtection="1">
      <alignment horizontal="right" vertical="center"/>
      <protection/>
    </xf>
    <xf numFmtId="3" fontId="24" fillId="0" borderId="46" xfId="62" applyNumberFormat="1" applyFont="1" applyFill="1" applyBorder="1" applyAlignment="1" applyProtection="1">
      <alignment horizontal="right" vertical="center"/>
      <protection/>
    </xf>
    <xf numFmtId="179" fontId="24" fillId="24" borderId="46" xfId="62" applyNumberFormat="1" applyFont="1" applyFill="1" applyBorder="1" applyAlignment="1" applyProtection="1">
      <alignment horizontal="right" vertical="center"/>
      <protection/>
    </xf>
    <xf numFmtId="179" fontId="24" fillId="24" borderId="151" xfId="62" applyNumberFormat="1" applyFont="1" applyFill="1" applyBorder="1" applyAlignment="1" applyProtection="1">
      <alignment horizontal="right" vertical="center"/>
      <protection/>
    </xf>
    <xf numFmtId="0" fontId="23" fillId="0" borderId="30" xfId="62" applyNumberFormat="1" applyFont="1" applyBorder="1" applyAlignment="1" applyProtection="1">
      <alignment horizontal="center" vertical="center"/>
      <protection/>
    </xf>
    <xf numFmtId="0" fontId="24" fillId="0" borderId="99" xfId="62" applyNumberFormat="1" applyFont="1" applyBorder="1" applyAlignment="1" applyProtection="1">
      <alignment horizontal="right" vertical="center"/>
      <protection/>
    </xf>
    <xf numFmtId="178" fontId="24" fillId="24" borderId="46" xfId="62" applyNumberFormat="1" applyFont="1" applyFill="1" applyBorder="1" applyAlignment="1" applyProtection="1">
      <alignment horizontal="right" vertical="center"/>
      <protection/>
    </xf>
    <xf numFmtId="3" fontId="24" fillId="0" borderId="96" xfId="62" applyNumberFormat="1" applyFont="1" applyBorder="1" applyAlignment="1" applyProtection="1">
      <alignment horizontal="right" vertical="center"/>
      <protection/>
    </xf>
    <xf numFmtId="0" fontId="24" fillId="0" borderId="96" xfId="62" applyNumberFormat="1" applyFont="1" applyBorder="1" applyAlignment="1" applyProtection="1">
      <alignment horizontal="right" vertical="center"/>
      <protection/>
    </xf>
    <xf numFmtId="185" fontId="24" fillId="24" borderId="96" xfId="62" applyNumberFormat="1" applyFont="1" applyFill="1" applyBorder="1" applyAlignment="1" applyProtection="1">
      <alignment horizontal="right" vertical="center"/>
      <protection/>
    </xf>
    <xf numFmtId="185" fontId="24" fillId="24" borderId="46" xfId="62" applyNumberFormat="1" applyFont="1" applyFill="1" applyBorder="1" applyAlignment="1" applyProtection="1">
      <alignment horizontal="right" vertical="center"/>
      <protection/>
    </xf>
    <xf numFmtId="0" fontId="24" fillId="0" borderId="23" xfId="62" applyNumberFormat="1" applyFont="1" applyBorder="1" applyAlignment="1" applyProtection="1">
      <alignment horizontal="right" vertical="center"/>
      <protection/>
    </xf>
    <xf numFmtId="0" fontId="24" fillId="25" borderId="107" xfId="0" applyNumberFormat="1" applyFont="1" applyFill="1" applyBorder="1" applyAlignment="1">
      <alignment horizontal="center" vertical="center"/>
    </xf>
    <xf numFmtId="38" fontId="38" fillId="0" borderId="13" xfId="49" applyFont="1" applyBorder="1" applyAlignment="1">
      <alignment vertical="center"/>
    </xf>
    <xf numFmtId="38" fontId="38" fillId="0" borderId="55" xfId="49" applyFont="1" applyBorder="1" applyAlignment="1">
      <alignment vertical="center"/>
    </xf>
    <xf numFmtId="181" fontId="38" fillId="24" borderId="11" xfId="0" applyNumberFormat="1" applyFont="1" applyFill="1" applyBorder="1" applyAlignment="1">
      <alignment vertical="center"/>
    </xf>
    <xf numFmtId="3" fontId="38" fillId="24" borderId="11" xfId="0" applyNumberFormat="1" applyFont="1" applyFill="1" applyBorder="1" applyAlignment="1">
      <alignment vertical="center"/>
    </xf>
    <xf numFmtId="38" fontId="38" fillId="0" borderId="11" xfId="49" applyFont="1" applyBorder="1" applyAlignment="1">
      <alignment vertical="center"/>
    </xf>
    <xf numFmtId="2" fontId="38" fillId="24" borderId="11" xfId="0" applyNumberFormat="1" applyFont="1" applyFill="1" applyBorder="1" applyAlignment="1">
      <alignment vertical="center"/>
    </xf>
    <xf numFmtId="181" fontId="38" fillId="24" borderId="12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/>
    </xf>
    <xf numFmtId="0" fontId="24" fillId="25" borderId="86" xfId="0" applyNumberFormat="1" applyFont="1" applyFill="1" applyBorder="1" applyAlignment="1">
      <alignment horizontal="center" vertical="center"/>
    </xf>
    <xf numFmtId="38" fontId="38" fillId="0" borderId="10" xfId="49" applyFont="1" applyBorder="1" applyAlignment="1">
      <alignment vertical="center"/>
    </xf>
    <xf numFmtId="178" fontId="38" fillId="24" borderId="11" xfId="0" applyNumberFormat="1" applyFont="1" applyFill="1" applyBorder="1" applyAlignment="1">
      <alignment vertical="center"/>
    </xf>
    <xf numFmtId="179" fontId="38" fillId="24" borderId="12" xfId="0" applyNumberFormat="1" applyFont="1" applyFill="1" applyBorder="1" applyAlignment="1">
      <alignment vertical="center"/>
    </xf>
    <xf numFmtId="38" fontId="38" fillId="0" borderId="14" xfId="49" applyFont="1" applyBorder="1" applyAlignment="1">
      <alignment horizontal="center" vertical="center"/>
    </xf>
    <xf numFmtId="38" fontId="38" fillId="0" borderId="11" xfId="49" applyFont="1" applyBorder="1" applyAlignment="1">
      <alignment horizontal="center" vertical="center"/>
    </xf>
    <xf numFmtId="38" fontId="38" fillId="0" borderId="11" xfId="49" applyFont="1" applyFill="1" applyBorder="1" applyAlignment="1">
      <alignment horizontal="center" vertical="center"/>
    </xf>
    <xf numFmtId="185" fontId="38" fillId="24" borderId="11" xfId="0" applyNumberFormat="1" applyFont="1" applyFill="1" applyBorder="1" applyAlignment="1">
      <alignment horizontal="center" vertical="center"/>
    </xf>
    <xf numFmtId="185" fontId="38" fillId="24" borderId="12" xfId="0" applyNumberFormat="1" applyFont="1" applyFill="1" applyBorder="1" applyAlignment="1">
      <alignment horizontal="center" vertical="center"/>
    </xf>
    <xf numFmtId="38" fontId="38" fillId="0" borderId="12" xfId="49" applyFont="1" applyBorder="1" applyAlignment="1">
      <alignment horizontal="center" vertical="center"/>
    </xf>
    <xf numFmtId="38" fontId="25" fillId="0" borderId="0" xfId="0" applyNumberFormat="1" applyFont="1" applyAlignment="1">
      <alignment vertical="center"/>
    </xf>
    <xf numFmtId="38" fontId="38" fillId="0" borderId="59" xfId="49" applyFont="1" applyBorder="1" applyAlignment="1">
      <alignment horizontal="center" vertical="center"/>
    </xf>
    <xf numFmtId="38" fontId="38" fillId="0" borderId="55" xfId="49" applyFont="1" applyBorder="1" applyAlignment="1">
      <alignment horizontal="center" vertical="center"/>
    </xf>
    <xf numFmtId="0" fontId="24" fillId="25" borderId="77" xfId="0" applyNumberFormat="1" applyFont="1" applyFill="1" applyBorder="1" applyAlignment="1">
      <alignment horizontal="center" vertical="center"/>
    </xf>
    <xf numFmtId="38" fontId="38" fillId="0" borderId="57" xfId="49" applyFont="1" applyBorder="1" applyAlignment="1">
      <alignment vertical="center"/>
    </xf>
    <xf numFmtId="181" fontId="38" fillId="24" borderId="57" xfId="0" applyNumberFormat="1" applyFont="1" applyFill="1" applyBorder="1" applyAlignment="1">
      <alignment vertical="center"/>
    </xf>
    <xf numFmtId="3" fontId="38" fillId="24" borderId="57" xfId="0" applyNumberFormat="1" applyFont="1" applyFill="1" applyBorder="1" applyAlignment="1">
      <alignment vertical="center"/>
    </xf>
    <xf numFmtId="2" fontId="38" fillId="24" borderId="57" xfId="0" applyNumberFormat="1" applyFont="1" applyFill="1" applyBorder="1" applyAlignment="1">
      <alignment vertical="center"/>
    </xf>
    <xf numFmtId="181" fontId="38" fillId="24" borderId="58" xfId="0" applyNumberFormat="1" applyFont="1" applyFill="1" applyBorder="1" applyAlignment="1">
      <alignment vertical="center"/>
    </xf>
    <xf numFmtId="38" fontId="38" fillId="0" borderId="17" xfId="49" applyFont="1" applyBorder="1" applyAlignment="1">
      <alignment vertical="center"/>
    </xf>
    <xf numFmtId="178" fontId="38" fillId="24" borderId="18" xfId="0" applyNumberFormat="1" applyFont="1" applyFill="1" applyBorder="1" applyAlignment="1">
      <alignment vertical="center"/>
    </xf>
    <xf numFmtId="38" fontId="38" fillId="0" borderId="18" xfId="49" applyFont="1" applyBorder="1" applyAlignment="1">
      <alignment vertical="center"/>
    </xf>
    <xf numFmtId="181" fontId="38" fillId="24" borderId="18" xfId="0" applyNumberFormat="1" applyFont="1" applyFill="1" applyBorder="1" applyAlignment="1">
      <alignment vertical="center"/>
    </xf>
    <xf numFmtId="179" fontId="38" fillId="24" borderId="19" xfId="0" applyNumberFormat="1" applyFont="1" applyFill="1" applyBorder="1" applyAlignment="1">
      <alignment vertical="center"/>
    </xf>
    <xf numFmtId="38" fontId="38" fillId="0" borderId="21" xfId="49" applyFont="1" applyBorder="1" applyAlignment="1">
      <alignment horizontal="center" vertical="center"/>
    </xf>
    <xf numFmtId="38" fontId="38" fillId="0" borderId="18" xfId="49" applyFont="1" applyBorder="1" applyAlignment="1">
      <alignment horizontal="center" vertical="center"/>
    </xf>
    <xf numFmtId="185" fontId="38" fillId="24" borderId="18" xfId="0" applyNumberFormat="1" applyFont="1" applyFill="1" applyBorder="1" applyAlignment="1">
      <alignment horizontal="center" vertical="center"/>
    </xf>
    <xf numFmtId="185" fontId="38" fillId="24" borderId="19" xfId="0" applyNumberFormat="1" applyFont="1" applyFill="1" applyBorder="1" applyAlignment="1">
      <alignment horizontal="center" vertical="center"/>
    </xf>
    <xf numFmtId="0" fontId="24" fillId="25" borderId="171" xfId="0" applyNumberFormat="1" applyFont="1" applyFill="1" applyBorder="1" applyAlignment="1">
      <alignment horizontal="center" vertical="center"/>
    </xf>
    <xf numFmtId="38" fontId="38" fillId="0" borderId="172" xfId="49" applyFont="1" applyBorder="1" applyAlignment="1">
      <alignment vertical="center"/>
    </xf>
    <xf numFmtId="38" fontId="38" fillId="0" borderId="173" xfId="49" applyFont="1" applyBorder="1" applyAlignment="1">
      <alignment vertical="center"/>
    </xf>
    <xf numFmtId="181" fontId="38" fillId="24" borderId="173" xfId="0" applyNumberFormat="1" applyFont="1" applyFill="1" applyBorder="1" applyAlignment="1">
      <alignment vertical="center"/>
    </xf>
    <xf numFmtId="3" fontId="38" fillId="24" borderId="173" xfId="0" applyNumberFormat="1" applyFont="1" applyFill="1" applyBorder="1" applyAlignment="1">
      <alignment vertical="center"/>
    </xf>
    <xf numFmtId="2" fontId="38" fillId="24" borderId="173" xfId="0" applyNumberFormat="1" applyFont="1" applyFill="1" applyBorder="1" applyAlignment="1">
      <alignment vertical="center"/>
    </xf>
    <xf numFmtId="181" fontId="38" fillId="24" borderId="174" xfId="0" applyNumberFormat="1" applyFont="1" applyFill="1" applyBorder="1" applyAlignment="1">
      <alignment vertical="center"/>
    </xf>
    <xf numFmtId="38" fontId="38" fillId="0" borderId="17" xfId="49" applyFont="1" applyBorder="1" applyAlignment="1">
      <alignment horizontal="center" vertical="center"/>
    </xf>
    <xf numFmtId="178" fontId="38" fillId="24" borderId="18" xfId="0" applyNumberFormat="1" applyFont="1" applyFill="1" applyBorder="1" applyAlignment="1">
      <alignment horizontal="center" vertical="center"/>
    </xf>
    <xf numFmtId="181" fontId="38" fillId="24" borderId="18" xfId="0" applyNumberFormat="1" applyFont="1" applyFill="1" applyBorder="1" applyAlignment="1">
      <alignment horizontal="center" vertical="center"/>
    </xf>
    <xf numFmtId="179" fontId="38" fillId="24" borderId="19" xfId="0" applyNumberFormat="1" applyFont="1" applyFill="1" applyBorder="1" applyAlignment="1">
      <alignment horizontal="center" vertical="center"/>
    </xf>
    <xf numFmtId="38" fontId="38" fillId="0" borderId="18" xfId="49" applyFont="1" applyFill="1" applyBorder="1" applyAlignment="1">
      <alignment horizontal="center" vertical="center"/>
    </xf>
    <xf numFmtId="38" fontId="38" fillId="0" borderId="77" xfId="49" applyFont="1" applyBorder="1" applyAlignment="1">
      <alignment horizontal="center" vertical="center"/>
    </xf>
    <xf numFmtId="0" fontId="24" fillId="25" borderId="23" xfId="0" applyNumberFormat="1" applyFont="1" applyFill="1" applyBorder="1" applyAlignment="1">
      <alignment horizontal="center" vertical="center"/>
    </xf>
    <xf numFmtId="38" fontId="38" fillId="0" borderId="175" xfId="49" applyFont="1" applyBorder="1" applyAlignment="1">
      <alignment horizontal="right" vertical="center"/>
    </xf>
    <xf numFmtId="38" fontId="38" fillId="0" borderId="25" xfId="49" applyFont="1" applyBorder="1" applyAlignment="1">
      <alignment horizontal="right" vertical="center"/>
    </xf>
    <xf numFmtId="181" fontId="38" fillId="24" borderId="25" xfId="0" applyNumberFormat="1" applyFont="1" applyFill="1" applyBorder="1" applyAlignment="1">
      <alignment vertical="center"/>
    </xf>
    <xf numFmtId="3" fontId="38" fillId="24" borderId="25" xfId="0" applyNumberFormat="1" applyFont="1" applyFill="1" applyBorder="1" applyAlignment="1">
      <alignment vertical="center"/>
    </xf>
    <xf numFmtId="38" fontId="38" fillId="0" borderId="25" xfId="49" applyFont="1" applyBorder="1" applyAlignment="1">
      <alignment vertical="center"/>
    </xf>
    <xf numFmtId="2" fontId="38" fillId="24" borderId="25" xfId="0" applyNumberFormat="1" applyFont="1" applyFill="1" applyBorder="1" applyAlignment="1">
      <alignment vertical="center"/>
    </xf>
    <xf numFmtId="181" fontId="38" fillId="24" borderId="28" xfId="0" applyNumberFormat="1" applyFont="1" applyFill="1" applyBorder="1" applyAlignment="1">
      <alignment vertical="center"/>
    </xf>
    <xf numFmtId="0" fontId="25" fillId="0" borderId="0" xfId="0" applyNumberFormat="1" applyFont="1" applyBorder="1" applyAlignment="1">
      <alignment/>
    </xf>
    <xf numFmtId="38" fontId="38" fillId="0" borderId="175" xfId="49" applyFont="1" applyBorder="1" applyAlignment="1">
      <alignment vertical="center"/>
    </xf>
    <xf numFmtId="178" fontId="38" fillId="24" borderId="25" xfId="0" applyNumberFormat="1" applyFont="1" applyFill="1" applyBorder="1" applyAlignment="1">
      <alignment vertical="center"/>
    </xf>
    <xf numFmtId="179" fontId="38" fillId="24" borderId="26" xfId="0" applyNumberFormat="1" applyFont="1" applyFill="1" applyBorder="1" applyAlignment="1">
      <alignment vertical="center"/>
    </xf>
    <xf numFmtId="38" fontId="38" fillId="0" borderId="27" xfId="49" applyFont="1" applyBorder="1" applyAlignment="1">
      <alignment horizontal="center" vertical="center"/>
    </xf>
    <xf numFmtId="38" fontId="38" fillId="0" borderId="25" xfId="49" applyFont="1" applyBorder="1" applyAlignment="1">
      <alignment horizontal="center" vertical="center"/>
    </xf>
    <xf numFmtId="185" fontId="38" fillId="24" borderId="25" xfId="0" applyNumberFormat="1" applyFont="1" applyFill="1" applyBorder="1" applyAlignment="1">
      <alignment horizontal="center" vertical="center"/>
    </xf>
    <xf numFmtId="185" fontId="38" fillId="24" borderId="28" xfId="0" applyNumberFormat="1" applyFont="1" applyFill="1" applyBorder="1" applyAlignment="1">
      <alignment horizontal="center" vertical="center"/>
    </xf>
    <xf numFmtId="38" fontId="38" fillId="0" borderId="28" xfId="49" applyFont="1" applyBorder="1" applyAlignment="1">
      <alignment vertical="center"/>
    </xf>
    <xf numFmtId="0" fontId="24" fillId="25" borderId="82" xfId="0" applyNumberFormat="1" applyFont="1" applyFill="1" applyBorder="1" applyAlignment="1">
      <alignment horizontal="center" vertical="center"/>
    </xf>
    <xf numFmtId="38" fontId="38" fillId="0" borderId="176" xfId="49" applyFont="1" applyBorder="1" applyAlignment="1">
      <alignment horizontal="right" vertical="center"/>
    </xf>
    <xf numFmtId="38" fontId="38" fillId="0" borderId="29" xfId="49" applyFont="1" applyBorder="1" applyAlignment="1">
      <alignment horizontal="right" vertical="center"/>
    </xf>
    <xf numFmtId="181" fontId="38" fillId="24" borderId="29" xfId="0" applyNumberFormat="1" applyFont="1" applyFill="1" applyBorder="1" applyAlignment="1">
      <alignment vertical="center"/>
    </xf>
    <xf numFmtId="3" fontId="38" fillId="24" borderId="29" xfId="0" applyNumberFormat="1" applyFont="1" applyFill="1" applyBorder="1" applyAlignment="1">
      <alignment vertical="center"/>
    </xf>
    <xf numFmtId="38" fontId="38" fillId="0" borderId="29" xfId="49" applyFont="1" applyBorder="1" applyAlignment="1">
      <alignment vertical="center"/>
    </xf>
    <xf numFmtId="2" fontId="38" fillId="24" borderId="29" xfId="0" applyNumberFormat="1" applyFont="1" applyFill="1" applyBorder="1" applyAlignment="1">
      <alignment vertical="center"/>
    </xf>
    <xf numFmtId="181" fontId="38" fillId="24" borderId="33" xfId="0" applyNumberFormat="1" applyFont="1" applyFill="1" applyBorder="1" applyAlignment="1">
      <alignment vertical="center"/>
    </xf>
    <xf numFmtId="38" fontId="38" fillId="0" borderId="176" xfId="49" applyFont="1" applyBorder="1" applyAlignment="1">
      <alignment vertical="center"/>
    </xf>
    <xf numFmtId="178" fontId="38" fillId="24" borderId="29" xfId="0" applyNumberFormat="1" applyFont="1" applyFill="1" applyBorder="1" applyAlignment="1">
      <alignment vertical="center"/>
    </xf>
    <xf numFmtId="179" fontId="38" fillId="24" borderId="31" xfId="0" applyNumberFormat="1" applyFont="1" applyFill="1" applyBorder="1" applyAlignment="1">
      <alignment vertical="center"/>
    </xf>
    <xf numFmtId="38" fontId="38" fillId="0" borderId="32" xfId="49" applyFont="1" applyBorder="1" applyAlignment="1">
      <alignment horizontal="center" vertical="center"/>
    </xf>
    <xf numFmtId="38" fontId="38" fillId="0" borderId="29" xfId="49" applyFont="1" applyBorder="1" applyAlignment="1">
      <alignment horizontal="center" vertical="center"/>
    </xf>
    <xf numFmtId="185" fontId="38" fillId="24" borderId="29" xfId="0" applyNumberFormat="1" applyFont="1" applyFill="1" applyBorder="1" applyAlignment="1">
      <alignment horizontal="center" vertical="center"/>
    </xf>
    <xf numFmtId="185" fontId="38" fillId="24" borderId="33" xfId="0" applyNumberFormat="1" applyFont="1" applyFill="1" applyBorder="1" applyAlignment="1">
      <alignment horizontal="center" vertical="center"/>
    </xf>
    <xf numFmtId="38" fontId="38" fillId="0" borderId="33" xfId="49" applyFont="1" applyBorder="1" applyAlignment="1">
      <alignment horizontal="center" vertical="center"/>
    </xf>
    <xf numFmtId="0" fontId="23" fillId="0" borderId="0" xfId="62" applyFont="1" applyFill="1">
      <alignment/>
      <protection/>
    </xf>
    <xf numFmtId="0" fontId="23" fillId="0" borderId="0" xfId="62" applyNumberFormat="1" applyFont="1" applyFill="1">
      <alignment/>
      <protection/>
    </xf>
    <xf numFmtId="0" fontId="23" fillId="0" borderId="0" xfId="62" applyFont="1">
      <alignment/>
      <protection/>
    </xf>
    <xf numFmtId="0" fontId="23" fillId="25" borderId="83" xfId="62" applyNumberFormat="1" applyFont="1" applyFill="1" applyBorder="1" applyAlignment="1">
      <alignment horizontal="center" vertical="center"/>
      <protection/>
    </xf>
    <xf numFmtId="0" fontId="23" fillId="25" borderId="92" xfId="62" applyNumberFormat="1" applyFont="1" applyFill="1" applyBorder="1" applyAlignment="1">
      <alignment horizontal="center" vertical="center"/>
      <protection/>
    </xf>
    <xf numFmtId="0" fontId="23" fillId="0" borderId="92" xfId="62" applyNumberFormat="1" applyFont="1" applyFill="1" applyBorder="1" applyAlignment="1">
      <alignment horizontal="center" vertical="center"/>
      <protection/>
    </xf>
    <xf numFmtId="0" fontId="23" fillId="25" borderId="81" xfId="62" applyNumberFormat="1" applyFont="1" applyFill="1" applyBorder="1" applyAlignment="1">
      <alignment horizontal="center" vertical="center"/>
      <protection/>
    </xf>
    <xf numFmtId="0" fontId="23" fillId="25" borderId="0" xfId="62" applyFont="1" applyFill="1">
      <alignment/>
      <protection/>
    </xf>
    <xf numFmtId="0" fontId="23" fillId="25" borderId="171" xfId="62" applyNumberFormat="1" applyFont="1" applyFill="1" applyBorder="1" applyAlignment="1">
      <alignment horizontal="center" vertical="center"/>
      <protection/>
    </xf>
    <xf numFmtId="0" fontId="23" fillId="25" borderId="36" xfId="62" applyNumberFormat="1" applyFont="1" applyFill="1" applyBorder="1" applyAlignment="1">
      <alignment horizontal="center" vertical="center"/>
      <protection/>
    </xf>
    <xf numFmtId="0" fontId="23" fillId="0" borderId="16" xfId="62" applyNumberFormat="1" applyFont="1" applyFill="1" applyBorder="1" applyAlignment="1">
      <alignment horizontal="center" vertical="center"/>
      <protection/>
    </xf>
    <xf numFmtId="0" fontId="23" fillId="25" borderId="106" xfId="62" applyNumberFormat="1" applyFont="1" applyFill="1" applyBorder="1" applyAlignment="1">
      <alignment horizontal="center" vertical="center"/>
      <protection/>
    </xf>
    <xf numFmtId="0" fontId="23" fillId="25" borderId="52" xfId="62" applyNumberFormat="1" applyFont="1" applyFill="1" applyBorder="1" applyAlignment="1">
      <alignment horizontal="center" vertical="center"/>
      <protection/>
    </xf>
    <xf numFmtId="0" fontId="23" fillId="25" borderId="105" xfId="62" applyNumberFormat="1" applyFont="1" applyFill="1" applyBorder="1" applyAlignment="1">
      <alignment horizontal="center" vertical="center"/>
      <protection/>
    </xf>
    <xf numFmtId="0" fontId="23" fillId="25" borderId="177" xfId="62" applyNumberFormat="1" applyFont="1" applyFill="1" applyBorder="1" applyAlignment="1">
      <alignment horizontal="center" vertical="center"/>
      <protection/>
    </xf>
    <xf numFmtId="0" fontId="23" fillId="25" borderId="42" xfId="62" applyNumberFormat="1" applyFont="1" applyFill="1" applyBorder="1" applyAlignment="1">
      <alignment horizontal="center" vertical="center"/>
      <protection/>
    </xf>
    <xf numFmtId="0" fontId="23" fillId="25" borderId="16" xfId="62" applyNumberFormat="1" applyFont="1" applyFill="1" applyBorder="1" applyAlignment="1">
      <alignment horizontal="center" vertical="center"/>
      <protection/>
    </xf>
    <xf numFmtId="0" fontId="23" fillId="25" borderId="107" xfId="62" applyNumberFormat="1" applyFont="1" applyFill="1" applyBorder="1" applyAlignment="1">
      <alignment horizontal="center" vertical="center"/>
      <protection/>
    </xf>
    <xf numFmtId="0" fontId="23" fillId="25" borderId="74" xfId="62" applyNumberFormat="1" applyFont="1" applyFill="1" applyBorder="1" applyAlignment="1">
      <alignment horizontal="center" vertical="center"/>
      <protection/>
    </xf>
    <xf numFmtId="0" fontId="23" fillId="25" borderId="178" xfId="62" applyNumberFormat="1" applyFont="1" applyFill="1" applyBorder="1" applyAlignment="1">
      <alignment horizontal="center" vertical="center"/>
      <protection/>
    </xf>
    <xf numFmtId="0" fontId="23" fillId="25" borderId="86" xfId="62" applyNumberFormat="1" applyFont="1" applyFill="1" applyBorder="1" applyAlignment="1">
      <alignment horizontal="center" vertical="center"/>
      <protection/>
    </xf>
    <xf numFmtId="185" fontId="23" fillId="25" borderId="0" xfId="62" applyNumberFormat="1" applyFont="1" applyFill="1" applyAlignment="1">
      <alignment/>
      <protection/>
    </xf>
    <xf numFmtId="0" fontId="23" fillId="25" borderId="155" xfId="62" applyNumberFormat="1" applyFont="1" applyFill="1" applyBorder="1" applyAlignment="1">
      <alignment horizontal="center" vertical="center"/>
      <protection/>
    </xf>
    <xf numFmtId="0" fontId="23" fillId="0" borderId="73" xfId="62" applyNumberFormat="1" applyFont="1" applyFill="1" applyBorder="1" applyAlignment="1">
      <alignment horizontal="center" vertical="center"/>
      <protection/>
    </xf>
    <xf numFmtId="0" fontId="23" fillId="0" borderId="42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Alignment="1">
      <alignment horizontal="center" vertical="center"/>
      <protection/>
    </xf>
    <xf numFmtId="0" fontId="23" fillId="0" borderId="0" xfId="62" applyFont="1" applyFill="1" applyAlignment="1">
      <alignment vertical="center"/>
      <protection/>
    </xf>
    <xf numFmtId="0" fontId="24" fillId="25" borderId="152" xfId="62" applyNumberFormat="1" applyFont="1" applyFill="1" applyBorder="1" applyAlignment="1">
      <alignment horizontal="center" vertical="center"/>
      <protection/>
    </xf>
    <xf numFmtId="0" fontId="24" fillId="0" borderId="118" xfId="62" applyNumberFormat="1" applyFont="1" applyBorder="1" applyAlignment="1">
      <alignment horizontal="center" vertical="center"/>
      <protection/>
    </xf>
    <xf numFmtId="3" fontId="24" fillId="0" borderId="0" xfId="62" applyNumberFormat="1" applyFont="1" applyBorder="1" applyAlignment="1">
      <alignment horizontal="right" vertical="center"/>
      <protection/>
    </xf>
    <xf numFmtId="3" fontId="24" fillId="0" borderId="57" xfId="62" applyNumberFormat="1" applyFont="1" applyBorder="1" applyAlignment="1">
      <alignment horizontal="right" vertical="center"/>
      <protection/>
    </xf>
    <xf numFmtId="3" fontId="24" fillId="0" borderId="57" xfId="62" applyNumberFormat="1" applyFont="1" applyBorder="1" applyAlignment="1" applyProtection="1">
      <alignment horizontal="right" vertical="center"/>
      <protection locked="0"/>
    </xf>
    <xf numFmtId="3" fontId="24" fillId="0" borderId="57" xfId="62" applyNumberFormat="1" applyFont="1" applyFill="1" applyBorder="1" applyAlignment="1" applyProtection="1">
      <alignment horizontal="right" vertical="center"/>
      <protection locked="0"/>
    </xf>
    <xf numFmtId="3" fontId="24" fillId="0" borderId="41" xfId="62" applyNumberFormat="1" applyFont="1" applyBorder="1" applyAlignment="1">
      <alignment horizontal="right" vertical="center"/>
      <protection/>
    </xf>
    <xf numFmtId="0" fontId="24" fillId="0" borderId="139" xfId="62" applyNumberFormat="1" applyFont="1" applyBorder="1" applyAlignment="1">
      <alignment horizontal="center" vertical="center"/>
      <protection/>
    </xf>
    <xf numFmtId="3" fontId="24" fillId="0" borderId="49" xfId="62" applyNumberFormat="1" applyFont="1" applyBorder="1" applyAlignment="1">
      <alignment horizontal="right" vertical="center"/>
      <protection/>
    </xf>
    <xf numFmtId="3" fontId="24" fillId="0" borderId="55" xfId="62" applyNumberFormat="1" applyFont="1" applyBorder="1" applyAlignment="1">
      <alignment horizontal="right" vertical="center"/>
      <protection/>
    </xf>
    <xf numFmtId="3" fontId="24" fillId="0" borderId="55" xfId="62" applyNumberFormat="1" applyFont="1" applyBorder="1" applyAlignment="1" applyProtection="1">
      <alignment horizontal="right" vertical="center"/>
      <protection locked="0"/>
    </xf>
    <xf numFmtId="3" fontId="24" fillId="0" borderId="55" xfId="62" applyNumberFormat="1" applyFont="1" applyFill="1" applyBorder="1" applyAlignment="1" applyProtection="1">
      <alignment horizontal="right" vertical="center"/>
      <protection locked="0"/>
    </xf>
    <xf numFmtId="3" fontId="24" fillId="0" borderId="112" xfId="62" applyNumberFormat="1" applyFont="1" applyBorder="1" applyAlignment="1">
      <alignment horizontal="right" vertical="center"/>
      <protection/>
    </xf>
    <xf numFmtId="3" fontId="24" fillId="0" borderId="44" xfId="62" applyNumberFormat="1" applyFont="1" applyBorder="1" applyAlignment="1">
      <alignment horizontal="right" vertical="center"/>
      <protection/>
    </xf>
    <xf numFmtId="0" fontId="24" fillId="0" borderId="139" xfId="62" applyNumberFormat="1" applyFont="1" applyFill="1" applyBorder="1" applyAlignment="1">
      <alignment horizontal="center" vertical="center"/>
      <protection/>
    </xf>
    <xf numFmtId="3" fontId="24" fillId="0" borderId="49" xfId="62" applyNumberFormat="1" applyFont="1" applyFill="1" applyBorder="1" applyAlignment="1">
      <alignment horizontal="right" vertical="center"/>
      <protection/>
    </xf>
    <xf numFmtId="3" fontId="24" fillId="0" borderId="55" xfId="62" applyNumberFormat="1" applyFont="1" applyFill="1" applyBorder="1" applyAlignment="1">
      <alignment horizontal="right" vertical="center"/>
      <protection/>
    </xf>
    <xf numFmtId="3" fontId="24" fillId="0" borderId="41" xfId="62" applyNumberFormat="1" applyFont="1" applyFill="1" applyBorder="1" applyAlignment="1">
      <alignment horizontal="right" vertical="center"/>
      <protection/>
    </xf>
    <xf numFmtId="3" fontId="24" fillId="0" borderId="44" xfId="62" applyNumberFormat="1" applyFont="1" applyFill="1" applyBorder="1" applyAlignment="1">
      <alignment horizontal="right" vertical="center"/>
      <protection/>
    </xf>
    <xf numFmtId="0" fontId="24" fillId="25" borderId="81" xfId="62" applyNumberFormat="1" applyFont="1" applyFill="1" applyBorder="1" applyAlignment="1">
      <alignment horizontal="center" vertical="center"/>
      <protection/>
    </xf>
    <xf numFmtId="0" fontId="24" fillId="25" borderId="116" xfId="62" applyNumberFormat="1" applyFont="1" applyFill="1" applyBorder="1" applyAlignment="1">
      <alignment horizontal="center" vertical="center"/>
      <protection/>
    </xf>
    <xf numFmtId="3" fontId="24" fillId="25" borderId="179" xfId="62" applyNumberFormat="1" applyFont="1" applyFill="1" applyBorder="1" applyAlignment="1">
      <alignment horizontal="right" vertical="center"/>
      <protection/>
    </xf>
    <xf numFmtId="3" fontId="24" fillId="25" borderId="55" xfId="62" applyNumberFormat="1" applyFont="1" applyFill="1" applyBorder="1" applyAlignment="1">
      <alignment horizontal="right" vertical="center"/>
      <protection/>
    </xf>
    <xf numFmtId="3" fontId="24" fillId="25" borderId="55" xfId="62" applyNumberFormat="1" applyFont="1" applyFill="1" applyBorder="1" applyAlignment="1" applyProtection="1">
      <alignment horizontal="right" vertical="center"/>
      <protection locked="0"/>
    </xf>
    <xf numFmtId="3" fontId="24" fillId="25" borderId="115" xfId="62" applyNumberFormat="1" applyFont="1" applyFill="1" applyBorder="1" applyAlignment="1">
      <alignment horizontal="right" vertical="center"/>
      <protection/>
    </xf>
    <xf numFmtId="0" fontId="24" fillId="0" borderId="86" xfId="62" applyNumberFormat="1" applyFont="1" applyFill="1" applyBorder="1" applyAlignment="1" applyProtection="1">
      <alignment horizontal="center" vertical="center"/>
      <protection/>
    </xf>
    <xf numFmtId="0" fontId="24" fillId="0" borderId="23" xfId="62" applyNumberFormat="1" applyFont="1" applyFill="1" applyBorder="1" applyAlignment="1">
      <alignment horizontal="center" vertical="center"/>
      <protection/>
    </xf>
    <xf numFmtId="0" fontId="24" fillId="0" borderId="97" xfId="62" applyNumberFormat="1" applyFont="1" applyBorder="1" applyAlignment="1">
      <alignment horizontal="center" vertical="center"/>
      <protection/>
    </xf>
    <xf numFmtId="3" fontId="24" fillId="0" borderId="99" xfId="62" applyNumberFormat="1" applyFont="1" applyBorder="1" applyAlignment="1">
      <alignment horizontal="right" vertical="center"/>
      <protection/>
    </xf>
    <xf numFmtId="3" fontId="24" fillId="0" borderId="25" xfId="62" applyNumberFormat="1" applyFont="1" applyBorder="1" applyAlignment="1">
      <alignment horizontal="right" vertical="center"/>
      <protection/>
    </xf>
    <xf numFmtId="3" fontId="24" fillId="0" borderId="180" xfId="62" applyNumberFormat="1" applyFont="1" applyBorder="1" applyAlignment="1" applyProtection="1">
      <alignment horizontal="right" vertical="center"/>
      <protection locked="0"/>
    </xf>
    <xf numFmtId="3" fontId="24" fillId="0" borderId="180" xfId="62" applyNumberFormat="1" applyFont="1" applyFill="1" applyBorder="1" applyAlignment="1" applyProtection="1">
      <alignment horizontal="right" vertical="center"/>
      <protection locked="0"/>
    </xf>
    <xf numFmtId="3" fontId="24" fillId="0" borderId="46" xfId="62" applyNumberFormat="1" applyFont="1" applyBorder="1" applyAlignment="1">
      <alignment horizontal="right" vertical="center"/>
      <protection/>
    </xf>
    <xf numFmtId="0" fontId="24" fillId="25" borderId="36" xfId="62" applyNumberFormat="1" applyFont="1" applyFill="1" applyBorder="1" applyAlignment="1">
      <alignment horizontal="center" vertical="center"/>
      <protection/>
    </xf>
    <xf numFmtId="0" fontId="24" fillId="25" borderId="109" xfId="62" applyNumberFormat="1" applyFont="1" applyFill="1" applyBorder="1" applyAlignment="1">
      <alignment horizontal="center" vertical="center"/>
      <protection/>
    </xf>
    <xf numFmtId="3" fontId="24" fillId="25" borderId="39" xfId="62" applyNumberFormat="1" applyFont="1" applyFill="1" applyBorder="1" applyAlignment="1">
      <alignment horizontal="right" vertical="center"/>
      <protection/>
    </xf>
    <xf numFmtId="3" fontId="24" fillId="25" borderId="18" xfId="62" applyNumberFormat="1" applyFont="1" applyFill="1" applyBorder="1" applyAlignment="1">
      <alignment horizontal="right" vertical="center"/>
      <protection/>
    </xf>
    <xf numFmtId="3" fontId="24" fillId="25" borderId="18" xfId="62" applyNumberFormat="1" applyFont="1" applyFill="1" applyBorder="1" applyAlignment="1" applyProtection="1">
      <alignment horizontal="right" vertical="center"/>
      <protection locked="0"/>
    </xf>
    <xf numFmtId="3" fontId="24" fillId="25" borderId="35" xfId="62" applyNumberFormat="1" applyFont="1" applyFill="1" applyBorder="1" applyAlignment="1">
      <alignment horizontal="right" vertical="center"/>
      <protection/>
    </xf>
    <xf numFmtId="0" fontId="24" fillId="0" borderId="16" xfId="62" applyNumberFormat="1" applyFont="1" applyFill="1" applyBorder="1" applyAlignment="1">
      <alignment horizontal="center" vertical="center"/>
      <protection/>
    </xf>
    <xf numFmtId="0" fontId="24" fillId="0" borderId="92" xfId="62" applyNumberFormat="1" applyFont="1" applyFill="1" applyBorder="1" applyAlignment="1" applyProtection="1">
      <alignment horizontal="center" vertical="center"/>
      <protection/>
    </xf>
    <xf numFmtId="0" fontId="24" fillId="25" borderId="52" xfId="62" applyNumberFormat="1" applyFont="1" applyFill="1" applyBorder="1" applyAlignment="1">
      <alignment horizontal="center" vertical="center"/>
      <protection/>
    </xf>
    <xf numFmtId="0" fontId="24" fillId="0" borderId="181" xfId="62" applyNumberFormat="1" applyFont="1" applyBorder="1" applyAlignment="1">
      <alignment horizontal="center" vertical="center"/>
      <protection/>
    </xf>
    <xf numFmtId="3" fontId="24" fillId="0" borderId="121" xfId="62" applyNumberFormat="1" applyFont="1" applyBorder="1" applyAlignment="1">
      <alignment horizontal="right" vertical="center"/>
      <protection/>
    </xf>
    <xf numFmtId="3" fontId="24" fillId="0" borderId="56" xfId="62" applyNumberFormat="1" applyFont="1" applyBorder="1" applyAlignment="1">
      <alignment horizontal="right" vertical="center"/>
      <protection/>
    </xf>
    <xf numFmtId="3" fontId="24" fillId="0" borderId="56" xfId="62" applyNumberFormat="1" applyFont="1" applyBorder="1" applyAlignment="1" applyProtection="1">
      <alignment horizontal="right" vertical="center"/>
      <protection locked="0"/>
    </xf>
    <xf numFmtId="3" fontId="24" fillId="0" borderId="56" xfId="62" applyNumberFormat="1" applyFont="1" applyFill="1" applyBorder="1" applyAlignment="1" applyProtection="1">
      <alignment horizontal="right" vertical="center"/>
      <protection locked="0"/>
    </xf>
    <xf numFmtId="3" fontId="24" fillId="0" borderId="122" xfId="62" applyNumberFormat="1" applyFont="1" applyBorder="1" applyAlignment="1">
      <alignment horizontal="right" vertical="center"/>
      <protection/>
    </xf>
    <xf numFmtId="0" fontId="24" fillId="25" borderId="77" xfId="62" applyNumberFormat="1" applyFont="1" applyFill="1" applyBorder="1" applyAlignment="1" applyProtection="1">
      <alignment horizontal="center" vertical="center"/>
      <protection/>
    </xf>
    <xf numFmtId="0" fontId="24" fillId="25" borderId="177" xfId="62" applyNumberFormat="1" applyFont="1" applyFill="1" applyBorder="1" applyAlignment="1">
      <alignment horizontal="center" vertical="center"/>
      <protection/>
    </xf>
    <xf numFmtId="0" fontId="24" fillId="0" borderId="182" xfId="62" applyNumberFormat="1" applyFont="1" applyBorder="1" applyAlignment="1">
      <alignment horizontal="center" vertical="center"/>
      <protection/>
    </xf>
    <xf numFmtId="3" fontId="24" fillId="0" borderId="183" xfId="62" applyNumberFormat="1" applyFont="1" applyBorder="1" applyAlignment="1">
      <alignment horizontal="right" vertical="center"/>
      <protection/>
    </xf>
    <xf numFmtId="3" fontId="24" fillId="0" borderId="114" xfId="62" applyNumberFormat="1" applyFont="1" applyBorder="1" applyAlignment="1">
      <alignment horizontal="right" vertical="center"/>
      <protection/>
    </xf>
    <xf numFmtId="0" fontId="24" fillId="25" borderId="42" xfId="62" applyNumberFormat="1" applyFont="1" applyFill="1" applyBorder="1" applyAlignment="1">
      <alignment horizontal="center" vertical="center"/>
      <protection/>
    </xf>
    <xf numFmtId="0" fontId="24" fillId="25" borderId="16" xfId="62" applyNumberFormat="1" applyFont="1" applyFill="1" applyBorder="1" applyAlignment="1">
      <alignment horizontal="center" vertical="center"/>
      <protection/>
    </xf>
    <xf numFmtId="0" fontId="24" fillId="25" borderId="139" xfId="62" applyNumberFormat="1" applyFont="1" applyFill="1" applyBorder="1" applyAlignment="1">
      <alignment horizontal="center" vertical="center"/>
      <protection/>
    </xf>
    <xf numFmtId="3" fontId="24" fillId="25" borderId="49" xfId="62" applyNumberFormat="1" applyFont="1" applyFill="1" applyBorder="1" applyAlignment="1">
      <alignment horizontal="right" vertical="center"/>
      <protection/>
    </xf>
    <xf numFmtId="3" fontId="24" fillId="25" borderId="11" xfId="62" applyNumberFormat="1" applyFont="1" applyFill="1" applyBorder="1" applyAlignment="1" applyProtection="1">
      <alignment horizontal="right" vertical="center"/>
      <protection locked="0"/>
    </xf>
    <xf numFmtId="3" fontId="24" fillId="25" borderId="44" xfId="62" applyNumberFormat="1" applyFont="1" applyFill="1" applyBorder="1" applyAlignment="1">
      <alignment horizontal="right" vertical="center"/>
      <protection/>
    </xf>
    <xf numFmtId="3" fontId="24" fillId="25" borderId="184" xfId="62" applyNumberFormat="1" applyFont="1" applyFill="1" applyBorder="1" applyAlignment="1">
      <alignment horizontal="right" vertical="center"/>
      <protection/>
    </xf>
    <xf numFmtId="3" fontId="24" fillId="25" borderId="185" xfId="62" applyNumberFormat="1" applyFont="1" applyFill="1" applyBorder="1" applyAlignment="1">
      <alignment horizontal="right" vertical="center"/>
      <protection/>
    </xf>
    <xf numFmtId="3" fontId="24" fillId="25" borderId="11" xfId="62" applyNumberFormat="1" applyFont="1" applyFill="1" applyBorder="1" applyAlignment="1">
      <alignment horizontal="right" vertical="center"/>
      <protection/>
    </xf>
    <xf numFmtId="3" fontId="24" fillId="25" borderId="22" xfId="62" applyNumberFormat="1" applyFont="1" applyFill="1" applyBorder="1" applyAlignment="1">
      <alignment horizontal="right" vertical="center"/>
      <protection/>
    </xf>
    <xf numFmtId="0" fontId="24" fillId="25" borderId="74" xfId="62" applyNumberFormat="1" applyFont="1" applyFill="1" applyBorder="1" applyAlignment="1">
      <alignment horizontal="center" vertical="center"/>
      <protection/>
    </xf>
    <xf numFmtId="0" fontId="24" fillId="25" borderId="56" xfId="62" applyNumberFormat="1" applyFont="1" applyFill="1" applyBorder="1" applyAlignment="1">
      <alignment horizontal="center" vertical="center"/>
      <protection/>
    </xf>
    <xf numFmtId="3" fontId="24" fillId="25" borderId="65" xfId="62" applyNumberFormat="1" applyFont="1" applyFill="1" applyBorder="1" applyAlignment="1">
      <alignment horizontal="right" vertical="center"/>
      <protection/>
    </xf>
    <xf numFmtId="3" fontId="24" fillId="25" borderId="56" xfId="62" applyNumberFormat="1" applyFont="1" applyFill="1" applyBorder="1" applyAlignment="1">
      <alignment horizontal="right" vertical="center"/>
      <protection/>
    </xf>
    <xf numFmtId="3" fontId="24" fillId="25" borderId="56" xfId="62" applyNumberFormat="1" applyFont="1" applyFill="1" applyBorder="1" applyAlignment="1" applyProtection="1">
      <alignment horizontal="right" vertical="center"/>
      <protection locked="0"/>
    </xf>
    <xf numFmtId="0" fontId="24" fillId="25" borderId="118" xfId="62" applyNumberFormat="1" applyFont="1" applyFill="1" applyBorder="1" applyAlignment="1">
      <alignment horizontal="center" vertical="center"/>
      <protection/>
    </xf>
    <xf numFmtId="3" fontId="24" fillId="25" borderId="0" xfId="62" applyNumberFormat="1" applyFont="1" applyFill="1" applyBorder="1" applyAlignment="1">
      <alignment horizontal="right" vertical="center"/>
      <protection/>
    </xf>
    <xf numFmtId="3" fontId="24" fillId="25" borderId="57" xfId="62" applyNumberFormat="1" applyFont="1" applyFill="1" applyBorder="1" applyAlignment="1">
      <alignment horizontal="right" vertical="center"/>
      <protection/>
    </xf>
    <xf numFmtId="3" fontId="24" fillId="25" borderId="57" xfId="62" applyNumberFormat="1" applyFont="1" applyFill="1" applyBorder="1" applyAlignment="1" applyProtection="1">
      <alignment horizontal="right" vertical="center"/>
      <protection locked="0"/>
    </xf>
    <xf numFmtId="3" fontId="24" fillId="25" borderId="41" xfId="62" applyNumberFormat="1" applyFont="1" applyFill="1" applyBorder="1" applyAlignment="1">
      <alignment horizontal="right" vertical="center"/>
      <protection/>
    </xf>
    <xf numFmtId="0" fontId="24" fillId="25" borderId="155" xfId="62" applyNumberFormat="1" applyFont="1" applyFill="1" applyBorder="1" applyAlignment="1">
      <alignment horizontal="center" vertical="center"/>
      <protection/>
    </xf>
    <xf numFmtId="3" fontId="24" fillId="25" borderId="156" xfId="62" applyNumberFormat="1" applyFont="1" applyFill="1" applyBorder="1" applyAlignment="1">
      <alignment horizontal="right" vertical="center"/>
      <protection/>
    </xf>
    <xf numFmtId="3" fontId="24" fillId="25" borderId="85" xfId="62" applyNumberFormat="1" applyFont="1" applyFill="1" applyBorder="1" applyAlignment="1">
      <alignment horizontal="right" vertical="center"/>
      <protection/>
    </xf>
    <xf numFmtId="0" fontId="24" fillId="25" borderId="55" xfId="62" applyNumberFormat="1" applyFont="1" applyFill="1" applyBorder="1" applyAlignment="1">
      <alignment horizontal="center" vertical="center"/>
      <protection/>
    </xf>
    <xf numFmtId="3" fontId="24" fillId="25" borderId="64" xfId="62" applyNumberFormat="1" applyFont="1" applyFill="1" applyBorder="1" applyAlignment="1">
      <alignment horizontal="right" vertical="center"/>
      <protection/>
    </xf>
    <xf numFmtId="0" fontId="24" fillId="25" borderId="24" xfId="62" applyNumberFormat="1" applyFont="1" applyFill="1" applyBorder="1" applyAlignment="1">
      <alignment horizontal="center" vertical="center"/>
      <protection/>
    </xf>
    <xf numFmtId="3" fontId="24" fillId="0" borderId="11" xfId="62" applyNumberFormat="1" applyFont="1" applyBorder="1" applyAlignment="1" applyProtection="1">
      <alignment horizontal="right" vertical="center"/>
      <protection locked="0"/>
    </xf>
    <xf numFmtId="3" fontId="24" fillId="0" borderId="11" xfId="62" applyNumberFormat="1" applyFont="1" applyFill="1" applyBorder="1" applyAlignment="1" applyProtection="1">
      <alignment horizontal="right" vertical="center"/>
      <protection locked="0"/>
    </xf>
    <xf numFmtId="3" fontId="24" fillId="0" borderId="184" xfId="62" applyNumberFormat="1" applyFont="1" applyBorder="1" applyAlignment="1">
      <alignment horizontal="right" vertical="center"/>
      <protection/>
    </xf>
    <xf numFmtId="3" fontId="24" fillId="0" borderId="185" xfId="62" applyNumberFormat="1" applyFont="1" applyBorder="1" applyAlignment="1">
      <alignment horizontal="right" vertical="center"/>
      <protection/>
    </xf>
    <xf numFmtId="0" fontId="24" fillId="0" borderId="73" xfId="62" applyNumberFormat="1" applyFont="1" applyFill="1" applyBorder="1" applyAlignment="1">
      <alignment horizontal="center" vertical="center"/>
      <protection/>
    </xf>
    <xf numFmtId="3" fontId="24" fillId="0" borderId="179" xfId="62" applyNumberFormat="1" applyFont="1" applyFill="1" applyBorder="1" applyAlignment="1">
      <alignment horizontal="right" vertical="center"/>
      <protection/>
    </xf>
    <xf numFmtId="3" fontId="24" fillId="0" borderId="115" xfId="62" applyNumberFormat="1" applyFont="1" applyBorder="1" applyAlignment="1">
      <alignment horizontal="right" vertical="center"/>
      <protection/>
    </xf>
    <xf numFmtId="0" fontId="24" fillId="0" borderId="42" xfId="62" applyNumberFormat="1" applyFont="1" applyFill="1" applyBorder="1" applyAlignment="1">
      <alignment horizontal="center" vertical="center"/>
      <protection/>
    </xf>
    <xf numFmtId="3" fontId="24" fillId="0" borderId="41" xfId="62" applyNumberFormat="1" applyFont="1" applyBorder="1" applyAlignment="1" applyProtection="1">
      <alignment horizontal="right" vertical="center"/>
      <protection locked="0"/>
    </xf>
    <xf numFmtId="3" fontId="24" fillId="0" borderId="47" xfId="62" applyNumberFormat="1" applyFont="1" applyFill="1" applyBorder="1" applyAlignment="1" applyProtection="1">
      <alignment horizontal="right" vertical="center"/>
      <protection locked="0"/>
    </xf>
    <xf numFmtId="0" fontId="24" fillId="25" borderId="69" xfId="62" applyNumberFormat="1" applyFont="1" applyFill="1" applyBorder="1" applyAlignment="1" applyProtection="1">
      <alignment horizontal="center" vertical="center"/>
      <protection/>
    </xf>
    <xf numFmtId="0" fontId="24" fillId="25" borderId="23" xfId="62" applyNumberFormat="1" applyFont="1" applyFill="1" applyBorder="1" applyAlignment="1" applyProtection="1">
      <alignment horizontal="center" vertical="center"/>
      <protection/>
    </xf>
    <xf numFmtId="0" fontId="24" fillId="0" borderId="186" xfId="62" applyNumberFormat="1" applyFont="1" applyBorder="1" applyAlignment="1">
      <alignment horizontal="center" vertical="center"/>
      <protection/>
    </xf>
    <xf numFmtId="3" fontId="24" fillId="0" borderId="187" xfId="62" applyNumberFormat="1" applyFont="1" applyBorder="1" applyAlignment="1">
      <alignment horizontal="right" vertical="center"/>
      <protection/>
    </xf>
    <xf numFmtId="3" fontId="24" fillId="0" borderId="188" xfId="62" applyNumberFormat="1" applyFont="1" applyBorder="1" applyAlignment="1" applyProtection="1">
      <alignment horizontal="right" vertical="center"/>
      <protection locked="0"/>
    </xf>
    <xf numFmtId="3" fontId="24" fillId="0" borderId="188" xfId="62" applyNumberFormat="1" applyFont="1" applyBorder="1" applyAlignment="1">
      <alignment horizontal="right" vertical="center"/>
      <protection/>
    </xf>
    <xf numFmtId="0" fontId="24" fillId="0" borderId="128" xfId="62" applyNumberFormat="1" applyFont="1" applyBorder="1" applyAlignment="1">
      <alignment horizontal="right" vertical="center"/>
      <protection/>
    </xf>
    <xf numFmtId="3" fontId="24" fillId="0" borderId="110" xfId="62" applyNumberFormat="1" applyFont="1" applyFill="1" applyBorder="1" applyAlignment="1">
      <alignment horizontal="right" vertical="center"/>
      <protection/>
    </xf>
    <xf numFmtId="3" fontId="24" fillId="0" borderId="47" xfId="62" applyNumberFormat="1" applyFont="1" applyFill="1" applyBorder="1" applyAlignment="1">
      <alignment horizontal="right" vertical="center"/>
      <protection/>
    </xf>
    <xf numFmtId="3" fontId="24" fillId="0" borderId="111" xfId="62" applyNumberFormat="1" applyFont="1" applyFill="1" applyBorder="1" applyAlignment="1">
      <alignment horizontal="right" vertical="center"/>
      <protection/>
    </xf>
    <xf numFmtId="3" fontId="24" fillId="0" borderId="105" xfId="62" applyNumberFormat="1" applyFont="1" applyFill="1" applyBorder="1" applyAlignment="1">
      <alignment horizontal="right" vertical="center"/>
      <protection/>
    </xf>
    <xf numFmtId="0" fontId="24" fillId="0" borderId="113" xfId="62" applyNumberFormat="1" applyFont="1" applyBorder="1" applyAlignment="1">
      <alignment horizontal="right" vertical="center"/>
      <protection/>
    </xf>
    <xf numFmtId="3" fontId="24" fillId="0" borderId="113" xfId="62" applyNumberFormat="1" applyFont="1" applyFill="1" applyBorder="1" applyAlignment="1">
      <alignment horizontal="right" vertical="center"/>
      <protection/>
    </xf>
    <xf numFmtId="3" fontId="24" fillId="0" borderId="88" xfId="62" applyNumberFormat="1" applyFont="1" applyFill="1" applyBorder="1" applyAlignment="1">
      <alignment horizontal="right" vertical="center"/>
      <protection/>
    </xf>
    <xf numFmtId="0" fontId="24" fillId="0" borderId="113" xfId="62" applyNumberFormat="1" applyFont="1" applyFill="1" applyBorder="1" applyAlignment="1">
      <alignment horizontal="right" vertical="center"/>
      <protection/>
    </xf>
    <xf numFmtId="0" fontId="24" fillId="25" borderId="116" xfId="62" applyNumberFormat="1" applyFont="1" applyFill="1" applyBorder="1" applyAlignment="1">
      <alignment horizontal="right" vertical="center"/>
      <protection/>
    </xf>
    <xf numFmtId="3" fontId="24" fillId="25" borderId="117" xfId="62" applyNumberFormat="1" applyFont="1" applyFill="1" applyBorder="1" applyAlignment="1">
      <alignment horizontal="right" vertical="center"/>
      <protection/>
    </xf>
    <xf numFmtId="3" fontId="24" fillId="25" borderId="112" xfId="62" applyNumberFormat="1" applyFont="1" applyFill="1" applyBorder="1" applyAlignment="1">
      <alignment horizontal="right" vertical="center"/>
      <protection/>
    </xf>
    <xf numFmtId="3" fontId="24" fillId="25" borderId="105" xfId="62" applyNumberFormat="1" applyFont="1" applyFill="1" applyBorder="1" applyAlignment="1">
      <alignment horizontal="right" vertical="center"/>
      <protection/>
    </xf>
    <xf numFmtId="0" fontId="24" fillId="0" borderId="118" xfId="62" applyNumberFormat="1" applyFont="1" applyBorder="1" applyAlignment="1">
      <alignment horizontal="right" vertical="center"/>
      <protection/>
    </xf>
    <xf numFmtId="3" fontId="24" fillId="0" borderId="119" xfId="62" applyNumberFormat="1" applyFont="1" applyFill="1" applyBorder="1" applyAlignment="1">
      <alignment horizontal="right" vertical="center"/>
      <protection/>
    </xf>
    <xf numFmtId="3" fontId="24" fillId="0" borderId="83" xfId="62" applyNumberFormat="1" applyFont="1" applyFill="1" applyBorder="1" applyAlignment="1">
      <alignment horizontal="right" vertical="center"/>
      <protection/>
    </xf>
    <xf numFmtId="0" fontId="24" fillId="25" borderId="38" xfId="62" applyNumberFormat="1" applyFont="1" applyFill="1" applyBorder="1" applyAlignment="1">
      <alignment horizontal="right" vertical="center"/>
      <protection/>
    </xf>
    <xf numFmtId="3" fontId="24" fillId="25" borderId="37" xfId="62" applyNumberFormat="1" applyFont="1" applyFill="1" applyBorder="1" applyAlignment="1">
      <alignment horizontal="right" vertical="center"/>
      <protection/>
    </xf>
    <xf numFmtId="3" fontId="24" fillId="25" borderId="63" xfId="62" applyNumberFormat="1" applyFont="1" applyFill="1" applyBorder="1" applyAlignment="1">
      <alignment horizontal="right" vertical="center"/>
      <protection/>
    </xf>
    <xf numFmtId="3" fontId="24" fillId="25" borderId="77" xfId="62" applyNumberFormat="1" applyFont="1" applyFill="1" applyBorder="1" applyAlignment="1">
      <alignment horizontal="right" vertical="center"/>
      <protection/>
    </xf>
    <xf numFmtId="3" fontId="24" fillId="25" borderId="189" xfId="62" applyNumberFormat="1" applyFont="1" applyFill="1" applyBorder="1" applyAlignment="1">
      <alignment horizontal="right" vertical="center"/>
      <protection/>
    </xf>
    <xf numFmtId="3" fontId="24" fillId="25" borderId="190" xfId="62" applyNumberFormat="1" applyFont="1" applyFill="1" applyBorder="1" applyAlignment="1">
      <alignment horizontal="right" vertical="center"/>
      <protection/>
    </xf>
    <xf numFmtId="0" fontId="24" fillId="0" borderId="123" xfId="62" applyNumberFormat="1" applyFont="1" applyBorder="1" applyAlignment="1">
      <alignment horizontal="right" vertical="center"/>
      <protection/>
    </xf>
    <xf numFmtId="3" fontId="24" fillId="25" borderId="191" xfId="62" applyNumberFormat="1" applyFont="1" applyFill="1" applyBorder="1" applyAlignment="1">
      <alignment horizontal="right" vertical="center"/>
      <protection/>
    </xf>
    <xf numFmtId="3" fontId="24" fillId="25" borderId="125" xfId="62" applyNumberFormat="1" applyFont="1" applyFill="1" applyBorder="1" applyAlignment="1">
      <alignment horizontal="right" vertical="center"/>
      <protection/>
    </xf>
    <xf numFmtId="3" fontId="24" fillId="0" borderId="106" xfId="62" applyNumberFormat="1" applyFont="1" applyFill="1" applyBorder="1" applyAlignment="1">
      <alignment horizontal="right" vertical="center"/>
      <protection/>
    </xf>
    <xf numFmtId="0" fontId="24" fillId="0" borderId="182" xfId="62" applyNumberFormat="1" applyFont="1" applyBorder="1" applyAlignment="1">
      <alignment horizontal="right" vertical="center"/>
      <protection/>
    </xf>
    <xf numFmtId="3" fontId="24" fillId="0" borderId="126" xfId="62" applyNumberFormat="1" applyFont="1" applyFill="1" applyBorder="1" applyAlignment="1">
      <alignment horizontal="right" vertical="center"/>
      <protection/>
    </xf>
    <xf numFmtId="3" fontId="24" fillId="0" borderId="127" xfId="62" applyNumberFormat="1" applyFont="1" applyFill="1" applyBorder="1" applyAlignment="1">
      <alignment horizontal="right" vertical="center"/>
      <protection/>
    </xf>
    <xf numFmtId="3" fontId="24" fillId="0" borderId="128" xfId="62" applyNumberFormat="1" applyFont="1" applyFill="1" applyBorder="1" applyAlignment="1">
      <alignment horizontal="right" vertical="center"/>
      <protection/>
    </xf>
    <xf numFmtId="0" fontId="24" fillId="25" borderId="139" xfId="62" applyNumberFormat="1" applyFont="1" applyFill="1" applyBorder="1" applyAlignment="1">
      <alignment horizontal="right" vertical="center"/>
      <protection/>
    </xf>
    <xf numFmtId="3" fontId="24" fillId="25" borderId="93" xfId="62" applyNumberFormat="1" applyFont="1" applyFill="1" applyBorder="1" applyAlignment="1">
      <alignment horizontal="right" vertical="center"/>
      <protection/>
    </xf>
    <xf numFmtId="3" fontId="24" fillId="25" borderId="43" xfId="62" applyNumberFormat="1" applyFont="1" applyFill="1" applyBorder="1" applyAlignment="1">
      <alignment horizontal="right" vertical="center"/>
      <protection/>
    </xf>
    <xf numFmtId="3" fontId="24" fillId="25" borderId="83" xfId="62" applyNumberFormat="1" applyFont="1" applyFill="1" applyBorder="1" applyAlignment="1">
      <alignment horizontal="right" vertical="center"/>
      <protection/>
    </xf>
    <xf numFmtId="0" fontId="24" fillId="25" borderId="192" xfId="62" applyNumberFormat="1" applyFont="1" applyFill="1" applyBorder="1" applyAlignment="1">
      <alignment horizontal="right" vertical="center"/>
      <protection/>
    </xf>
    <xf numFmtId="3" fontId="24" fillId="25" borderId="192" xfId="62" applyNumberFormat="1" applyFont="1" applyFill="1" applyBorder="1" applyAlignment="1">
      <alignment horizontal="right" vertical="center"/>
      <protection/>
    </xf>
    <xf numFmtId="3" fontId="24" fillId="25" borderId="86" xfId="62" applyNumberFormat="1" applyFont="1" applyFill="1" applyBorder="1" applyAlignment="1">
      <alignment horizontal="right" vertical="center"/>
      <protection/>
    </xf>
    <xf numFmtId="0" fontId="24" fillId="25" borderId="113" xfId="62" applyNumberFormat="1" applyFont="1" applyFill="1" applyBorder="1" applyAlignment="1">
      <alignment horizontal="right" vertical="center"/>
      <protection/>
    </xf>
    <xf numFmtId="3" fontId="24" fillId="25" borderId="113" xfId="62" applyNumberFormat="1" applyFont="1" applyFill="1" applyBorder="1" applyAlignment="1">
      <alignment horizontal="right" vertical="center"/>
      <protection/>
    </xf>
    <xf numFmtId="0" fontId="24" fillId="25" borderId="11" xfId="62" applyFont="1" applyFill="1" applyBorder="1" applyAlignment="1">
      <alignment horizontal="right" vertical="center"/>
      <protection/>
    </xf>
    <xf numFmtId="3" fontId="24" fillId="25" borderId="120" xfId="62" applyNumberFormat="1" applyFont="1" applyFill="1" applyBorder="1" applyAlignment="1">
      <alignment horizontal="right" vertical="center"/>
      <protection/>
    </xf>
    <xf numFmtId="0" fontId="24" fillId="25" borderId="61" xfId="62" applyNumberFormat="1" applyFont="1" applyFill="1" applyBorder="1" applyAlignment="1">
      <alignment horizontal="right" vertical="center"/>
      <protection/>
    </xf>
    <xf numFmtId="3" fontId="24" fillId="25" borderId="141" xfId="62" applyNumberFormat="1" applyFont="1" applyFill="1" applyBorder="1" applyAlignment="1">
      <alignment horizontal="right" vertical="center"/>
      <protection/>
    </xf>
    <xf numFmtId="3" fontId="24" fillId="25" borderId="96" xfId="62" applyNumberFormat="1" applyFont="1" applyFill="1" applyBorder="1" applyAlignment="1">
      <alignment horizontal="right" vertical="center"/>
      <protection/>
    </xf>
    <xf numFmtId="3" fontId="24" fillId="25" borderId="46" xfId="62" applyNumberFormat="1" applyFont="1" applyFill="1" applyBorder="1" applyAlignment="1">
      <alignment horizontal="right" vertical="center"/>
      <protection/>
    </xf>
    <xf numFmtId="0" fontId="24" fillId="25" borderId="128" xfId="62" applyNumberFormat="1" applyFont="1" applyFill="1" applyBorder="1" applyAlignment="1">
      <alignment horizontal="right" vertical="center"/>
      <protection/>
    </xf>
    <xf numFmtId="3" fontId="24" fillId="25" borderId="128" xfId="62" applyNumberFormat="1" applyFont="1" applyFill="1" applyBorder="1" applyAlignment="1">
      <alignment horizontal="right" vertical="center"/>
      <protection/>
    </xf>
    <xf numFmtId="3" fontId="24" fillId="25" borderId="111" xfId="62" applyNumberFormat="1" applyFont="1" applyFill="1" applyBorder="1" applyAlignment="1">
      <alignment horizontal="right" vertical="center"/>
      <protection/>
    </xf>
    <xf numFmtId="0" fontId="24" fillId="25" borderId="84" xfId="62" applyNumberFormat="1" applyFont="1" applyFill="1" applyBorder="1" applyAlignment="1">
      <alignment horizontal="right" vertical="center"/>
      <protection/>
    </xf>
    <xf numFmtId="3" fontId="24" fillId="25" borderId="87" xfId="62" applyNumberFormat="1" applyFont="1" applyFill="1" applyBorder="1" applyAlignment="1">
      <alignment horizontal="right" vertical="center"/>
      <protection/>
    </xf>
    <xf numFmtId="3" fontId="24" fillId="25" borderId="90" xfId="62" applyNumberFormat="1" applyFont="1" applyFill="1" applyBorder="1" applyAlignment="1">
      <alignment horizontal="right" vertical="center"/>
      <protection/>
    </xf>
    <xf numFmtId="3" fontId="24" fillId="25" borderId="88" xfId="62" applyNumberFormat="1" applyFont="1" applyFill="1" applyBorder="1" applyAlignment="1">
      <alignment horizontal="right" vertical="center"/>
      <protection/>
    </xf>
    <xf numFmtId="0" fontId="24" fillId="25" borderId="93" xfId="62" applyNumberFormat="1" applyFont="1" applyFill="1" applyBorder="1" applyAlignment="1">
      <alignment horizontal="right" vertical="center"/>
      <protection/>
    </xf>
    <xf numFmtId="0" fontId="24" fillId="25" borderId="59" xfId="62" applyNumberFormat="1" applyFont="1" applyFill="1" applyBorder="1" applyAlignment="1">
      <alignment/>
      <protection/>
    </xf>
    <xf numFmtId="0" fontId="24" fillId="25" borderId="55" xfId="62" applyNumberFormat="1" applyFont="1" applyFill="1" applyBorder="1" applyAlignment="1">
      <alignment/>
      <protection/>
    </xf>
    <xf numFmtId="0" fontId="24" fillId="25" borderId="14" xfId="62" applyNumberFormat="1" applyFont="1" applyFill="1" applyBorder="1" applyAlignment="1">
      <alignment horizontal="right" vertical="center"/>
      <protection/>
    </xf>
    <xf numFmtId="3" fontId="24" fillId="25" borderId="38" xfId="62" applyNumberFormat="1" applyFont="1" applyFill="1" applyBorder="1" applyAlignment="1">
      <alignment horizontal="right" vertical="center"/>
      <protection/>
    </xf>
    <xf numFmtId="0" fontId="24" fillId="0" borderId="139" xfId="62" applyNumberFormat="1" applyFont="1" applyBorder="1" applyAlignment="1">
      <alignment horizontal="right" vertical="center"/>
      <protection/>
    </xf>
    <xf numFmtId="3" fontId="24" fillId="0" borderId="93" xfId="62" applyNumberFormat="1" applyFont="1" applyFill="1" applyBorder="1" applyAlignment="1">
      <alignment horizontal="right" vertical="center"/>
      <protection/>
    </xf>
    <xf numFmtId="3" fontId="24" fillId="0" borderId="43" xfId="62" applyNumberFormat="1" applyFont="1" applyFill="1" applyBorder="1" applyAlignment="1">
      <alignment horizontal="right" vertical="center"/>
      <protection/>
    </xf>
    <xf numFmtId="0" fontId="24" fillId="0" borderId="192" xfId="62" applyNumberFormat="1" applyFont="1" applyBorder="1" applyAlignment="1">
      <alignment horizontal="right" vertical="center"/>
      <protection/>
    </xf>
    <xf numFmtId="3" fontId="24" fillId="0" borderId="192" xfId="62" applyNumberFormat="1" applyFont="1" applyFill="1" applyBorder="1" applyAlignment="1">
      <alignment horizontal="right" vertical="center"/>
      <protection/>
    </xf>
    <xf numFmtId="3" fontId="24" fillId="0" borderId="190" xfId="62" applyNumberFormat="1" applyFont="1" applyFill="1" applyBorder="1" applyAlignment="1">
      <alignment horizontal="right" vertical="center"/>
      <protection/>
    </xf>
    <xf numFmtId="3" fontId="24" fillId="0" borderId="86" xfId="62" applyNumberFormat="1" applyFont="1" applyFill="1" applyBorder="1" applyAlignment="1">
      <alignment horizontal="right" vertical="center"/>
      <protection/>
    </xf>
    <xf numFmtId="0" fontId="24" fillId="0" borderId="116" xfId="62" applyNumberFormat="1" applyFont="1" applyBorder="1" applyAlignment="1">
      <alignment horizontal="right" vertical="center"/>
      <protection/>
    </xf>
    <xf numFmtId="3" fontId="24" fillId="0" borderId="117" xfId="62" applyNumberFormat="1" applyFont="1" applyFill="1" applyBorder="1" applyAlignment="1">
      <alignment horizontal="right" vertical="center"/>
      <protection/>
    </xf>
    <xf numFmtId="3" fontId="24" fillId="0" borderId="112" xfId="62" applyNumberFormat="1" applyFont="1" applyFill="1" applyBorder="1" applyAlignment="1">
      <alignment horizontal="right" vertical="center"/>
      <protection/>
    </xf>
    <xf numFmtId="3" fontId="24" fillId="0" borderId="93" xfId="62" applyNumberFormat="1" applyFont="1" applyBorder="1" applyAlignment="1">
      <alignment horizontal="right" vertical="center"/>
      <protection/>
    </xf>
    <xf numFmtId="3" fontId="24" fillId="0" borderId="193" xfId="62" applyNumberFormat="1" applyFont="1" applyBorder="1" applyAlignment="1">
      <alignment horizontal="right" vertical="center"/>
      <protection/>
    </xf>
    <xf numFmtId="3" fontId="24" fillId="0" borderId="83" xfId="62" applyNumberFormat="1" applyFont="1" applyBorder="1" applyAlignment="1">
      <alignment horizontal="right" vertical="center"/>
      <protection/>
    </xf>
    <xf numFmtId="0" fontId="24" fillId="0" borderId="194" xfId="62" applyNumberFormat="1" applyFont="1" applyBorder="1" applyAlignment="1">
      <alignment horizontal="right" vertical="center"/>
      <protection/>
    </xf>
    <xf numFmtId="3" fontId="24" fillId="0" borderId="195" xfId="62" applyNumberFormat="1" applyFont="1" applyBorder="1" applyAlignment="1">
      <alignment horizontal="right" vertical="center"/>
      <protection/>
    </xf>
    <xf numFmtId="182" fontId="24" fillId="0" borderId="196" xfId="62" applyNumberFormat="1" applyFont="1" applyBorder="1" applyAlignment="1">
      <alignment horizontal="right" vertical="center"/>
      <protection/>
    </xf>
    <xf numFmtId="0" fontId="23" fillId="25" borderId="197" xfId="62" applyNumberFormat="1" applyFont="1" applyFill="1" applyBorder="1" applyAlignment="1">
      <alignment horizontal="center" vertical="center"/>
      <protection/>
    </xf>
    <xf numFmtId="0" fontId="23" fillId="25" borderId="73" xfId="62" applyNumberFormat="1" applyFont="1" applyFill="1" applyBorder="1" applyAlignment="1">
      <alignment horizontal="center" vertical="center"/>
      <protection/>
    </xf>
    <xf numFmtId="0" fontId="23" fillId="0" borderId="24" xfId="62" applyNumberFormat="1" applyFont="1" applyFill="1" applyBorder="1" applyAlignment="1">
      <alignment horizontal="center" vertical="center"/>
      <protection/>
    </xf>
    <xf numFmtId="0" fontId="23" fillId="25" borderId="198" xfId="62" applyNumberFormat="1" applyFont="1" applyFill="1" applyBorder="1" applyAlignment="1">
      <alignment horizontal="center" vertical="center"/>
      <protection/>
    </xf>
    <xf numFmtId="0" fontId="25" fillId="25" borderId="199" xfId="62" applyNumberFormat="1" applyFont="1" applyFill="1" applyBorder="1" applyAlignment="1">
      <alignment horizontal="center" vertical="center"/>
      <protection/>
    </xf>
    <xf numFmtId="0" fontId="24" fillId="25" borderId="86" xfId="62" applyNumberFormat="1" applyFont="1" applyFill="1" applyBorder="1" applyAlignment="1">
      <alignment horizontal="center" vertical="center"/>
      <protection/>
    </xf>
    <xf numFmtId="0" fontId="24" fillId="25" borderId="178" xfId="62" applyNumberFormat="1" applyFont="1" applyFill="1" applyBorder="1" applyAlignment="1">
      <alignment horizontal="center" vertical="center"/>
      <protection/>
    </xf>
    <xf numFmtId="0" fontId="24" fillId="25" borderId="200" xfId="62" applyNumberFormat="1" applyFont="1" applyFill="1" applyBorder="1" applyAlignment="1">
      <alignment horizontal="center" vertical="center"/>
      <protection/>
    </xf>
    <xf numFmtId="3" fontId="24" fillId="0" borderId="64" xfId="62" applyNumberFormat="1" applyFont="1" applyBorder="1" applyAlignment="1" applyProtection="1">
      <alignment horizontal="right" vertical="center"/>
      <protection/>
    </xf>
    <xf numFmtId="0" fontId="24" fillId="25" borderId="57" xfId="62" applyNumberFormat="1" applyFont="1" applyFill="1" applyBorder="1" applyAlignment="1">
      <alignment horizontal="center" vertical="center"/>
      <protection/>
    </xf>
    <xf numFmtId="3" fontId="24" fillId="25" borderId="201" xfId="62" applyNumberFormat="1" applyFont="1" applyFill="1" applyBorder="1" applyAlignment="1">
      <alignment horizontal="right" vertical="center"/>
      <protection/>
    </xf>
    <xf numFmtId="0" fontId="24" fillId="25" borderId="110" xfId="62" applyNumberFormat="1" applyFont="1" applyFill="1" applyBorder="1" applyAlignment="1">
      <alignment horizontal="right" vertical="center"/>
      <protection/>
    </xf>
    <xf numFmtId="3" fontId="24" fillId="25" borderId="202" xfId="62" applyNumberFormat="1" applyFont="1" applyFill="1" applyBorder="1" applyAlignment="1">
      <alignment horizontal="right" vertical="center"/>
      <protection/>
    </xf>
    <xf numFmtId="3" fontId="24" fillId="25" borderId="47" xfId="62" applyNumberFormat="1" applyFont="1" applyFill="1" applyBorder="1" applyAlignment="1">
      <alignment horizontal="right" vertical="center"/>
      <protection/>
    </xf>
    <xf numFmtId="0" fontId="23" fillId="0" borderId="196" xfId="62" applyFont="1" applyBorder="1" applyAlignment="1">
      <alignment horizontal="center"/>
      <protection/>
    </xf>
    <xf numFmtId="0" fontId="24" fillId="0" borderId="196" xfId="62" applyFont="1" applyBorder="1" applyAlignment="1">
      <alignment horizontal="center"/>
      <protection/>
    </xf>
    <xf numFmtId="0" fontId="39" fillId="0" borderId="0" xfId="0" applyFont="1" applyAlignment="1">
      <alignment vertical="center"/>
    </xf>
    <xf numFmtId="0" fontId="39" fillId="25" borderId="0" xfId="62" applyNumberFormat="1" applyFont="1" applyFill="1">
      <alignment/>
      <protection/>
    </xf>
    <xf numFmtId="0" fontId="39" fillId="0" borderId="0" xfId="62" applyNumberFormat="1" applyFont="1">
      <alignment/>
      <protection/>
    </xf>
    <xf numFmtId="0" fontId="39" fillId="0" borderId="0" xfId="62" applyFont="1">
      <alignment/>
      <protection/>
    </xf>
    <xf numFmtId="0" fontId="39" fillId="0" borderId="0" xfId="62" applyFont="1" applyAlignment="1">
      <alignment/>
      <protection/>
    </xf>
    <xf numFmtId="0" fontId="39" fillId="25" borderId="0" xfId="62" applyNumberFormat="1" applyFont="1" applyFill="1" applyAlignment="1">
      <alignment/>
      <protection/>
    </xf>
    <xf numFmtId="0" fontId="25" fillId="25" borderId="0" xfId="0" applyFont="1" applyFill="1" applyAlignment="1">
      <alignment vertical="center"/>
    </xf>
    <xf numFmtId="0" fontId="25" fillId="0" borderId="0" xfId="62" applyNumberFormat="1" applyFont="1" applyBorder="1" applyAlignment="1">
      <alignment/>
      <protection/>
    </xf>
    <xf numFmtId="0" fontId="25" fillId="25" borderId="0" xfId="0" applyFont="1" applyFill="1" applyAlignment="1">
      <alignment vertical="center"/>
    </xf>
    <xf numFmtId="0" fontId="25" fillId="25" borderId="0" xfId="0" applyNumberFormat="1" applyFont="1" applyFill="1" applyBorder="1" applyAlignment="1">
      <alignment/>
    </xf>
    <xf numFmtId="182" fontId="25" fillId="25" borderId="0" xfId="0" applyNumberFormat="1" applyFont="1" applyFill="1" applyBorder="1" applyAlignment="1">
      <alignment/>
    </xf>
    <xf numFmtId="0" fontId="25" fillId="25" borderId="0" xfId="0" applyNumberFormat="1" applyFont="1" applyFill="1" applyAlignment="1">
      <alignment/>
    </xf>
    <xf numFmtId="0" fontId="25" fillId="25" borderId="39" xfId="0" applyNumberFormat="1" applyFont="1" applyFill="1" applyBorder="1" applyAlignment="1">
      <alignment horizontal="center"/>
    </xf>
    <xf numFmtId="3" fontId="25" fillId="25" borderId="0" xfId="0" applyNumberFormat="1" applyFont="1" applyFill="1" applyBorder="1" applyAlignment="1">
      <alignment/>
    </xf>
    <xf numFmtId="181" fontId="25" fillId="25" borderId="0" xfId="0" applyNumberFormat="1" applyFont="1" applyFill="1" applyBorder="1" applyAlignment="1">
      <alignment/>
    </xf>
    <xf numFmtId="0" fontId="25" fillId="25" borderId="0" xfId="62" applyFont="1" applyFill="1" applyAlignment="1">
      <alignment horizontal="right"/>
      <protection/>
    </xf>
    <xf numFmtId="177" fontId="25" fillId="25" borderId="0" xfId="0" applyNumberFormat="1" applyFont="1" applyFill="1" applyAlignment="1">
      <alignment/>
    </xf>
    <xf numFmtId="0" fontId="24" fillId="25" borderId="178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38" fontId="38" fillId="25" borderId="17" xfId="49" applyFont="1" applyFill="1" applyBorder="1" applyAlignment="1">
      <alignment vertical="center"/>
    </xf>
    <xf numFmtId="38" fontId="38" fillId="25" borderId="18" xfId="49" applyFont="1" applyFill="1" applyBorder="1" applyAlignment="1">
      <alignment vertical="center"/>
    </xf>
    <xf numFmtId="38" fontId="38" fillId="25" borderId="13" xfId="49" applyFont="1" applyFill="1" applyBorder="1" applyAlignment="1">
      <alignment vertical="center"/>
    </xf>
    <xf numFmtId="38" fontId="38" fillId="25" borderId="55" xfId="49" applyFont="1" applyFill="1" applyBorder="1" applyAlignment="1">
      <alignment vertical="center"/>
    </xf>
    <xf numFmtId="38" fontId="38" fillId="25" borderId="51" xfId="49" applyFont="1" applyFill="1" applyBorder="1" applyAlignment="1">
      <alignment vertical="center"/>
    </xf>
    <xf numFmtId="38" fontId="38" fillId="25" borderId="56" xfId="49" applyFont="1" applyFill="1" applyBorder="1" applyAlignment="1">
      <alignment vertical="center"/>
    </xf>
    <xf numFmtId="38" fontId="38" fillId="25" borderId="27" xfId="49" applyFont="1" applyFill="1" applyBorder="1" applyAlignment="1">
      <alignment vertical="center"/>
    </xf>
    <xf numFmtId="38" fontId="38" fillId="25" borderId="25" xfId="49" applyFont="1" applyFill="1" applyBorder="1" applyAlignment="1">
      <alignment vertical="center"/>
    </xf>
    <xf numFmtId="0" fontId="38" fillId="25" borderId="55" xfId="49" applyNumberFormat="1" applyFont="1" applyFill="1" applyBorder="1" applyAlignment="1">
      <alignment vertical="center"/>
    </xf>
    <xf numFmtId="38" fontId="38" fillId="25" borderId="155" xfId="49" applyFont="1" applyFill="1" applyBorder="1" applyAlignment="1">
      <alignment vertical="center"/>
    </xf>
    <xf numFmtId="38" fontId="38" fillId="25" borderId="175" xfId="49" applyFont="1" applyFill="1" applyBorder="1" applyAlignment="1">
      <alignment horizontal="right"/>
    </xf>
    <xf numFmtId="38" fontId="38" fillId="25" borderId="25" xfId="49" applyFont="1" applyFill="1" applyBorder="1" applyAlignment="1">
      <alignment horizontal="right"/>
    </xf>
    <xf numFmtId="38" fontId="38" fillId="25" borderId="21" xfId="49" applyFont="1" applyFill="1" applyBorder="1" applyAlignment="1">
      <alignment vertical="center"/>
    </xf>
    <xf numFmtId="38" fontId="38" fillId="25" borderId="173" xfId="49" applyFont="1" applyFill="1" applyBorder="1" applyAlignment="1">
      <alignment vertical="center"/>
    </xf>
    <xf numFmtId="38" fontId="38" fillId="25" borderId="19" xfId="49" applyFont="1" applyFill="1" applyBorder="1" applyAlignment="1">
      <alignment vertical="center"/>
    </xf>
    <xf numFmtId="38" fontId="38" fillId="25" borderId="59" xfId="49" applyFont="1" applyFill="1" applyBorder="1" applyAlignment="1">
      <alignment vertical="center"/>
    </xf>
    <xf numFmtId="38" fontId="38" fillId="25" borderId="60" xfId="49" applyFont="1" applyFill="1" applyBorder="1" applyAlignment="1">
      <alignment vertical="center"/>
    </xf>
    <xf numFmtId="38" fontId="38" fillId="25" borderId="61" xfId="49" applyFont="1" applyFill="1" applyBorder="1" applyAlignment="1">
      <alignment vertical="center"/>
    </xf>
    <xf numFmtId="38" fontId="38" fillId="25" borderId="62" xfId="49" applyFont="1" applyFill="1" applyBorder="1" applyAlignment="1">
      <alignment vertical="center"/>
    </xf>
    <xf numFmtId="38" fontId="38" fillId="25" borderId="57" xfId="49" applyFont="1" applyFill="1" applyBorder="1" applyAlignment="1">
      <alignment vertical="center"/>
    </xf>
    <xf numFmtId="38" fontId="38" fillId="25" borderId="53" xfId="49" applyFont="1" applyFill="1" applyBorder="1" applyAlignment="1">
      <alignment vertical="center"/>
    </xf>
    <xf numFmtId="38" fontId="38" fillId="25" borderId="68" xfId="49" applyFont="1" applyFill="1" applyBorder="1" applyAlignment="1">
      <alignment vertical="center"/>
    </xf>
    <xf numFmtId="38" fontId="38" fillId="25" borderId="105" xfId="49" applyFont="1" applyFill="1" applyBorder="1" applyAlignment="1">
      <alignment vertical="center"/>
    </xf>
    <xf numFmtId="38" fontId="38" fillId="25" borderId="175" xfId="49" applyFont="1" applyFill="1" applyBorder="1" applyAlignment="1">
      <alignment vertical="center"/>
    </xf>
    <xf numFmtId="38" fontId="38" fillId="25" borderId="27" xfId="49" applyFont="1" applyFill="1" applyBorder="1" applyAlignment="1">
      <alignment/>
    </xf>
    <xf numFmtId="38" fontId="38" fillId="25" borderId="25" xfId="49" applyFont="1" applyFill="1" applyBorder="1" applyAlignment="1">
      <alignment/>
    </xf>
    <xf numFmtId="38" fontId="38" fillId="25" borderId="28" xfId="49" applyFont="1" applyFill="1" applyBorder="1" applyAlignment="1">
      <alignment vertical="center"/>
    </xf>
    <xf numFmtId="0" fontId="24" fillId="0" borderId="36" xfId="0" applyNumberFormat="1" applyFont="1" applyBorder="1" applyAlignment="1">
      <alignment/>
    </xf>
    <xf numFmtId="0" fontId="24" fillId="0" borderId="35" xfId="0" applyNumberFormat="1" applyFont="1" applyBorder="1" applyAlignment="1">
      <alignment/>
    </xf>
    <xf numFmtId="0" fontId="24" fillId="24" borderId="35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wrapText="1"/>
    </xf>
    <xf numFmtId="0" fontId="24" fillId="0" borderId="39" xfId="0" applyNumberFormat="1" applyFont="1" applyFill="1" applyBorder="1" applyAlignment="1">
      <alignment/>
    </xf>
    <xf numFmtId="0" fontId="24" fillId="0" borderId="37" xfId="0" applyNumberFormat="1" applyFont="1" applyFill="1" applyBorder="1" applyAlignment="1">
      <alignment/>
    </xf>
    <xf numFmtId="0" fontId="24" fillId="24" borderId="39" xfId="0" applyNumberFormat="1" applyFont="1" applyFill="1" applyBorder="1" applyAlignment="1">
      <alignment/>
    </xf>
    <xf numFmtId="0" fontId="24" fillId="24" borderId="66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0" fontId="24" fillId="0" borderId="24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4" fillId="24" borderId="46" xfId="0" applyNumberFormat="1" applyFont="1" applyFill="1" applyBorder="1" applyAlignment="1">
      <alignment horizontal="center" vertical="center"/>
    </xf>
    <xf numFmtId="0" fontId="24" fillId="25" borderId="83" xfId="0" applyNumberFormat="1" applyFont="1" applyFill="1" applyBorder="1" applyAlignment="1">
      <alignment/>
    </xf>
    <xf numFmtId="0" fontId="24" fillId="24" borderId="96" xfId="0" applyNumberFormat="1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24" borderId="28" xfId="0" applyNumberFormat="1" applyFont="1" applyFill="1" applyBorder="1" applyAlignment="1">
      <alignment horizontal="center" vertical="center"/>
    </xf>
    <xf numFmtId="3" fontId="38" fillId="25" borderId="60" xfId="0" applyNumberFormat="1" applyFont="1" applyFill="1" applyBorder="1" applyAlignment="1" applyProtection="1">
      <alignment vertical="center"/>
      <protection locked="0"/>
    </xf>
    <xf numFmtId="1" fontId="38" fillId="0" borderId="0" xfId="63" applyNumberFormat="1" applyFont="1" applyFill="1" applyBorder="1" applyAlignment="1" applyProtection="1">
      <alignment horizontal="center" vertical="center"/>
      <protection/>
    </xf>
    <xf numFmtId="1" fontId="38" fillId="0" borderId="55" xfId="63" applyFont="1" applyFill="1" applyBorder="1" applyAlignment="1">
      <alignment horizontal="right" vertical="center"/>
      <protection/>
    </xf>
    <xf numFmtId="177" fontId="38" fillId="24" borderId="55" xfId="63" applyNumberFormat="1" applyFont="1" applyFill="1" applyBorder="1" applyAlignment="1" applyProtection="1">
      <alignment horizontal="right" vertical="center"/>
      <protection locked="0"/>
    </xf>
    <xf numFmtId="177" fontId="38" fillId="24" borderId="55" xfId="63" applyNumberFormat="1" applyFont="1" applyFill="1" applyBorder="1" applyAlignment="1">
      <alignment horizontal="right" vertical="center"/>
      <protection/>
    </xf>
    <xf numFmtId="1" fontId="38" fillId="25" borderId="55" xfId="63" applyFont="1" applyFill="1" applyBorder="1" applyAlignment="1">
      <alignment horizontal="right" vertical="center"/>
      <protection/>
    </xf>
    <xf numFmtId="1" fontId="38" fillId="0" borderId="55" xfId="63" applyFont="1" applyFill="1" applyBorder="1" applyAlignment="1" applyProtection="1">
      <alignment vertical="center"/>
      <protection/>
    </xf>
    <xf numFmtId="177" fontId="38" fillId="24" borderId="55" xfId="63" applyNumberFormat="1" applyFont="1" applyFill="1" applyBorder="1" applyAlignment="1" applyProtection="1">
      <alignment vertical="center"/>
      <protection/>
    </xf>
    <xf numFmtId="1" fontId="38" fillId="0" borderId="136" xfId="63" applyFont="1" applyFill="1" applyBorder="1" applyAlignment="1">
      <alignment horizontal="right" vertical="center"/>
      <protection/>
    </xf>
    <xf numFmtId="177" fontId="38" fillId="24" borderId="136" xfId="63" applyNumberFormat="1" applyFont="1" applyFill="1" applyBorder="1" applyAlignment="1" applyProtection="1">
      <alignment horizontal="right" vertical="center"/>
      <protection locked="0"/>
    </xf>
    <xf numFmtId="177" fontId="38" fillId="24" borderId="136" xfId="63" applyNumberFormat="1" applyFont="1" applyFill="1" applyBorder="1" applyAlignment="1">
      <alignment horizontal="right" vertical="center"/>
      <protection/>
    </xf>
    <xf numFmtId="186" fontId="38" fillId="25" borderId="55" xfId="63" applyNumberFormat="1" applyFont="1" applyFill="1" applyBorder="1" applyAlignment="1" applyProtection="1">
      <alignment horizontal="right" vertical="center" wrapText="1"/>
      <protection locked="0"/>
    </xf>
    <xf numFmtId="180" fontId="38" fillId="24" borderId="60" xfId="63" applyNumberFormat="1" applyFont="1" applyFill="1" applyBorder="1" applyAlignment="1" applyProtection="1">
      <alignment horizontal="right" vertical="center"/>
      <protection locked="0"/>
    </xf>
    <xf numFmtId="1" fontId="38" fillId="0" borderId="55" xfId="63" applyFont="1" applyFill="1" applyBorder="1" applyAlignment="1" applyProtection="1">
      <alignment horizontal="right" vertical="center"/>
      <protection/>
    </xf>
    <xf numFmtId="177" fontId="38" fillId="24" borderId="55" xfId="63" applyNumberFormat="1" applyFont="1" applyFill="1" applyBorder="1" applyAlignment="1" applyProtection="1">
      <alignment horizontal="right" vertical="center"/>
      <protection/>
    </xf>
    <xf numFmtId="186" fontId="38" fillId="0" borderId="55" xfId="63" applyNumberFormat="1" applyFont="1" applyFill="1" applyBorder="1" applyAlignment="1" applyProtection="1">
      <alignment horizontal="right" vertical="center" wrapText="1"/>
      <protection/>
    </xf>
    <xf numFmtId="177" fontId="38" fillId="24" borderId="55" xfId="63" applyNumberFormat="1" applyFont="1" applyFill="1" applyBorder="1" applyAlignment="1" applyProtection="1">
      <alignment horizontal="right" vertical="center" wrapText="1"/>
      <protection/>
    </xf>
    <xf numFmtId="1" fontId="38" fillId="0" borderId="203" xfId="63" applyFont="1" applyFill="1" applyBorder="1" applyAlignment="1">
      <alignment horizontal="right" vertical="center"/>
      <protection/>
    </xf>
    <xf numFmtId="177" fontId="38" fillId="24" borderId="203" xfId="63" applyNumberFormat="1" applyFont="1" applyFill="1" applyBorder="1" applyAlignment="1" applyProtection="1">
      <alignment horizontal="right" vertical="center"/>
      <protection locked="0"/>
    </xf>
    <xf numFmtId="177" fontId="38" fillId="24" borderId="203" xfId="63" applyNumberFormat="1" applyFont="1" applyFill="1" applyBorder="1" applyAlignment="1">
      <alignment horizontal="right" vertical="center"/>
      <protection/>
    </xf>
    <xf numFmtId="177" fontId="38" fillId="24" borderId="204" xfId="63" applyNumberFormat="1" applyFont="1" applyFill="1" applyBorder="1" applyAlignment="1" applyProtection="1">
      <alignment horizontal="right" vertical="center"/>
      <protection locked="0"/>
    </xf>
    <xf numFmtId="1" fontId="38" fillId="25" borderId="203" xfId="63" applyFont="1" applyFill="1" applyBorder="1" applyAlignment="1">
      <alignment horizontal="right" vertical="center"/>
      <protection/>
    </xf>
    <xf numFmtId="177" fontId="38" fillId="24" borderId="203" xfId="63" applyNumberFormat="1" applyFont="1" applyFill="1" applyBorder="1" applyAlignment="1" applyProtection="1">
      <alignment horizontal="right" vertical="center" wrapText="1"/>
      <protection locked="0"/>
    </xf>
    <xf numFmtId="180" fontId="38" fillId="24" borderId="204" xfId="63" applyNumberFormat="1" applyFont="1" applyFill="1" applyBorder="1" applyAlignment="1" applyProtection="1">
      <alignment horizontal="right" vertical="center"/>
      <protection locked="0"/>
    </xf>
    <xf numFmtId="1" fontId="38" fillId="0" borderId="205" xfId="63" applyFont="1" applyFill="1" applyBorder="1" applyAlignment="1">
      <alignment horizontal="right" vertical="center"/>
      <protection/>
    </xf>
    <xf numFmtId="177" fontId="38" fillId="24" borderId="205" xfId="63" applyNumberFormat="1" applyFont="1" applyFill="1" applyBorder="1" applyAlignment="1">
      <alignment horizontal="right" vertical="center"/>
      <protection/>
    </xf>
    <xf numFmtId="1" fontId="38" fillId="0" borderId="18" xfId="63" applyFont="1" applyFill="1" applyBorder="1" applyAlignment="1" applyProtection="1">
      <alignment horizontal="right" vertical="center"/>
      <protection/>
    </xf>
    <xf numFmtId="177" fontId="38" fillId="24" borderId="18" xfId="63" applyNumberFormat="1" applyFont="1" applyFill="1" applyBorder="1" applyAlignment="1" applyProtection="1">
      <alignment horizontal="right" vertical="center"/>
      <protection/>
    </xf>
    <xf numFmtId="177" fontId="38" fillId="24" borderId="19" xfId="63" applyNumberFormat="1" applyFont="1" applyFill="1" applyBorder="1" applyAlignment="1" applyProtection="1">
      <alignment horizontal="right" vertical="center"/>
      <protection/>
    </xf>
    <xf numFmtId="1" fontId="38" fillId="0" borderId="206" xfId="63" applyFont="1" applyFill="1" applyBorder="1" applyAlignment="1">
      <alignment horizontal="right" vertical="center"/>
      <protection/>
    </xf>
    <xf numFmtId="177" fontId="38" fillId="24" borderId="206" xfId="63" applyNumberFormat="1" applyFont="1" applyFill="1" applyBorder="1" applyAlignment="1" applyProtection="1">
      <alignment horizontal="right" vertical="center"/>
      <protection locked="0"/>
    </xf>
    <xf numFmtId="177" fontId="38" fillId="24" borderId="206" xfId="63" applyNumberFormat="1" applyFont="1" applyFill="1" applyBorder="1" applyAlignment="1">
      <alignment horizontal="right" vertical="center"/>
      <protection/>
    </xf>
    <xf numFmtId="177" fontId="38" fillId="24" borderId="207" xfId="63" applyNumberFormat="1" applyFont="1" applyFill="1" applyBorder="1" applyAlignment="1" applyProtection="1">
      <alignment horizontal="right" vertical="center"/>
      <protection locked="0"/>
    </xf>
    <xf numFmtId="1" fontId="38" fillId="0" borderId="208" xfId="63" applyFont="1" applyFill="1" applyBorder="1" applyAlignment="1">
      <alignment horizontal="right" vertical="center"/>
      <protection/>
    </xf>
    <xf numFmtId="177" fontId="38" fillId="24" borderId="208" xfId="63" applyNumberFormat="1" applyFont="1" applyFill="1" applyBorder="1" applyAlignment="1" applyProtection="1">
      <alignment horizontal="right" vertical="center"/>
      <protection locked="0"/>
    </xf>
    <xf numFmtId="177" fontId="38" fillId="24" borderId="208" xfId="63" applyNumberFormat="1" applyFont="1" applyFill="1" applyBorder="1" applyAlignment="1">
      <alignment horizontal="right" vertical="center"/>
      <protection/>
    </xf>
    <xf numFmtId="1" fontId="38" fillId="0" borderId="203" xfId="63" applyFont="1" applyFill="1" applyBorder="1" applyAlignment="1">
      <alignment horizontal="right" vertical="center" wrapText="1"/>
      <protection/>
    </xf>
    <xf numFmtId="177" fontId="38" fillId="24" borderId="203" xfId="63" applyNumberFormat="1" applyFont="1" applyFill="1" applyBorder="1" applyAlignment="1">
      <alignment horizontal="right" vertical="center" wrapText="1"/>
      <protection/>
    </xf>
    <xf numFmtId="180" fontId="38" fillId="24" borderId="209" xfId="63" applyNumberFormat="1" applyFont="1" applyFill="1" applyBorder="1" applyAlignment="1" applyProtection="1">
      <alignment horizontal="right" vertical="center"/>
      <protection locked="0"/>
    </xf>
    <xf numFmtId="180" fontId="38" fillId="24" borderId="207" xfId="63" applyNumberFormat="1" applyFont="1" applyFill="1" applyBorder="1" applyAlignment="1" applyProtection="1">
      <alignment horizontal="right" vertical="center"/>
      <protection locked="0"/>
    </xf>
    <xf numFmtId="1" fontId="38" fillId="0" borderId="203" xfId="63" applyFont="1" applyFill="1" applyBorder="1" applyAlignment="1">
      <alignment horizontal="center" vertical="center"/>
      <protection/>
    </xf>
    <xf numFmtId="1" fontId="38" fillId="0" borderId="210" xfId="63" applyFont="1" applyFill="1" applyBorder="1" applyAlignment="1" applyProtection="1">
      <alignment horizontal="right" vertical="center"/>
      <protection/>
    </xf>
    <xf numFmtId="177" fontId="38" fillId="24" borderId="210" xfId="63" applyNumberFormat="1" applyFont="1" applyFill="1" applyBorder="1" applyAlignment="1" applyProtection="1">
      <alignment horizontal="right" vertical="center"/>
      <protection/>
    </xf>
    <xf numFmtId="1" fontId="38" fillId="0" borderId="71" xfId="63" applyFont="1" applyFill="1" applyBorder="1" applyAlignment="1" applyProtection="1">
      <alignment horizontal="right" vertical="center"/>
      <protection/>
    </xf>
    <xf numFmtId="177" fontId="38" fillId="24" borderId="71" xfId="63" applyNumberFormat="1" applyFont="1" applyFill="1" applyBorder="1" applyAlignment="1" applyProtection="1">
      <alignment horizontal="right" vertical="center"/>
      <protection/>
    </xf>
    <xf numFmtId="180" fontId="38" fillId="24" borderId="28" xfId="63" applyNumberFormat="1" applyFont="1" applyFill="1" applyBorder="1" applyAlignment="1" applyProtection="1">
      <alignment horizontal="right" vertical="center"/>
      <protection/>
    </xf>
    <xf numFmtId="3" fontId="38" fillId="25" borderId="211" xfId="63" applyNumberFormat="1" applyFont="1" applyFill="1" applyBorder="1" applyAlignment="1">
      <alignment horizontal="right" vertical="center"/>
      <protection/>
    </xf>
    <xf numFmtId="3" fontId="38" fillId="25" borderId="212" xfId="63" applyNumberFormat="1" applyFont="1" applyFill="1" applyBorder="1" applyAlignment="1">
      <alignment horizontal="right" vertical="center"/>
      <protection/>
    </xf>
    <xf numFmtId="3" fontId="38" fillId="25" borderId="213" xfId="63" applyNumberFormat="1" applyFont="1" applyFill="1" applyBorder="1" applyAlignment="1">
      <alignment horizontal="right" vertical="center"/>
      <protection/>
    </xf>
    <xf numFmtId="3" fontId="38" fillId="25" borderId="214" xfId="63" applyNumberFormat="1" applyFont="1" applyFill="1" applyBorder="1" applyAlignment="1">
      <alignment horizontal="right" vertical="center"/>
      <protection/>
    </xf>
    <xf numFmtId="3" fontId="38" fillId="25" borderId="88" xfId="63" applyNumberFormat="1" applyFont="1" applyFill="1" applyBorder="1" applyAlignment="1">
      <alignment horizontal="right" vertical="center"/>
      <protection/>
    </xf>
    <xf numFmtId="3" fontId="38" fillId="25" borderId="49" xfId="63" applyNumberFormat="1" applyFont="1" applyFill="1" applyBorder="1" applyAlignment="1">
      <alignment horizontal="right" vertical="center"/>
      <protection/>
    </xf>
    <xf numFmtId="3" fontId="38" fillId="25" borderId="215" xfId="63" applyNumberFormat="1" applyFont="1" applyFill="1" applyBorder="1" applyAlignment="1">
      <alignment horizontal="right" vertical="center"/>
      <protection/>
    </xf>
    <xf numFmtId="3" fontId="38" fillId="25" borderId="216" xfId="63" applyNumberFormat="1" applyFont="1" applyFill="1" applyBorder="1" applyAlignment="1">
      <alignment horizontal="right" vertical="center"/>
      <protection/>
    </xf>
    <xf numFmtId="3" fontId="38" fillId="25" borderId="217" xfId="63" applyNumberFormat="1" applyFont="1" applyFill="1" applyBorder="1" applyAlignment="1">
      <alignment horizontal="right" vertical="center"/>
      <protection/>
    </xf>
    <xf numFmtId="3" fontId="38" fillId="25" borderId="218" xfId="63" applyNumberFormat="1" applyFont="1" applyFill="1" applyBorder="1" applyAlignment="1">
      <alignment horizontal="right" vertical="center"/>
      <protection/>
    </xf>
    <xf numFmtId="3" fontId="38" fillId="25" borderId="59" xfId="63" applyNumberFormat="1" applyFont="1" applyFill="1" applyBorder="1" applyAlignment="1">
      <alignment horizontal="right" vertical="center"/>
      <protection/>
    </xf>
    <xf numFmtId="3" fontId="38" fillId="25" borderId="55" xfId="63" applyNumberFormat="1" applyFont="1" applyFill="1" applyBorder="1" applyAlignment="1">
      <alignment horizontal="right" vertical="center"/>
      <protection/>
    </xf>
    <xf numFmtId="3" fontId="38" fillId="25" borderId="60" xfId="63" applyNumberFormat="1" applyFont="1" applyFill="1" applyBorder="1" applyAlignment="1">
      <alignment horizontal="right" vertical="center"/>
      <protection/>
    </xf>
    <xf numFmtId="3" fontId="38" fillId="25" borderId="14" xfId="63" applyNumberFormat="1" applyFont="1" applyFill="1" applyBorder="1" applyAlignment="1" applyProtection="1">
      <alignment vertical="center"/>
      <protection/>
    </xf>
    <xf numFmtId="3" fontId="38" fillId="25" borderId="11" xfId="63" applyNumberFormat="1" applyFont="1" applyFill="1" applyBorder="1" applyAlignment="1" applyProtection="1">
      <alignment horizontal="center" vertical="center"/>
      <protection/>
    </xf>
    <xf numFmtId="3" fontId="38" fillId="25" borderId="12" xfId="63" applyNumberFormat="1" applyFont="1" applyFill="1" applyBorder="1" applyAlignment="1" applyProtection="1">
      <alignment horizontal="center" vertical="center"/>
      <protection/>
    </xf>
    <xf numFmtId="3" fontId="38" fillId="25" borderId="38" xfId="63" applyNumberFormat="1" applyFont="1" applyFill="1" applyBorder="1" applyAlignment="1">
      <alignment horizontal="right" vertical="center"/>
      <protection/>
    </xf>
    <xf numFmtId="3" fontId="38" fillId="25" borderId="219" xfId="63" applyNumberFormat="1" applyFont="1" applyFill="1" applyBorder="1" applyAlignment="1">
      <alignment horizontal="right" vertical="center"/>
      <protection/>
    </xf>
    <xf numFmtId="3" fontId="38" fillId="25" borderId="220" xfId="63" applyNumberFormat="1" applyFont="1" applyFill="1" applyBorder="1" applyAlignment="1">
      <alignment horizontal="right" vertical="center"/>
      <protection/>
    </xf>
    <xf numFmtId="3" fontId="38" fillId="25" borderId="221" xfId="63" applyNumberFormat="1" applyFont="1" applyFill="1" applyBorder="1" applyAlignment="1">
      <alignment horizontal="right" vertical="center"/>
      <protection/>
    </xf>
    <xf numFmtId="3" fontId="38" fillId="25" borderId="222" xfId="63" applyNumberFormat="1" applyFont="1" applyFill="1" applyBorder="1" applyAlignment="1">
      <alignment horizontal="right" vertical="center"/>
      <protection/>
    </xf>
    <xf numFmtId="3" fontId="38" fillId="25" borderId="44" xfId="63" applyNumberFormat="1" applyFont="1" applyFill="1" applyBorder="1" applyAlignment="1">
      <alignment horizontal="right" vertical="center"/>
      <protection/>
    </xf>
    <xf numFmtId="3" fontId="38" fillId="25" borderId="59" xfId="63" applyNumberFormat="1" applyFont="1" applyFill="1" applyBorder="1" applyAlignment="1" applyProtection="1">
      <alignment horizontal="right" vertical="center"/>
      <protection/>
    </xf>
    <xf numFmtId="3" fontId="38" fillId="25" borderId="55" xfId="63" applyNumberFormat="1" applyFont="1" applyFill="1" applyBorder="1" applyAlignment="1" applyProtection="1">
      <alignment horizontal="right" vertical="center"/>
      <protection/>
    </xf>
    <xf numFmtId="3" fontId="38" fillId="25" borderId="60" xfId="63" applyNumberFormat="1" applyFont="1" applyFill="1" applyBorder="1" applyAlignment="1" applyProtection="1">
      <alignment horizontal="right" vertical="center"/>
      <protection/>
    </xf>
    <xf numFmtId="3" fontId="38" fillId="25" borderId="223" xfId="63" applyNumberFormat="1" applyFont="1" applyFill="1" applyBorder="1" applyAlignment="1">
      <alignment horizontal="right" vertical="center"/>
      <protection/>
    </xf>
    <xf numFmtId="3" fontId="38" fillId="25" borderId="203" xfId="63" applyNumberFormat="1" applyFont="1" applyFill="1" applyBorder="1" applyAlignment="1">
      <alignment horizontal="right" vertical="center"/>
      <protection/>
    </xf>
    <xf numFmtId="3" fontId="38" fillId="25" borderId="128" xfId="63" applyNumberFormat="1" applyFont="1" applyFill="1" applyBorder="1" applyAlignment="1">
      <alignment horizontal="right" vertical="center"/>
      <protection/>
    </xf>
    <xf numFmtId="3" fontId="38" fillId="25" borderId="224" xfId="63" applyNumberFormat="1" applyFont="1" applyFill="1" applyBorder="1" applyAlignment="1">
      <alignment horizontal="right" vertical="center"/>
      <protection/>
    </xf>
    <xf numFmtId="3" fontId="38" fillId="25" borderId="206" xfId="63" applyNumberFormat="1" applyFont="1" applyFill="1" applyBorder="1" applyAlignment="1">
      <alignment horizontal="right" vertical="center"/>
      <protection/>
    </xf>
    <xf numFmtId="3" fontId="38" fillId="25" borderId="225" xfId="63" applyNumberFormat="1" applyFont="1" applyFill="1" applyBorder="1" applyAlignment="1">
      <alignment horizontal="right" vertical="center"/>
      <protection/>
    </xf>
    <xf numFmtId="3" fontId="38" fillId="25" borderId="93" xfId="63" applyNumberFormat="1" applyFont="1" applyFill="1" applyBorder="1" applyAlignment="1">
      <alignment horizontal="right" vertical="center"/>
      <protection/>
    </xf>
    <xf numFmtId="3" fontId="38" fillId="25" borderId="43" xfId="63" applyNumberFormat="1" applyFont="1" applyFill="1" applyBorder="1" applyAlignment="1">
      <alignment horizontal="right" vertical="center"/>
      <protection/>
    </xf>
    <xf numFmtId="3" fontId="38" fillId="25" borderId="226" xfId="63" applyNumberFormat="1" applyFont="1" applyFill="1" applyBorder="1" applyAlignment="1">
      <alignment horizontal="right" vertical="center"/>
      <protection/>
    </xf>
    <xf numFmtId="3" fontId="38" fillId="25" borderId="227" xfId="63" applyNumberFormat="1" applyFont="1" applyFill="1" applyBorder="1" applyAlignment="1">
      <alignment horizontal="right" vertical="center"/>
      <protection/>
    </xf>
    <xf numFmtId="3" fontId="38" fillId="25" borderId="228" xfId="63" applyNumberFormat="1" applyFont="1" applyFill="1" applyBorder="1" applyAlignment="1">
      <alignment horizontal="right" vertical="center"/>
      <protection/>
    </xf>
    <xf numFmtId="3" fontId="38" fillId="25" borderId="21" xfId="63" applyNumberFormat="1" applyFont="1" applyFill="1" applyBorder="1" applyAlignment="1" applyProtection="1">
      <alignment horizontal="right" vertical="center"/>
      <protection/>
    </xf>
    <xf numFmtId="3" fontId="38" fillId="25" borderId="18" xfId="63" applyNumberFormat="1" applyFont="1" applyFill="1" applyBorder="1" applyAlignment="1" applyProtection="1">
      <alignment horizontal="right" vertical="center"/>
      <protection/>
    </xf>
    <xf numFmtId="3" fontId="38" fillId="25" borderId="19" xfId="63" applyNumberFormat="1" applyFont="1" applyFill="1" applyBorder="1" applyAlignment="1" applyProtection="1">
      <alignment horizontal="right" vertical="center"/>
      <protection/>
    </xf>
    <xf numFmtId="3" fontId="38" fillId="25" borderId="229" xfId="63" applyNumberFormat="1" applyFont="1" applyFill="1" applyBorder="1" applyAlignment="1">
      <alignment horizontal="right" vertical="center"/>
      <protection/>
    </xf>
    <xf numFmtId="3" fontId="38" fillId="25" borderId="0" xfId="63" applyNumberFormat="1" applyFont="1" applyFill="1" applyBorder="1" applyAlignment="1">
      <alignment horizontal="right" vertical="center"/>
      <protection/>
    </xf>
    <xf numFmtId="3" fontId="38" fillId="25" borderId="124" xfId="63" applyNumberFormat="1" applyFont="1" applyFill="1" applyBorder="1" applyAlignment="1">
      <alignment horizontal="right" vertical="center"/>
      <protection/>
    </xf>
    <xf numFmtId="3" fontId="38" fillId="25" borderId="208" xfId="63" applyNumberFormat="1" applyFont="1" applyFill="1" applyBorder="1" applyAlignment="1">
      <alignment horizontal="right" vertical="center"/>
      <protection/>
    </xf>
    <xf numFmtId="3" fontId="38" fillId="25" borderId="122" xfId="63" applyNumberFormat="1" applyFont="1" applyFill="1" applyBorder="1" applyAlignment="1">
      <alignment horizontal="right" vertical="center"/>
      <protection/>
    </xf>
    <xf numFmtId="3" fontId="38" fillId="25" borderId="230" xfId="63" applyNumberFormat="1" applyFont="1" applyFill="1" applyBorder="1" applyAlignment="1">
      <alignment horizontal="right" vertical="center"/>
      <protection/>
    </xf>
    <xf numFmtId="3" fontId="38" fillId="25" borderId="231" xfId="63" applyNumberFormat="1" applyFont="1" applyFill="1" applyBorder="1" applyAlignment="1">
      <alignment horizontal="right" vertical="center"/>
      <protection/>
    </xf>
    <xf numFmtId="3" fontId="38" fillId="25" borderId="232" xfId="63" applyNumberFormat="1" applyFont="1" applyFill="1" applyBorder="1" applyAlignment="1">
      <alignment horizontal="right" vertical="center"/>
      <protection/>
    </xf>
    <xf numFmtId="3" fontId="38" fillId="25" borderId="233" xfId="63" applyNumberFormat="1" applyFont="1" applyFill="1" applyBorder="1" applyAlignment="1">
      <alignment horizontal="right" vertical="center"/>
      <protection/>
    </xf>
    <xf numFmtId="3" fontId="38" fillId="25" borderId="230" xfId="63" applyNumberFormat="1" applyFont="1" applyFill="1" applyBorder="1" applyAlignment="1">
      <alignment horizontal="right" vertical="center" wrapText="1"/>
      <protection/>
    </xf>
    <xf numFmtId="3" fontId="38" fillId="25" borderId="234" xfId="63" applyNumberFormat="1" applyFont="1" applyFill="1" applyBorder="1" applyAlignment="1">
      <alignment horizontal="right" vertical="center"/>
      <protection/>
    </xf>
    <xf numFmtId="3" fontId="38" fillId="25" borderId="235" xfId="63" applyNumberFormat="1" applyFont="1" applyFill="1" applyBorder="1" applyAlignment="1">
      <alignment horizontal="right" vertical="center"/>
      <protection/>
    </xf>
    <xf numFmtId="3" fontId="38" fillId="25" borderId="236" xfId="63" applyNumberFormat="1" applyFont="1" applyFill="1" applyBorder="1" applyAlignment="1">
      <alignment horizontal="right" vertical="center"/>
      <protection/>
    </xf>
    <xf numFmtId="3" fontId="38" fillId="25" borderId="237" xfId="63" applyNumberFormat="1" applyFont="1" applyFill="1" applyBorder="1" applyAlignment="1">
      <alignment horizontal="right" vertical="center"/>
      <protection/>
    </xf>
    <xf numFmtId="3" fontId="38" fillId="25" borderId="238" xfId="63" applyNumberFormat="1" applyFont="1" applyFill="1" applyBorder="1" applyAlignment="1">
      <alignment horizontal="right" vertical="center"/>
      <protection/>
    </xf>
    <xf numFmtId="3" fontId="38" fillId="25" borderId="239" xfId="63" applyNumberFormat="1" applyFont="1" applyFill="1" applyBorder="1" applyAlignment="1">
      <alignment horizontal="right" vertical="center"/>
      <protection/>
    </xf>
    <xf numFmtId="3" fontId="38" fillId="25" borderId="240" xfId="63" applyNumberFormat="1" applyFont="1" applyFill="1" applyBorder="1" applyAlignment="1">
      <alignment horizontal="right" vertical="center"/>
      <protection/>
    </xf>
    <xf numFmtId="3" fontId="38" fillId="25" borderId="130" xfId="63" applyNumberFormat="1" applyFont="1" applyFill="1" applyBorder="1" applyAlignment="1" applyProtection="1">
      <alignment horizontal="right" vertical="center"/>
      <protection/>
    </xf>
    <xf numFmtId="3" fontId="38" fillId="25" borderId="210" xfId="63" applyNumberFormat="1" applyFont="1" applyFill="1" applyBorder="1" applyAlignment="1" applyProtection="1">
      <alignment horizontal="center" vertical="center"/>
      <protection/>
    </xf>
    <xf numFmtId="3" fontId="38" fillId="25" borderId="46" xfId="63" applyNumberFormat="1" applyFont="1" applyFill="1" applyBorder="1" applyAlignment="1" applyProtection="1">
      <alignment horizontal="center" vertical="center"/>
      <protection/>
    </xf>
    <xf numFmtId="3" fontId="38" fillId="25" borderId="241" xfId="51" applyNumberFormat="1" applyFont="1" applyFill="1" applyBorder="1" applyAlignment="1" applyProtection="1">
      <alignment horizontal="center" vertical="center"/>
      <protection/>
    </xf>
    <xf numFmtId="3" fontId="38" fillId="25" borderId="241" xfId="63" applyNumberFormat="1" applyFont="1" applyFill="1" applyBorder="1" applyAlignment="1" applyProtection="1">
      <alignment horizontal="right" vertical="center"/>
      <protection/>
    </xf>
    <xf numFmtId="3" fontId="38" fillId="25" borderId="71" xfId="63" applyNumberFormat="1" applyFont="1" applyFill="1" applyBorder="1" applyAlignment="1" applyProtection="1">
      <alignment horizontal="center" vertical="center"/>
      <protection/>
    </xf>
    <xf numFmtId="3" fontId="38" fillId="25" borderId="72" xfId="63" applyNumberFormat="1" applyFont="1" applyFill="1" applyBorder="1" applyAlignment="1" applyProtection="1">
      <alignment horizontal="right" vertical="center"/>
      <protection/>
    </xf>
    <xf numFmtId="181" fontId="24" fillId="24" borderId="0" xfId="62" applyNumberFormat="1" applyFont="1" applyFill="1" applyBorder="1" applyAlignment="1">
      <alignment horizontal="right" vertical="center"/>
      <protection/>
    </xf>
    <xf numFmtId="3" fontId="24" fillId="24" borderId="111" xfId="62" applyNumberFormat="1" applyFont="1" applyFill="1" applyBorder="1" applyAlignment="1">
      <alignment horizontal="right" vertical="center"/>
      <protection/>
    </xf>
    <xf numFmtId="181" fontId="24" fillId="24" borderId="41" xfId="62" applyNumberFormat="1" applyFont="1" applyFill="1" applyBorder="1" applyAlignment="1">
      <alignment horizontal="right" vertical="center"/>
      <protection/>
    </xf>
    <xf numFmtId="2" fontId="24" fillId="24" borderId="41" xfId="62" applyNumberFormat="1" applyFont="1" applyFill="1" applyBorder="1" applyAlignment="1">
      <alignment horizontal="right" vertical="center"/>
      <protection/>
    </xf>
    <xf numFmtId="3" fontId="24" fillId="24" borderId="57" xfId="62" applyNumberFormat="1" applyFont="1" applyFill="1" applyBorder="1" applyAlignment="1" applyProtection="1">
      <alignment horizontal="right" vertical="center"/>
      <protection locked="0"/>
    </xf>
    <xf numFmtId="181" fontId="24" fillId="24" borderId="237" xfId="62" applyNumberFormat="1" applyFont="1" applyFill="1" applyBorder="1" applyAlignment="1">
      <alignment horizontal="right" vertical="center"/>
      <protection/>
    </xf>
    <xf numFmtId="3" fontId="24" fillId="24" borderId="88" xfId="62" applyNumberFormat="1" applyFont="1" applyFill="1" applyBorder="1" applyAlignment="1">
      <alignment horizontal="right" vertical="center"/>
      <protection/>
    </xf>
    <xf numFmtId="181" fontId="24" fillId="24" borderId="44" xfId="62" applyNumberFormat="1" applyFont="1" applyFill="1" applyBorder="1" applyAlignment="1">
      <alignment horizontal="right" vertical="center"/>
      <protection/>
    </xf>
    <xf numFmtId="2" fontId="24" fillId="24" borderId="44" xfId="62" applyNumberFormat="1" applyFont="1" applyFill="1" applyBorder="1" applyAlignment="1">
      <alignment horizontal="right" vertical="center"/>
      <protection/>
    </xf>
    <xf numFmtId="3" fontId="24" fillId="24" borderId="55" xfId="62" applyNumberFormat="1" applyFont="1" applyFill="1" applyBorder="1" applyAlignment="1" applyProtection="1">
      <alignment horizontal="right" vertical="center"/>
      <protection locked="0"/>
    </xf>
    <xf numFmtId="181" fontId="24" fillId="24" borderId="117" xfId="62" applyNumberFormat="1" applyFont="1" applyFill="1" applyBorder="1" applyAlignment="1">
      <alignment horizontal="right" vertical="center"/>
      <protection/>
    </xf>
    <xf numFmtId="181" fontId="24" fillId="24" borderId="115" xfId="62" applyNumberFormat="1" applyFont="1" applyFill="1" applyBorder="1" applyAlignment="1">
      <alignment horizontal="right" vertical="center"/>
      <protection/>
    </xf>
    <xf numFmtId="2" fontId="24" fillId="24" borderId="115" xfId="62" applyNumberFormat="1" applyFont="1" applyFill="1" applyBorder="1" applyAlignment="1">
      <alignment horizontal="right" vertical="center"/>
      <protection/>
    </xf>
    <xf numFmtId="181" fontId="24" fillId="24" borderId="99" xfId="62" applyNumberFormat="1" applyFont="1" applyFill="1" applyBorder="1" applyAlignment="1">
      <alignment horizontal="right" vertical="center"/>
      <protection/>
    </xf>
    <xf numFmtId="3" fontId="24" fillId="24" borderId="119" xfId="62" applyNumberFormat="1" applyFont="1" applyFill="1" applyBorder="1" applyAlignment="1">
      <alignment horizontal="right" vertical="center"/>
      <protection/>
    </xf>
    <xf numFmtId="181" fontId="24" fillId="24" borderId="46" xfId="62" applyNumberFormat="1" applyFont="1" applyFill="1" applyBorder="1" applyAlignment="1">
      <alignment horizontal="right" vertical="center"/>
      <protection/>
    </xf>
    <xf numFmtId="2" fontId="24" fillId="24" borderId="46" xfId="62" applyNumberFormat="1" applyFont="1" applyFill="1" applyBorder="1" applyAlignment="1">
      <alignment horizontal="right" vertical="center"/>
      <protection/>
    </xf>
    <xf numFmtId="3" fontId="24" fillId="24" borderId="56" xfId="62" applyNumberFormat="1" applyFont="1" applyFill="1" applyBorder="1" applyAlignment="1" applyProtection="1">
      <alignment horizontal="right" vertical="center"/>
      <protection locked="0"/>
    </xf>
    <xf numFmtId="181" fontId="24" fillId="24" borderId="39" xfId="62" applyNumberFormat="1" applyFont="1" applyFill="1" applyBorder="1" applyAlignment="1">
      <alignment horizontal="right" vertical="center"/>
      <protection/>
    </xf>
    <xf numFmtId="181" fontId="24" fillId="24" borderId="35" xfId="62" applyNumberFormat="1" applyFont="1" applyFill="1" applyBorder="1" applyAlignment="1">
      <alignment horizontal="right" vertical="center"/>
      <protection/>
    </xf>
    <xf numFmtId="2" fontId="24" fillId="24" borderId="35" xfId="62" applyNumberFormat="1" applyFont="1" applyFill="1" applyBorder="1" applyAlignment="1">
      <alignment horizontal="right" vertical="center"/>
      <protection/>
    </xf>
    <xf numFmtId="181" fontId="24" fillId="24" borderId="158" xfId="62" applyNumberFormat="1" applyFont="1" applyFill="1" applyBorder="1" applyAlignment="1">
      <alignment horizontal="right" vertical="center"/>
      <protection/>
    </xf>
    <xf numFmtId="181" fontId="24" fillId="24" borderId="88" xfId="62" applyNumberFormat="1" applyFont="1" applyFill="1" applyBorder="1" applyAlignment="1">
      <alignment horizontal="right" vertical="center"/>
      <protection/>
    </xf>
    <xf numFmtId="2" fontId="24" fillId="24" borderId="159" xfId="62" applyNumberFormat="1" applyFont="1" applyFill="1" applyBorder="1" applyAlignment="1">
      <alignment horizontal="right" vertical="center"/>
      <protection/>
    </xf>
    <xf numFmtId="181" fontId="24" fillId="24" borderId="121" xfId="62" applyNumberFormat="1" applyFont="1" applyFill="1" applyBorder="1" applyAlignment="1">
      <alignment horizontal="right" vertical="center"/>
      <protection/>
    </xf>
    <xf numFmtId="181" fontId="24" fillId="24" borderId="122" xfId="62" applyNumberFormat="1" applyFont="1" applyFill="1" applyBorder="1" applyAlignment="1">
      <alignment horizontal="right" vertical="center"/>
      <protection/>
    </xf>
    <xf numFmtId="2" fontId="24" fillId="24" borderId="122" xfId="62" applyNumberFormat="1" applyFont="1" applyFill="1" applyBorder="1" applyAlignment="1">
      <alignment horizontal="right" vertical="center"/>
      <protection/>
    </xf>
    <xf numFmtId="181" fontId="24" fillId="24" borderId="126" xfId="62" applyNumberFormat="1" applyFont="1" applyFill="1" applyBorder="1" applyAlignment="1">
      <alignment horizontal="right" vertical="center"/>
      <protection/>
    </xf>
    <xf numFmtId="181" fontId="24" fillId="24" borderId="114" xfId="62" applyNumberFormat="1" applyFont="1" applyFill="1" applyBorder="1" applyAlignment="1">
      <alignment horizontal="right" vertical="center"/>
      <protection/>
    </xf>
    <xf numFmtId="2" fontId="24" fillId="24" borderId="114" xfId="62" applyNumberFormat="1" applyFont="1" applyFill="1" applyBorder="1" applyAlignment="1">
      <alignment horizontal="right" vertical="center"/>
      <protection/>
    </xf>
    <xf numFmtId="181" fontId="24" fillId="24" borderId="49" xfId="62" applyNumberFormat="1" applyFont="1" applyFill="1" applyBorder="1" applyAlignment="1">
      <alignment horizontal="right" vertical="center"/>
      <protection/>
    </xf>
    <xf numFmtId="181" fontId="24" fillId="24" borderId="184" xfId="62" applyNumberFormat="1" applyFont="1" applyFill="1" applyBorder="1" applyAlignment="1">
      <alignment horizontal="right" vertical="center"/>
      <protection/>
    </xf>
    <xf numFmtId="181" fontId="24" fillId="24" borderId="185" xfId="62" applyNumberFormat="1" applyFont="1" applyFill="1" applyBorder="1" applyAlignment="1">
      <alignment horizontal="right" vertical="center"/>
      <protection/>
    </xf>
    <xf numFmtId="2" fontId="24" fillId="24" borderId="185" xfId="62" applyNumberFormat="1" applyFont="1" applyFill="1" applyBorder="1" applyAlignment="1">
      <alignment horizontal="right" vertical="center"/>
      <protection/>
    </xf>
    <xf numFmtId="181" fontId="24" fillId="24" borderId="68" xfId="62" applyNumberFormat="1" applyFont="1" applyFill="1" applyBorder="1" applyAlignment="1">
      <alignment horizontal="right" vertical="center"/>
      <protection/>
    </xf>
    <xf numFmtId="181" fontId="24" fillId="24" borderId="57" xfId="62" applyNumberFormat="1" applyFont="1" applyFill="1" applyBorder="1" applyAlignment="1">
      <alignment horizontal="right" vertical="center"/>
      <protection/>
    </xf>
    <xf numFmtId="2" fontId="24" fillId="24" borderId="57" xfId="62" applyNumberFormat="1" applyFont="1" applyFill="1" applyBorder="1" applyAlignment="1">
      <alignment horizontal="right" vertical="center"/>
      <protection/>
    </xf>
    <xf numFmtId="181" fontId="24" fillId="24" borderId="61" xfId="62" applyNumberFormat="1" applyFont="1" applyFill="1" applyBorder="1" applyAlignment="1">
      <alignment horizontal="right" vertical="center"/>
      <protection/>
    </xf>
    <xf numFmtId="181" fontId="24" fillId="24" borderId="56" xfId="62" applyNumberFormat="1" applyFont="1" applyFill="1" applyBorder="1" applyAlignment="1">
      <alignment horizontal="right" vertical="center"/>
      <protection/>
    </xf>
    <xf numFmtId="2" fontId="24" fillId="24" borderId="56" xfId="62" applyNumberFormat="1" applyFont="1" applyFill="1" applyBorder="1" applyAlignment="1">
      <alignment horizontal="right" vertical="center"/>
      <protection/>
    </xf>
    <xf numFmtId="181" fontId="24" fillId="24" borderId="156" xfId="62" applyNumberFormat="1" applyFont="1" applyFill="1" applyBorder="1" applyAlignment="1">
      <alignment horizontal="right" vertical="center"/>
      <protection/>
    </xf>
    <xf numFmtId="181" fontId="24" fillId="24" borderId="90" xfId="62" applyNumberFormat="1" applyFont="1" applyFill="1" applyBorder="1" applyAlignment="1">
      <alignment horizontal="right" vertical="center"/>
      <protection/>
    </xf>
    <xf numFmtId="2" fontId="24" fillId="24" borderId="89" xfId="62" applyNumberFormat="1" applyFont="1" applyFill="1" applyBorder="1" applyAlignment="1">
      <alignment horizontal="right" vertical="center"/>
      <protection/>
    </xf>
    <xf numFmtId="181" fontId="24" fillId="24" borderId="59" xfId="62" applyNumberFormat="1" applyFont="1" applyFill="1" applyBorder="1" applyAlignment="1">
      <alignment horizontal="right" vertical="center"/>
      <protection/>
    </xf>
    <xf numFmtId="181" fontId="24" fillId="24" borderId="55" xfId="62" applyNumberFormat="1" applyFont="1" applyFill="1" applyBorder="1" applyAlignment="1">
      <alignment horizontal="right" vertical="center"/>
      <protection/>
    </xf>
    <xf numFmtId="3" fontId="24" fillId="24" borderId="55" xfId="62" applyNumberFormat="1" applyFont="1" applyFill="1" applyBorder="1" applyAlignment="1">
      <alignment horizontal="right" vertical="center"/>
      <protection/>
    </xf>
    <xf numFmtId="2" fontId="24" fillId="24" borderId="55" xfId="62" applyNumberFormat="1" applyFont="1" applyFill="1" applyBorder="1" applyAlignment="1">
      <alignment horizontal="right" vertical="center"/>
      <protection/>
    </xf>
    <xf numFmtId="181" fontId="24" fillId="24" borderId="15" xfId="62" applyNumberFormat="1" applyFont="1" applyFill="1" applyBorder="1" applyAlignment="1">
      <alignment horizontal="right" vertical="center"/>
      <protection/>
    </xf>
    <xf numFmtId="181" fontId="24" fillId="24" borderId="179" xfId="62" applyNumberFormat="1" applyFont="1" applyFill="1" applyBorder="1" applyAlignment="1">
      <alignment horizontal="right" vertical="center"/>
      <protection/>
    </xf>
    <xf numFmtId="181" fontId="24" fillId="24" borderId="187" xfId="62" applyNumberFormat="1" applyFont="1" applyFill="1" applyBorder="1" applyAlignment="1">
      <alignment horizontal="right" vertical="center"/>
      <protection/>
    </xf>
    <xf numFmtId="3" fontId="24" fillId="24" borderId="195" xfId="62" applyNumberFormat="1" applyFont="1" applyFill="1" applyBorder="1" applyAlignment="1">
      <alignment horizontal="right" vertical="center"/>
      <protection/>
    </xf>
    <xf numFmtId="181" fontId="24" fillId="24" borderId="188" xfId="62" applyNumberFormat="1" applyFont="1" applyFill="1" applyBorder="1" applyAlignment="1">
      <alignment horizontal="right" vertical="center"/>
      <protection/>
    </xf>
    <xf numFmtId="2" fontId="24" fillId="24" borderId="195" xfId="62" applyNumberFormat="1" applyFont="1" applyFill="1" applyBorder="1" applyAlignment="1">
      <alignment horizontal="right" vertical="center"/>
      <protection/>
    </xf>
    <xf numFmtId="3" fontId="24" fillId="24" borderId="188" xfId="62" applyNumberFormat="1" applyFont="1" applyFill="1" applyBorder="1" applyAlignment="1" applyProtection="1">
      <alignment horizontal="right" vertical="center"/>
      <protection locked="0"/>
    </xf>
    <xf numFmtId="3" fontId="24" fillId="24" borderId="242" xfId="62" applyNumberFormat="1" applyFont="1" applyFill="1" applyBorder="1" applyAlignment="1" applyProtection="1">
      <alignment horizontal="right" vertical="center"/>
      <protection locked="0"/>
    </xf>
    <xf numFmtId="179" fontId="24" fillId="24" borderId="243" xfId="62" applyNumberFormat="1" applyFont="1" applyFill="1" applyBorder="1" applyAlignment="1" applyProtection="1">
      <alignment horizontal="right" vertical="center"/>
      <protection locked="0"/>
    </xf>
    <xf numFmtId="179" fontId="24" fillId="24" borderId="57" xfId="62" applyNumberFormat="1" applyFont="1" applyFill="1" applyBorder="1" applyAlignment="1" applyProtection="1">
      <alignment horizontal="right" vertical="center"/>
      <protection locked="0"/>
    </xf>
    <xf numFmtId="179" fontId="24" fillId="24" borderId="41" xfId="62" applyNumberFormat="1" applyFont="1" applyFill="1" applyBorder="1" applyAlignment="1">
      <alignment horizontal="right" vertical="center"/>
      <protection/>
    </xf>
    <xf numFmtId="179" fontId="24" fillId="24" borderId="55" xfId="62" applyNumberFormat="1" applyFont="1" applyFill="1" applyBorder="1" applyAlignment="1" applyProtection="1">
      <alignment horizontal="right" vertical="center"/>
      <protection locked="0"/>
    </xf>
    <xf numFmtId="179" fontId="24" fillId="24" borderId="112" xfId="62" applyNumberFormat="1" applyFont="1" applyFill="1" applyBorder="1" applyAlignment="1">
      <alignment horizontal="right" vertical="center"/>
      <protection/>
    </xf>
    <xf numFmtId="179" fontId="24" fillId="24" borderId="44" xfId="62" applyNumberFormat="1" applyFont="1" applyFill="1" applyBorder="1" applyAlignment="1">
      <alignment horizontal="right" vertical="center"/>
      <protection/>
    </xf>
    <xf numFmtId="179" fontId="24" fillId="24" borderId="115" xfId="62" applyNumberFormat="1" applyFont="1" applyFill="1" applyBorder="1" applyAlignment="1">
      <alignment horizontal="right" vertical="center"/>
      <protection/>
    </xf>
    <xf numFmtId="179" fontId="24" fillId="24" borderId="180" xfId="62" applyNumberFormat="1" applyFont="1" applyFill="1" applyBorder="1" applyAlignment="1" applyProtection="1">
      <alignment horizontal="right" vertical="center"/>
      <protection locked="0"/>
    </xf>
    <xf numFmtId="179" fontId="24" fillId="24" borderId="46" xfId="62" applyNumberFormat="1" applyFont="1" applyFill="1" applyBorder="1" applyAlignment="1">
      <alignment horizontal="right" vertical="center"/>
      <protection/>
    </xf>
    <xf numFmtId="179" fontId="24" fillId="24" borderId="173" xfId="62" applyNumberFormat="1" applyFont="1" applyFill="1" applyBorder="1" applyAlignment="1" applyProtection="1">
      <alignment horizontal="right" vertical="center"/>
      <protection locked="0"/>
    </xf>
    <xf numFmtId="179" fontId="24" fillId="24" borderId="35" xfId="62" applyNumberFormat="1" applyFont="1" applyFill="1" applyBorder="1" applyAlignment="1">
      <alignment horizontal="right" vertical="center"/>
      <protection/>
    </xf>
    <xf numFmtId="179" fontId="24" fillId="24" borderId="160" xfId="62" applyNumberFormat="1" applyFont="1" applyFill="1" applyBorder="1" applyAlignment="1" applyProtection="1">
      <alignment horizontal="right" vertical="center"/>
      <protection locked="0"/>
    </xf>
    <xf numFmtId="179" fontId="24" fillId="24" borderId="161" xfId="62" applyNumberFormat="1" applyFont="1" applyFill="1" applyBorder="1" applyAlignment="1">
      <alignment horizontal="right" vertical="center"/>
      <protection/>
    </xf>
    <xf numFmtId="179" fontId="24" fillId="24" borderId="56" xfId="62" applyNumberFormat="1" applyFont="1" applyFill="1" applyBorder="1" applyAlignment="1" applyProtection="1">
      <alignment horizontal="right" vertical="center"/>
      <protection locked="0"/>
    </xf>
    <xf numFmtId="179" fontId="24" fillId="24" borderId="122" xfId="62" applyNumberFormat="1" applyFont="1" applyFill="1" applyBorder="1" applyAlignment="1">
      <alignment horizontal="right" vertical="center"/>
      <protection/>
    </xf>
    <xf numFmtId="179" fontId="24" fillId="24" borderId="114" xfId="62" applyNumberFormat="1" applyFont="1" applyFill="1" applyBorder="1" applyAlignment="1">
      <alignment horizontal="right" vertical="center"/>
      <protection/>
    </xf>
    <xf numFmtId="179" fontId="24" fillId="24" borderId="11" xfId="62" applyNumberFormat="1" applyFont="1" applyFill="1" applyBorder="1" applyAlignment="1" applyProtection="1">
      <alignment horizontal="right" vertical="center"/>
      <protection locked="0"/>
    </xf>
    <xf numFmtId="179" fontId="24" fillId="24" borderId="185" xfId="62" applyNumberFormat="1" applyFont="1" applyFill="1" applyBorder="1" applyAlignment="1">
      <alignment horizontal="right" vertical="center"/>
      <protection/>
    </xf>
    <xf numFmtId="179" fontId="24" fillId="24" borderId="43" xfId="62" applyNumberFormat="1" applyFont="1" applyFill="1" applyBorder="1" applyAlignment="1">
      <alignment horizontal="right" vertical="center"/>
      <protection/>
    </xf>
    <xf numFmtId="179" fontId="24" fillId="24" borderId="57" xfId="62" applyNumberFormat="1" applyFont="1" applyFill="1" applyBorder="1" applyAlignment="1">
      <alignment horizontal="right" vertical="center"/>
      <protection/>
    </xf>
    <xf numFmtId="179" fontId="24" fillId="24" borderId="56" xfId="62" applyNumberFormat="1" applyFont="1" applyFill="1" applyBorder="1" applyAlignment="1">
      <alignment horizontal="right" vertical="center"/>
      <protection/>
    </xf>
    <xf numFmtId="179" fontId="24" fillId="24" borderId="85" xfId="62" applyNumberFormat="1" applyFont="1" applyFill="1" applyBorder="1" applyAlignment="1">
      <alignment horizontal="right" vertical="center"/>
      <protection/>
    </xf>
    <xf numFmtId="179" fontId="24" fillId="24" borderId="55" xfId="62" applyNumberFormat="1" applyFont="1" applyFill="1" applyBorder="1" applyAlignment="1">
      <alignment horizontal="right" vertical="center"/>
      <protection/>
    </xf>
    <xf numFmtId="179" fontId="24" fillId="24" borderId="41" xfId="62" applyNumberFormat="1" applyFont="1" applyFill="1" applyBorder="1" applyAlignment="1" applyProtection="1">
      <alignment horizontal="right" vertical="center"/>
      <protection locked="0"/>
    </xf>
    <xf numFmtId="179" fontId="24" fillId="24" borderId="47" xfId="62" applyNumberFormat="1" applyFont="1" applyFill="1" applyBorder="1" applyAlignment="1" applyProtection="1">
      <alignment horizontal="right" vertical="center"/>
      <protection locked="0"/>
    </xf>
    <xf numFmtId="179" fontId="24" fillId="24" borderId="188" xfId="62" applyNumberFormat="1" applyFont="1" applyFill="1" applyBorder="1" applyAlignment="1" applyProtection="1">
      <alignment horizontal="right" vertical="center"/>
      <protection locked="0"/>
    </xf>
    <xf numFmtId="178" fontId="24" fillId="24" borderId="88" xfId="62" applyNumberFormat="1" applyFont="1" applyFill="1" applyBorder="1" applyAlignment="1">
      <alignment horizontal="right" vertical="center"/>
      <protection/>
    </xf>
    <xf numFmtId="178" fontId="24" fillId="24" borderId="43" xfId="62" applyNumberFormat="1" applyFont="1" applyFill="1" applyBorder="1" applyAlignment="1">
      <alignment horizontal="right" vertical="center"/>
      <protection/>
    </xf>
    <xf numFmtId="178" fontId="24" fillId="24" borderId="188" xfId="62" applyNumberFormat="1" applyFont="1" applyFill="1" applyBorder="1" applyAlignment="1">
      <alignment horizontal="right" vertical="center"/>
      <protection/>
    </xf>
    <xf numFmtId="178" fontId="24" fillId="24" borderId="111" xfId="62" applyNumberFormat="1" applyFont="1" applyFill="1" applyBorder="1" applyAlignment="1">
      <alignment horizontal="right" vertical="center"/>
      <protection/>
    </xf>
    <xf numFmtId="178" fontId="24" fillId="24" borderId="112" xfId="62" applyNumberFormat="1" applyFont="1" applyFill="1" applyBorder="1" applyAlignment="1">
      <alignment horizontal="right" vertical="center"/>
      <protection/>
    </xf>
    <xf numFmtId="178" fontId="24" fillId="24" borderId="47" xfId="62" applyNumberFormat="1" applyFont="1" applyFill="1" applyBorder="1" applyAlignment="1">
      <alignment horizontal="right" vertical="center"/>
      <protection/>
    </xf>
    <xf numFmtId="178" fontId="24" fillId="24" borderId="63" xfId="62" applyNumberFormat="1" applyFont="1" applyFill="1" applyBorder="1" applyAlignment="1">
      <alignment horizontal="right" vertical="center"/>
      <protection/>
    </xf>
    <xf numFmtId="178" fontId="24" fillId="24" borderId="125" xfId="62" applyNumberFormat="1" applyFont="1" applyFill="1" applyBorder="1" applyAlignment="1">
      <alignment horizontal="right" vertical="center"/>
      <protection/>
    </xf>
    <xf numFmtId="178" fontId="24" fillId="24" borderId="127" xfId="62" applyNumberFormat="1" applyFont="1" applyFill="1" applyBorder="1" applyAlignment="1">
      <alignment horizontal="right" vertical="center"/>
      <protection/>
    </xf>
    <xf numFmtId="178" fontId="24" fillId="24" borderId="190" xfId="62" applyNumberFormat="1" applyFont="1" applyFill="1" applyBorder="1" applyAlignment="1">
      <alignment horizontal="right" vertical="center"/>
      <protection/>
    </xf>
    <xf numFmtId="178" fontId="24" fillId="24" borderId="56" xfId="62" applyNumberFormat="1" applyFont="1" applyFill="1" applyBorder="1" applyAlignment="1">
      <alignment horizontal="right" vertical="center"/>
      <protection/>
    </xf>
    <xf numFmtId="178" fontId="24" fillId="24" borderId="90" xfId="62" applyNumberFormat="1" applyFont="1" applyFill="1" applyBorder="1" applyAlignment="1">
      <alignment horizontal="right" vertical="center"/>
      <protection/>
    </xf>
    <xf numFmtId="0" fontId="24" fillId="24" borderId="55" xfId="62" applyNumberFormat="1" applyFont="1" applyFill="1" applyBorder="1" applyAlignment="1">
      <alignment/>
      <protection/>
    </xf>
    <xf numFmtId="178" fontId="24" fillId="24" borderId="11" xfId="62" applyNumberFormat="1" applyFont="1" applyFill="1" applyBorder="1" applyAlignment="1">
      <alignment horizontal="right" vertical="center"/>
      <protection/>
    </xf>
    <xf numFmtId="178" fontId="24" fillId="24" borderId="120" xfId="62" applyNumberFormat="1" applyFont="1" applyFill="1" applyBorder="1" applyAlignment="1">
      <alignment horizontal="right" vertical="center"/>
      <protection/>
    </xf>
    <xf numFmtId="181" fontId="24" fillId="24" borderId="85" xfId="62" applyNumberFormat="1" applyFont="1" applyFill="1" applyBorder="1" applyAlignment="1">
      <alignment horizontal="right" vertical="center"/>
      <protection/>
    </xf>
    <xf numFmtId="181" fontId="24" fillId="24" borderId="11" xfId="62" applyNumberFormat="1" applyFont="1" applyFill="1" applyBorder="1" applyAlignment="1">
      <alignment horizontal="right" vertical="center"/>
      <protection/>
    </xf>
    <xf numFmtId="185" fontId="24" fillId="24" borderId="111" xfId="62" applyNumberFormat="1" applyFont="1" applyFill="1" applyBorder="1" applyAlignment="1">
      <alignment horizontal="right" vertical="center"/>
      <protection/>
    </xf>
    <xf numFmtId="185" fontId="24" fillId="24" borderId="127" xfId="62" applyNumberFormat="1" applyFont="1" applyFill="1" applyBorder="1" applyAlignment="1">
      <alignment horizontal="right" vertical="center"/>
      <protection/>
    </xf>
    <xf numFmtId="185" fontId="24" fillId="24" borderId="47" xfId="62" applyNumberFormat="1" applyFont="1" applyFill="1" applyBorder="1" applyAlignment="1">
      <alignment horizontal="right" vertical="center"/>
      <protection/>
    </xf>
    <xf numFmtId="185" fontId="24" fillId="24" borderId="120" xfId="62" applyNumberFormat="1" applyFont="1" applyFill="1" applyBorder="1" applyAlignment="1">
      <alignment horizontal="right" vertical="center"/>
      <protection/>
    </xf>
    <xf numFmtId="185" fontId="24" fillId="24" borderId="125" xfId="62" applyNumberFormat="1" applyFont="1" applyFill="1" applyBorder="1" applyAlignment="1">
      <alignment horizontal="right" vertical="center"/>
      <protection/>
    </xf>
    <xf numFmtId="185" fontId="24" fillId="24" borderId="190" xfId="62" applyNumberFormat="1" applyFont="1" applyFill="1" applyBorder="1" applyAlignment="1">
      <alignment horizontal="right" vertical="center"/>
      <protection/>
    </xf>
    <xf numFmtId="185" fontId="24" fillId="24" borderId="56" xfId="62" applyNumberFormat="1" applyFont="1" applyFill="1" applyBorder="1" applyAlignment="1">
      <alignment horizontal="right" vertical="center"/>
      <protection/>
    </xf>
    <xf numFmtId="185" fontId="24" fillId="24" borderId="90" xfId="62" applyNumberFormat="1" applyFont="1" applyFill="1" applyBorder="1" applyAlignment="1">
      <alignment horizontal="right" vertical="center"/>
      <protection/>
    </xf>
    <xf numFmtId="185" fontId="24" fillId="24" borderId="11" xfId="62" applyNumberFormat="1" applyFont="1" applyFill="1" applyBorder="1" applyAlignment="1">
      <alignment horizontal="right" vertical="center"/>
      <protection/>
    </xf>
    <xf numFmtId="185" fontId="24" fillId="24" borderId="195" xfId="62" applyNumberFormat="1" applyFont="1" applyFill="1" applyBorder="1" applyAlignment="1">
      <alignment horizontal="right" vertical="center"/>
      <protection/>
    </xf>
    <xf numFmtId="185" fontId="24" fillId="24" borderId="188" xfId="62" applyNumberFormat="1" applyFont="1" applyFill="1" applyBorder="1" applyAlignment="1">
      <alignment horizontal="right" vertical="center"/>
      <protection/>
    </xf>
    <xf numFmtId="3" fontId="24" fillId="0" borderId="64" xfId="62" applyNumberFormat="1" applyFont="1" applyBorder="1" applyAlignment="1">
      <alignment horizontal="right" vertical="center"/>
      <protection/>
    </xf>
    <xf numFmtId="3" fontId="24" fillId="0" borderId="64" xfId="62" applyNumberFormat="1" applyFont="1" applyFill="1" applyBorder="1" applyAlignment="1">
      <alignment horizontal="right" vertical="center"/>
      <protection/>
    </xf>
    <xf numFmtId="3" fontId="24" fillId="0" borderId="45" xfId="62" applyNumberFormat="1" applyFont="1" applyBorder="1" applyAlignment="1">
      <alignment horizontal="right" vertical="center"/>
      <protection/>
    </xf>
    <xf numFmtId="3" fontId="24" fillId="25" borderId="244" xfId="62" applyNumberFormat="1" applyFont="1" applyFill="1" applyBorder="1" applyAlignment="1">
      <alignment horizontal="right" vertical="center"/>
      <protection/>
    </xf>
    <xf numFmtId="3" fontId="24" fillId="0" borderId="245" xfId="62" applyNumberFormat="1" applyFont="1" applyBorder="1" applyAlignment="1">
      <alignment horizontal="right" vertical="center"/>
      <protection/>
    </xf>
    <xf numFmtId="3" fontId="24" fillId="0" borderId="15" xfId="62" applyNumberFormat="1" applyFont="1" applyBorder="1" applyAlignment="1" applyProtection="1">
      <alignment horizontal="right" vertical="center"/>
      <protection/>
    </xf>
    <xf numFmtId="3" fontId="24" fillId="0" borderId="65" xfId="62" applyNumberFormat="1" applyFont="1" applyBorder="1" applyAlignment="1">
      <alignment horizontal="right" vertical="center"/>
      <protection/>
    </xf>
    <xf numFmtId="3" fontId="24" fillId="0" borderId="201" xfId="62" applyNumberFormat="1" applyFont="1" applyBorder="1" applyAlignment="1">
      <alignment horizontal="right" vertical="center"/>
      <protection/>
    </xf>
    <xf numFmtId="3" fontId="24" fillId="25" borderId="15" xfId="62" applyNumberFormat="1" applyFont="1" applyFill="1" applyBorder="1" applyAlignment="1">
      <alignment horizontal="right" vertical="center"/>
      <protection/>
    </xf>
    <xf numFmtId="3" fontId="24" fillId="25" borderId="45" xfId="62" applyNumberFormat="1" applyFont="1" applyFill="1" applyBorder="1" applyAlignment="1">
      <alignment horizontal="right" vertical="center"/>
      <protection/>
    </xf>
    <xf numFmtId="0" fontId="24" fillId="25" borderId="64" xfId="62" applyNumberFormat="1" applyFont="1" applyFill="1" applyBorder="1" applyAlignment="1">
      <alignment/>
      <protection/>
    </xf>
    <xf numFmtId="3" fontId="24" fillId="0" borderId="15" xfId="62" applyNumberFormat="1" applyFont="1" applyBorder="1" applyAlignment="1">
      <alignment horizontal="right" vertical="center"/>
      <protection/>
    </xf>
    <xf numFmtId="3" fontId="24" fillId="0" borderId="246" xfId="62" applyNumberFormat="1" applyFont="1" applyBorder="1" applyAlignment="1" applyProtection="1">
      <alignment horizontal="right" vertical="center"/>
      <protection/>
    </xf>
    <xf numFmtId="3" fontId="24" fillId="0" borderId="26" xfId="62" applyNumberFormat="1" applyFont="1" applyBorder="1" applyAlignment="1" applyProtection="1">
      <alignment horizontal="right" vertical="center"/>
      <protection/>
    </xf>
    <xf numFmtId="179" fontId="24" fillId="24" borderId="174" xfId="62" applyNumberFormat="1" applyFont="1" applyFill="1" applyBorder="1" applyAlignment="1">
      <alignment horizontal="right" vertical="center"/>
      <protection/>
    </xf>
    <xf numFmtId="179" fontId="24" fillId="24" borderId="60" xfId="62" applyNumberFormat="1" applyFont="1" applyFill="1" applyBorder="1" applyAlignment="1">
      <alignment horizontal="right" vertical="center"/>
      <protection/>
    </xf>
    <xf numFmtId="179" fontId="24" fillId="24" borderId="247" xfId="62" applyNumberFormat="1" applyFont="1" applyFill="1" applyBorder="1" applyAlignment="1">
      <alignment horizontal="right" vertical="center"/>
      <protection/>
    </xf>
    <xf numFmtId="179" fontId="24" fillId="24" borderId="163" xfId="62" applyNumberFormat="1" applyFont="1" applyFill="1" applyBorder="1" applyAlignment="1">
      <alignment horizontal="right" vertical="center"/>
      <protection/>
    </xf>
    <xf numFmtId="179" fontId="24" fillId="24" borderId="62" xfId="62" applyNumberFormat="1" applyFont="1" applyFill="1" applyBorder="1" applyAlignment="1">
      <alignment horizontal="right" vertical="center"/>
      <protection/>
    </xf>
    <xf numFmtId="179" fontId="24" fillId="24" borderId="58" xfId="62" applyNumberFormat="1" applyFont="1" applyFill="1" applyBorder="1" applyAlignment="1">
      <alignment horizontal="right" vertical="center"/>
      <protection/>
    </xf>
    <xf numFmtId="179" fontId="24" fillId="24" borderId="12" xfId="62" applyNumberFormat="1" applyFont="1" applyFill="1" applyBorder="1" applyAlignment="1">
      <alignment horizontal="right" vertical="center"/>
      <protection/>
    </xf>
    <xf numFmtId="179" fontId="24" fillId="24" borderId="28" xfId="62" applyNumberFormat="1" applyFont="1" applyFill="1" applyBorder="1" applyAlignment="1">
      <alignment horizontal="right" vertical="center"/>
      <protection/>
    </xf>
    <xf numFmtId="179" fontId="24" fillId="24" borderId="11" xfId="62" applyNumberFormat="1" applyFont="1" applyFill="1" applyBorder="1" applyAlignment="1">
      <alignment horizontal="right" vertical="center"/>
      <protection/>
    </xf>
    <xf numFmtId="179" fontId="24" fillId="24" borderId="19" xfId="62" applyNumberFormat="1" applyFont="1" applyFill="1" applyBorder="1" applyAlignment="1">
      <alignment horizontal="right" vertical="center"/>
      <protection/>
    </xf>
    <xf numFmtId="179" fontId="24" fillId="24" borderId="72" xfId="62" applyNumberFormat="1" applyFont="1" applyFill="1" applyBorder="1" applyAlignment="1" applyProtection="1">
      <alignment horizontal="right" vertical="center"/>
      <protection/>
    </xf>
    <xf numFmtId="179" fontId="24" fillId="24" borderId="28" xfId="62" applyNumberFormat="1" applyFont="1" applyFill="1" applyBorder="1" applyAlignment="1" applyProtection="1">
      <alignment horizontal="right" vertical="center"/>
      <protection/>
    </xf>
    <xf numFmtId="179" fontId="24" fillId="24" borderId="248" xfId="62" applyNumberFormat="1" applyFont="1" applyFill="1" applyBorder="1" applyAlignment="1">
      <alignment horizontal="right" vertical="center"/>
      <protection/>
    </xf>
    <xf numFmtId="185" fontId="24" fillId="24" borderId="249" xfId="62" applyNumberFormat="1" applyFont="1" applyFill="1" applyBorder="1" applyAlignment="1">
      <alignment horizontal="right" vertical="center"/>
      <protection/>
    </xf>
    <xf numFmtId="185" fontId="24" fillId="24" borderId="114" xfId="62" applyNumberFormat="1" applyFont="1" applyFill="1" applyBorder="1" applyAlignment="1">
      <alignment horizontal="right" vertical="center"/>
      <protection/>
    </xf>
    <xf numFmtId="185" fontId="24" fillId="24" borderId="85" xfId="62" applyNumberFormat="1" applyFont="1" applyFill="1" applyBorder="1" applyAlignment="1" applyProtection="1">
      <alignment horizontal="right" vertical="center"/>
      <protection/>
    </xf>
    <xf numFmtId="185" fontId="24" fillId="24" borderId="41" xfId="62" applyNumberFormat="1" applyFont="1" applyFill="1" applyBorder="1" applyAlignment="1">
      <alignment horizontal="right" vertical="center"/>
      <protection/>
    </xf>
    <xf numFmtId="185" fontId="24" fillId="24" borderId="220" xfId="62" applyNumberFormat="1" applyFont="1" applyFill="1" applyBorder="1" applyAlignment="1">
      <alignment horizontal="right" vertical="center"/>
      <protection/>
    </xf>
    <xf numFmtId="185" fontId="24" fillId="24" borderId="41" xfId="62" applyNumberFormat="1" applyFont="1" applyFill="1" applyBorder="1" applyAlignment="1" applyProtection="1">
      <alignment horizontal="right" vertical="center"/>
      <protection/>
    </xf>
    <xf numFmtId="185" fontId="24" fillId="24" borderId="122" xfId="62" applyNumberFormat="1" applyFont="1" applyFill="1" applyBorder="1" applyAlignment="1">
      <alignment horizontal="right" vertical="center"/>
      <protection/>
    </xf>
    <xf numFmtId="185" fontId="24" fillId="24" borderId="76" xfId="62" applyNumberFormat="1" applyFont="1" applyFill="1" applyBorder="1" applyAlignment="1" applyProtection="1">
      <alignment horizontal="center" vertical="center"/>
      <protection/>
    </xf>
    <xf numFmtId="185" fontId="24" fillId="24" borderId="250" xfId="62" applyNumberFormat="1" applyFont="1" applyFill="1" applyBorder="1" applyAlignment="1">
      <alignment horizontal="right" vertical="center"/>
      <protection/>
    </xf>
    <xf numFmtId="185" fontId="24" fillId="24" borderId="76" xfId="62" applyNumberFormat="1" applyFont="1" applyFill="1" applyBorder="1" applyAlignment="1" applyProtection="1">
      <alignment horizontal="right" vertical="center"/>
      <protection/>
    </xf>
    <xf numFmtId="185" fontId="24" fillId="24" borderId="65" xfId="62" applyNumberFormat="1" applyFont="1" applyFill="1" applyBorder="1" applyAlignment="1">
      <alignment horizontal="right" vertical="center"/>
      <protection/>
    </xf>
    <xf numFmtId="185" fontId="24" fillId="24" borderId="85" xfId="62" applyNumberFormat="1" applyFont="1" applyFill="1" applyBorder="1" applyAlignment="1">
      <alignment horizontal="right" vertical="center"/>
      <protection/>
    </xf>
    <xf numFmtId="0" fontId="24" fillId="24" borderId="64" xfId="62" applyNumberFormat="1" applyFont="1" applyFill="1" applyBorder="1" applyAlignment="1">
      <alignment/>
      <protection/>
    </xf>
    <xf numFmtId="185" fontId="24" fillId="24" borderId="15" xfId="62" applyNumberFormat="1" applyFont="1" applyFill="1" applyBorder="1" applyAlignment="1">
      <alignment horizontal="right" vertical="center"/>
      <protection/>
    </xf>
    <xf numFmtId="3" fontId="24" fillId="0" borderId="77" xfId="62" applyNumberFormat="1" applyFont="1" applyFill="1" applyBorder="1" applyAlignment="1" applyProtection="1">
      <alignment horizontal="right" vertical="center"/>
      <protection/>
    </xf>
    <xf numFmtId="3" fontId="24" fillId="25" borderId="178" xfId="62" applyNumberFormat="1" applyFont="1" applyFill="1" applyBorder="1" applyAlignment="1">
      <alignment horizontal="right" vertical="center"/>
      <protection/>
    </xf>
    <xf numFmtId="0" fontId="24" fillId="25" borderId="86" xfId="62" applyNumberFormat="1" applyFont="1" applyFill="1" applyBorder="1" applyAlignment="1">
      <alignment/>
      <protection/>
    </xf>
    <xf numFmtId="3" fontId="24" fillId="25" borderId="107" xfId="62" applyNumberFormat="1" applyFont="1" applyFill="1" applyBorder="1" applyAlignment="1">
      <alignment horizontal="right" vertical="center"/>
      <protection/>
    </xf>
    <xf numFmtId="0" fontId="23" fillId="0" borderId="0" xfId="62" applyNumberFormat="1" applyFont="1" applyFill="1" applyAlignment="1">
      <alignment shrinkToFit="1"/>
      <protection/>
    </xf>
    <xf numFmtId="0" fontId="23" fillId="25" borderId="0" xfId="62" applyNumberFormat="1" applyFont="1" applyFill="1" applyAlignment="1" applyProtection="1">
      <alignment shrinkToFit="1"/>
      <protection/>
    </xf>
    <xf numFmtId="0" fontId="23" fillId="0" borderId="0" xfId="62" applyFont="1" applyFill="1" applyAlignment="1">
      <alignment shrinkToFit="1"/>
      <protection/>
    </xf>
    <xf numFmtId="0" fontId="23" fillId="25" borderId="77" xfId="62" applyNumberFormat="1" applyFont="1" applyFill="1" applyBorder="1" applyAlignment="1">
      <alignment horizontal="center" vertical="center"/>
      <protection/>
    </xf>
    <xf numFmtId="185" fontId="38" fillId="24" borderId="173" xfId="0" applyNumberFormat="1" applyFont="1" applyFill="1" applyBorder="1" applyAlignment="1">
      <alignment/>
    </xf>
    <xf numFmtId="185" fontId="38" fillId="24" borderId="174" xfId="0" applyNumberFormat="1" applyFont="1" applyFill="1" applyBorder="1" applyAlignment="1">
      <alignment/>
    </xf>
    <xf numFmtId="185" fontId="38" fillId="24" borderId="55" xfId="0" applyNumberFormat="1" applyFont="1" applyFill="1" applyBorder="1" applyAlignment="1">
      <alignment/>
    </xf>
    <xf numFmtId="185" fontId="38" fillId="24" borderId="60" xfId="0" applyNumberFormat="1" applyFont="1" applyFill="1" applyBorder="1" applyAlignment="1">
      <alignment/>
    </xf>
    <xf numFmtId="185" fontId="38" fillId="24" borderId="56" xfId="0" applyNumberFormat="1" applyFont="1" applyFill="1" applyBorder="1" applyAlignment="1">
      <alignment/>
    </xf>
    <xf numFmtId="185" fontId="38" fillId="24" borderId="62" xfId="0" applyNumberFormat="1" applyFont="1" applyFill="1" applyBorder="1" applyAlignment="1">
      <alignment/>
    </xf>
    <xf numFmtId="185" fontId="38" fillId="24" borderId="57" xfId="0" applyNumberFormat="1" applyFont="1" applyFill="1" applyBorder="1" applyAlignment="1">
      <alignment/>
    </xf>
    <xf numFmtId="185" fontId="38" fillId="24" borderId="58" xfId="0" applyNumberFormat="1" applyFont="1" applyFill="1" applyBorder="1" applyAlignment="1">
      <alignment/>
    </xf>
    <xf numFmtId="185" fontId="38" fillId="24" borderId="25" xfId="0" applyNumberFormat="1" applyFont="1" applyFill="1" applyBorder="1" applyAlignment="1">
      <alignment/>
    </xf>
    <xf numFmtId="185" fontId="38" fillId="24" borderId="28" xfId="0" applyNumberFormat="1" applyFont="1" applyFill="1" applyBorder="1" applyAlignment="1">
      <alignment/>
    </xf>
    <xf numFmtId="179" fontId="38" fillId="24" borderId="19" xfId="0" applyNumberFormat="1" applyFont="1" applyFill="1" applyBorder="1" applyAlignment="1">
      <alignment/>
    </xf>
    <xf numFmtId="179" fontId="38" fillId="24" borderId="60" xfId="0" applyNumberFormat="1" applyFont="1" applyFill="1" applyBorder="1" applyAlignment="1">
      <alignment/>
    </xf>
    <xf numFmtId="179" fontId="38" fillId="24" borderId="62" xfId="0" applyNumberFormat="1" applyFont="1" applyFill="1" applyBorder="1" applyAlignment="1">
      <alignment/>
    </xf>
    <xf numFmtId="179" fontId="38" fillId="24" borderId="28" xfId="0" applyNumberFormat="1" applyFont="1" applyFill="1" applyBorder="1" applyAlignment="1">
      <alignment/>
    </xf>
    <xf numFmtId="179" fontId="38" fillId="24" borderId="58" xfId="0" applyNumberFormat="1" applyFont="1" applyFill="1" applyBorder="1" applyAlignment="1">
      <alignment/>
    </xf>
    <xf numFmtId="179" fontId="38" fillId="24" borderId="26" xfId="0" applyNumberFormat="1" applyFont="1" applyFill="1" applyBorder="1" applyAlignment="1">
      <alignment/>
    </xf>
    <xf numFmtId="181" fontId="38" fillId="24" borderId="18" xfId="0" applyNumberFormat="1" applyFont="1" applyFill="1" applyBorder="1" applyAlignment="1">
      <alignment/>
    </xf>
    <xf numFmtId="181" fontId="38" fillId="24" borderId="55" xfId="0" applyNumberFormat="1" applyFont="1" applyFill="1" applyBorder="1" applyAlignment="1">
      <alignment/>
    </xf>
    <xf numFmtId="181" fontId="38" fillId="24" borderId="56" xfId="0" applyNumberFormat="1" applyFont="1" applyFill="1" applyBorder="1" applyAlignment="1">
      <alignment/>
    </xf>
    <xf numFmtId="181" fontId="38" fillId="24" borderId="25" xfId="0" applyNumberFormat="1" applyFont="1" applyFill="1" applyBorder="1" applyAlignment="1">
      <alignment/>
    </xf>
    <xf numFmtId="181" fontId="38" fillId="24" borderId="57" xfId="0" applyNumberFormat="1" applyFont="1" applyFill="1" applyBorder="1" applyAlignment="1">
      <alignment/>
    </xf>
    <xf numFmtId="178" fontId="38" fillId="24" borderId="18" xfId="0" applyNumberFormat="1" applyFont="1" applyFill="1" applyBorder="1" applyAlignment="1">
      <alignment/>
    </xf>
    <xf numFmtId="178" fontId="38" fillId="24" borderId="55" xfId="0" applyNumberFormat="1" applyFont="1" applyFill="1" applyBorder="1" applyAlignment="1">
      <alignment/>
    </xf>
    <xf numFmtId="178" fontId="38" fillId="24" borderId="56" xfId="0" applyNumberFormat="1" applyFont="1" applyFill="1" applyBorder="1" applyAlignment="1">
      <alignment/>
    </xf>
    <xf numFmtId="178" fontId="38" fillId="24" borderId="25" xfId="0" applyNumberFormat="1" applyFont="1" applyFill="1" applyBorder="1" applyAlignment="1">
      <alignment/>
    </xf>
    <xf numFmtId="178" fontId="38" fillId="24" borderId="57" xfId="0" applyNumberFormat="1" applyFont="1" applyFill="1" applyBorder="1" applyAlignment="1">
      <alignment/>
    </xf>
    <xf numFmtId="0" fontId="23" fillId="24" borderId="110" xfId="0" applyNumberFormat="1" applyFont="1" applyFill="1" applyBorder="1" applyAlignment="1">
      <alignment vertical="center"/>
    </xf>
    <xf numFmtId="181" fontId="38" fillId="24" borderId="59" xfId="0" applyNumberFormat="1" applyFont="1" applyFill="1" applyBorder="1" applyAlignment="1">
      <alignment vertical="center"/>
    </xf>
    <xf numFmtId="181" fontId="38" fillId="24" borderId="14" xfId="0" applyNumberFormat="1" applyFont="1" applyFill="1" applyBorder="1" applyAlignment="1">
      <alignment vertical="center"/>
    </xf>
    <xf numFmtId="181" fontId="38" fillId="24" borderId="68" xfId="0" applyNumberFormat="1" applyFont="1" applyFill="1" applyBorder="1" applyAlignment="1">
      <alignment vertical="center"/>
    </xf>
    <xf numFmtId="181" fontId="38" fillId="24" borderId="251" xfId="0" applyNumberFormat="1" applyFont="1" applyFill="1" applyBorder="1" applyAlignment="1">
      <alignment vertical="center"/>
    </xf>
    <xf numFmtId="181" fontId="38" fillId="24" borderId="175" xfId="0" applyNumberFormat="1" applyFont="1" applyFill="1" applyBorder="1" applyAlignment="1">
      <alignment vertical="center"/>
    </xf>
    <xf numFmtId="181" fontId="38" fillId="24" borderId="176" xfId="0" applyNumberFormat="1" applyFont="1" applyFill="1" applyBorder="1" applyAlignment="1">
      <alignment vertical="center"/>
    </xf>
    <xf numFmtId="38" fontId="38" fillId="0" borderId="12" xfId="49" applyFont="1" applyBorder="1" applyAlignment="1">
      <alignment vertical="center"/>
    </xf>
    <xf numFmtId="38" fontId="38" fillId="0" borderId="58" xfId="49" applyFont="1" applyBorder="1" applyAlignment="1">
      <alignment vertical="center"/>
    </xf>
    <xf numFmtId="38" fontId="38" fillId="0" borderId="174" xfId="49" applyFont="1" applyBorder="1" applyAlignment="1">
      <alignment vertical="center"/>
    </xf>
    <xf numFmtId="38" fontId="38" fillId="0" borderId="33" xfId="49" applyFont="1" applyBorder="1" applyAlignment="1">
      <alignment vertical="center"/>
    </xf>
    <xf numFmtId="38" fontId="38" fillId="25" borderId="28" xfId="49" applyFont="1" applyFill="1" applyBorder="1" applyAlignment="1">
      <alignment horizontal="right"/>
    </xf>
    <xf numFmtId="181" fontId="38" fillId="24" borderId="21" xfId="0" applyNumberFormat="1" applyFont="1" applyFill="1" applyBorder="1" applyAlignment="1">
      <alignment/>
    </xf>
    <xf numFmtId="181" fontId="38" fillId="24" borderId="19" xfId="0" applyNumberFormat="1" applyFont="1" applyFill="1" applyBorder="1" applyAlignment="1">
      <alignment/>
    </xf>
    <xf numFmtId="181" fontId="38" fillId="24" borderId="59" xfId="0" applyNumberFormat="1" applyFont="1" applyFill="1" applyBorder="1" applyAlignment="1">
      <alignment/>
    </xf>
    <xf numFmtId="181" fontId="38" fillId="24" borderId="60" xfId="0" applyNumberFormat="1" applyFont="1" applyFill="1" applyBorder="1" applyAlignment="1">
      <alignment/>
    </xf>
    <xf numFmtId="181" fontId="38" fillId="24" borderId="61" xfId="0" applyNumberFormat="1" applyFont="1" applyFill="1" applyBorder="1" applyAlignment="1">
      <alignment/>
    </xf>
    <xf numFmtId="181" fontId="38" fillId="24" borderId="62" xfId="0" applyNumberFormat="1" applyFont="1" applyFill="1" applyBorder="1" applyAlignment="1">
      <alignment/>
    </xf>
    <xf numFmtId="181" fontId="38" fillId="24" borderId="175" xfId="0" applyNumberFormat="1" applyFont="1" applyFill="1" applyBorder="1" applyAlignment="1">
      <alignment/>
    </xf>
    <xf numFmtId="181" fontId="38" fillId="24" borderId="28" xfId="0" applyNumberFormat="1" applyFont="1" applyFill="1" applyBorder="1" applyAlignment="1">
      <alignment/>
    </xf>
    <xf numFmtId="2" fontId="38" fillId="24" borderId="18" xfId="0" applyNumberFormat="1" applyFont="1" applyFill="1" applyBorder="1" applyAlignment="1">
      <alignment/>
    </xf>
    <xf numFmtId="2" fontId="38" fillId="24" borderId="55" xfId="0" applyNumberFormat="1" applyFont="1" applyFill="1" applyBorder="1" applyAlignment="1">
      <alignment/>
    </xf>
    <xf numFmtId="2" fontId="38" fillId="24" borderId="56" xfId="0" applyNumberFormat="1" applyFont="1" applyFill="1" applyBorder="1" applyAlignment="1">
      <alignment/>
    </xf>
    <xf numFmtId="2" fontId="38" fillId="24" borderId="25" xfId="0" applyNumberFormat="1" applyFont="1" applyFill="1" applyBorder="1" applyAlignment="1">
      <alignment/>
    </xf>
    <xf numFmtId="3" fontId="38" fillId="24" borderId="55" xfId="0" applyNumberFormat="1" applyFont="1" applyFill="1" applyBorder="1" applyAlignment="1">
      <alignment/>
    </xf>
    <xf numFmtId="3" fontId="38" fillId="24" borderId="56" xfId="0" applyNumberFormat="1" applyFont="1" applyFill="1" applyBorder="1" applyAlignment="1">
      <alignment/>
    </xf>
    <xf numFmtId="3" fontId="38" fillId="24" borderId="18" xfId="0" applyNumberFormat="1" applyFont="1" applyFill="1" applyBorder="1" applyAlignment="1">
      <alignment/>
    </xf>
    <xf numFmtId="3" fontId="38" fillId="24" borderId="25" xfId="0" applyNumberFormat="1" applyFont="1" applyFill="1" applyBorder="1" applyAlignment="1">
      <alignment/>
    </xf>
    <xf numFmtId="185" fontId="25" fillId="24" borderId="11" xfId="62" applyNumberFormat="1" applyFont="1" applyFill="1" applyBorder="1" applyAlignment="1">
      <alignment horizontal="right" vertical="center"/>
      <protection/>
    </xf>
    <xf numFmtId="179" fontId="24" fillId="24" borderId="252" xfId="62" applyNumberFormat="1" applyFont="1" applyFill="1" applyBorder="1" applyAlignment="1">
      <alignment horizontal="right" vertical="center"/>
      <protection/>
    </xf>
    <xf numFmtId="179" fontId="24" fillId="24" borderId="253" xfId="62" applyNumberFormat="1" applyFont="1" applyFill="1" applyBorder="1" applyAlignment="1">
      <alignment horizontal="right" vertical="center"/>
      <protection/>
    </xf>
    <xf numFmtId="179" fontId="24" fillId="24" borderId="146" xfId="62" applyNumberFormat="1" applyFont="1" applyFill="1" applyBorder="1" applyAlignment="1">
      <alignment horizontal="right" vertical="center"/>
      <protection/>
    </xf>
    <xf numFmtId="179" fontId="24" fillId="24" borderId="151" xfId="62" applyNumberFormat="1" applyFont="1" applyFill="1" applyBorder="1" applyAlignment="1">
      <alignment horizontal="right" vertical="center"/>
      <protection/>
    </xf>
    <xf numFmtId="179" fontId="24" fillId="24" borderId="254" xfId="62" applyNumberFormat="1" applyFont="1" applyFill="1" applyBorder="1" applyAlignment="1">
      <alignment horizontal="right" vertical="center"/>
      <protection/>
    </xf>
    <xf numFmtId="179" fontId="24" fillId="24" borderId="162" xfId="62" applyNumberFormat="1" applyFont="1" applyFill="1" applyBorder="1" applyAlignment="1">
      <alignment horizontal="right" vertical="center"/>
      <protection/>
    </xf>
    <xf numFmtId="179" fontId="24" fillId="24" borderId="255" xfId="62" applyNumberFormat="1" applyFont="1" applyFill="1" applyBorder="1" applyAlignment="1">
      <alignment horizontal="right" vertical="center"/>
      <protection/>
    </xf>
    <xf numFmtId="179" fontId="24" fillId="24" borderId="256" xfId="62" applyNumberFormat="1" applyFont="1" applyFill="1" applyBorder="1" applyAlignment="1">
      <alignment horizontal="right" vertical="center"/>
      <protection/>
    </xf>
    <xf numFmtId="179" fontId="24" fillId="24" borderId="257" xfId="62" applyNumberFormat="1" applyFont="1" applyFill="1" applyBorder="1" applyAlignment="1">
      <alignment horizontal="right" vertical="center"/>
      <protection/>
    </xf>
    <xf numFmtId="179" fontId="24" fillId="24" borderId="258" xfId="62" applyNumberFormat="1" applyFont="1" applyFill="1" applyBorder="1" applyAlignment="1">
      <alignment horizontal="right" vertical="center"/>
      <protection/>
    </xf>
    <xf numFmtId="179" fontId="24" fillId="24" borderId="157" xfId="62" applyNumberFormat="1" applyFont="1" applyFill="1" applyBorder="1" applyAlignment="1">
      <alignment horizontal="right" vertical="center"/>
      <protection/>
    </xf>
    <xf numFmtId="179" fontId="24" fillId="24" borderId="259" xfId="62" applyNumberFormat="1" applyFont="1" applyFill="1" applyBorder="1" applyAlignment="1" applyProtection="1">
      <alignment horizontal="right" vertical="center"/>
      <protection locked="0"/>
    </xf>
    <xf numFmtId="1" fontId="24" fillId="0" borderId="0" xfId="63" applyFont="1">
      <alignment/>
      <protection/>
    </xf>
    <xf numFmtId="1" fontId="24" fillId="24" borderId="260" xfId="63" applyNumberFormat="1" applyFont="1" applyFill="1" applyBorder="1" applyAlignment="1" applyProtection="1">
      <alignment horizontal="center" vertical="center"/>
      <protection/>
    </xf>
    <xf numFmtId="1" fontId="24" fillId="0" borderId="260" xfId="63" applyNumberFormat="1" applyFont="1" applyBorder="1" applyAlignment="1" applyProtection="1">
      <alignment horizontal="center" vertical="center" wrapText="1"/>
      <protection/>
    </xf>
    <xf numFmtId="1" fontId="24" fillId="24" borderId="260" xfId="63" applyNumberFormat="1" applyFont="1" applyFill="1" applyBorder="1" applyAlignment="1" applyProtection="1">
      <alignment horizontal="center" vertical="center" wrapText="1"/>
      <protection/>
    </xf>
    <xf numFmtId="1" fontId="24" fillId="24" borderId="261" xfId="63" applyNumberFormat="1" applyFont="1" applyFill="1" applyBorder="1" applyAlignment="1" applyProtection="1">
      <alignment horizontal="center" vertical="center" wrapText="1"/>
      <protection/>
    </xf>
    <xf numFmtId="1" fontId="24" fillId="0" borderId="262" xfId="63" applyNumberFormat="1" applyFont="1" applyBorder="1" applyAlignment="1" applyProtection="1">
      <alignment horizontal="center" vertical="center"/>
      <protection/>
    </xf>
    <xf numFmtId="1" fontId="24" fillId="0" borderId="263" xfId="63" applyNumberFormat="1" applyFont="1" applyBorder="1" applyAlignment="1" applyProtection="1">
      <alignment horizontal="center" vertical="center"/>
      <protection/>
    </xf>
    <xf numFmtId="1" fontId="24" fillId="0" borderId="264" xfId="63" applyNumberFormat="1" applyFont="1" applyBorder="1" applyAlignment="1" applyProtection="1">
      <alignment horizontal="center" vertical="center"/>
      <protection/>
    </xf>
    <xf numFmtId="1" fontId="24" fillId="25" borderId="264" xfId="63" applyNumberFormat="1" applyFont="1" applyFill="1" applyBorder="1" applyAlignment="1" applyProtection="1">
      <alignment horizontal="center" vertical="center"/>
      <protection/>
    </xf>
    <xf numFmtId="1" fontId="24" fillId="25" borderId="55" xfId="63" applyNumberFormat="1" applyFont="1" applyFill="1" applyBorder="1" applyAlignment="1" applyProtection="1">
      <alignment horizontal="center" vertical="center"/>
      <protection/>
    </xf>
    <xf numFmtId="1" fontId="24" fillId="0" borderId="55" xfId="63" applyNumberFormat="1" applyFont="1" applyBorder="1" applyAlignment="1" applyProtection="1">
      <alignment horizontal="center" vertical="center"/>
      <protection/>
    </xf>
    <xf numFmtId="1" fontId="24" fillId="25" borderId="265" xfId="63" applyNumberFormat="1" applyFont="1" applyFill="1" applyBorder="1" applyAlignment="1" applyProtection="1">
      <alignment horizontal="center" vertical="center"/>
      <protection/>
    </xf>
    <xf numFmtId="1" fontId="24" fillId="25" borderId="55" xfId="63" applyNumberFormat="1" applyFont="1" applyFill="1" applyBorder="1" applyAlignment="1" applyProtection="1">
      <alignment vertical="center"/>
      <protection/>
    </xf>
    <xf numFmtId="1" fontId="24" fillId="0" borderId="265" xfId="63" applyNumberFormat="1" applyFont="1" applyBorder="1" applyAlignment="1" applyProtection="1">
      <alignment vertical="center"/>
      <protection/>
    </xf>
    <xf numFmtId="1" fontId="24" fillId="0" borderId="266" xfId="63" applyNumberFormat="1" applyFont="1" applyBorder="1" applyAlignment="1" applyProtection="1">
      <alignment horizontal="center" vertical="center"/>
      <protection/>
    </xf>
    <xf numFmtId="1" fontId="24" fillId="25" borderId="136" xfId="63" applyNumberFormat="1" applyFont="1" applyFill="1" applyBorder="1" applyAlignment="1" applyProtection="1">
      <alignment horizontal="center" vertical="center"/>
      <protection/>
    </xf>
    <xf numFmtId="1" fontId="24" fillId="0" borderId="267" xfId="63" applyNumberFormat="1" applyFont="1" applyBorder="1" applyAlignment="1" applyProtection="1">
      <alignment horizontal="center" vertical="center"/>
      <protection/>
    </xf>
    <xf numFmtId="1" fontId="24" fillId="0" borderId="263" xfId="63" applyNumberFormat="1" applyFont="1" applyFill="1" applyBorder="1" applyAlignment="1" applyProtection="1">
      <alignment horizontal="center" vertical="center"/>
      <protection/>
    </xf>
    <xf numFmtId="1" fontId="24" fillId="25" borderId="263" xfId="63" applyNumberFormat="1" applyFont="1" applyFill="1" applyBorder="1" applyAlignment="1" applyProtection="1">
      <alignment horizontal="center" vertical="center"/>
      <protection/>
    </xf>
    <xf numFmtId="1" fontId="24" fillId="0" borderId="264" xfId="63" applyNumberFormat="1" applyFont="1" applyBorder="1" applyAlignment="1" applyProtection="1">
      <alignment horizontal="center" vertical="center" wrapText="1"/>
      <protection/>
    </xf>
    <xf numFmtId="1" fontId="24" fillId="25" borderId="0" xfId="63" applyFont="1" applyFill="1">
      <alignment/>
      <protection/>
    </xf>
    <xf numFmtId="0" fontId="24" fillId="0" borderId="264" xfId="63" applyNumberFormat="1" applyFont="1" applyBorder="1" applyAlignment="1">
      <alignment horizontal="center" vertical="center"/>
      <protection/>
    </xf>
    <xf numFmtId="0" fontId="24" fillId="25" borderId="263" xfId="63" applyNumberFormat="1" applyFont="1" applyFill="1" applyBorder="1" applyAlignment="1">
      <alignment horizontal="center" vertical="center"/>
      <protection/>
    </xf>
    <xf numFmtId="0" fontId="24" fillId="0" borderId="263" xfId="63" applyNumberFormat="1" applyFont="1" applyBorder="1" applyAlignment="1">
      <alignment horizontal="center" vertical="center"/>
      <protection/>
    </xf>
    <xf numFmtId="0" fontId="24" fillId="0" borderId="268" xfId="63" applyNumberFormat="1" applyFont="1" applyBorder="1" applyAlignment="1">
      <alignment horizontal="center" vertical="center"/>
      <protection/>
    </xf>
    <xf numFmtId="0" fontId="24" fillId="0" borderId="269" xfId="63" applyNumberFormat="1" applyFont="1" applyBorder="1" applyAlignment="1">
      <alignment horizontal="center" vertical="center"/>
      <protection/>
    </xf>
    <xf numFmtId="0" fontId="24" fillId="0" borderId="270" xfId="63" applyNumberFormat="1" applyFont="1" applyBorder="1" applyAlignment="1">
      <alignment horizontal="center" vertical="center"/>
      <protection/>
    </xf>
    <xf numFmtId="0" fontId="24" fillId="0" borderId="18" xfId="63" applyNumberFormat="1" applyFont="1" applyBorder="1" applyAlignment="1" applyProtection="1">
      <alignment horizontal="center" vertical="center"/>
      <protection/>
    </xf>
    <xf numFmtId="0" fontId="24" fillId="25" borderId="18" xfId="63" applyNumberFormat="1" applyFont="1" applyFill="1" applyBorder="1" applyAlignment="1" applyProtection="1">
      <alignment horizontal="center" vertical="center"/>
      <protection/>
    </xf>
    <xf numFmtId="1" fontId="24" fillId="25" borderId="262" xfId="63" applyNumberFormat="1" applyFont="1" applyFill="1" applyBorder="1" applyAlignment="1" applyProtection="1">
      <alignment horizontal="center" vertical="center"/>
      <protection/>
    </xf>
    <xf numFmtId="1" fontId="24" fillId="0" borderId="56" xfId="63" applyNumberFormat="1" applyFont="1" applyBorder="1" applyAlignment="1" applyProtection="1">
      <alignment horizontal="center" vertical="center"/>
      <protection/>
    </xf>
    <xf numFmtId="1" fontId="24" fillId="25" borderId="269" xfId="63" applyNumberFormat="1" applyFont="1" applyFill="1" applyBorder="1" applyAlignment="1" applyProtection="1">
      <alignment horizontal="center" vertical="center"/>
      <protection/>
    </xf>
    <xf numFmtId="1" fontId="24" fillId="0" borderId="269" xfId="63" applyNumberFormat="1" applyFont="1" applyBorder="1" applyAlignment="1" applyProtection="1">
      <alignment horizontal="center" vertical="center"/>
      <protection/>
    </xf>
    <xf numFmtId="1" fontId="24" fillId="0" borderId="268" xfId="63" applyNumberFormat="1" applyFont="1" applyBorder="1" applyAlignment="1" applyProtection="1">
      <alignment horizontal="center" vertical="center"/>
      <protection/>
    </xf>
    <xf numFmtId="1" fontId="24" fillId="0" borderId="271" xfId="63" applyNumberFormat="1" applyFont="1" applyBorder="1" applyAlignment="1" applyProtection="1">
      <alignment horizontal="center" vertical="center"/>
      <protection/>
    </xf>
    <xf numFmtId="1" fontId="24" fillId="0" borderId="269" xfId="63" applyNumberFormat="1" applyFont="1" applyBorder="1" applyAlignment="1" applyProtection="1">
      <alignment horizontal="center" vertical="center" wrapText="1"/>
      <protection/>
    </xf>
    <xf numFmtId="1" fontId="24" fillId="0" borderId="71" xfId="63" applyNumberFormat="1" applyFont="1" applyBorder="1" applyAlignment="1" applyProtection="1">
      <alignment horizontal="center" vertical="center"/>
      <protection/>
    </xf>
    <xf numFmtId="1" fontId="24" fillId="25" borderId="272" xfId="63" applyNumberFormat="1" applyFont="1" applyFill="1" applyBorder="1" applyAlignment="1" applyProtection="1">
      <alignment horizontal="center" vertical="center"/>
      <protection/>
    </xf>
    <xf numFmtId="1" fontId="24" fillId="0" borderId="272" xfId="63" applyNumberFormat="1" applyFont="1" applyBorder="1" applyAlignment="1" applyProtection="1">
      <alignment horizontal="center" vertical="center"/>
      <protection/>
    </xf>
    <xf numFmtId="1" fontId="24" fillId="0" borderId="24" xfId="63" applyFont="1" applyBorder="1" applyAlignment="1" applyProtection="1">
      <alignment horizontal="center" vertical="center"/>
      <protection/>
    </xf>
    <xf numFmtId="0" fontId="24" fillId="25" borderId="23" xfId="63" applyNumberFormat="1" applyFont="1" applyFill="1" applyBorder="1" applyAlignment="1" applyProtection="1">
      <alignment horizontal="center" vertical="center" shrinkToFit="1"/>
      <protection/>
    </xf>
    <xf numFmtId="0" fontId="24" fillId="0" borderId="25" xfId="63" applyNumberFormat="1" applyFont="1" applyBorder="1" applyAlignment="1" applyProtection="1">
      <alignment horizontal="center" vertical="center"/>
      <protection/>
    </xf>
    <xf numFmtId="0" fontId="24" fillId="25" borderId="71" xfId="63" applyNumberFormat="1" applyFont="1" applyFill="1" applyBorder="1" applyAlignment="1" applyProtection="1">
      <alignment horizontal="center" vertical="center"/>
      <protection/>
    </xf>
    <xf numFmtId="0" fontId="24" fillId="0" borderId="241" xfId="63" applyNumberFormat="1" applyFont="1" applyBorder="1" applyAlignment="1" applyProtection="1">
      <alignment horizontal="center" vertical="center"/>
      <protection/>
    </xf>
    <xf numFmtId="1" fontId="24" fillId="25" borderId="0" xfId="63" applyNumberFormat="1" applyFont="1" applyFill="1" applyBorder="1" applyProtection="1">
      <alignment/>
      <protection/>
    </xf>
    <xf numFmtId="1" fontId="38" fillId="0" borderId="0" xfId="63" applyFont="1" applyBorder="1" applyProtection="1">
      <alignment/>
      <protection/>
    </xf>
    <xf numFmtId="1" fontId="38" fillId="0" borderId="99" xfId="63" applyNumberFormat="1" applyFont="1" applyBorder="1" applyAlignment="1" applyProtection="1">
      <alignment vertical="center"/>
      <protection/>
    </xf>
    <xf numFmtId="1" fontId="38" fillId="0" borderId="99" xfId="63" applyNumberFormat="1" applyFont="1" applyFill="1" applyBorder="1" applyAlignment="1" applyProtection="1">
      <alignment vertical="center"/>
      <protection/>
    </xf>
    <xf numFmtId="1" fontId="38" fillId="0" borderId="0" xfId="63" applyNumberFormat="1" applyFont="1" applyBorder="1" applyProtection="1">
      <alignment/>
      <protection/>
    </xf>
    <xf numFmtId="1" fontId="38" fillId="25" borderId="0" xfId="63" applyFont="1" applyFill="1" applyProtection="1">
      <alignment/>
      <protection/>
    </xf>
    <xf numFmtId="1" fontId="38" fillId="0" borderId="0" xfId="63" applyFont="1">
      <alignment/>
      <protection/>
    </xf>
    <xf numFmtId="0" fontId="38" fillId="25" borderId="99" xfId="63" applyNumberFormat="1" applyFont="1" applyFill="1" applyBorder="1" applyAlignment="1" applyProtection="1">
      <alignment horizontal="center" vertical="center" shrinkToFit="1"/>
      <protection/>
    </xf>
    <xf numFmtId="0" fontId="38" fillId="25" borderId="23" xfId="63" applyNumberFormat="1" applyFont="1" applyFill="1" applyBorder="1" applyAlignment="1" applyProtection="1">
      <alignment horizontal="center" vertical="center"/>
      <protection/>
    </xf>
    <xf numFmtId="1" fontId="38" fillId="0" borderId="262" xfId="63" applyNumberFormat="1" applyFont="1" applyBorder="1" applyAlignment="1" applyProtection="1">
      <alignment horizontal="center" vertical="center"/>
      <protection/>
    </xf>
    <xf numFmtId="1" fontId="38" fillId="0" borderId="206" xfId="63" applyNumberFormat="1" applyFont="1" applyBorder="1" applyAlignment="1" applyProtection="1">
      <alignment horizontal="center" vertical="center"/>
      <protection/>
    </xf>
    <xf numFmtId="3" fontId="38" fillId="0" borderId="206" xfId="63" applyNumberFormat="1" applyFont="1" applyFill="1" applyBorder="1" applyAlignment="1">
      <alignment horizontal="center" vertical="center"/>
      <protection/>
    </xf>
    <xf numFmtId="3" fontId="38" fillId="0" borderId="206" xfId="63" applyNumberFormat="1" applyFont="1" applyFill="1" applyBorder="1" applyAlignment="1">
      <alignment horizontal="right" vertical="center"/>
      <protection/>
    </xf>
    <xf numFmtId="177" fontId="38" fillId="24" borderId="206" xfId="63" applyNumberFormat="1" applyFont="1" applyFill="1" applyBorder="1" applyAlignment="1" applyProtection="1">
      <alignment horizontal="center" vertical="center"/>
      <protection locked="0"/>
    </xf>
    <xf numFmtId="186" fontId="38" fillId="0" borderId="206" xfId="63" applyNumberFormat="1" applyFont="1" applyFill="1" applyBorder="1" applyAlignment="1">
      <alignment horizontal="right" vertical="center"/>
      <protection/>
    </xf>
    <xf numFmtId="1" fontId="38" fillId="25" borderId="110" xfId="63" applyFont="1" applyFill="1" applyBorder="1" applyAlignment="1">
      <alignment horizontal="right" vertical="center"/>
      <protection/>
    </xf>
    <xf numFmtId="1" fontId="38" fillId="25" borderId="47" xfId="63" applyFont="1" applyFill="1" applyBorder="1" applyAlignment="1">
      <alignment horizontal="right" vertical="center"/>
      <protection/>
    </xf>
    <xf numFmtId="1" fontId="38" fillId="25" borderId="41" xfId="63" applyFont="1" applyFill="1" applyBorder="1" applyAlignment="1">
      <alignment horizontal="right" vertical="center"/>
      <protection/>
    </xf>
    <xf numFmtId="1" fontId="38" fillId="25" borderId="174" xfId="63" applyFont="1" applyFill="1" applyBorder="1" applyAlignment="1">
      <alignment horizontal="right" vertical="center"/>
      <protection/>
    </xf>
    <xf numFmtId="1" fontId="38" fillId="0" borderId="263" xfId="63" applyNumberFormat="1" applyFont="1" applyBorder="1" applyAlignment="1" applyProtection="1">
      <alignment horizontal="center" vertical="center"/>
      <protection/>
    </xf>
    <xf numFmtId="1" fontId="38" fillId="0" borderId="203" xfId="63" applyNumberFormat="1" applyFont="1" applyBorder="1" applyAlignment="1" applyProtection="1">
      <alignment horizontal="center" vertical="center"/>
      <protection/>
    </xf>
    <xf numFmtId="3" fontId="38" fillId="0" borderId="203" xfId="63" applyNumberFormat="1" applyFont="1" applyFill="1" applyBorder="1" applyAlignment="1">
      <alignment horizontal="center" vertical="center"/>
      <protection/>
    </xf>
    <xf numFmtId="3" fontId="38" fillId="0" borderId="203" xfId="63" applyNumberFormat="1" applyFont="1" applyFill="1" applyBorder="1" applyAlignment="1">
      <alignment horizontal="right" vertical="center"/>
      <protection/>
    </xf>
    <xf numFmtId="177" fontId="38" fillId="24" borderId="203" xfId="63" applyNumberFormat="1" applyFont="1" applyFill="1" applyBorder="1" applyAlignment="1" applyProtection="1">
      <alignment horizontal="center" vertical="center"/>
      <protection locked="0"/>
    </xf>
    <xf numFmtId="186" fontId="38" fillId="0" borderId="203" xfId="63" applyNumberFormat="1" applyFont="1" applyFill="1" applyBorder="1" applyAlignment="1">
      <alignment horizontal="right" vertical="center"/>
      <protection/>
    </xf>
    <xf numFmtId="3" fontId="38" fillId="25" borderId="273" xfId="63" applyNumberFormat="1" applyFont="1" applyFill="1" applyBorder="1" applyAlignment="1">
      <alignment horizontal="right" vertical="center"/>
      <protection/>
    </xf>
    <xf numFmtId="1" fontId="38" fillId="0" borderId="59" xfId="63" applyNumberFormat="1" applyFont="1" applyFill="1" applyBorder="1" applyAlignment="1" applyProtection="1">
      <alignment horizontal="center" vertical="center"/>
      <protection/>
    </xf>
    <xf numFmtId="1" fontId="38" fillId="25" borderId="264" xfId="63" applyNumberFormat="1" applyFont="1" applyFill="1" applyBorder="1" applyAlignment="1" applyProtection="1">
      <alignment horizontal="center" vertical="center"/>
      <protection/>
    </xf>
    <xf numFmtId="3" fontId="38" fillId="25" borderId="264" xfId="63" applyNumberFormat="1" applyFont="1" applyFill="1" applyBorder="1" applyAlignment="1">
      <alignment horizontal="right" vertical="center"/>
      <protection/>
    </xf>
    <xf numFmtId="177" fontId="38" fillId="24" borderId="264" xfId="63" applyNumberFormat="1" applyFont="1" applyFill="1" applyBorder="1" applyAlignment="1" applyProtection="1">
      <alignment horizontal="right" vertical="center"/>
      <protection locked="0"/>
    </xf>
    <xf numFmtId="186" fontId="38" fillId="0" borderId="264" xfId="63" applyNumberFormat="1" applyFont="1" applyFill="1" applyBorder="1" applyAlignment="1">
      <alignment horizontal="right" vertical="center"/>
      <protection/>
    </xf>
    <xf numFmtId="177" fontId="38" fillId="24" borderId="264" xfId="63" applyNumberFormat="1" applyFont="1" applyFill="1" applyBorder="1" applyAlignment="1">
      <alignment horizontal="right" vertical="center"/>
      <protection/>
    </xf>
    <xf numFmtId="180" fontId="38" fillId="24" borderId="274" xfId="63" applyNumberFormat="1" applyFont="1" applyFill="1" applyBorder="1" applyAlignment="1" applyProtection="1">
      <alignment horizontal="right" vertical="center"/>
      <protection locked="0"/>
    </xf>
    <xf numFmtId="1" fontId="38" fillId="25" borderId="55" xfId="63" applyNumberFormat="1" applyFont="1" applyFill="1" applyBorder="1" applyAlignment="1" applyProtection="1">
      <alignment horizontal="center" vertical="center"/>
      <protection/>
    </xf>
    <xf numFmtId="1" fontId="38" fillId="0" borderId="55" xfId="63" applyNumberFormat="1" applyFont="1" applyBorder="1" applyAlignment="1" applyProtection="1">
      <alignment horizontal="center" vertical="center"/>
      <protection/>
    </xf>
    <xf numFmtId="3" fontId="38" fillId="0" borderId="203" xfId="63" applyNumberFormat="1" applyFont="1" applyFill="1" applyBorder="1" applyAlignment="1" applyProtection="1">
      <alignment horizontal="right" vertical="center"/>
      <protection locked="0"/>
    </xf>
    <xf numFmtId="3" fontId="38" fillId="25" borderId="275" xfId="63" applyNumberFormat="1" applyFont="1" applyFill="1" applyBorder="1" applyAlignment="1">
      <alignment horizontal="right" vertical="center"/>
      <protection/>
    </xf>
    <xf numFmtId="3" fontId="38" fillId="25" borderId="203" xfId="63" applyNumberFormat="1" applyFont="1" applyFill="1" applyBorder="1" applyAlignment="1">
      <alignment horizontal="center" vertical="center"/>
      <protection/>
    </xf>
    <xf numFmtId="3" fontId="38" fillId="0" borderId="203" xfId="63" applyNumberFormat="1" applyFont="1" applyFill="1" applyBorder="1" applyAlignment="1" applyProtection="1">
      <alignment horizontal="center" vertical="center"/>
      <protection locked="0"/>
    </xf>
    <xf numFmtId="177" fontId="38" fillId="24" borderId="203" xfId="63" applyNumberFormat="1" applyFont="1" applyFill="1" applyBorder="1" applyAlignment="1">
      <alignment horizontal="center" vertical="center"/>
      <protection/>
    </xf>
    <xf numFmtId="180" fontId="38" fillId="24" borderId="204" xfId="63" applyNumberFormat="1" applyFont="1" applyFill="1" applyBorder="1" applyAlignment="1" applyProtection="1">
      <alignment horizontal="center" vertical="center"/>
      <protection locked="0"/>
    </xf>
    <xf numFmtId="3" fontId="38" fillId="25" borderId="64" xfId="63" applyNumberFormat="1" applyFont="1" applyFill="1" applyBorder="1" applyAlignment="1">
      <alignment horizontal="right" vertical="center"/>
      <protection/>
    </xf>
    <xf numFmtId="1" fontId="38" fillId="0" borderId="265" xfId="63" applyNumberFormat="1" applyFont="1" applyBorder="1" applyAlignment="1" applyProtection="1">
      <alignment horizontal="center" vertical="center"/>
      <protection/>
    </xf>
    <xf numFmtId="38" fontId="38" fillId="0" borderId="265" xfId="51" applyFont="1" applyFill="1" applyBorder="1" applyAlignment="1" applyProtection="1">
      <alignment vertical="center"/>
      <protection/>
    </xf>
    <xf numFmtId="1" fontId="38" fillId="0" borderId="265" xfId="63" applyFont="1" applyFill="1" applyBorder="1" applyAlignment="1" applyProtection="1">
      <alignment vertical="center"/>
      <protection/>
    </xf>
    <xf numFmtId="177" fontId="38" fillId="24" borderId="265" xfId="63" applyNumberFormat="1" applyFont="1" applyFill="1" applyBorder="1" applyAlignment="1" applyProtection="1">
      <alignment vertical="center"/>
      <protection/>
    </xf>
    <xf numFmtId="180" fontId="38" fillId="24" borderId="276" xfId="63" applyNumberFormat="1" applyFont="1" applyFill="1" applyBorder="1" applyAlignment="1" applyProtection="1">
      <alignment vertical="center"/>
      <protection/>
    </xf>
    <xf numFmtId="1" fontId="38" fillId="0" borderId="55" xfId="63" applyNumberFormat="1" applyFont="1" applyBorder="1" applyAlignment="1" applyProtection="1">
      <alignment vertical="center"/>
      <protection/>
    </xf>
    <xf numFmtId="1" fontId="38" fillId="0" borderId="265" xfId="63" applyNumberFormat="1" applyFont="1" applyBorder="1" applyAlignment="1" applyProtection="1">
      <alignment vertical="center"/>
      <protection/>
    </xf>
    <xf numFmtId="1" fontId="38" fillId="0" borderId="270" xfId="63" applyNumberFormat="1" applyFont="1" applyBorder="1" applyAlignment="1" applyProtection="1">
      <alignment vertical="center"/>
      <protection/>
    </xf>
    <xf numFmtId="1" fontId="38" fillId="0" borderId="277" xfId="63" applyNumberFormat="1" applyFont="1" applyBorder="1" applyAlignment="1" applyProtection="1">
      <alignment vertical="center"/>
      <protection/>
    </xf>
    <xf numFmtId="177" fontId="38" fillId="24" borderId="277" xfId="63" applyNumberFormat="1" applyFont="1" applyFill="1" applyBorder="1" applyAlignment="1" applyProtection="1">
      <alignment vertical="center"/>
      <protection/>
    </xf>
    <xf numFmtId="177" fontId="38" fillId="24" borderId="278" xfId="63" applyNumberFormat="1" applyFont="1" applyFill="1" applyBorder="1" applyAlignment="1" applyProtection="1">
      <alignment vertical="center"/>
      <protection/>
    </xf>
    <xf numFmtId="1" fontId="38" fillId="0" borderId="205" xfId="63" applyNumberFormat="1" applyFont="1" applyBorder="1" applyAlignment="1" applyProtection="1">
      <alignment vertical="center"/>
      <protection/>
    </xf>
    <xf numFmtId="3" fontId="38" fillId="0" borderId="203" xfId="63" applyNumberFormat="1" applyFont="1" applyFill="1" applyBorder="1" applyAlignment="1" applyProtection="1">
      <alignment horizontal="center" vertical="center"/>
      <protection/>
    </xf>
    <xf numFmtId="3" fontId="38" fillId="0" borderId="203" xfId="63" applyNumberFormat="1" applyFont="1" applyFill="1" applyBorder="1" applyAlignment="1" applyProtection="1">
      <alignment horizontal="right" vertical="center"/>
      <protection/>
    </xf>
    <xf numFmtId="177" fontId="38" fillId="24" borderId="203" xfId="63" applyNumberFormat="1" applyFont="1" applyFill="1" applyBorder="1" applyAlignment="1" applyProtection="1">
      <alignment horizontal="center" vertical="center"/>
      <protection/>
    </xf>
    <xf numFmtId="177" fontId="38" fillId="24" borderId="203" xfId="63" applyNumberFormat="1" applyFont="1" applyFill="1" applyBorder="1" applyAlignment="1" applyProtection="1">
      <alignment horizontal="right" vertical="center"/>
      <protection/>
    </xf>
    <xf numFmtId="180" fontId="38" fillId="24" borderId="204" xfId="63" applyNumberFormat="1" applyFont="1" applyFill="1" applyBorder="1" applyAlignment="1" applyProtection="1">
      <alignment horizontal="right" vertical="center"/>
      <protection/>
    </xf>
    <xf numFmtId="3" fontId="38" fillId="25" borderId="15" xfId="63" applyNumberFormat="1" applyFont="1" applyFill="1" applyBorder="1" applyAlignment="1" applyProtection="1">
      <alignment horizontal="center" vertical="center"/>
      <protection/>
    </xf>
    <xf numFmtId="186" fontId="38" fillId="0" borderId="203" xfId="63" applyNumberFormat="1" applyFont="1" applyFill="1" applyBorder="1" applyAlignment="1">
      <alignment horizontal="center" vertical="center"/>
      <protection/>
    </xf>
    <xf numFmtId="1" fontId="38" fillId="0" borderId="270" xfId="63" applyNumberFormat="1" applyFont="1" applyBorder="1" applyAlignment="1" applyProtection="1">
      <alignment horizontal="center" vertical="center"/>
      <protection/>
    </xf>
    <xf numFmtId="3" fontId="38" fillId="0" borderId="205" xfId="63" applyNumberFormat="1" applyFont="1" applyFill="1" applyBorder="1" applyAlignment="1">
      <alignment horizontal="right" vertical="center"/>
      <protection/>
    </xf>
    <xf numFmtId="1" fontId="38" fillId="0" borderId="21" xfId="63" applyNumberFormat="1" applyFont="1" applyFill="1" applyBorder="1" applyAlignment="1" applyProtection="1">
      <alignment horizontal="center" vertical="center"/>
      <protection/>
    </xf>
    <xf numFmtId="1" fontId="38" fillId="25" borderId="266" xfId="63" applyNumberFormat="1" applyFont="1" applyFill="1" applyBorder="1" applyAlignment="1" applyProtection="1">
      <alignment horizontal="center" vertical="center"/>
      <protection/>
    </xf>
    <xf numFmtId="3" fontId="38" fillId="25" borderId="266" xfId="63" applyNumberFormat="1" applyFont="1" applyFill="1" applyBorder="1" applyAlignment="1">
      <alignment horizontal="right" vertical="center"/>
      <protection/>
    </xf>
    <xf numFmtId="177" fontId="38" fillId="24" borderId="266" xfId="63" applyNumberFormat="1" applyFont="1" applyFill="1" applyBorder="1" applyAlignment="1" applyProtection="1">
      <alignment horizontal="right" vertical="center"/>
      <protection locked="0"/>
    </xf>
    <xf numFmtId="186" fontId="38" fillId="0" borderId="266" xfId="63" applyNumberFormat="1" applyFont="1" applyFill="1" applyBorder="1" applyAlignment="1">
      <alignment horizontal="right" vertical="center"/>
      <protection/>
    </xf>
    <xf numFmtId="177" fontId="38" fillId="24" borderId="266" xfId="63" applyNumberFormat="1" applyFont="1" applyFill="1" applyBorder="1" applyAlignment="1">
      <alignment horizontal="right" vertical="center"/>
      <protection/>
    </xf>
    <xf numFmtId="180" fontId="38" fillId="24" borderId="279" xfId="63" applyNumberFormat="1" applyFont="1" applyFill="1" applyBorder="1" applyAlignment="1" applyProtection="1">
      <alignment horizontal="right" vertical="center"/>
      <protection locked="0"/>
    </xf>
    <xf numFmtId="1" fontId="38" fillId="0" borderId="136" xfId="63" applyNumberFormat="1" applyFont="1" applyBorder="1" applyAlignment="1" applyProtection="1">
      <alignment horizontal="center" vertical="center"/>
      <protection/>
    </xf>
    <xf numFmtId="1" fontId="38" fillId="0" borderId="267" xfId="63" applyNumberFormat="1" applyFont="1" applyBorder="1" applyAlignment="1" applyProtection="1">
      <alignment horizontal="center" vertical="center"/>
      <protection/>
    </xf>
    <xf numFmtId="1" fontId="38" fillId="0" borderId="280" xfId="63" applyNumberFormat="1" applyFont="1" applyBorder="1" applyAlignment="1" applyProtection="1">
      <alignment horizontal="center" vertical="center"/>
      <protection/>
    </xf>
    <xf numFmtId="3" fontId="38" fillId="0" borderId="280" xfId="63" applyNumberFormat="1" applyFont="1" applyFill="1" applyBorder="1" applyAlignment="1">
      <alignment horizontal="right" vertical="center"/>
      <protection/>
    </xf>
    <xf numFmtId="177" fontId="38" fillId="24" borderId="280" xfId="63" applyNumberFormat="1" applyFont="1" applyFill="1" applyBorder="1" applyAlignment="1" applyProtection="1">
      <alignment horizontal="right" vertical="center"/>
      <protection locked="0"/>
    </xf>
    <xf numFmtId="1" fontId="38" fillId="0" borderId="280" xfId="63" applyFont="1" applyFill="1" applyBorder="1" applyAlignment="1">
      <alignment horizontal="right" vertical="center"/>
      <protection/>
    </xf>
    <xf numFmtId="177" fontId="38" fillId="24" borderId="280" xfId="63" applyNumberFormat="1" applyFont="1" applyFill="1" applyBorder="1" applyAlignment="1">
      <alignment horizontal="right" vertical="center"/>
      <protection/>
    </xf>
    <xf numFmtId="177" fontId="38" fillId="24" borderId="281" xfId="63" applyNumberFormat="1" applyFont="1" applyFill="1" applyBorder="1" applyAlignment="1" applyProtection="1">
      <alignment horizontal="right" vertical="center"/>
      <protection locked="0"/>
    </xf>
    <xf numFmtId="3" fontId="38" fillId="0" borderId="280" xfId="63" applyNumberFormat="1" applyFont="1" applyFill="1" applyBorder="1" applyAlignment="1" applyProtection="1">
      <alignment horizontal="right" vertical="center"/>
      <protection locked="0"/>
    </xf>
    <xf numFmtId="180" fontId="38" fillId="24" borderId="281" xfId="63" applyNumberFormat="1" applyFont="1" applyFill="1" applyBorder="1" applyAlignment="1" applyProtection="1">
      <alignment horizontal="right" vertical="center"/>
      <protection locked="0"/>
    </xf>
    <xf numFmtId="3" fontId="38" fillId="25" borderId="282" xfId="63" applyNumberFormat="1" applyFont="1" applyFill="1" applyBorder="1" applyAlignment="1">
      <alignment horizontal="right" vertical="center"/>
      <protection/>
    </xf>
    <xf numFmtId="186" fontId="38" fillId="0" borderId="264" xfId="63" applyNumberFormat="1" applyFont="1" applyFill="1" applyBorder="1" applyAlignment="1" applyProtection="1">
      <alignment horizontal="right" vertical="center" wrapText="1"/>
      <protection locked="0"/>
    </xf>
    <xf numFmtId="177" fontId="38" fillId="24" borderId="264" xfId="63" applyNumberFormat="1" applyFont="1" applyFill="1" applyBorder="1" applyAlignment="1" applyProtection="1">
      <alignment horizontal="right" vertical="center" wrapText="1"/>
      <protection locked="0"/>
    </xf>
    <xf numFmtId="177" fontId="38" fillId="0" borderId="203" xfId="63" applyNumberFormat="1" applyFont="1" applyFill="1" applyBorder="1" applyAlignment="1" applyProtection="1">
      <alignment horizontal="right" vertical="center" wrapText="1"/>
      <protection locked="0"/>
    </xf>
    <xf numFmtId="186" fontId="38" fillId="0" borderId="203" xfId="63" applyNumberFormat="1" applyFont="1" applyFill="1" applyBorder="1" applyAlignment="1" applyProtection="1">
      <alignment horizontal="right" vertical="center" wrapText="1"/>
      <protection locked="0"/>
    </xf>
    <xf numFmtId="3" fontId="38" fillId="0" borderId="203" xfId="63" applyNumberFormat="1" applyFont="1" applyFill="1" applyBorder="1" applyAlignment="1" applyProtection="1">
      <alignment horizontal="right" vertical="center" wrapText="1"/>
      <protection locked="0"/>
    </xf>
    <xf numFmtId="0" fontId="38" fillId="0" borderId="59" xfId="62" applyNumberFormat="1" applyFont="1" applyFill="1" applyBorder="1" applyAlignment="1" applyProtection="1">
      <alignment horizontal="center" vertical="center"/>
      <protection/>
    </xf>
    <xf numFmtId="3" fontId="38" fillId="25" borderId="264" xfId="63" applyNumberFormat="1" applyFont="1" applyFill="1" applyBorder="1" applyAlignment="1" applyProtection="1">
      <alignment horizontal="right" vertical="center"/>
      <protection/>
    </xf>
    <xf numFmtId="3" fontId="38" fillId="0" borderId="264" xfId="63" applyNumberFormat="1" applyFont="1" applyFill="1" applyBorder="1" applyAlignment="1" applyProtection="1">
      <alignment horizontal="right" vertical="center"/>
      <protection/>
    </xf>
    <xf numFmtId="177" fontId="38" fillId="24" borderId="264" xfId="63" applyNumberFormat="1" applyFont="1" applyFill="1" applyBorder="1" applyAlignment="1" applyProtection="1">
      <alignment horizontal="right" vertical="center"/>
      <protection/>
    </xf>
    <xf numFmtId="186" fontId="38" fillId="0" borderId="264" xfId="63" applyNumberFormat="1" applyFont="1" applyFill="1" applyBorder="1" applyAlignment="1" applyProtection="1">
      <alignment horizontal="right" vertical="center" wrapText="1"/>
      <protection/>
    </xf>
    <xf numFmtId="177" fontId="38" fillId="24" borderId="264" xfId="63" applyNumberFormat="1" applyFont="1" applyFill="1" applyBorder="1" applyAlignment="1" applyProtection="1">
      <alignment horizontal="right" vertical="center" wrapText="1"/>
      <protection/>
    </xf>
    <xf numFmtId="180" fontId="38" fillId="24" borderId="274" xfId="63" applyNumberFormat="1" applyFont="1" applyFill="1" applyBorder="1" applyAlignment="1" applyProtection="1">
      <alignment horizontal="right" vertical="center"/>
      <protection/>
    </xf>
    <xf numFmtId="177" fontId="38" fillId="0" borderId="203" xfId="63" applyNumberFormat="1" applyFont="1" applyFill="1" applyBorder="1" applyAlignment="1" applyProtection="1">
      <alignment horizontal="right" vertical="center" wrapText="1"/>
      <protection/>
    </xf>
    <xf numFmtId="177" fontId="38" fillId="24" borderId="204" xfId="63" applyNumberFormat="1" applyFont="1" applyFill="1" applyBorder="1" applyAlignment="1" applyProtection="1">
      <alignment horizontal="right" vertical="center"/>
      <protection/>
    </xf>
    <xf numFmtId="1" fontId="38" fillId="0" borderId="203" xfId="63" applyFont="1" applyFill="1" applyBorder="1" applyAlignment="1" applyProtection="1">
      <alignment horizontal="right" vertical="center"/>
      <protection/>
    </xf>
    <xf numFmtId="186" fontId="38" fillId="0" borderId="203" xfId="63" applyNumberFormat="1" applyFont="1" applyFill="1" applyBorder="1" applyAlignment="1" applyProtection="1">
      <alignment horizontal="right" vertical="center" wrapText="1"/>
      <protection/>
    </xf>
    <xf numFmtId="177" fontId="38" fillId="24" borderId="203" xfId="63" applyNumberFormat="1" applyFont="1" applyFill="1" applyBorder="1" applyAlignment="1" applyProtection="1">
      <alignment horizontal="right" vertical="center" wrapText="1"/>
      <protection/>
    </xf>
    <xf numFmtId="1" fontId="38" fillId="0" borderId="263" xfId="63" applyNumberFormat="1" applyFont="1" applyFill="1" applyBorder="1" applyAlignment="1" applyProtection="1">
      <alignment horizontal="center" vertical="center"/>
      <protection/>
    </xf>
    <xf numFmtId="3" fontId="38" fillId="0" borderId="203" xfId="63" applyNumberFormat="1" applyFont="1" applyFill="1" applyBorder="1" applyAlignment="1" applyProtection="1">
      <alignment horizontal="right" vertical="center" wrapText="1"/>
      <protection/>
    </xf>
    <xf numFmtId="3" fontId="38" fillId="25" borderId="64" xfId="63" applyNumberFormat="1" applyFont="1" applyFill="1" applyBorder="1" applyAlignment="1" applyProtection="1">
      <alignment horizontal="right" vertical="center"/>
      <protection/>
    </xf>
    <xf numFmtId="1" fontId="38" fillId="0" borderId="205" xfId="63" applyNumberFormat="1" applyFont="1" applyBorder="1" applyAlignment="1" applyProtection="1">
      <alignment horizontal="center" vertical="center"/>
      <protection/>
    </xf>
    <xf numFmtId="3" fontId="38" fillId="0" borderId="205" xfId="63" applyNumberFormat="1" applyFont="1" applyFill="1" applyBorder="1" applyAlignment="1">
      <alignment horizontal="center" vertical="center"/>
      <protection/>
    </xf>
    <xf numFmtId="1" fontId="38" fillId="0" borderId="283" xfId="63" applyNumberFormat="1" applyFont="1" applyBorder="1" applyAlignment="1" applyProtection="1">
      <alignment horizontal="center" vertical="center"/>
      <protection/>
    </xf>
    <xf numFmtId="1" fontId="38" fillId="0" borderId="284" xfId="63" applyNumberFormat="1" applyFont="1" applyBorder="1" applyAlignment="1" applyProtection="1">
      <alignment horizontal="center" vertical="center"/>
      <protection/>
    </xf>
    <xf numFmtId="3" fontId="38" fillId="0" borderId="284" xfId="63" applyNumberFormat="1" applyFont="1" applyFill="1" applyBorder="1" applyAlignment="1">
      <alignment horizontal="center" vertical="center"/>
      <protection/>
    </xf>
    <xf numFmtId="3" fontId="38" fillId="0" borderId="284" xfId="63" applyNumberFormat="1" applyFont="1" applyFill="1" applyBorder="1" applyAlignment="1">
      <alignment horizontal="right" vertical="center"/>
      <protection/>
    </xf>
    <xf numFmtId="177" fontId="38" fillId="24" borderId="208" xfId="63" applyNumberFormat="1" applyFont="1" applyFill="1" applyBorder="1" applyAlignment="1" applyProtection="1">
      <alignment horizontal="center" vertical="center"/>
      <protection locked="0"/>
    </xf>
    <xf numFmtId="3" fontId="38" fillId="0" borderId="208" xfId="63" applyNumberFormat="1" applyFont="1" applyFill="1" applyBorder="1" applyAlignment="1" applyProtection="1">
      <alignment horizontal="center" vertical="center"/>
      <protection locked="0"/>
    </xf>
    <xf numFmtId="177" fontId="38" fillId="24" borderId="208" xfId="63" applyNumberFormat="1" applyFont="1" applyFill="1" applyBorder="1" applyAlignment="1">
      <alignment horizontal="center" vertical="center"/>
      <protection/>
    </xf>
    <xf numFmtId="180" fontId="38" fillId="24" borderId="209" xfId="63" applyNumberFormat="1" applyFont="1" applyFill="1" applyBorder="1" applyAlignment="1" applyProtection="1">
      <alignment horizontal="center" vertical="center"/>
      <protection locked="0"/>
    </xf>
    <xf numFmtId="0" fontId="38" fillId="0" borderId="21" xfId="62" applyNumberFormat="1" applyFont="1" applyFill="1" applyBorder="1" applyAlignment="1" applyProtection="1">
      <alignment horizontal="center" vertical="center"/>
      <protection/>
    </xf>
    <xf numFmtId="186" fontId="38" fillId="0" borderId="264" xfId="63" applyNumberFormat="1" applyFont="1" applyFill="1" applyBorder="1" applyAlignment="1">
      <alignment horizontal="center" vertical="center"/>
      <protection/>
    </xf>
    <xf numFmtId="177" fontId="38" fillId="24" borderId="264" xfId="63" applyNumberFormat="1" applyFont="1" applyFill="1" applyBorder="1" applyAlignment="1">
      <alignment horizontal="center" vertical="center"/>
      <protection/>
    </xf>
    <xf numFmtId="180" fontId="38" fillId="24" borderId="274" xfId="63" applyNumberFormat="1" applyFont="1" applyFill="1" applyBorder="1" applyAlignment="1" applyProtection="1">
      <alignment horizontal="center" vertical="center"/>
      <protection locked="0"/>
    </xf>
    <xf numFmtId="1" fontId="38" fillId="25" borderId="263" xfId="63" applyNumberFormat="1" applyFont="1" applyFill="1" applyBorder="1" applyAlignment="1" applyProtection="1">
      <alignment horizontal="center" vertical="center"/>
      <protection/>
    </xf>
    <xf numFmtId="1" fontId="38" fillId="25" borderId="203" xfId="63" applyNumberFormat="1" applyFont="1" applyFill="1" applyBorder="1" applyAlignment="1" applyProtection="1">
      <alignment horizontal="center" vertical="center"/>
      <protection/>
    </xf>
    <xf numFmtId="3" fontId="38" fillId="25" borderId="203" xfId="63" applyNumberFormat="1" applyFont="1" applyFill="1" applyBorder="1" applyAlignment="1" applyProtection="1">
      <alignment horizontal="right" vertical="center" wrapText="1"/>
      <protection locked="0"/>
    </xf>
    <xf numFmtId="3" fontId="38" fillId="25" borderId="285" xfId="63" applyNumberFormat="1" applyFont="1" applyFill="1" applyBorder="1" applyAlignment="1">
      <alignment horizontal="right" vertical="center"/>
      <protection/>
    </xf>
    <xf numFmtId="1" fontId="38" fillId="0" borderId="263" xfId="63" applyNumberFormat="1" applyFont="1" applyBorder="1" applyAlignment="1" applyProtection="1">
      <alignment horizontal="center" vertical="center" wrapText="1"/>
      <protection/>
    </xf>
    <xf numFmtId="1" fontId="38" fillId="25" borderId="0" xfId="63" applyFont="1" applyFill="1">
      <alignment/>
      <protection/>
    </xf>
    <xf numFmtId="186" fontId="38" fillId="25" borderId="264" xfId="63" applyNumberFormat="1" applyFont="1" applyFill="1" applyBorder="1" applyAlignment="1">
      <alignment horizontal="center" vertical="center"/>
      <protection/>
    </xf>
    <xf numFmtId="186" fontId="38" fillId="25" borderId="203" xfId="63" applyNumberFormat="1" applyFont="1" applyFill="1" applyBorder="1" applyAlignment="1">
      <alignment horizontal="right" vertical="center"/>
      <protection/>
    </xf>
    <xf numFmtId="177" fontId="47" fillId="24" borderId="203" xfId="63" applyNumberFormat="1" applyFont="1" applyFill="1" applyBorder="1" applyAlignment="1" applyProtection="1">
      <alignment horizontal="right" vertical="center"/>
      <protection locked="0"/>
    </xf>
    <xf numFmtId="3" fontId="38" fillId="25" borderId="203" xfId="63" applyNumberFormat="1" applyFont="1" applyFill="1" applyBorder="1" applyAlignment="1" applyProtection="1">
      <alignment horizontal="right" vertical="center"/>
      <protection locked="0"/>
    </xf>
    <xf numFmtId="177" fontId="47" fillId="24" borderId="203" xfId="63" applyNumberFormat="1" applyFont="1" applyFill="1" applyBorder="1" applyAlignment="1" applyProtection="1">
      <alignment horizontal="right" vertical="center" wrapText="1"/>
      <protection locked="0"/>
    </xf>
    <xf numFmtId="180" fontId="47" fillId="24" borderId="204" xfId="63" applyNumberFormat="1" applyFont="1" applyFill="1" applyBorder="1" applyAlignment="1" applyProtection="1">
      <alignment horizontal="right" vertical="center"/>
      <protection locked="0"/>
    </xf>
    <xf numFmtId="3" fontId="38" fillId="25" borderId="286" xfId="63" applyNumberFormat="1" applyFont="1" applyFill="1" applyBorder="1" applyAlignment="1">
      <alignment horizontal="right" vertical="center"/>
      <protection/>
    </xf>
    <xf numFmtId="0" fontId="38" fillId="0" borderId="59" xfId="63" applyNumberFormat="1" applyFont="1" applyFill="1" applyBorder="1" applyAlignment="1">
      <alignment horizontal="center" vertical="center"/>
      <protection/>
    </xf>
    <xf numFmtId="0" fontId="38" fillId="25" borderId="264" xfId="63" applyNumberFormat="1" applyFont="1" applyFill="1" applyBorder="1" applyAlignment="1">
      <alignment horizontal="center" vertical="center"/>
      <protection/>
    </xf>
    <xf numFmtId="0" fontId="38" fillId="25" borderId="205" xfId="63" applyNumberFormat="1" applyFont="1" applyFill="1" applyBorder="1" applyAlignment="1">
      <alignment horizontal="center" vertical="center"/>
      <protection/>
    </xf>
    <xf numFmtId="0" fontId="38" fillId="0" borderId="263" xfId="63" applyNumberFormat="1" applyFont="1" applyBorder="1" applyAlignment="1">
      <alignment horizontal="center" vertical="center"/>
      <protection/>
    </xf>
    <xf numFmtId="0" fontId="38" fillId="0" borderId="203" xfId="63" applyNumberFormat="1" applyFont="1" applyBorder="1" applyAlignment="1">
      <alignment horizontal="center" vertical="center"/>
      <protection/>
    </xf>
    <xf numFmtId="0" fontId="38" fillId="0" borderId="61" xfId="63" applyNumberFormat="1" applyFont="1" applyFill="1" applyBorder="1" applyAlignment="1">
      <alignment horizontal="center" vertical="center"/>
      <protection/>
    </xf>
    <xf numFmtId="0" fontId="38" fillId="25" borderId="268" xfId="63" applyNumberFormat="1" applyFont="1" applyFill="1" applyBorder="1" applyAlignment="1">
      <alignment horizontal="center" vertical="center"/>
      <protection/>
    </xf>
    <xf numFmtId="3" fontId="38" fillId="25" borderId="268" xfId="63" applyNumberFormat="1" applyFont="1" applyFill="1" applyBorder="1" applyAlignment="1">
      <alignment horizontal="right" vertical="center"/>
      <protection/>
    </xf>
    <xf numFmtId="177" fontId="38" fillId="24" borderId="268" xfId="63" applyNumberFormat="1" applyFont="1" applyFill="1" applyBorder="1" applyAlignment="1" applyProtection="1">
      <alignment horizontal="right" vertical="center"/>
      <protection locked="0"/>
    </xf>
    <xf numFmtId="186" fontId="38" fillId="0" borderId="268" xfId="63" applyNumberFormat="1" applyFont="1" applyFill="1" applyBorder="1" applyAlignment="1">
      <alignment horizontal="right" vertical="center"/>
      <protection/>
    </xf>
    <xf numFmtId="177" fontId="38" fillId="24" borderId="268" xfId="63" applyNumberFormat="1" applyFont="1" applyFill="1" applyBorder="1" applyAlignment="1">
      <alignment horizontal="right" vertical="center"/>
      <protection/>
    </xf>
    <xf numFmtId="180" fontId="38" fillId="24" borderId="287" xfId="63" applyNumberFormat="1" applyFont="1" applyFill="1" applyBorder="1" applyAlignment="1" applyProtection="1">
      <alignment horizontal="right" vertical="center"/>
      <protection locked="0"/>
    </xf>
    <xf numFmtId="1" fontId="38" fillId="0" borderId="205" xfId="63" applyFont="1" applyFill="1" applyBorder="1" applyAlignment="1">
      <alignment horizontal="center" vertical="center"/>
      <protection/>
    </xf>
    <xf numFmtId="177" fontId="38" fillId="24" borderId="205" xfId="63" applyNumberFormat="1" applyFont="1" applyFill="1" applyBorder="1" applyAlignment="1">
      <alignment horizontal="center" vertical="center"/>
      <protection/>
    </xf>
    <xf numFmtId="0" fontId="38" fillId="0" borderId="205" xfId="63" applyNumberFormat="1" applyFont="1" applyBorder="1" applyAlignment="1">
      <alignment horizontal="center" vertical="center"/>
      <protection/>
    </xf>
    <xf numFmtId="177" fontId="38" fillId="24" borderId="205" xfId="63" applyNumberFormat="1" applyFont="1" applyFill="1" applyBorder="1" applyAlignment="1" applyProtection="1">
      <alignment horizontal="right" vertical="center"/>
      <protection locked="0"/>
    </xf>
    <xf numFmtId="186" fontId="38" fillId="0" borderId="205" xfId="63" applyNumberFormat="1" applyFont="1" applyFill="1" applyBorder="1" applyAlignment="1">
      <alignment horizontal="right" vertical="center"/>
      <protection/>
    </xf>
    <xf numFmtId="180" fontId="38" fillId="24" borderId="278" xfId="63" applyNumberFormat="1" applyFont="1" applyFill="1" applyBorder="1" applyAlignment="1" applyProtection="1">
      <alignment horizontal="right" vertical="center"/>
      <protection locked="0"/>
    </xf>
    <xf numFmtId="3" fontId="38" fillId="0" borderId="205" xfId="63" applyNumberFormat="1" applyFont="1" applyFill="1" applyBorder="1" applyAlignment="1" applyProtection="1">
      <alignment horizontal="right" vertical="center"/>
      <protection locked="0"/>
    </xf>
    <xf numFmtId="0" fontId="38" fillId="0" borderId="18" xfId="63" applyNumberFormat="1" applyFont="1" applyBorder="1" applyAlignment="1" applyProtection="1">
      <alignment horizontal="center" vertical="center"/>
      <protection/>
    </xf>
    <xf numFmtId="0" fontId="38" fillId="25" borderId="18" xfId="63" applyNumberFormat="1" applyFont="1" applyFill="1" applyBorder="1" applyAlignment="1" applyProtection="1">
      <alignment horizontal="center" vertical="center"/>
      <protection/>
    </xf>
    <xf numFmtId="186" fontId="38" fillId="0" borderId="18" xfId="63" applyNumberFormat="1" applyFont="1" applyFill="1" applyBorder="1" applyAlignment="1" applyProtection="1">
      <alignment horizontal="right" vertical="center"/>
      <protection/>
    </xf>
    <xf numFmtId="180" fontId="38" fillId="24" borderId="19" xfId="63" applyNumberFormat="1" applyFont="1" applyFill="1" applyBorder="1" applyAlignment="1" applyProtection="1">
      <alignment horizontal="right" vertical="center"/>
      <protection/>
    </xf>
    <xf numFmtId="3" fontId="38" fillId="0" borderId="18" xfId="63" applyNumberFormat="1" applyFont="1" applyFill="1" applyBorder="1" applyAlignment="1" applyProtection="1">
      <alignment horizontal="right" vertical="center"/>
      <protection/>
    </xf>
    <xf numFmtId="3" fontId="38" fillId="0" borderId="18" xfId="63" applyNumberFormat="1" applyFont="1" applyBorder="1" applyAlignment="1" applyProtection="1">
      <alignment horizontal="right" vertical="center"/>
      <protection/>
    </xf>
    <xf numFmtId="177" fontId="38" fillId="24" borderId="18" xfId="63" applyNumberFormat="1" applyFont="1" applyFill="1" applyBorder="1" applyAlignment="1" applyProtection="1">
      <alignment horizontal="right" vertical="center" wrapText="1"/>
      <protection/>
    </xf>
    <xf numFmtId="3" fontId="38" fillId="25" borderId="22" xfId="63" applyNumberFormat="1" applyFont="1" applyFill="1" applyBorder="1" applyAlignment="1" applyProtection="1">
      <alignment horizontal="right" vertical="center"/>
      <protection/>
    </xf>
    <xf numFmtId="186" fontId="38" fillId="0" borderId="55" xfId="63" applyNumberFormat="1" applyFont="1" applyFill="1" applyBorder="1" applyAlignment="1">
      <alignment horizontal="right" vertical="center"/>
      <protection/>
    </xf>
    <xf numFmtId="3" fontId="38" fillId="0" borderId="206" xfId="63" applyNumberFormat="1" applyFont="1" applyFill="1" applyBorder="1" applyAlignment="1" applyProtection="1">
      <alignment horizontal="right" vertical="center"/>
      <protection locked="0"/>
    </xf>
    <xf numFmtId="177" fontId="38" fillId="24" borderId="206" xfId="63" applyNumberFormat="1" applyFont="1" applyFill="1" applyBorder="1" applyAlignment="1" applyProtection="1">
      <alignment horizontal="right" vertical="center" wrapText="1"/>
      <protection locked="0"/>
    </xf>
    <xf numFmtId="3" fontId="38" fillId="25" borderId="247" xfId="63" applyNumberFormat="1" applyFont="1" applyFill="1" applyBorder="1" applyAlignment="1">
      <alignment horizontal="right" vertical="center"/>
      <protection/>
    </xf>
    <xf numFmtId="1" fontId="38" fillId="0" borderId="61" xfId="63" applyNumberFormat="1" applyFont="1" applyFill="1" applyBorder="1" applyAlignment="1" applyProtection="1">
      <alignment horizontal="center" vertical="center"/>
      <protection/>
    </xf>
    <xf numFmtId="1" fontId="38" fillId="25" borderId="56" xfId="63" applyNumberFormat="1" applyFont="1" applyFill="1" applyBorder="1" applyAlignment="1" applyProtection="1">
      <alignment horizontal="center" vertical="center"/>
      <protection/>
    </xf>
    <xf numFmtId="3" fontId="38" fillId="25" borderId="56" xfId="63" applyNumberFormat="1" applyFont="1" applyFill="1" applyBorder="1" applyAlignment="1">
      <alignment horizontal="right" vertical="center"/>
      <protection/>
    </xf>
    <xf numFmtId="177" fontId="38" fillId="24" borderId="56" xfId="63" applyNumberFormat="1" applyFont="1" applyFill="1" applyBorder="1" applyAlignment="1" applyProtection="1">
      <alignment horizontal="right" vertical="center"/>
      <protection locked="0"/>
    </xf>
    <xf numFmtId="186" fontId="38" fillId="0" borderId="56" xfId="63" applyNumberFormat="1" applyFont="1" applyFill="1" applyBorder="1" applyAlignment="1">
      <alignment horizontal="right" vertical="center" wrapText="1"/>
      <protection/>
    </xf>
    <xf numFmtId="180" fontId="38" fillId="24" borderId="62" xfId="63" applyNumberFormat="1" applyFont="1" applyFill="1" applyBorder="1" applyAlignment="1" applyProtection="1">
      <alignment horizontal="right" vertical="center"/>
      <protection locked="0"/>
    </xf>
    <xf numFmtId="1" fontId="38" fillId="0" borderId="208" xfId="63" applyNumberFormat="1" applyFont="1" applyBorder="1" applyAlignment="1" applyProtection="1">
      <alignment horizontal="center" vertical="center"/>
      <protection/>
    </xf>
    <xf numFmtId="1" fontId="38" fillId="0" borderId="269" xfId="63" applyNumberFormat="1" applyFont="1" applyBorder="1" applyAlignment="1" applyProtection="1">
      <alignment horizontal="center" vertical="center"/>
      <protection/>
    </xf>
    <xf numFmtId="3" fontId="38" fillId="0" borderId="208" xfId="63" applyNumberFormat="1" applyFont="1" applyFill="1" applyBorder="1" applyAlignment="1">
      <alignment horizontal="right" vertical="center"/>
      <protection/>
    </xf>
    <xf numFmtId="186" fontId="38" fillId="0" borderId="208" xfId="63" applyNumberFormat="1" applyFont="1" applyFill="1" applyBorder="1" applyAlignment="1">
      <alignment horizontal="right" vertical="center"/>
      <protection/>
    </xf>
    <xf numFmtId="3" fontId="38" fillId="0" borderId="208" xfId="63" applyNumberFormat="1" applyFont="1" applyFill="1" applyBorder="1" applyAlignment="1" applyProtection="1">
      <alignment horizontal="right" vertical="center"/>
      <protection locked="0"/>
    </xf>
    <xf numFmtId="177" fontId="38" fillId="24" borderId="208" xfId="63" applyNumberFormat="1" applyFont="1" applyFill="1" applyBorder="1" applyAlignment="1" applyProtection="1">
      <alignment horizontal="right" vertical="center" wrapText="1"/>
      <protection locked="0"/>
    </xf>
    <xf numFmtId="180" fontId="38" fillId="24" borderId="288" xfId="63" applyNumberFormat="1" applyFont="1" applyFill="1" applyBorder="1" applyAlignment="1" applyProtection="1">
      <alignment horizontal="right" vertical="center"/>
      <protection locked="0"/>
    </xf>
    <xf numFmtId="3" fontId="38" fillId="25" borderId="289" xfId="63" applyNumberFormat="1" applyFont="1" applyFill="1" applyBorder="1" applyAlignment="1">
      <alignment horizontal="right" vertical="center"/>
      <protection/>
    </xf>
    <xf numFmtId="49" fontId="38" fillId="0" borderId="264" xfId="63" applyNumberFormat="1" applyFont="1" applyFill="1" applyBorder="1" applyAlignment="1">
      <alignment horizontal="right" vertical="center"/>
      <protection/>
    </xf>
    <xf numFmtId="1" fontId="38" fillId="0" borderId="203" xfId="63" applyNumberFormat="1" applyFont="1" applyFill="1" applyBorder="1" applyAlignment="1" applyProtection="1">
      <alignment horizontal="center" vertical="center"/>
      <protection/>
    </xf>
    <xf numFmtId="1" fontId="38" fillId="0" borderId="203" xfId="63" applyNumberFormat="1" applyFont="1" applyFill="1" applyBorder="1" applyAlignment="1" applyProtection="1">
      <alignment horizontal="center" vertical="center" wrapText="1"/>
      <protection/>
    </xf>
    <xf numFmtId="49" fontId="38" fillId="0" borderId="264" xfId="63" applyNumberFormat="1" applyFont="1" applyFill="1" applyBorder="1" applyAlignment="1">
      <alignment horizontal="right" vertical="center" wrapText="1"/>
      <protection/>
    </xf>
    <xf numFmtId="186" fontId="38" fillId="0" borderId="203" xfId="63" applyNumberFormat="1" applyFont="1" applyFill="1" applyBorder="1" applyAlignment="1">
      <alignment horizontal="right" vertical="center" wrapText="1"/>
      <protection/>
    </xf>
    <xf numFmtId="3" fontId="38" fillId="0" borderId="203" xfId="63" applyNumberFormat="1" applyFont="1" applyFill="1" applyBorder="1" applyAlignment="1" applyProtection="1">
      <alignment horizontal="center" vertical="center" wrapText="1"/>
      <protection locked="0"/>
    </xf>
    <xf numFmtId="1" fontId="38" fillId="25" borderId="268" xfId="63" applyNumberFormat="1" applyFont="1" applyFill="1" applyBorder="1" applyAlignment="1" applyProtection="1">
      <alignment horizontal="center" vertical="center"/>
      <protection/>
    </xf>
    <xf numFmtId="49" fontId="38" fillId="0" borderId="268" xfId="63" applyNumberFormat="1" applyFont="1" applyFill="1" applyBorder="1" applyAlignment="1">
      <alignment horizontal="right" vertical="center"/>
      <protection/>
    </xf>
    <xf numFmtId="177" fontId="38" fillId="24" borderId="208" xfId="63" applyNumberFormat="1" applyFont="1" applyFill="1" applyBorder="1" applyAlignment="1">
      <alignment horizontal="right" vertical="center" wrapText="1"/>
      <protection/>
    </xf>
    <xf numFmtId="49" fontId="38" fillId="0" borderId="266" xfId="63" applyNumberFormat="1" applyFont="1" applyFill="1" applyBorder="1" applyAlignment="1">
      <alignment horizontal="right" vertical="center"/>
      <protection/>
    </xf>
    <xf numFmtId="177" fontId="38" fillId="24" borderId="206" xfId="63" applyNumberFormat="1" applyFont="1" applyFill="1" applyBorder="1" applyAlignment="1">
      <alignment horizontal="right" vertical="center" wrapText="1"/>
      <protection/>
    </xf>
    <xf numFmtId="1" fontId="38" fillId="0" borderId="264" xfId="63" applyNumberFormat="1" applyFont="1" applyFill="1" applyBorder="1" applyAlignment="1" applyProtection="1">
      <alignment horizontal="center" vertical="center" wrapText="1"/>
      <protection/>
    </xf>
    <xf numFmtId="3" fontId="38" fillId="25" borderId="276" xfId="63" applyNumberFormat="1" applyFont="1" applyFill="1" applyBorder="1" applyAlignment="1">
      <alignment horizontal="right" vertical="center"/>
      <protection/>
    </xf>
    <xf numFmtId="3" fontId="38" fillId="25" borderId="264" xfId="63" applyNumberFormat="1" applyFont="1" applyFill="1" applyBorder="1" applyAlignment="1">
      <alignment horizontal="center" vertical="center"/>
      <protection/>
    </xf>
    <xf numFmtId="180" fontId="38" fillId="24" borderId="207" xfId="63" applyNumberFormat="1" applyFont="1" applyFill="1" applyBorder="1" applyAlignment="1" applyProtection="1">
      <alignment horizontal="center" vertical="center"/>
      <protection locked="0"/>
    </xf>
    <xf numFmtId="3" fontId="38" fillId="25" borderId="290" xfId="63" applyNumberFormat="1" applyFont="1" applyFill="1" applyBorder="1" applyAlignment="1">
      <alignment horizontal="right" vertical="center"/>
      <protection/>
    </xf>
    <xf numFmtId="177" fontId="38" fillId="24" borderId="55" xfId="63" applyNumberFormat="1" applyFont="1" applyFill="1" applyBorder="1" applyAlignment="1" applyProtection="1">
      <alignment horizontal="right" vertical="center" wrapText="1"/>
      <protection locked="0"/>
    </xf>
    <xf numFmtId="1" fontId="38" fillId="0" borderId="269" xfId="63" applyNumberFormat="1" applyFont="1" applyBorder="1" applyAlignment="1" applyProtection="1">
      <alignment horizontal="center" vertical="center" wrapText="1"/>
      <protection/>
    </xf>
    <xf numFmtId="38" fontId="38" fillId="0" borderId="208" xfId="51" applyFont="1" applyFill="1" applyBorder="1" applyAlignment="1">
      <alignment horizontal="right" vertical="center"/>
    </xf>
    <xf numFmtId="3" fontId="38" fillId="0" borderId="208" xfId="63" applyNumberFormat="1" applyFont="1" applyFill="1" applyBorder="1" applyAlignment="1" applyProtection="1">
      <alignment horizontal="right" vertical="center" wrapText="1"/>
      <protection locked="0"/>
    </xf>
    <xf numFmtId="3" fontId="38" fillId="25" borderId="287" xfId="63" applyNumberFormat="1" applyFont="1" applyFill="1" applyBorder="1" applyAlignment="1">
      <alignment horizontal="right" vertical="center"/>
      <protection/>
    </xf>
    <xf numFmtId="0" fontId="38" fillId="0" borderId="241" xfId="62" applyNumberFormat="1" applyFont="1" applyFill="1" applyBorder="1" applyAlignment="1" applyProtection="1">
      <alignment horizontal="center" vertical="center"/>
      <protection/>
    </xf>
    <xf numFmtId="1" fontId="38" fillId="25" borderId="71" xfId="63" applyNumberFormat="1" applyFont="1" applyFill="1" applyBorder="1" applyAlignment="1" applyProtection="1">
      <alignment horizontal="center" vertical="center"/>
      <protection/>
    </xf>
    <xf numFmtId="1" fontId="38" fillId="25" borderId="71" xfId="63" applyFont="1" applyFill="1" applyBorder="1" applyAlignment="1" applyProtection="1">
      <alignment horizontal="right" vertical="center"/>
      <protection/>
    </xf>
    <xf numFmtId="186" fontId="38" fillId="0" borderId="71" xfId="63" applyNumberFormat="1" applyFont="1" applyFill="1" applyBorder="1" applyAlignment="1" applyProtection="1">
      <alignment horizontal="center" vertical="center" wrapText="1"/>
      <protection/>
    </xf>
    <xf numFmtId="177" fontId="38" fillId="24" borderId="71" xfId="63" applyNumberFormat="1" applyFont="1" applyFill="1" applyBorder="1" applyAlignment="1" applyProtection="1">
      <alignment horizontal="center" vertical="center" wrapText="1"/>
      <protection/>
    </xf>
    <xf numFmtId="180" fontId="38" fillId="24" borderId="72" xfId="63" applyNumberFormat="1" applyFont="1" applyFill="1" applyBorder="1" applyAlignment="1" applyProtection="1">
      <alignment horizontal="center" vertical="center"/>
      <protection/>
    </xf>
    <xf numFmtId="1" fontId="38" fillId="25" borderId="272" xfId="63" applyNumberFormat="1" applyFont="1" applyFill="1" applyBorder="1" applyAlignment="1" applyProtection="1">
      <alignment horizontal="center" vertical="center"/>
      <protection/>
    </xf>
    <xf numFmtId="1" fontId="38" fillId="0" borderId="210" xfId="63" applyNumberFormat="1" applyFont="1" applyBorder="1" applyAlignment="1" applyProtection="1">
      <alignment horizontal="center" vertical="center"/>
      <protection/>
    </xf>
    <xf numFmtId="180" fontId="38" fillId="24" borderId="288" xfId="63" applyNumberFormat="1" applyFont="1" applyFill="1" applyBorder="1" applyAlignment="1" applyProtection="1">
      <alignment horizontal="right" vertical="center"/>
      <protection/>
    </xf>
    <xf numFmtId="186" fontId="38" fillId="0" borderId="210" xfId="63" applyNumberFormat="1" applyFont="1" applyFill="1" applyBorder="1" applyAlignment="1" applyProtection="1">
      <alignment horizontal="right" vertical="center"/>
      <protection/>
    </xf>
    <xf numFmtId="3" fontId="38" fillId="0" borderId="210" xfId="63" applyNumberFormat="1" applyFont="1" applyFill="1" applyBorder="1" applyAlignment="1" applyProtection="1">
      <alignment horizontal="right" vertical="center"/>
      <protection/>
    </xf>
    <xf numFmtId="177" fontId="38" fillId="24" borderId="210" xfId="63" applyNumberFormat="1" applyFont="1" applyFill="1" applyBorder="1" applyAlignment="1" applyProtection="1">
      <alignment horizontal="right" vertical="center" wrapText="1"/>
      <protection/>
    </xf>
    <xf numFmtId="3" fontId="38" fillId="25" borderId="28" xfId="63" applyNumberFormat="1" applyFont="1" applyFill="1" applyBorder="1" applyAlignment="1" applyProtection="1">
      <alignment horizontal="center" vertical="center"/>
      <protection/>
    </xf>
    <xf numFmtId="0" fontId="38" fillId="0" borderId="175" xfId="62" applyNumberFormat="1" applyFont="1" applyFill="1" applyBorder="1" applyAlignment="1" applyProtection="1">
      <alignment horizontal="center" vertical="center"/>
      <protection/>
    </xf>
    <xf numFmtId="0" fontId="38" fillId="25" borderId="25" xfId="63" applyNumberFormat="1" applyFont="1" applyFill="1" applyBorder="1" applyAlignment="1" applyProtection="1">
      <alignment horizontal="center" vertical="center"/>
      <protection/>
    </xf>
    <xf numFmtId="3" fontId="38" fillId="25" borderId="25" xfId="63" applyNumberFormat="1" applyFont="1" applyFill="1" applyBorder="1" applyAlignment="1" applyProtection="1">
      <alignment horizontal="right" vertical="center"/>
      <protection/>
    </xf>
    <xf numFmtId="177" fontId="38" fillId="24" borderId="25" xfId="63" applyNumberFormat="1" applyFont="1" applyFill="1" applyBorder="1" applyAlignment="1" applyProtection="1">
      <alignment horizontal="right" vertical="center"/>
      <protection/>
    </xf>
    <xf numFmtId="186" fontId="38" fillId="0" borderId="25" xfId="63" applyNumberFormat="1" applyFont="1" applyFill="1" applyBorder="1" applyAlignment="1" applyProtection="1">
      <alignment horizontal="right" vertical="center"/>
      <protection/>
    </xf>
    <xf numFmtId="0" fontId="38" fillId="0" borderId="71" xfId="63" applyNumberFormat="1" applyFont="1" applyBorder="1" applyAlignment="1" applyProtection="1">
      <alignment horizontal="center" vertical="center"/>
      <protection/>
    </xf>
    <xf numFmtId="177" fontId="38" fillId="24" borderId="72" xfId="63" applyNumberFormat="1" applyFont="1" applyFill="1" applyBorder="1" applyAlignment="1" applyProtection="1">
      <alignment horizontal="right" vertical="center"/>
      <protection/>
    </xf>
    <xf numFmtId="186" fontId="38" fillId="0" borderId="71" xfId="63" applyNumberFormat="1" applyFont="1" applyFill="1" applyBorder="1" applyAlignment="1" applyProtection="1">
      <alignment horizontal="right" vertical="center"/>
      <protection/>
    </xf>
    <xf numFmtId="180" fontId="38" fillId="24" borderId="72" xfId="63" applyNumberFormat="1" applyFont="1" applyFill="1" applyBorder="1" applyAlignment="1" applyProtection="1">
      <alignment horizontal="right" vertical="center"/>
      <protection/>
    </xf>
    <xf numFmtId="0" fontId="38" fillId="0" borderId="246" xfId="63" applyNumberFormat="1" applyFont="1" applyBorder="1" applyAlignment="1" applyProtection="1">
      <alignment horizontal="center" vertical="center"/>
      <protection/>
    </xf>
    <xf numFmtId="3" fontId="38" fillId="0" borderId="71" xfId="63" applyNumberFormat="1" applyFont="1" applyFill="1" applyBorder="1" applyAlignment="1" applyProtection="1">
      <alignment horizontal="center" vertical="center"/>
      <protection/>
    </xf>
    <xf numFmtId="3" fontId="38" fillId="0" borderId="71" xfId="63" applyNumberFormat="1" applyFont="1" applyFill="1" applyBorder="1" applyAlignment="1" applyProtection="1">
      <alignment horizontal="right" vertical="center"/>
      <protection/>
    </xf>
    <xf numFmtId="177" fontId="38" fillId="24" borderId="71" xfId="63" applyNumberFormat="1" applyFont="1" applyFill="1" applyBorder="1" applyAlignment="1" applyProtection="1">
      <alignment horizontal="center" vertical="center"/>
      <protection/>
    </xf>
    <xf numFmtId="177" fontId="38" fillId="24" borderId="71" xfId="63" applyNumberFormat="1" applyFont="1" applyFill="1" applyBorder="1" applyAlignment="1" applyProtection="1">
      <alignment horizontal="right" vertical="center" wrapText="1"/>
      <protection/>
    </xf>
    <xf numFmtId="3" fontId="38" fillId="25" borderId="246" xfId="63" applyNumberFormat="1" applyFont="1" applyFill="1" applyBorder="1" applyAlignment="1" applyProtection="1">
      <alignment horizontal="center" vertical="center"/>
      <protection/>
    </xf>
    <xf numFmtId="1" fontId="38" fillId="25" borderId="0" xfId="63" applyNumberFormat="1" applyFont="1" applyFill="1" applyBorder="1" applyProtection="1">
      <alignment/>
      <protection/>
    </xf>
    <xf numFmtId="1" fontId="38" fillId="0" borderId="0" xfId="63" applyNumberFormat="1" applyFont="1" applyFill="1" applyBorder="1" applyProtection="1">
      <alignment/>
      <protection/>
    </xf>
    <xf numFmtId="1" fontId="38" fillId="0" borderId="0" xfId="63" applyFont="1" applyFill="1">
      <alignment/>
      <protection/>
    </xf>
    <xf numFmtId="1" fontId="25" fillId="0" borderId="0" xfId="63" applyFont="1" applyBorder="1" applyProtection="1">
      <alignment/>
      <protection/>
    </xf>
    <xf numFmtId="0" fontId="25" fillId="25" borderId="39" xfId="63" applyNumberFormat="1" applyFont="1" applyFill="1" applyBorder="1" applyAlignment="1" applyProtection="1">
      <alignment horizontal="center" vertical="center" shrinkToFit="1"/>
      <protection/>
    </xf>
    <xf numFmtId="0" fontId="25" fillId="25" borderId="171" xfId="63" applyNumberFormat="1" applyFont="1" applyFill="1" applyBorder="1" applyAlignment="1" applyProtection="1">
      <alignment horizontal="center" vertical="center"/>
      <protection/>
    </xf>
    <xf numFmtId="1" fontId="25" fillId="0" borderId="0" xfId="63" applyFont="1">
      <alignment/>
      <protection/>
    </xf>
    <xf numFmtId="0" fontId="25" fillId="25" borderId="0" xfId="63" applyNumberFormat="1" applyFont="1" applyFill="1" applyBorder="1" applyAlignment="1" applyProtection="1">
      <alignment horizontal="center" vertical="center" shrinkToFit="1"/>
      <protection/>
    </xf>
    <xf numFmtId="1" fontId="25" fillId="25" borderId="260" xfId="63" applyNumberFormat="1" applyFont="1" applyFill="1" applyBorder="1" applyAlignment="1" applyProtection="1">
      <alignment horizontal="center" vertical="center" wrapText="1"/>
      <protection/>
    </xf>
    <xf numFmtId="0" fontId="25" fillId="25" borderId="83" xfId="63" applyNumberFormat="1" applyFont="1" applyFill="1" applyBorder="1" applyAlignment="1" applyProtection="1">
      <alignment horizontal="center" vertical="center"/>
      <protection/>
    </xf>
    <xf numFmtId="177" fontId="38" fillId="24" borderId="264" xfId="63" applyNumberFormat="1" applyFont="1" applyFill="1" applyBorder="1" applyAlignment="1" applyProtection="1">
      <alignment horizontal="center" vertical="center"/>
      <protection locked="0"/>
    </xf>
    <xf numFmtId="1" fontId="25" fillId="25" borderId="291" xfId="63" applyNumberFormat="1" applyFont="1" applyFill="1" applyBorder="1" applyAlignment="1" applyProtection="1">
      <alignment horizontal="center" vertical="center" wrapText="1"/>
      <protection/>
    </xf>
    <xf numFmtId="1" fontId="23" fillId="25" borderId="152" xfId="63" applyNumberFormat="1" applyFont="1" applyFill="1" applyBorder="1" applyAlignment="1" applyProtection="1">
      <alignment horizontal="center" vertical="center"/>
      <protection/>
    </xf>
    <xf numFmtId="1" fontId="23" fillId="25" borderId="83" xfId="63" applyNumberFormat="1" applyFont="1" applyFill="1" applyBorder="1" applyAlignment="1" applyProtection="1">
      <alignment horizontal="center" vertical="center"/>
      <protection/>
    </xf>
    <xf numFmtId="1" fontId="23" fillId="25" borderId="86" xfId="63" applyNumberFormat="1" applyFont="1" applyFill="1" applyBorder="1" applyAlignment="1" applyProtection="1">
      <alignment horizontal="center" vertical="center"/>
      <protection/>
    </xf>
    <xf numFmtId="1" fontId="23" fillId="25" borderId="107" xfId="63" applyNumberFormat="1" applyFont="1" applyFill="1" applyBorder="1" applyAlignment="1" applyProtection="1">
      <alignment horizontal="center" vertical="center" shrinkToFit="1"/>
      <protection/>
    </xf>
    <xf numFmtId="1" fontId="23" fillId="25" borderId="292" xfId="63" applyNumberFormat="1" applyFont="1" applyFill="1" applyBorder="1" applyAlignment="1" applyProtection="1">
      <alignment horizontal="center" vertical="center"/>
      <protection/>
    </xf>
    <xf numFmtId="1" fontId="23" fillId="25" borderId="92" xfId="63" applyNumberFormat="1" applyFont="1" applyFill="1" applyBorder="1" applyAlignment="1" applyProtection="1">
      <alignment horizontal="center" vertical="center"/>
      <protection/>
    </xf>
    <xf numFmtId="1" fontId="23" fillId="0" borderId="293" xfId="63" applyNumberFormat="1" applyFont="1" applyFill="1" applyBorder="1" applyAlignment="1" applyProtection="1">
      <alignment horizontal="center" vertical="center" shrinkToFit="1"/>
      <protection/>
    </xf>
    <xf numFmtId="1" fontId="23" fillId="25" borderId="293" xfId="63" applyNumberFormat="1" applyFont="1" applyFill="1" applyBorder="1" applyAlignment="1" applyProtection="1">
      <alignment horizontal="center" vertical="center"/>
      <protection/>
    </xf>
    <xf numFmtId="1" fontId="23" fillId="25" borderId="294" xfId="63" applyNumberFormat="1" applyFont="1" applyFill="1" applyBorder="1" applyAlignment="1" applyProtection="1">
      <alignment horizontal="center" vertical="center"/>
      <protection/>
    </xf>
    <xf numFmtId="0" fontId="23" fillId="25" borderId="293" xfId="63" applyNumberFormat="1" applyFont="1" applyFill="1" applyBorder="1" applyAlignment="1">
      <alignment horizontal="center" vertical="center"/>
      <protection/>
    </xf>
    <xf numFmtId="0" fontId="23" fillId="25" borderId="106" xfId="63" applyNumberFormat="1" applyFont="1" applyFill="1" applyBorder="1" applyAlignment="1">
      <alignment horizontal="center" vertical="center"/>
      <protection/>
    </xf>
    <xf numFmtId="0" fontId="23" fillId="25" borderId="77" xfId="63" applyNumberFormat="1" applyFont="1" applyFill="1" applyBorder="1" applyAlignment="1" applyProtection="1">
      <alignment horizontal="center" vertical="center" shrinkToFit="1"/>
      <protection/>
    </xf>
    <xf numFmtId="1" fontId="23" fillId="25" borderId="178" xfId="63" applyNumberFormat="1" applyFont="1" applyFill="1" applyBorder="1" applyAlignment="1" applyProtection="1">
      <alignment horizontal="center" vertical="center"/>
      <protection/>
    </xf>
    <xf numFmtId="1" fontId="23" fillId="0" borderId="152" xfId="63" applyNumberFormat="1" applyFont="1" applyFill="1" applyBorder="1" applyAlignment="1" applyProtection="1">
      <alignment horizontal="center" vertical="center"/>
      <protection/>
    </xf>
    <xf numFmtId="1" fontId="23" fillId="25" borderId="295" xfId="63" applyNumberFormat="1" applyFont="1" applyFill="1" applyBorder="1" applyAlignment="1" applyProtection="1">
      <alignment horizontal="center" vertical="center"/>
      <protection/>
    </xf>
    <xf numFmtId="1" fontId="23" fillId="25" borderId="23" xfId="63" applyNumberFormat="1" applyFont="1" applyFill="1" applyBorder="1" applyAlignment="1" applyProtection="1">
      <alignment horizontal="center" vertical="center"/>
      <protection/>
    </xf>
    <xf numFmtId="1" fontId="23" fillId="25" borderId="296" xfId="63" applyNumberFormat="1" applyFont="1" applyFill="1" applyBorder="1" applyAlignment="1" applyProtection="1">
      <alignment horizontal="center" vertical="center"/>
      <protection/>
    </xf>
    <xf numFmtId="1" fontId="23" fillId="0" borderId="92" xfId="63" applyNumberFormat="1" applyFont="1" applyFill="1" applyBorder="1" applyAlignment="1" applyProtection="1">
      <alignment horizontal="center" vertical="center"/>
      <protection/>
    </xf>
    <xf numFmtId="1" fontId="23" fillId="25" borderId="106" xfId="63" applyNumberFormat="1" applyFont="1" applyFill="1" applyBorder="1" applyAlignment="1" applyProtection="1">
      <alignment horizontal="center" vertical="center"/>
      <protection/>
    </xf>
    <xf numFmtId="1" fontId="23" fillId="0" borderId="165" xfId="63" applyFont="1" applyBorder="1" applyAlignment="1" applyProtection="1">
      <alignment horizontal="center" vertical="center"/>
      <protection/>
    </xf>
    <xf numFmtId="1" fontId="23" fillId="25" borderId="69" xfId="63" applyNumberFormat="1" applyFont="1" applyFill="1" applyBorder="1" applyAlignment="1" applyProtection="1">
      <alignment horizontal="center" vertical="center" shrinkToFit="1"/>
      <protection/>
    </xf>
    <xf numFmtId="1" fontId="23" fillId="0" borderId="24" xfId="63" applyFont="1" applyBorder="1" applyAlignment="1" applyProtection="1">
      <alignment horizontal="center" vertical="center"/>
      <protection/>
    </xf>
    <xf numFmtId="0" fontId="23" fillId="25" borderId="23" xfId="63" applyNumberFormat="1" applyFont="1" applyFill="1" applyBorder="1" applyAlignment="1" applyProtection="1">
      <alignment horizontal="center" vertical="center" shrinkToFit="1"/>
      <protection/>
    </xf>
    <xf numFmtId="0" fontId="25" fillId="0" borderId="0" xfId="62" applyNumberFormat="1" applyFont="1" applyFill="1" applyAlignment="1">
      <alignment shrinkToFit="1"/>
      <protection/>
    </xf>
    <xf numFmtId="0" fontId="25" fillId="0" borderId="251" xfId="62" applyNumberFormat="1" applyFont="1" applyFill="1" applyBorder="1" applyAlignment="1">
      <alignment horizontal="center" vertical="center" shrinkToFit="1"/>
      <protection/>
    </xf>
    <xf numFmtId="0" fontId="25" fillId="0" borderId="175" xfId="62" applyNumberFormat="1" applyFont="1" applyFill="1" applyBorder="1" applyAlignment="1">
      <alignment horizontal="center" vertical="center" shrinkToFit="1"/>
      <protection/>
    </xf>
    <xf numFmtId="0" fontId="25" fillId="0" borderId="0" xfId="62" applyNumberFormat="1" applyFont="1" applyBorder="1" applyAlignment="1">
      <alignment shrinkToFit="1"/>
      <protection/>
    </xf>
    <xf numFmtId="0" fontId="25" fillId="0" borderId="0" xfId="62" applyNumberFormat="1" applyFont="1" applyAlignment="1">
      <alignment shrinkToFit="1"/>
      <protection/>
    </xf>
    <xf numFmtId="0" fontId="24" fillId="24" borderId="41" xfId="62" applyNumberFormat="1" applyFont="1" applyFill="1" applyBorder="1" applyAlignment="1">
      <alignment horizontal="center" vertical="center" wrapText="1"/>
      <protection/>
    </xf>
    <xf numFmtId="0" fontId="24" fillId="0" borderId="41" xfId="62" applyNumberFormat="1" applyFont="1" applyFill="1" applyBorder="1" applyAlignment="1">
      <alignment horizontal="center" vertical="center" wrapText="1"/>
      <protection/>
    </xf>
    <xf numFmtId="0" fontId="24" fillId="0" borderId="0" xfId="62" applyNumberFormat="1" applyFont="1" applyFill="1" applyBorder="1" applyAlignment="1">
      <alignment horizontal="center" vertical="center" wrapText="1"/>
      <protection/>
    </xf>
    <xf numFmtId="0" fontId="24" fillId="0" borderId="99" xfId="62" applyNumberFormat="1" applyFont="1" applyFill="1" applyBorder="1" applyAlignment="1">
      <alignment horizontal="center" vertical="center"/>
      <protection/>
    </xf>
    <xf numFmtId="0" fontId="24" fillId="0" borderId="46" xfId="62" applyNumberFormat="1" applyFont="1" applyFill="1" applyBorder="1" applyAlignment="1">
      <alignment horizontal="center" vertical="center"/>
      <protection/>
    </xf>
    <xf numFmtId="0" fontId="24" fillId="24" borderId="46" xfId="62" applyNumberFormat="1" applyFont="1" applyFill="1" applyBorder="1" applyAlignment="1">
      <alignment horizontal="center" vertical="center"/>
      <protection/>
    </xf>
    <xf numFmtId="0" fontId="24" fillId="24" borderId="272" xfId="62" applyFont="1" applyFill="1" applyBorder="1" applyAlignment="1">
      <alignment horizontal="center" vertical="center"/>
      <protection/>
    </xf>
    <xf numFmtId="3" fontId="23" fillId="24" borderId="46" xfId="62" applyNumberFormat="1" applyFont="1" applyFill="1" applyBorder="1" applyAlignment="1">
      <alignment horizontal="center" vertical="center"/>
      <protection/>
    </xf>
    <xf numFmtId="3" fontId="23" fillId="24" borderId="99" xfId="62" applyNumberFormat="1" applyFont="1" applyFill="1" applyBorder="1" applyAlignment="1">
      <alignment horizontal="center" vertical="center"/>
      <protection/>
    </xf>
    <xf numFmtId="0" fontId="23" fillId="24" borderId="297" xfId="62" applyNumberFormat="1" applyFont="1" applyFill="1" applyBorder="1" applyAlignment="1">
      <alignment horizontal="center" vertical="center"/>
      <protection/>
    </xf>
    <xf numFmtId="0" fontId="23" fillId="24" borderId="298" xfId="62" applyNumberFormat="1" applyFont="1" applyFill="1" applyBorder="1" applyAlignment="1">
      <alignment horizontal="center" vertical="center"/>
      <protection/>
    </xf>
    <xf numFmtId="0" fontId="23" fillId="24" borderId="26" xfId="62" applyNumberFormat="1" applyFont="1" applyFill="1" applyBorder="1" applyAlignment="1">
      <alignment horizontal="center" vertical="center"/>
      <protection/>
    </xf>
    <xf numFmtId="0" fontId="23" fillId="24" borderId="235" xfId="62" applyNumberFormat="1" applyFont="1" applyFill="1" applyBorder="1" applyAlignment="1">
      <alignment horizontal="center" vertical="center"/>
      <protection/>
    </xf>
    <xf numFmtId="0" fontId="23" fillId="24" borderId="46" xfId="62" applyNumberFormat="1" applyFont="1" applyFill="1" applyBorder="1" applyAlignment="1">
      <alignment horizontal="center" vertical="center"/>
      <protection/>
    </xf>
    <xf numFmtId="0" fontId="23" fillId="24" borderId="151" xfId="62" applyNumberFormat="1" applyFont="1" applyFill="1" applyBorder="1" applyAlignment="1">
      <alignment horizontal="center" vertical="center"/>
      <protection/>
    </xf>
    <xf numFmtId="0" fontId="24" fillId="25" borderId="299" xfId="62" applyNumberFormat="1" applyFont="1" applyFill="1" applyBorder="1" applyAlignment="1">
      <alignment horizontal="center" vertical="center"/>
      <protection/>
    </xf>
    <xf numFmtId="0" fontId="24" fillId="0" borderId="67" xfId="62" applyNumberFormat="1" applyFont="1" applyBorder="1" applyAlignment="1">
      <alignment horizontal="center" vertical="center" shrinkToFit="1"/>
      <protection/>
    </xf>
    <xf numFmtId="0" fontId="24" fillId="25" borderId="300" xfId="62" applyNumberFormat="1" applyFont="1" applyFill="1" applyBorder="1" applyAlignment="1">
      <alignment horizontal="center" vertical="center" shrinkToFit="1"/>
      <protection/>
    </xf>
    <xf numFmtId="181" fontId="24" fillId="24" borderId="43" xfId="62" applyNumberFormat="1" applyFont="1" applyFill="1" applyBorder="1" applyAlignment="1">
      <alignment horizontal="right" vertical="center"/>
      <protection/>
    </xf>
    <xf numFmtId="0" fontId="24" fillId="0" borderId="301" xfId="62" applyNumberFormat="1" applyFont="1" applyBorder="1" applyAlignment="1">
      <alignment horizontal="center" vertical="center" shrinkToFit="1"/>
      <protection/>
    </xf>
    <xf numFmtId="0" fontId="24" fillId="25" borderId="50" xfId="62" applyNumberFormat="1" applyFont="1" applyFill="1" applyBorder="1" applyAlignment="1">
      <alignment horizontal="center" vertical="center" shrinkToFit="1"/>
      <protection/>
    </xf>
    <xf numFmtId="3" fontId="24" fillId="25" borderId="114" xfId="62" applyNumberFormat="1" applyFont="1" applyFill="1" applyBorder="1" applyAlignment="1">
      <alignment horizontal="right" vertical="center"/>
      <protection/>
    </xf>
    <xf numFmtId="3" fontId="24" fillId="0" borderId="115" xfId="62" applyNumberFormat="1" applyFont="1" applyFill="1" applyBorder="1" applyAlignment="1">
      <alignment horizontal="right" vertical="center"/>
      <protection/>
    </xf>
    <xf numFmtId="0" fontId="24" fillId="0" borderId="13" xfId="62" applyNumberFormat="1" applyFont="1" applyFill="1" applyBorder="1" applyAlignment="1">
      <alignment horizontal="center" vertical="center" shrinkToFit="1"/>
      <protection/>
    </xf>
    <xf numFmtId="3" fontId="24" fillId="0" borderId="156" xfId="62" applyNumberFormat="1" applyFont="1" applyFill="1" applyBorder="1" applyAlignment="1">
      <alignment horizontal="right" vertical="center"/>
      <protection/>
    </xf>
    <xf numFmtId="3" fontId="24" fillId="0" borderId="85" xfId="62" applyNumberFormat="1" applyFont="1" applyFill="1" applyBorder="1" applyAlignment="1">
      <alignment horizontal="right" vertical="center"/>
      <protection/>
    </xf>
    <xf numFmtId="3" fontId="24" fillId="24" borderId="90" xfId="62" applyNumberFormat="1" applyFont="1" applyFill="1" applyBorder="1" applyAlignment="1">
      <alignment horizontal="right" vertical="center"/>
      <protection/>
    </xf>
    <xf numFmtId="2" fontId="24" fillId="24" borderId="85" xfId="62" applyNumberFormat="1" applyFont="1" applyFill="1" applyBorder="1" applyAlignment="1">
      <alignment horizontal="right" vertical="center"/>
      <protection/>
    </xf>
    <xf numFmtId="3" fontId="24" fillId="0" borderId="85" xfId="62" applyNumberFormat="1" applyFont="1" applyBorder="1" applyAlignment="1">
      <alignment horizontal="right" vertical="center"/>
      <protection/>
    </xf>
    <xf numFmtId="0" fontId="24" fillId="0" borderId="27" xfId="62" applyNumberFormat="1" applyFont="1" applyBorder="1" applyAlignment="1">
      <alignment horizontal="center" vertical="center" shrinkToFit="1"/>
      <protection/>
    </xf>
    <xf numFmtId="0" fontId="24" fillId="0" borderId="272" xfId="62" applyNumberFormat="1" applyFont="1" applyBorder="1" applyAlignment="1">
      <alignment horizontal="center" vertical="center"/>
      <protection/>
    </xf>
    <xf numFmtId="3" fontId="24" fillId="24" borderId="43" xfId="62" applyNumberFormat="1" applyFont="1" applyFill="1" applyBorder="1" applyAlignment="1">
      <alignment horizontal="right" vertical="center"/>
      <protection/>
    </xf>
    <xf numFmtId="3" fontId="24" fillId="0" borderId="46" xfId="62" applyNumberFormat="1" applyFont="1" applyFill="1" applyBorder="1" applyAlignment="1">
      <alignment horizontal="right" vertical="center"/>
      <protection/>
    </xf>
    <xf numFmtId="3" fontId="24" fillId="24" borderId="180" xfId="62" applyNumberFormat="1" applyFont="1" applyFill="1" applyBorder="1" applyAlignment="1" applyProtection="1">
      <alignment horizontal="right" vertical="center"/>
      <protection locked="0"/>
    </xf>
    <xf numFmtId="0" fontId="24" fillId="0" borderId="302" xfId="62" applyNumberFormat="1" applyFont="1" applyBorder="1" applyAlignment="1">
      <alignment horizontal="center" vertical="center" shrinkToFit="1"/>
      <protection/>
    </xf>
    <xf numFmtId="3" fontId="24" fillId="24" borderId="303" xfId="62" applyNumberFormat="1" applyFont="1" applyFill="1" applyBorder="1" applyAlignment="1">
      <alignment horizontal="right" vertical="center"/>
      <protection/>
    </xf>
    <xf numFmtId="3" fontId="24" fillId="0" borderId="18" xfId="62" applyNumberFormat="1" applyFont="1" applyBorder="1" applyAlignment="1" applyProtection="1">
      <alignment horizontal="right" vertical="center"/>
      <protection locked="0"/>
    </xf>
    <xf numFmtId="3" fontId="24" fillId="0" borderId="18" xfId="62" applyNumberFormat="1" applyFont="1" applyFill="1" applyBorder="1" applyAlignment="1" applyProtection="1">
      <alignment horizontal="right" vertical="center"/>
      <protection locked="0"/>
    </xf>
    <xf numFmtId="3" fontId="24" fillId="24" borderId="18" xfId="62" applyNumberFormat="1" applyFont="1" applyFill="1" applyBorder="1" applyAlignment="1" applyProtection="1">
      <alignment horizontal="right" vertical="center"/>
      <protection locked="0"/>
    </xf>
    <xf numFmtId="179" fontId="24" fillId="24" borderId="18" xfId="62" applyNumberFormat="1" applyFont="1" applyFill="1" applyBorder="1" applyAlignment="1" applyProtection="1">
      <alignment horizontal="right" vertical="center"/>
      <protection locked="0"/>
    </xf>
    <xf numFmtId="0" fontId="24" fillId="0" borderId="301" xfId="62" applyNumberFormat="1" applyFont="1" applyFill="1" applyBorder="1" applyAlignment="1">
      <alignment horizontal="center" vertical="center" shrinkToFit="1"/>
      <protection/>
    </xf>
    <xf numFmtId="3" fontId="24" fillId="24" borderId="11" xfId="62" applyNumberFormat="1" applyFont="1" applyFill="1" applyBorder="1" applyAlignment="1" applyProtection="1">
      <alignment horizontal="right" vertical="center"/>
      <protection locked="0"/>
    </xf>
    <xf numFmtId="0" fontId="24" fillId="25" borderId="304" xfId="62" applyNumberFormat="1" applyFont="1" applyFill="1" applyBorder="1" applyAlignment="1">
      <alignment horizontal="center" vertical="center" shrinkToFit="1"/>
      <protection/>
    </xf>
    <xf numFmtId="0" fontId="24" fillId="25" borderId="123" xfId="62" applyNumberFormat="1" applyFont="1" applyFill="1" applyBorder="1" applyAlignment="1">
      <alignment horizontal="center" vertical="center"/>
      <protection/>
    </xf>
    <xf numFmtId="3" fontId="24" fillId="25" borderId="121" xfId="62" applyNumberFormat="1" applyFont="1" applyFill="1" applyBorder="1" applyAlignment="1">
      <alignment horizontal="right" vertical="center"/>
      <protection/>
    </xf>
    <xf numFmtId="3" fontId="24" fillId="25" borderId="122" xfId="62" applyNumberFormat="1" applyFont="1" applyFill="1" applyBorder="1" applyAlignment="1">
      <alignment horizontal="right" vertical="center"/>
      <protection/>
    </xf>
    <xf numFmtId="3" fontId="24" fillId="24" borderId="125" xfId="62" applyNumberFormat="1" applyFont="1" applyFill="1" applyBorder="1" applyAlignment="1">
      <alignment horizontal="right" vertical="center"/>
      <protection/>
    </xf>
    <xf numFmtId="3" fontId="24" fillId="0" borderId="122" xfId="62" applyNumberFormat="1" applyFont="1" applyFill="1" applyBorder="1" applyAlignment="1">
      <alignment horizontal="right" vertical="center"/>
      <protection/>
    </xf>
    <xf numFmtId="0" fontId="24" fillId="25" borderId="77" xfId="62" applyNumberFormat="1" applyFont="1" applyFill="1" applyBorder="1" applyAlignment="1">
      <alignment horizontal="center" vertical="center"/>
      <protection/>
    </xf>
    <xf numFmtId="0" fontId="24" fillId="0" borderId="17" xfId="62" applyNumberFormat="1" applyFont="1" applyFill="1" applyBorder="1" applyAlignment="1">
      <alignment horizontal="center" vertical="center" shrinkToFit="1"/>
      <protection/>
    </xf>
    <xf numFmtId="0" fontId="24" fillId="0" borderId="95" xfId="62" applyNumberFormat="1" applyFont="1" applyFill="1" applyBorder="1" applyAlignment="1">
      <alignment horizontal="center" vertical="center"/>
      <protection/>
    </xf>
    <xf numFmtId="3" fontId="24" fillId="0" borderId="94" xfId="62" applyNumberFormat="1" applyFont="1" applyFill="1" applyBorder="1" applyAlignment="1">
      <alignment horizontal="right" vertical="center"/>
      <protection/>
    </xf>
    <xf numFmtId="3" fontId="24" fillId="0" borderId="79" xfId="62" applyNumberFormat="1" applyFont="1" applyFill="1" applyBorder="1" applyAlignment="1">
      <alignment horizontal="right" vertical="center"/>
      <protection/>
    </xf>
    <xf numFmtId="181" fontId="24" fillId="24" borderId="76" xfId="62" applyNumberFormat="1" applyFont="1" applyFill="1" applyBorder="1" applyAlignment="1">
      <alignment horizontal="right" vertical="center"/>
      <protection/>
    </xf>
    <xf numFmtId="3" fontId="24" fillId="24" borderId="79" xfId="62" applyNumberFormat="1" applyFont="1" applyFill="1" applyBorder="1" applyAlignment="1">
      <alignment horizontal="right" vertical="center"/>
      <protection/>
    </xf>
    <xf numFmtId="3" fontId="24" fillId="0" borderId="76" xfId="62" applyNumberFormat="1" applyFont="1" applyFill="1" applyBorder="1" applyAlignment="1">
      <alignment horizontal="right" vertical="center"/>
      <protection/>
    </xf>
    <xf numFmtId="2" fontId="24" fillId="24" borderId="76" xfId="62" applyNumberFormat="1" applyFont="1" applyFill="1" applyBorder="1" applyAlignment="1">
      <alignment horizontal="right" vertical="center"/>
      <protection/>
    </xf>
    <xf numFmtId="3" fontId="24" fillId="0" borderId="76" xfId="62" applyNumberFormat="1" applyFont="1" applyBorder="1" applyAlignment="1">
      <alignment horizontal="right" vertical="center"/>
      <protection/>
    </xf>
    <xf numFmtId="179" fontId="24" fillId="24" borderId="76" xfId="62" applyNumberFormat="1" applyFont="1" applyFill="1" applyBorder="1" applyAlignment="1">
      <alignment horizontal="right" vertical="center"/>
      <protection/>
    </xf>
    <xf numFmtId="179" fontId="24" fillId="24" borderId="164" xfId="62" applyNumberFormat="1" applyFont="1" applyFill="1" applyBorder="1" applyAlignment="1">
      <alignment horizontal="right" vertical="center"/>
      <protection/>
    </xf>
    <xf numFmtId="0" fontId="24" fillId="0" borderId="53" xfId="62" applyNumberFormat="1" applyFont="1" applyBorder="1" applyAlignment="1">
      <alignment horizontal="center" vertical="center" shrinkToFit="1"/>
      <protection/>
    </xf>
    <xf numFmtId="3" fontId="24" fillId="0" borderId="126" xfId="62" applyNumberFormat="1" applyFont="1" applyBorder="1" applyAlignment="1">
      <alignment horizontal="right" vertical="center"/>
      <protection/>
    </xf>
    <xf numFmtId="3" fontId="24" fillId="0" borderId="127" xfId="62" applyNumberFormat="1" applyFont="1" applyBorder="1" applyAlignment="1">
      <alignment horizontal="right" vertical="center"/>
      <protection/>
    </xf>
    <xf numFmtId="181" fontId="24" fillId="24" borderId="127" xfId="62" applyNumberFormat="1" applyFont="1" applyFill="1" applyBorder="1" applyAlignment="1">
      <alignment horizontal="right" vertical="center"/>
      <protection/>
    </xf>
    <xf numFmtId="3" fontId="24" fillId="0" borderId="114" xfId="62" applyNumberFormat="1" applyFont="1" applyFill="1" applyBorder="1" applyAlignment="1">
      <alignment horizontal="right" vertical="center"/>
      <protection/>
    </xf>
    <xf numFmtId="0" fontId="24" fillId="25" borderId="302" xfId="62" applyNumberFormat="1" applyFont="1" applyFill="1" applyBorder="1" applyAlignment="1">
      <alignment horizontal="center" vertical="center" shrinkToFit="1"/>
      <protection/>
    </xf>
    <xf numFmtId="0" fontId="24" fillId="25" borderId="301" xfId="62" applyNumberFormat="1" applyFont="1" applyFill="1" applyBorder="1" applyAlignment="1">
      <alignment horizontal="center" vertical="center" shrinkToFit="1"/>
      <protection/>
    </xf>
    <xf numFmtId="0" fontId="24" fillId="25" borderId="305" xfId="62" applyNumberFormat="1" applyFont="1" applyFill="1" applyBorder="1" applyAlignment="1">
      <alignment horizontal="center" vertical="center"/>
      <protection/>
    </xf>
    <xf numFmtId="0" fontId="24" fillId="25" borderId="54" xfId="62" applyNumberFormat="1" applyFont="1" applyFill="1" applyBorder="1" applyAlignment="1">
      <alignment horizontal="center" vertical="center" shrinkToFit="1"/>
      <protection/>
    </xf>
    <xf numFmtId="179" fontId="24" fillId="24" borderId="89" xfId="62" applyNumberFormat="1" applyFont="1" applyFill="1" applyBorder="1" applyAlignment="1">
      <alignment horizontal="right" vertical="center"/>
      <protection/>
    </xf>
    <xf numFmtId="179" fontId="24" fillId="24" borderId="306" xfId="62" applyNumberFormat="1" applyFont="1" applyFill="1" applyBorder="1" applyAlignment="1">
      <alignment horizontal="right" vertical="center"/>
      <protection/>
    </xf>
    <xf numFmtId="3" fontId="24" fillId="0" borderId="78" xfId="62" applyNumberFormat="1" applyFont="1" applyFill="1" applyBorder="1" applyAlignment="1">
      <alignment horizontal="right" vertical="center"/>
      <protection/>
    </xf>
    <xf numFmtId="3" fontId="24" fillId="0" borderId="80" xfId="62" applyNumberFormat="1" applyFont="1" applyBorder="1" applyAlignment="1">
      <alignment horizontal="right" vertical="center"/>
      <protection/>
    </xf>
    <xf numFmtId="0" fontId="24" fillId="25" borderId="105" xfId="62" applyNumberFormat="1" applyFont="1" applyFill="1" applyBorder="1" applyAlignment="1">
      <alignment horizontal="center" vertical="center"/>
      <protection/>
    </xf>
    <xf numFmtId="0" fontId="24" fillId="25" borderId="23" xfId="62" applyNumberFormat="1" applyFont="1" applyFill="1" applyBorder="1" applyAlignment="1">
      <alignment horizontal="center" vertical="center"/>
      <protection/>
    </xf>
    <xf numFmtId="0" fontId="24" fillId="0" borderId="304" xfId="62" applyNumberFormat="1" applyFont="1" applyBorder="1" applyAlignment="1">
      <alignment horizontal="center" vertical="center" shrinkToFit="1"/>
      <protection/>
    </xf>
    <xf numFmtId="0" fontId="24" fillId="0" borderId="123" xfId="62" applyNumberFormat="1" applyFont="1" applyBorder="1" applyAlignment="1">
      <alignment horizontal="center" vertical="center"/>
      <protection/>
    </xf>
    <xf numFmtId="179" fontId="24" fillId="24" borderId="307" xfId="62" applyNumberFormat="1" applyFont="1" applyFill="1" applyBorder="1" applyAlignment="1" applyProtection="1">
      <alignment horizontal="right" vertical="center"/>
      <protection locked="0"/>
    </xf>
    <xf numFmtId="0" fontId="24" fillId="25" borderId="0" xfId="62" applyNumberFormat="1" applyFont="1" applyFill="1" applyBorder="1" applyAlignment="1">
      <alignment horizontal="center" vertical="center"/>
      <protection/>
    </xf>
    <xf numFmtId="0" fontId="24" fillId="25" borderId="13" xfId="62" applyNumberFormat="1" applyFont="1" applyFill="1" applyBorder="1" applyAlignment="1">
      <alignment horizontal="center" vertical="center" shrinkToFit="1"/>
      <protection/>
    </xf>
    <xf numFmtId="179" fontId="45" fillId="24" borderId="55" xfId="62" applyNumberFormat="1" applyFont="1" applyFill="1" applyBorder="1" applyAlignment="1" applyProtection="1">
      <alignment horizontal="right" vertical="center"/>
      <protection locked="0"/>
    </xf>
    <xf numFmtId="0" fontId="24" fillId="25" borderId="49" xfId="62" applyNumberFormat="1" applyFont="1" applyFill="1" applyBorder="1" applyAlignment="1">
      <alignment horizontal="center" vertical="center"/>
      <protection/>
    </xf>
    <xf numFmtId="0" fontId="24" fillId="0" borderId="13" xfId="62" applyNumberFormat="1" applyFont="1" applyBorder="1" applyAlignment="1">
      <alignment horizontal="center" vertical="center" shrinkToFit="1"/>
      <protection/>
    </xf>
    <xf numFmtId="0" fontId="24" fillId="0" borderId="55" xfId="62" applyNumberFormat="1" applyFont="1" applyBorder="1" applyAlignment="1">
      <alignment horizontal="center" vertical="center"/>
      <protection/>
    </xf>
    <xf numFmtId="0" fontId="24" fillId="25" borderId="184" xfId="62" applyNumberFormat="1" applyFont="1" applyFill="1" applyBorder="1" applyAlignment="1">
      <alignment horizontal="center" vertical="center"/>
      <protection/>
    </xf>
    <xf numFmtId="0" fontId="24" fillId="25" borderId="308" xfId="62" applyNumberFormat="1" applyFont="1" applyFill="1" applyBorder="1" applyAlignment="1">
      <alignment horizontal="center" vertical="center"/>
      <protection/>
    </xf>
    <xf numFmtId="3" fontId="24" fillId="24" borderId="11" xfId="62" applyNumberFormat="1" applyFont="1" applyFill="1" applyBorder="1" applyAlignment="1">
      <alignment horizontal="right" vertical="center"/>
      <protection/>
    </xf>
    <xf numFmtId="3" fontId="24" fillId="0" borderId="11" xfId="62" applyNumberFormat="1" applyFont="1" applyFill="1" applyBorder="1" applyAlignment="1">
      <alignment horizontal="right" vertical="center"/>
      <protection/>
    </xf>
    <xf numFmtId="2" fontId="24" fillId="24" borderId="11" xfId="62" applyNumberFormat="1" applyFont="1" applyFill="1" applyBorder="1" applyAlignment="1">
      <alignment horizontal="right" vertical="center"/>
      <protection/>
    </xf>
    <xf numFmtId="0" fontId="24" fillId="25" borderId="309" xfId="62" applyNumberFormat="1" applyFont="1" applyFill="1" applyBorder="1" applyAlignment="1">
      <alignment horizontal="center" vertical="center"/>
      <protection/>
    </xf>
    <xf numFmtId="0" fontId="24" fillId="25" borderId="17" xfId="62" applyNumberFormat="1" applyFont="1" applyFill="1" applyBorder="1" applyAlignment="1">
      <alignment horizontal="center" vertical="center" shrinkToFit="1"/>
      <protection/>
    </xf>
    <xf numFmtId="0" fontId="24" fillId="25" borderId="310" xfId="62" applyNumberFormat="1" applyFont="1" applyFill="1" applyBorder="1" applyAlignment="1">
      <alignment horizontal="center" vertical="center"/>
      <protection/>
    </xf>
    <xf numFmtId="3" fontId="24" fillId="25" borderId="78" xfId="62" applyNumberFormat="1" applyFont="1" applyFill="1" applyBorder="1" applyAlignment="1">
      <alignment horizontal="right" vertical="center"/>
      <protection/>
    </xf>
    <xf numFmtId="3" fontId="24" fillId="25" borderId="76" xfId="62" applyNumberFormat="1" applyFont="1" applyFill="1" applyBorder="1" applyAlignment="1">
      <alignment horizontal="right" vertical="center"/>
      <protection/>
    </xf>
    <xf numFmtId="3" fontId="24" fillId="25" borderId="136" xfId="62" applyNumberFormat="1" applyFont="1" applyFill="1" applyBorder="1" applyAlignment="1" applyProtection="1">
      <alignment horizontal="right" vertical="center"/>
      <protection locked="0"/>
    </xf>
    <xf numFmtId="3" fontId="24" fillId="24" borderId="136" xfId="62" applyNumberFormat="1" applyFont="1" applyFill="1" applyBorder="1" applyAlignment="1" applyProtection="1">
      <alignment horizontal="right" vertical="center"/>
      <protection locked="0"/>
    </xf>
    <xf numFmtId="3" fontId="24" fillId="25" borderId="134" xfId="62" applyNumberFormat="1" applyFont="1" applyFill="1" applyBorder="1" applyAlignment="1">
      <alignment horizontal="right" vertical="center"/>
      <protection/>
    </xf>
    <xf numFmtId="179" fontId="24" fillId="24" borderId="136" xfId="62" applyNumberFormat="1" applyFont="1" applyFill="1" applyBorder="1" applyAlignment="1" applyProtection="1">
      <alignment horizontal="right" vertical="center"/>
      <protection locked="0"/>
    </xf>
    <xf numFmtId="179" fontId="24" fillId="24" borderId="134" xfId="62" applyNumberFormat="1" applyFont="1" applyFill="1" applyBorder="1" applyAlignment="1">
      <alignment horizontal="right" vertical="center"/>
      <protection/>
    </xf>
    <xf numFmtId="179" fontId="24" fillId="24" borderId="311" xfId="62" applyNumberFormat="1" applyFont="1" applyFill="1" applyBorder="1" applyAlignment="1">
      <alignment horizontal="right" vertical="center"/>
      <protection/>
    </xf>
    <xf numFmtId="0" fontId="24" fillId="0" borderId="84" xfId="62" applyNumberFormat="1" applyFont="1" applyBorder="1" applyAlignment="1">
      <alignment horizontal="center" vertical="center"/>
      <protection/>
    </xf>
    <xf numFmtId="3" fontId="24" fillId="0" borderId="156" xfId="62" applyNumberFormat="1" applyFont="1" applyBorder="1" applyAlignment="1">
      <alignment horizontal="right" vertical="center"/>
      <protection/>
    </xf>
    <xf numFmtId="2" fontId="24" fillId="24" borderId="243" xfId="62" applyNumberFormat="1" applyFont="1" applyFill="1" applyBorder="1" applyAlignment="1">
      <alignment horizontal="right" vertical="center"/>
      <protection/>
    </xf>
    <xf numFmtId="3" fontId="24" fillId="0" borderId="243" xfId="62" applyNumberFormat="1" applyFont="1" applyBorder="1" applyAlignment="1" applyProtection="1">
      <alignment horizontal="right" vertical="center"/>
      <protection locked="0"/>
    </xf>
    <xf numFmtId="3" fontId="24" fillId="0" borderId="243" xfId="62" applyNumberFormat="1" applyFont="1" applyFill="1" applyBorder="1" applyAlignment="1" applyProtection="1">
      <alignment horizontal="right" vertical="center"/>
      <protection locked="0"/>
    </xf>
    <xf numFmtId="3" fontId="24" fillId="0" borderId="0" xfId="62" applyNumberFormat="1" applyFont="1" applyFill="1" applyBorder="1" applyAlignment="1" applyProtection="1">
      <alignment horizontal="right" vertical="center"/>
      <protection locked="0"/>
    </xf>
    <xf numFmtId="3" fontId="24" fillId="0" borderId="312" xfId="62" applyNumberFormat="1" applyFont="1" applyBorder="1" applyAlignment="1">
      <alignment horizontal="right" vertical="center"/>
      <protection/>
    </xf>
    <xf numFmtId="3" fontId="24" fillId="0" borderId="243" xfId="62" applyNumberFormat="1" applyFont="1" applyBorder="1" applyAlignment="1">
      <alignment horizontal="right" vertical="center"/>
      <protection/>
    </xf>
    <xf numFmtId="179" fontId="24" fillId="24" borderId="0" xfId="62" applyNumberFormat="1" applyFont="1" applyFill="1" applyBorder="1" applyAlignment="1" applyProtection="1">
      <alignment horizontal="right" vertical="center"/>
      <protection locked="0"/>
    </xf>
    <xf numFmtId="179" fontId="24" fillId="24" borderId="312" xfId="62" applyNumberFormat="1" applyFont="1" applyFill="1" applyBorder="1" applyAlignment="1" applyProtection="1">
      <alignment horizontal="right" vertical="center"/>
      <protection locked="0"/>
    </xf>
    <xf numFmtId="179" fontId="24" fillId="24" borderId="0" xfId="62" applyNumberFormat="1" applyFont="1" applyFill="1" applyBorder="1" applyAlignment="1">
      <alignment horizontal="right" vertical="center"/>
      <protection/>
    </xf>
    <xf numFmtId="179" fontId="24" fillId="24" borderId="312" xfId="62" applyNumberFormat="1" applyFont="1" applyFill="1" applyBorder="1" applyAlignment="1">
      <alignment horizontal="right" vertical="center"/>
      <protection/>
    </xf>
    <xf numFmtId="179" fontId="24" fillId="24" borderId="285" xfId="62" applyNumberFormat="1" applyFont="1" applyFill="1" applyBorder="1" applyAlignment="1">
      <alignment horizontal="right" vertical="center"/>
      <protection/>
    </xf>
    <xf numFmtId="2" fontId="24" fillId="24" borderId="203" xfId="62" applyNumberFormat="1" applyFont="1" applyFill="1" applyBorder="1" applyAlignment="1">
      <alignment horizontal="right" vertical="center"/>
      <protection/>
    </xf>
    <xf numFmtId="3" fontId="24" fillId="25" borderId="313" xfId="62" applyNumberFormat="1" applyFont="1" applyFill="1" applyBorder="1" applyAlignment="1" applyProtection="1">
      <alignment horizontal="right" vertical="center"/>
      <protection locked="0"/>
    </xf>
    <xf numFmtId="3" fontId="24" fillId="25" borderId="203" xfId="62" applyNumberFormat="1" applyFont="1" applyFill="1" applyBorder="1" applyAlignment="1" applyProtection="1">
      <alignment horizontal="right" vertical="center"/>
      <protection locked="0"/>
    </xf>
    <xf numFmtId="3" fontId="24" fillId="24" borderId="203" xfId="62" applyNumberFormat="1" applyFont="1" applyFill="1" applyBorder="1" applyAlignment="1" applyProtection="1">
      <alignment horizontal="right" vertical="center"/>
      <protection locked="0"/>
    </xf>
    <xf numFmtId="3" fontId="24" fillId="25" borderId="203" xfId="62" applyNumberFormat="1" applyFont="1" applyFill="1" applyBorder="1" applyAlignment="1">
      <alignment horizontal="right" vertical="center"/>
      <protection/>
    </xf>
    <xf numFmtId="179" fontId="24" fillId="24" borderId="203" xfId="62" applyNumberFormat="1" applyFont="1" applyFill="1" applyBorder="1" applyAlignment="1" applyProtection="1">
      <alignment horizontal="right" vertical="center"/>
      <protection locked="0"/>
    </xf>
    <xf numFmtId="179" fontId="24" fillId="24" borderId="203" xfId="62" applyNumberFormat="1" applyFont="1" applyFill="1" applyBorder="1" applyAlignment="1">
      <alignment horizontal="right" vertical="center"/>
      <protection/>
    </xf>
    <xf numFmtId="179" fontId="24" fillId="24" borderId="314" xfId="62" applyNumberFormat="1" applyFont="1" applyFill="1" applyBorder="1" applyAlignment="1">
      <alignment horizontal="right" vertical="center"/>
      <protection/>
    </xf>
    <xf numFmtId="3" fontId="24" fillId="0" borderId="203" xfId="62" applyNumberFormat="1" applyFont="1" applyBorder="1" applyAlignment="1" applyProtection="1">
      <alignment horizontal="right" vertical="center"/>
      <protection locked="0"/>
    </xf>
    <xf numFmtId="3" fontId="24" fillId="0" borderId="203" xfId="62" applyNumberFormat="1" applyFont="1" applyFill="1" applyBorder="1" applyAlignment="1" applyProtection="1">
      <alignment horizontal="right" vertical="center"/>
      <protection locked="0"/>
    </xf>
    <xf numFmtId="3" fontId="24" fillId="0" borderId="203" xfId="62" applyNumberFormat="1" applyFont="1" applyBorder="1" applyAlignment="1">
      <alignment horizontal="right" vertical="center"/>
      <protection/>
    </xf>
    <xf numFmtId="3" fontId="24" fillId="0" borderId="125" xfId="62" applyNumberFormat="1" applyFont="1" applyBorder="1" applyAlignment="1">
      <alignment horizontal="right" vertical="center"/>
      <protection/>
    </xf>
    <xf numFmtId="3" fontId="24" fillId="0" borderId="46" xfId="62" applyNumberFormat="1" applyFont="1" applyBorder="1" applyAlignment="1" applyProtection="1">
      <alignment horizontal="right" vertical="center"/>
      <protection locked="0"/>
    </xf>
    <xf numFmtId="3" fontId="24" fillId="0" borderId="96" xfId="62" applyNumberFormat="1" applyFont="1" applyFill="1" applyBorder="1" applyAlignment="1" applyProtection="1">
      <alignment horizontal="right" vertical="center"/>
      <protection locked="0"/>
    </xf>
    <xf numFmtId="3" fontId="24" fillId="24" borderId="240" xfId="62" applyNumberFormat="1" applyFont="1" applyFill="1" applyBorder="1" applyAlignment="1" applyProtection="1">
      <alignment horizontal="right" vertical="center"/>
      <protection locked="0"/>
    </xf>
    <xf numFmtId="179" fontId="24" fillId="24" borderId="46" xfId="62" applyNumberFormat="1" applyFont="1" applyFill="1" applyBorder="1" applyAlignment="1" applyProtection="1">
      <alignment horizontal="right" vertical="center"/>
      <protection locked="0"/>
    </xf>
    <xf numFmtId="179" fontId="24" fillId="24" borderId="96" xfId="62" applyNumberFormat="1" applyFont="1" applyFill="1" applyBorder="1" applyAlignment="1" applyProtection="1">
      <alignment horizontal="right" vertical="center"/>
      <protection locked="0"/>
    </xf>
    <xf numFmtId="0" fontId="24" fillId="0" borderId="27" xfId="62" applyNumberFormat="1" applyFont="1" applyFill="1" applyBorder="1" applyAlignment="1">
      <alignment horizontal="center" vertical="center" shrinkToFit="1"/>
      <protection/>
    </xf>
    <xf numFmtId="0" fontId="24" fillId="0" borderId="97" xfId="62" applyNumberFormat="1" applyFont="1" applyFill="1" applyBorder="1" applyAlignment="1">
      <alignment horizontal="center" vertical="center"/>
      <protection/>
    </xf>
    <xf numFmtId="3" fontId="24" fillId="0" borderId="99" xfId="62" applyNumberFormat="1" applyFont="1" applyFill="1" applyBorder="1" applyAlignment="1">
      <alignment horizontal="right" vertical="center"/>
      <protection/>
    </xf>
    <xf numFmtId="3" fontId="24" fillId="0" borderId="96" xfId="62" applyNumberFormat="1" applyFont="1" applyFill="1" applyBorder="1" applyAlignment="1">
      <alignment horizontal="right" vertical="center"/>
      <protection/>
    </xf>
    <xf numFmtId="3" fontId="24" fillId="24" borderId="96" xfId="62" applyNumberFormat="1" applyFont="1" applyFill="1" applyBorder="1" applyAlignment="1">
      <alignment horizontal="right" vertical="center"/>
      <protection/>
    </xf>
    <xf numFmtId="3" fontId="24" fillId="24" borderId="46" xfId="62" applyNumberFormat="1" applyFont="1" applyFill="1" applyBorder="1" applyAlignment="1" applyProtection="1">
      <alignment horizontal="right" vertical="center"/>
      <protection locked="0"/>
    </xf>
    <xf numFmtId="3" fontId="24" fillId="0" borderId="46" xfId="62" applyNumberFormat="1" applyFont="1" applyFill="1" applyBorder="1" applyAlignment="1" applyProtection="1">
      <alignment horizontal="right" vertical="center"/>
      <protection locked="0"/>
    </xf>
    <xf numFmtId="0" fontId="24" fillId="25" borderId="82" xfId="62" applyNumberFormat="1" applyFont="1" applyFill="1" applyBorder="1" applyAlignment="1">
      <alignment horizontal="center" vertical="center"/>
      <protection/>
    </xf>
    <xf numFmtId="0" fontId="24" fillId="0" borderId="32" xfId="62" applyNumberFormat="1" applyFont="1" applyFill="1" applyBorder="1" applyAlignment="1">
      <alignment horizontal="center" vertical="center" shrinkToFit="1"/>
      <protection/>
    </xf>
    <xf numFmtId="0" fontId="24" fillId="0" borderId="315" xfId="62" applyNumberFormat="1" applyFont="1" applyFill="1" applyBorder="1" applyAlignment="1">
      <alignment horizontal="center" vertical="center"/>
      <protection/>
    </xf>
    <xf numFmtId="3" fontId="24" fillId="0" borderId="103" xfId="62" applyNumberFormat="1" applyFont="1" applyFill="1" applyBorder="1" applyAlignment="1">
      <alignment horizontal="right" vertical="center"/>
      <protection/>
    </xf>
    <xf numFmtId="3" fontId="24" fillId="0" borderId="104" xfId="62" applyNumberFormat="1" applyFont="1" applyFill="1" applyBorder="1" applyAlignment="1">
      <alignment horizontal="right" vertical="center"/>
      <protection/>
    </xf>
    <xf numFmtId="181" fontId="24" fillId="24" borderId="100" xfId="62" applyNumberFormat="1" applyFont="1" applyFill="1" applyBorder="1" applyAlignment="1">
      <alignment horizontal="right" vertical="center"/>
      <protection/>
    </xf>
    <xf numFmtId="3" fontId="24" fillId="24" borderId="104" xfId="62" applyNumberFormat="1" applyFont="1" applyFill="1" applyBorder="1" applyAlignment="1">
      <alignment horizontal="right" vertical="center"/>
      <protection/>
    </xf>
    <xf numFmtId="3" fontId="24" fillId="0" borderId="100" xfId="62" applyNumberFormat="1" applyFont="1" applyFill="1" applyBorder="1" applyAlignment="1">
      <alignment horizontal="right" vertical="center"/>
      <protection/>
    </xf>
    <xf numFmtId="2" fontId="24" fillId="24" borderId="100" xfId="62" applyNumberFormat="1" applyFont="1" applyFill="1" applyBorder="1" applyAlignment="1">
      <alignment horizontal="right" vertical="center"/>
      <protection/>
    </xf>
    <xf numFmtId="3" fontId="24" fillId="24" borderId="100" xfId="62" applyNumberFormat="1" applyFont="1" applyFill="1" applyBorder="1" applyAlignment="1" applyProtection="1">
      <alignment horizontal="right" vertical="center"/>
      <protection locked="0"/>
    </xf>
    <xf numFmtId="3" fontId="24" fillId="0" borderId="100" xfId="62" applyNumberFormat="1" applyFont="1" applyBorder="1" applyAlignment="1" applyProtection="1">
      <alignment horizontal="right" vertical="center"/>
      <protection locked="0"/>
    </xf>
    <xf numFmtId="3" fontId="24" fillId="0" borderId="100" xfId="62" applyNumberFormat="1" applyFont="1" applyFill="1" applyBorder="1" applyAlignment="1" applyProtection="1">
      <alignment horizontal="right" vertical="center"/>
      <protection locked="0"/>
    </xf>
    <xf numFmtId="3" fontId="24" fillId="0" borderId="100" xfId="62" applyNumberFormat="1" applyFont="1" applyBorder="1" applyAlignment="1">
      <alignment horizontal="right" vertical="center"/>
      <protection/>
    </xf>
    <xf numFmtId="179" fontId="24" fillId="24" borderId="100" xfId="62" applyNumberFormat="1" applyFont="1" applyFill="1" applyBorder="1" applyAlignment="1" applyProtection="1">
      <alignment horizontal="right" vertical="center"/>
      <protection locked="0"/>
    </xf>
    <xf numFmtId="179" fontId="24" fillId="24" borderId="100" xfId="62" applyNumberFormat="1" applyFont="1" applyFill="1" applyBorder="1" applyAlignment="1">
      <alignment horizontal="right" vertical="center"/>
      <protection/>
    </xf>
    <xf numFmtId="179" fontId="24" fillId="24" borderId="316" xfId="62" applyNumberFormat="1" applyFont="1" applyFill="1" applyBorder="1" applyAlignment="1">
      <alignment horizontal="right" vertical="center"/>
      <protection/>
    </xf>
    <xf numFmtId="0" fontId="24" fillId="0" borderId="99" xfId="62" applyFont="1" applyBorder="1" applyAlignment="1">
      <alignment vertical="center"/>
      <protection/>
    </xf>
    <xf numFmtId="3" fontId="24" fillId="0" borderId="96" xfId="62" applyNumberFormat="1" applyFont="1" applyBorder="1" applyAlignment="1">
      <alignment horizontal="right" vertical="center"/>
      <protection/>
    </xf>
    <xf numFmtId="3" fontId="24" fillId="24" borderId="317" xfId="62" applyNumberFormat="1" applyFont="1" applyFill="1" applyBorder="1" applyAlignment="1">
      <alignment horizontal="right" vertical="center"/>
      <protection/>
    </xf>
    <xf numFmtId="2" fontId="24" fillId="24" borderId="96" xfId="62" applyNumberFormat="1" applyFont="1" applyFill="1" applyBorder="1" applyAlignment="1">
      <alignment horizontal="right" vertical="center"/>
      <protection/>
    </xf>
    <xf numFmtId="3" fontId="24" fillId="24" borderId="195" xfId="62" applyNumberFormat="1" applyFont="1" applyFill="1" applyBorder="1" applyAlignment="1" applyProtection="1">
      <alignment horizontal="right" vertical="center"/>
      <protection locked="0"/>
    </xf>
    <xf numFmtId="179" fontId="24" fillId="24" borderId="96" xfId="62" applyNumberFormat="1" applyFont="1" applyFill="1" applyBorder="1" applyAlignment="1">
      <alignment horizontal="right" vertical="center"/>
      <protection/>
    </xf>
    <xf numFmtId="3" fontId="24" fillId="24" borderId="208" xfId="62" applyNumberFormat="1" applyFont="1" applyFill="1" applyBorder="1" applyAlignment="1">
      <alignment horizontal="center" vertical="center"/>
      <protection/>
    </xf>
    <xf numFmtId="0" fontId="24" fillId="0" borderId="208" xfId="62" applyNumberFormat="1" applyFont="1" applyBorder="1" applyAlignment="1">
      <alignment horizontal="center" vertical="center"/>
      <protection/>
    </xf>
    <xf numFmtId="0" fontId="24" fillId="0" borderId="99" xfId="62" applyNumberFormat="1" applyFont="1" applyBorder="1" applyAlignment="1">
      <alignment horizontal="center" vertical="center"/>
      <protection/>
    </xf>
    <xf numFmtId="0" fontId="24" fillId="0" borderId="269" xfId="62" applyNumberFormat="1" applyFont="1" applyBorder="1" applyAlignment="1">
      <alignment horizontal="center" vertical="center"/>
      <protection/>
    </xf>
    <xf numFmtId="3" fontId="24" fillId="24" borderId="46" xfId="62" applyNumberFormat="1" applyFont="1" applyFill="1" applyBorder="1" applyAlignment="1">
      <alignment horizontal="center" vertical="center"/>
      <protection/>
    </xf>
    <xf numFmtId="0" fontId="24" fillId="0" borderId="46" xfId="62" applyNumberFormat="1" applyFont="1" applyBorder="1" applyAlignment="1">
      <alignment horizontal="center" vertical="center"/>
      <protection/>
    </xf>
    <xf numFmtId="0" fontId="24" fillId="0" borderId="318" xfId="62" applyNumberFormat="1" applyFont="1" applyFill="1" applyBorder="1" applyAlignment="1">
      <alignment horizontal="center" vertical="center"/>
      <protection/>
    </xf>
    <xf numFmtId="3" fontId="24" fillId="0" borderId="85" xfId="62" applyNumberFormat="1" applyFont="1" applyFill="1" applyBorder="1" applyAlignment="1" applyProtection="1">
      <alignment horizontal="right" vertical="center"/>
      <protection/>
    </xf>
    <xf numFmtId="3" fontId="24" fillId="0" borderId="35" xfId="62" applyNumberFormat="1" applyFont="1" applyFill="1" applyBorder="1" applyAlignment="1">
      <alignment horizontal="right" vertical="center"/>
      <protection/>
    </xf>
    <xf numFmtId="3" fontId="24" fillId="0" borderId="44" xfId="62" applyNumberFormat="1" applyFont="1" applyFill="1" applyBorder="1" applyAlignment="1" applyProtection="1">
      <alignment horizontal="right" vertical="center"/>
      <protection/>
    </xf>
    <xf numFmtId="3" fontId="24" fillId="0" borderId="76" xfId="62" applyNumberFormat="1" applyFont="1" applyFill="1" applyBorder="1" applyAlignment="1" applyProtection="1">
      <alignment horizontal="right" vertical="center"/>
      <protection/>
    </xf>
    <xf numFmtId="3" fontId="24" fillId="0" borderId="185" xfId="62" applyNumberFormat="1" applyFont="1" applyFill="1" applyBorder="1" applyAlignment="1">
      <alignment horizontal="right" vertical="center"/>
      <protection/>
    </xf>
    <xf numFmtId="3" fontId="24" fillId="0" borderId="57" xfId="62" applyNumberFormat="1" applyFont="1" applyFill="1" applyBorder="1" applyAlignment="1">
      <alignment horizontal="right" vertical="center"/>
      <protection/>
    </xf>
    <xf numFmtId="3" fontId="24" fillId="0" borderId="56" xfId="62" applyNumberFormat="1" applyFont="1" applyFill="1" applyBorder="1" applyAlignment="1">
      <alignment horizontal="right" vertical="center"/>
      <protection/>
    </xf>
    <xf numFmtId="3" fontId="24" fillId="0" borderId="195" xfId="62" applyNumberFormat="1" applyFont="1" applyFill="1" applyBorder="1" applyAlignment="1">
      <alignment horizontal="right" vertical="center"/>
      <protection/>
    </xf>
    <xf numFmtId="3" fontId="23" fillId="24" borderId="142" xfId="0" applyNumberFormat="1" applyFont="1" applyFill="1" applyBorder="1" applyAlignment="1">
      <alignment horizontal="center" vertical="center"/>
    </xf>
    <xf numFmtId="0" fontId="23" fillId="0" borderId="180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3" fontId="23" fillId="24" borderId="180" xfId="0" applyNumberFormat="1" applyFont="1" applyFill="1" applyBorder="1" applyAlignment="1">
      <alignment horizontal="center" vertical="center"/>
    </xf>
    <xf numFmtId="0" fontId="23" fillId="24" borderId="180" xfId="0" applyNumberFormat="1" applyFont="1" applyFill="1" applyBorder="1" applyAlignment="1">
      <alignment horizontal="center" vertical="center"/>
    </xf>
    <xf numFmtId="0" fontId="23" fillId="24" borderId="247" xfId="0" applyNumberFormat="1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3" fillId="24" borderId="25" xfId="0" applyNumberFormat="1" applyFont="1" applyFill="1" applyBorder="1" applyAlignment="1">
      <alignment horizontal="center" vertical="center"/>
    </xf>
    <xf numFmtId="0" fontId="24" fillId="24" borderId="153" xfId="62" applyNumberFormat="1" applyFont="1" applyFill="1" applyBorder="1" applyAlignment="1">
      <alignment horizontal="center" vertical="center" wrapText="1"/>
      <protection/>
    </xf>
    <xf numFmtId="0" fontId="24" fillId="0" borderId="180" xfId="62" applyNumberFormat="1" applyFont="1" applyFill="1" applyBorder="1" applyAlignment="1">
      <alignment horizontal="center" vertical="center" wrapText="1"/>
      <protection/>
    </xf>
    <xf numFmtId="1" fontId="24" fillId="24" borderId="319" xfId="63" applyNumberFormat="1" applyFont="1" applyFill="1" applyBorder="1" applyAlignment="1" applyProtection="1">
      <alignment horizontal="center" vertical="center" wrapText="1"/>
      <protection/>
    </xf>
    <xf numFmtId="177" fontId="38" fillId="24" borderId="64" xfId="63" applyNumberFormat="1" applyFont="1" applyFill="1" applyBorder="1" applyAlignment="1" applyProtection="1">
      <alignment horizontal="right" vertical="center"/>
      <protection locked="0"/>
    </xf>
    <xf numFmtId="180" fontId="38" fillId="24" borderId="64" xfId="63" applyNumberFormat="1" applyFont="1" applyFill="1" applyBorder="1" applyAlignment="1" applyProtection="1">
      <alignment vertical="center"/>
      <protection/>
    </xf>
    <xf numFmtId="177" fontId="38" fillId="24" borderId="320" xfId="63" applyNumberFormat="1" applyFont="1" applyFill="1" applyBorder="1" applyAlignment="1" applyProtection="1">
      <alignment horizontal="right" vertical="center"/>
      <protection locked="0"/>
    </xf>
    <xf numFmtId="180" fontId="38" fillId="24" borderId="64" xfId="63" applyNumberFormat="1" applyFont="1" applyFill="1" applyBorder="1" applyAlignment="1" applyProtection="1">
      <alignment horizontal="right" vertical="center"/>
      <protection locked="0"/>
    </xf>
    <xf numFmtId="180" fontId="38" fillId="24" borderId="64" xfId="63" applyNumberFormat="1" applyFont="1" applyFill="1" applyBorder="1" applyAlignment="1" applyProtection="1">
      <alignment horizontal="right" vertical="center"/>
      <protection/>
    </xf>
    <xf numFmtId="177" fontId="38" fillId="24" borderId="213" xfId="63" applyNumberFormat="1" applyFont="1" applyFill="1" applyBorder="1" applyAlignment="1" applyProtection="1">
      <alignment horizontal="right" vertical="center"/>
      <protection locked="0"/>
    </xf>
    <xf numFmtId="180" fontId="38" fillId="24" borderId="213" xfId="63" applyNumberFormat="1" applyFont="1" applyFill="1" applyBorder="1" applyAlignment="1" applyProtection="1">
      <alignment horizontal="right" vertical="center"/>
      <protection locked="0"/>
    </xf>
    <xf numFmtId="177" fontId="38" fillId="24" borderId="213" xfId="63" applyNumberFormat="1" applyFont="1" applyFill="1" applyBorder="1" applyAlignment="1" applyProtection="1">
      <alignment horizontal="center" vertical="center"/>
      <protection locked="0"/>
    </xf>
    <xf numFmtId="177" fontId="38" fillId="24" borderId="218" xfId="63" applyNumberFormat="1" applyFont="1" applyFill="1" applyBorder="1" applyAlignment="1" applyProtection="1">
      <alignment horizontal="center" vertical="center"/>
      <protection locked="0"/>
    </xf>
    <xf numFmtId="177" fontId="38" fillId="24" borderId="22" xfId="63" applyNumberFormat="1" applyFont="1" applyFill="1" applyBorder="1" applyAlignment="1" applyProtection="1">
      <alignment horizontal="right" vertical="center"/>
      <protection/>
    </xf>
    <xf numFmtId="177" fontId="38" fillId="24" borderId="225" xfId="63" applyNumberFormat="1" applyFont="1" applyFill="1" applyBorder="1" applyAlignment="1" applyProtection="1">
      <alignment horizontal="right" vertical="center"/>
      <protection locked="0"/>
    </xf>
    <xf numFmtId="177" fontId="38" fillId="24" borderId="297" xfId="63" applyNumberFormat="1" applyFont="1" applyFill="1" applyBorder="1" applyAlignment="1" applyProtection="1">
      <alignment horizontal="right" vertical="center"/>
      <protection locked="0"/>
    </xf>
    <xf numFmtId="180" fontId="38" fillId="24" borderId="297" xfId="63" applyNumberFormat="1" applyFont="1" applyFill="1" applyBorder="1" applyAlignment="1" applyProtection="1">
      <alignment horizontal="right" vertical="center"/>
      <protection locked="0"/>
    </xf>
    <xf numFmtId="180" fontId="38" fillId="24" borderId="225" xfId="63" applyNumberFormat="1" applyFont="1" applyFill="1" applyBorder="1" applyAlignment="1" applyProtection="1">
      <alignment horizontal="right" vertical="center"/>
      <protection locked="0"/>
    </xf>
    <xf numFmtId="177" fontId="38" fillId="24" borderId="321" xfId="63" applyNumberFormat="1" applyFont="1" applyFill="1" applyBorder="1" applyAlignment="1" applyProtection="1">
      <alignment horizontal="right" vertical="center"/>
      <protection/>
    </xf>
    <xf numFmtId="180" fontId="38" fillId="24" borderId="26" xfId="63" applyNumberFormat="1" applyFont="1" applyFill="1" applyBorder="1" applyAlignment="1" applyProtection="1">
      <alignment horizontal="right" vertical="center"/>
      <protection/>
    </xf>
    <xf numFmtId="1" fontId="38" fillId="0" borderId="13" xfId="63" applyNumberFormat="1" applyFont="1" applyFill="1" applyBorder="1" applyAlignment="1" applyProtection="1">
      <alignment horizontal="center" vertical="center"/>
      <protection/>
    </xf>
    <xf numFmtId="1" fontId="38" fillId="0" borderId="17" xfId="63" applyNumberFormat="1" applyFont="1" applyFill="1" applyBorder="1" applyAlignment="1" applyProtection="1">
      <alignment horizontal="center" vertical="center"/>
      <protection/>
    </xf>
    <xf numFmtId="0" fontId="38" fillId="0" borderId="13" xfId="62" applyNumberFormat="1" applyFont="1" applyFill="1" applyBorder="1" applyAlignment="1" applyProtection="1">
      <alignment horizontal="center" vertical="center"/>
      <protection/>
    </xf>
    <xf numFmtId="0" fontId="38" fillId="0" borderId="17" xfId="62" applyNumberFormat="1" applyFont="1" applyFill="1" applyBorder="1" applyAlignment="1" applyProtection="1">
      <alignment horizontal="center" vertical="center"/>
      <protection/>
    </xf>
    <xf numFmtId="0" fontId="38" fillId="0" borderId="13" xfId="63" applyNumberFormat="1" applyFont="1" applyFill="1" applyBorder="1" applyAlignment="1">
      <alignment horizontal="center" vertical="center"/>
      <protection/>
    </xf>
    <xf numFmtId="0" fontId="38" fillId="0" borderId="51" xfId="63" applyNumberFormat="1" applyFont="1" applyFill="1" applyBorder="1" applyAlignment="1">
      <alignment horizontal="center" vertical="center"/>
      <protection/>
    </xf>
    <xf numFmtId="1" fontId="38" fillId="0" borderId="51" xfId="63" applyNumberFormat="1" applyFont="1" applyFill="1" applyBorder="1" applyAlignment="1" applyProtection="1">
      <alignment horizontal="center" vertical="center"/>
      <protection/>
    </xf>
    <xf numFmtId="0" fontId="38" fillId="0" borderId="70" xfId="62" applyNumberFormat="1" applyFont="1" applyFill="1" applyBorder="1" applyAlignment="1" applyProtection="1">
      <alignment horizontal="center" vertical="center"/>
      <protection/>
    </xf>
    <xf numFmtId="0" fontId="38" fillId="0" borderId="27" xfId="62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Alignment="1">
      <alignment/>
      <protection/>
    </xf>
    <xf numFmtId="0" fontId="23" fillId="0" borderId="99" xfId="62" applyNumberFormat="1" applyFont="1" applyBorder="1" applyAlignment="1" applyProtection="1">
      <alignment/>
      <protection/>
    </xf>
    <xf numFmtId="3" fontId="24" fillId="24" borderId="99" xfId="62" applyNumberFormat="1" applyFont="1" applyFill="1" applyBorder="1" applyAlignment="1">
      <alignment horizontal="center" vertical="center"/>
      <protection/>
    </xf>
    <xf numFmtId="0" fontId="24" fillId="24" borderId="297" xfId="62" applyNumberFormat="1" applyFont="1" applyFill="1" applyBorder="1" applyAlignment="1">
      <alignment horizontal="center" vertical="center"/>
      <protection/>
    </xf>
    <xf numFmtId="0" fontId="24" fillId="24" borderId="298" xfId="62" applyNumberFormat="1" applyFont="1" applyFill="1" applyBorder="1" applyAlignment="1">
      <alignment horizontal="center" vertical="center"/>
      <protection/>
    </xf>
    <xf numFmtId="0" fontId="24" fillId="24" borderId="26" xfId="62" applyNumberFormat="1" applyFont="1" applyFill="1" applyBorder="1" applyAlignment="1">
      <alignment horizontal="center" vertical="center"/>
      <protection/>
    </xf>
    <xf numFmtId="0" fontId="24" fillId="24" borderId="235" xfId="62" applyNumberFormat="1" applyFont="1" applyFill="1" applyBorder="1" applyAlignment="1">
      <alignment horizontal="center" vertical="center"/>
      <protection/>
    </xf>
    <xf numFmtId="0" fontId="24" fillId="24" borderId="151" xfId="62" applyNumberFormat="1" applyFont="1" applyFill="1" applyBorder="1" applyAlignment="1">
      <alignment horizontal="center" vertical="center"/>
      <protection/>
    </xf>
    <xf numFmtId="0" fontId="23" fillId="25" borderId="299" xfId="62" applyNumberFormat="1" applyFont="1" applyFill="1" applyBorder="1" applyAlignment="1">
      <alignment horizontal="center" vertical="center"/>
      <protection/>
    </xf>
    <xf numFmtId="0" fontId="23" fillId="25" borderId="24" xfId="62" applyNumberFormat="1" applyFont="1" applyFill="1" applyBorder="1" applyAlignment="1">
      <alignment horizontal="center" vertical="center"/>
      <protection/>
    </xf>
    <xf numFmtId="0" fontId="23" fillId="25" borderId="20" xfId="62" applyNumberFormat="1" applyFont="1" applyFill="1" applyBorder="1" applyAlignment="1">
      <alignment horizontal="center" vertical="center"/>
      <protection/>
    </xf>
    <xf numFmtId="0" fontId="23" fillId="25" borderId="178" xfId="62" applyFont="1" applyFill="1" applyBorder="1" applyAlignment="1">
      <alignment horizontal="center" vertical="center"/>
      <protection/>
    </xf>
    <xf numFmtId="0" fontId="23" fillId="25" borderId="69" xfId="62" applyNumberFormat="1" applyFont="1" applyFill="1" applyBorder="1" applyAlignment="1">
      <alignment horizontal="center" vertical="center"/>
      <protection/>
    </xf>
    <xf numFmtId="0" fontId="23" fillId="25" borderId="292" xfId="62" applyNumberFormat="1" applyFont="1" applyFill="1" applyBorder="1" applyAlignment="1">
      <alignment horizontal="center" vertical="center" shrinkToFit="1"/>
      <protection/>
    </xf>
    <xf numFmtId="0" fontId="23" fillId="25" borderId="92" xfId="62" applyNumberFormat="1" applyFont="1" applyFill="1" applyBorder="1" applyAlignment="1">
      <alignment horizontal="center" vertical="center" shrinkToFit="1"/>
      <protection/>
    </xf>
    <xf numFmtId="0" fontId="23" fillId="0" borderId="92" xfId="62" applyNumberFormat="1" applyFont="1" applyFill="1" applyBorder="1" applyAlignment="1">
      <alignment horizontal="center" vertical="center" shrinkToFit="1"/>
      <protection/>
    </xf>
    <xf numFmtId="0" fontId="23" fillId="25" borderId="81" xfId="62" applyNumberFormat="1" applyFont="1" applyFill="1" applyBorder="1" applyAlignment="1">
      <alignment horizontal="center" vertical="center" shrinkToFit="1"/>
      <protection/>
    </xf>
    <xf numFmtId="0" fontId="23" fillId="0" borderId="155" xfId="62" applyNumberFormat="1" applyFont="1" applyFill="1" applyBorder="1" applyAlignment="1" applyProtection="1">
      <alignment horizontal="center" vertical="center" shrinkToFit="1"/>
      <protection/>
    </xf>
    <xf numFmtId="0" fontId="23" fillId="0" borderId="23" xfId="62" applyNumberFormat="1" applyFont="1" applyFill="1" applyBorder="1" applyAlignment="1">
      <alignment horizontal="center" vertical="center" shrinkToFit="1"/>
      <protection/>
    </xf>
    <xf numFmtId="0" fontId="23" fillId="25" borderId="171" xfId="62" applyNumberFormat="1" applyFont="1" applyFill="1" applyBorder="1" applyAlignment="1">
      <alignment horizontal="center" vertical="center" shrinkToFit="1"/>
      <protection/>
    </xf>
    <xf numFmtId="0" fontId="23" fillId="0" borderId="16" xfId="62" applyNumberFormat="1" applyFont="1" applyFill="1" applyBorder="1" applyAlignment="1" applyProtection="1">
      <alignment horizontal="center" vertical="center" shrinkToFit="1"/>
      <protection/>
    </xf>
    <xf numFmtId="0" fontId="23" fillId="25" borderId="106" xfId="62" applyNumberFormat="1" applyFont="1" applyFill="1" applyBorder="1" applyAlignment="1">
      <alignment horizontal="center" vertical="center" shrinkToFit="1"/>
      <protection/>
    </xf>
    <xf numFmtId="0" fontId="23" fillId="25" borderId="20" xfId="62" applyNumberFormat="1" applyFont="1" applyFill="1" applyBorder="1" applyAlignment="1" applyProtection="1">
      <alignment horizontal="center" vertical="center" shrinkToFit="1"/>
      <protection/>
    </xf>
    <xf numFmtId="0" fontId="23" fillId="25" borderId="105" xfId="62" applyNumberFormat="1" applyFont="1" applyFill="1" applyBorder="1" applyAlignment="1">
      <alignment horizontal="center" vertical="center" shrinkToFit="1"/>
      <protection/>
    </xf>
    <xf numFmtId="0" fontId="23" fillId="25" borderId="83" xfId="62" applyNumberFormat="1" applyFont="1" applyFill="1" applyBorder="1" applyAlignment="1">
      <alignment horizontal="center" vertical="center" shrinkToFit="1"/>
      <protection/>
    </xf>
    <xf numFmtId="0" fontId="23" fillId="25" borderId="107" xfId="62" applyNumberFormat="1" applyFont="1" applyFill="1" applyBorder="1" applyAlignment="1">
      <alignment horizontal="center" vertical="center" shrinkToFit="1"/>
      <protection/>
    </xf>
    <xf numFmtId="0" fontId="23" fillId="25" borderId="42" xfId="62" applyNumberFormat="1" applyFont="1" applyFill="1" applyBorder="1" applyAlignment="1">
      <alignment horizontal="center" vertical="center" shrinkToFit="1"/>
      <protection/>
    </xf>
    <xf numFmtId="0" fontId="23" fillId="25" borderId="74" xfId="62" applyNumberFormat="1" applyFont="1" applyFill="1" applyBorder="1" applyAlignment="1">
      <alignment horizontal="center" vertical="center" shrinkToFit="1"/>
      <protection/>
    </xf>
    <xf numFmtId="0" fontId="23" fillId="25" borderId="86" xfId="62" applyNumberFormat="1" applyFont="1" applyFill="1" applyBorder="1" applyAlignment="1">
      <alignment horizontal="center" vertical="center" shrinkToFit="1"/>
      <protection/>
    </xf>
    <xf numFmtId="0" fontId="23" fillId="25" borderId="16" xfId="62" applyNumberFormat="1" applyFont="1" applyFill="1" applyBorder="1" applyAlignment="1">
      <alignment horizontal="center" vertical="center" shrinkToFit="1"/>
      <protection/>
    </xf>
    <xf numFmtId="0" fontId="23" fillId="25" borderId="322" xfId="62" applyNumberFormat="1" applyFont="1" applyFill="1" applyBorder="1" applyAlignment="1">
      <alignment horizontal="center" vertical="center" shrinkToFit="1"/>
      <protection/>
    </xf>
    <xf numFmtId="0" fontId="23" fillId="0" borderId="81" xfId="62" applyNumberFormat="1" applyFont="1" applyFill="1" applyBorder="1" applyAlignment="1">
      <alignment horizontal="center" vertical="center" shrinkToFit="1"/>
      <protection/>
    </xf>
    <xf numFmtId="0" fontId="23" fillId="0" borderId="83" xfId="62" applyNumberFormat="1" applyFont="1" applyFill="1" applyBorder="1" applyAlignment="1">
      <alignment horizontal="center" vertical="center" shrinkToFit="1"/>
      <protection/>
    </xf>
    <xf numFmtId="0" fontId="23" fillId="25" borderId="165" xfId="62" applyNumberFormat="1" applyFont="1" applyFill="1" applyBorder="1" applyAlignment="1" applyProtection="1">
      <alignment horizontal="center" vertical="center" shrinkToFit="1"/>
      <protection/>
    </xf>
    <xf numFmtId="0" fontId="23" fillId="25" borderId="24" xfId="62" applyNumberFormat="1" applyFont="1" applyFill="1" applyBorder="1" applyAlignment="1" applyProtection="1">
      <alignment horizontal="center" vertical="center" shrinkToFit="1"/>
      <protection/>
    </xf>
    <xf numFmtId="0" fontId="23" fillId="25" borderId="200" xfId="62" applyNumberFormat="1" applyFont="1" applyFill="1" applyBorder="1" applyAlignment="1">
      <alignment horizontal="center" vertical="center"/>
      <protection/>
    </xf>
    <xf numFmtId="0" fontId="23" fillId="25" borderId="23" xfId="62" applyNumberFormat="1" applyFont="1" applyFill="1" applyBorder="1" applyAlignment="1">
      <alignment horizontal="center" vertical="center"/>
      <protection/>
    </xf>
    <xf numFmtId="0" fontId="23" fillId="0" borderId="200" xfId="62" applyFont="1" applyBorder="1" applyAlignment="1">
      <alignment horizontal="center" vertical="center"/>
      <protection/>
    </xf>
    <xf numFmtId="0" fontId="23" fillId="25" borderId="323" xfId="62" applyFont="1" applyFill="1" applyBorder="1" applyAlignment="1">
      <alignment horizontal="center" vertical="center"/>
      <protection/>
    </xf>
    <xf numFmtId="0" fontId="23" fillId="25" borderId="108" xfId="62" applyNumberFormat="1" applyFont="1" applyFill="1" applyBorder="1" applyAlignment="1">
      <alignment horizontal="center" vertical="center"/>
      <protection/>
    </xf>
    <xf numFmtId="0" fontId="23" fillId="0" borderId="165" xfId="62" applyNumberFormat="1" applyFont="1" applyBorder="1" applyAlignment="1">
      <alignment horizontal="center" vertical="center"/>
      <protection/>
    </xf>
    <xf numFmtId="0" fontId="23" fillId="25" borderId="82" xfId="62" applyNumberFormat="1" applyFont="1" applyFill="1" applyBorder="1" applyAlignment="1">
      <alignment horizontal="center" vertical="center"/>
      <protection/>
    </xf>
    <xf numFmtId="180" fontId="38" fillId="24" borderId="207" xfId="63" applyNumberFormat="1" applyFont="1" applyFill="1" applyBorder="1" applyAlignment="1" applyProtection="1">
      <alignment horizontal="center" vertical="center"/>
      <protection locked="0"/>
    </xf>
    <xf numFmtId="177" fontId="38" fillId="24" borderId="206" xfId="63" applyNumberFormat="1" applyFont="1" applyFill="1" applyBorder="1" applyAlignment="1">
      <alignment horizontal="center" vertical="center"/>
      <protection/>
    </xf>
    <xf numFmtId="3" fontId="24" fillId="0" borderId="56" xfId="0" applyNumberFormat="1" applyFont="1" applyFill="1" applyBorder="1" applyAlignment="1" applyProtection="1">
      <alignment vertical="center"/>
      <protection/>
    </xf>
    <xf numFmtId="3" fontId="24" fillId="0" borderId="57" xfId="0" applyNumberFormat="1" applyFont="1" applyFill="1" applyBorder="1" applyAlignment="1" applyProtection="1">
      <alignment vertical="center"/>
      <protection/>
    </xf>
    <xf numFmtId="3" fontId="24" fillId="0" borderId="55" xfId="0" applyNumberFormat="1" applyFont="1" applyFill="1" applyBorder="1" applyAlignment="1" applyProtection="1">
      <alignment vertical="center"/>
      <protection/>
    </xf>
    <xf numFmtId="3" fontId="38" fillId="0" borderId="208" xfId="63" applyNumberFormat="1" applyFont="1" applyFill="1" applyBorder="1" applyAlignment="1" applyProtection="1">
      <alignment horizontal="center" vertical="center" wrapText="1"/>
      <protection locked="0"/>
    </xf>
    <xf numFmtId="3" fontId="38" fillId="0" borderId="205" xfId="63" applyNumberFormat="1" applyFont="1" applyFill="1" applyBorder="1" applyAlignment="1" applyProtection="1">
      <alignment horizontal="center" vertical="center"/>
      <protection locked="0"/>
    </xf>
    <xf numFmtId="186" fontId="38" fillId="0" borderId="206" xfId="63" applyNumberFormat="1" applyFont="1" applyFill="1" applyBorder="1" applyAlignment="1">
      <alignment horizontal="center" vertical="center"/>
      <protection/>
    </xf>
    <xf numFmtId="186" fontId="38" fillId="0" borderId="203" xfId="63" applyNumberFormat="1" applyFont="1" applyFill="1" applyBorder="1" applyAlignment="1">
      <alignment horizontal="center" vertical="center" wrapText="1"/>
      <protection/>
    </xf>
    <xf numFmtId="177" fontId="38" fillId="24" borderId="203" xfId="63" applyNumberFormat="1" applyFont="1" applyFill="1" applyBorder="1" applyAlignment="1">
      <alignment horizontal="center" vertical="center" wrapText="1"/>
      <protection/>
    </xf>
    <xf numFmtId="186" fontId="38" fillId="0" borderId="208" xfId="63" applyNumberFormat="1" applyFont="1" applyFill="1" applyBorder="1" applyAlignment="1">
      <alignment horizontal="center" vertical="center"/>
      <protection/>
    </xf>
    <xf numFmtId="177" fontId="38" fillId="24" borderId="203" xfId="63" applyNumberFormat="1" applyFont="1" applyFill="1" applyBorder="1" applyAlignment="1" applyProtection="1">
      <alignment horizontal="center" vertical="center" wrapText="1"/>
      <protection locked="0"/>
    </xf>
    <xf numFmtId="1" fontId="38" fillId="0" borderId="208" xfId="63" applyFont="1" applyFill="1" applyBorder="1" applyAlignment="1">
      <alignment horizontal="center" vertical="center"/>
      <protection/>
    </xf>
    <xf numFmtId="177" fontId="38" fillId="24" borderId="324" xfId="63" applyNumberFormat="1" applyFont="1" applyFill="1" applyBorder="1" applyAlignment="1">
      <alignment horizontal="center" vertical="center"/>
      <protection/>
    </xf>
    <xf numFmtId="1" fontId="38" fillId="0" borderId="203" xfId="63" applyFont="1" applyFill="1" applyBorder="1" applyAlignment="1">
      <alignment horizontal="center" vertical="center" wrapText="1"/>
      <protection/>
    </xf>
    <xf numFmtId="186" fontId="38" fillId="0" borderId="264" xfId="63" applyNumberFormat="1" applyFont="1" applyFill="1" applyBorder="1" applyAlignment="1">
      <alignment horizontal="center" vertical="center" wrapText="1"/>
      <protection/>
    </xf>
    <xf numFmtId="49" fontId="38" fillId="0" borderId="264" xfId="63" applyNumberFormat="1" applyFont="1" applyFill="1" applyBorder="1" applyAlignment="1">
      <alignment horizontal="center" vertical="center"/>
      <protection/>
    </xf>
    <xf numFmtId="49" fontId="38" fillId="0" borderId="268" xfId="63" applyNumberFormat="1" applyFont="1" applyFill="1" applyBorder="1" applyAlignment="1">
      <alignment horizontal="center" vertical="center"/>
      <protection/>
    </xf>
    <xf numFmtId="180" fontId="38" fillId="24" borderId="287" xfId="63" applyNumberFormat="1" applyFont="1" applyFill="1" applyBorder="1" applyAlignment="1" applyProtection="1">
      <alignment horizontal="center" vertical="center"/>
      <protection locked="0"/>
    </xf>
    <xf numFmtId="186" fontId="38" fillId="0" borderId="56" xfId="63" applyNumberFormat="1" applyFont="1" applyFill="1" applyBorder="1" applyAlignment="1">
      <alignment horizontal="center" vertical="center" wrapText="1"/>
      <protection/>
    </xf>
    <xf numFmtId="186" fontId="38" fillId="0" borderId="266" xfId="63" applyNumberFormat="1" applyFont="1" applyFill="1" applyBorder="1" applyAlignment="1">
      <alignment horizontal="center" vertical="center"/>
      <protection/>
    </xf>
    <xf numFmtId="177" fontId="38" fillId="24" borderId="56" xfId="63" applyNumberFormat="1" applyFont="1" applyFill="1" applyBorder="1" applyAlignment="1">
      <alignment horizontal="center" vertical="center"/>
      <protection/>
    </xf>
    <xf numFmtId="177" fontId="38" fillId="24" borderId="266" xfId="63" applyNumberFormat="1" applyFont="1" applyFill="1" applyBorder="1" applyAlignment="1">
      <alignment horizontal="center" vertical="center"/>
      <protection/>
    </xf>
    <xf numFmtId="180" fontId="38" fillId="24" borderId="279" xfId="63" applyNumberFormat="1" applyFont="1" applyFill="1" applyBorder="1" applyAlignment="1" applyProtection="1">
      <alignment horizontal="center" vertical="center"/>
      <protection locked="0"/>
    </xf>
    <xf numFmtId="0" fontId="25" fillId="0" borderId="99" xfId="62" applyFont="1" applyBorder="1">
      <alignment/>
      <protection/>
    </xf>
    <xf numFmtId="3" fontId="24" fillId="25" borderId="55" xfId="0" applyNumberFormat="1" applyFont="1" applyFill="1" applyBorder="1" applyAlignment="1" applyProtection="1">
      <alignment horizontal="center" vertical="center"/>
      <protection/>
    </xf>
    <xf numFmtId="3" fontId="24" fillId="25" borderId="59" xfId="0" applyNumberFormat="1" applyFont="1" applyFill="1" applyBorder="1" applyAlignment="1" applyProtection="1">
      <alignment horizontal="center" vertical="center"/>
      <protection/>
    </xf>
    <xf numFmtId="185" fontId="24" fillId="24" borderId="55" xfId="0" applyNumberFormat="1" applyFont="1" applyFill="1" applyBorder="1" applyAlignment="1" applyProtection="1">
      <alignment horizontal="center" vertical="center"/>
      <protection/>
    </xf>
    <xf numFmtId="185" fontId="24" fillId="24" borderId="64" xfId="0" applyNumberFormat="1" applyFont="1" applyFill="1" applyBorder="1" applyAlignment="1" applyProtection="1">
      <alignment horizontal="center" vertical="center"/>
      <protection/>
    </xf>
    <xf numFmtId="0" fontId="24" fillId="25" borderId="60" xfId="0" applyFont="1" applyFill="1" applyBorder="1" applyAlignment="1" applyProtection="1">
      <alignment horizontal="center" vertical="center"/>
      <protection/>
    </xf>
    <xf numFmtId="182" fontId="24" fillId="0" borderId="325" xfId="62" applyNumberFormat="1" applyFont="1" applyBorder="1" applyAlignment="1">
      <alignment horizontal="right" vertical="center"/>
      <protection/>
    </xf>
    <xf numFmtId="182" fontId="24" fillId="0" borderId="188" xfId="62" applyNumberFormat="1" applyFont="1" applyBorder="1" applyAlignment="1" applyProtection="1">
      <alignment horizontal="right" vertical="center"/>
      <protection locked="0"/>
    </xf>
    <xf numFmtId="182" fontId="24" fillId="0" borderId="188" xfId="62" applyNumberFormat="1" applyFont="1" applyBorder="1" applyAlignment="1">
      <alignment horizontal="right" vertical="center"/>
      <protection/>
    </xf>
    <xf numFmtId="0" fontId="23" fillId="0" borderId="109" xfId="62" applyNumberFormat="1" applyFont="1" applyFill="1" applyBorder="1" applyAlignment="1">
      <alignment horizontal="center" vertical="center"/>
      <protection/>
    </xf>
    <xf numFmtId="0" fontId="23" fillId="0" borderId="39" xfId="62" applyNumberFormat="1" applyFont="1" applyFill="1" applyBorder="1" applyAlignment="1">
      <alignment horizontal="center" vertical="center"/>
      <protection/>
    </xf>
    <xf numFmtId="0" fontId="23" fillId="0" borderId="326" xfId="62" applyNumberFormat="1" applyFont="1" applyFill="1" applyBorder="1" applyAlignment="1">
      <alignment horizontal="center" vertical="center" shrinkToFit="1"/>
      <protection/>
    </xf>
    <xf numFmtId="0" fontId="23" fillId="0" borderId="118" xfId="62" applyNumberFormat="1" applyFont="1" applyFill="1" applyBorder="1" applyAlignment="1">
      <alignment horizontal="center" vertical="center"/>
      <protection/>
    </xf>
    <xf numFmtId="0" fontId="23" fillId="0" borderId="175" xfId="62" applyNumberFormat="1" applyFont="1" applyFill="1" applyBorder="1" applyAlignment="1">
      <alignment horizontal="center" vertical="center" shrinkToFit="1"/>
      <protection/>
    </xf>
    <xf numFmtId="0" fontId="23" fillId="0" borderId="97" xfId="62" applyNumberFormat="1" applyFont="1" applyFill="1" applyBorder="1" applyAlignment="1">
      <alignment horizontal="center" vertical="center"/>
      <protection/>
    </xf>
    <xf numFmtId="0" fontId="23" fillId="25" borderId="37" xfId="62" applyNumberFormat="1" applyFont="1" applyFill="1" applyBorder="1" applyAlignment="1">
      <alignment horizontal="center" vertical="center"/>
      <protection/>
    </xf>
    <xf numFmtId="0" fontId="23" fillId="25" borderId="38" xfId="62" applyNumberFormat="1" applyFont="1" applyFill="1" applyBorder="1" applyAlignment="1">
      <alignment horizontal="center" vertical="center"/>
      <protection/>
    </xf>
    <xf numFmtId="0" fontId="23" fillId="25" borderId="39" xfId="62" applyNumberFormat="1" applyFont="1" applyFill="1" applyBorder="1" applyAlignment="1">
      <alignment horizontal="center" vertical="center"/>
      <protection/>
    </xf>
    <xf numFmtId="0" fontId="23" fillId="0" borderId="327" xfId="62" applyNumberFormat="1" applyFont="1" applyFill="1" applyBorder="1" applyAlignment="1">
      <alignment horizontal="center" vertical="center"/>
      <protection/>
    </xf>
    <xf numFmtId="0" fontId="23" fillId="24" borderId="39" xfId="62" applyNumberFormat="1" applyFont="1" applyFill="1" applyBorder="1" applyAlignment="1">
      <alignment horizontal="center" vertical="center"/>
      <protection/>
    </xf>
    <xf numFmtId="0" fontId="23" fillId="24" borderId="328" xfId="62" applyNumberFormat="1" applyFont="1" applyFill="1" applyBorder="1" applyAlignment="1">
      <alignment horizontal="center" vertical="center"/>
      <protection/>
    </xf>
    <xf numFmtId="0" fontId="23" fillId="24" borderId="43" xfId="62" applyNumberFormat="1" applyFont="1" applyFill="1" applyBorder="1" applyAlignment="1">
      <alignment horizontal="center" vertical="center"/>
      <protection/>
    </xf>
    <xf numFmtId="49" fontId="23" fillId="0" borderId="99" xfId="62" applyNumberFormat="1" applyFont="1" applyBorder="1" applyAlignment="1">
      <alignment horizontal="center" vertical="center" wrapText="1"/>
      <protection/>
    </xf>
    <xf numFmtId="0" fontId="23" fillId="24" borderId="96" xfId="62" applyNumberFormat="1" applyFont="1" applyFill="1" applyBorder="1" applyAlignment="1">
      <alignment horizontal="center" vertical="center"/>
      <protection/>
    </xf>
    <xf numFmtId="0" fontId="23" fillId="0" borderId="329" xfId="62" applyNumberFormat="1" applyFont="1" applyFill="1" applyBorder="1" applyAlignment="1">
      <alignment horizontal="center" vertical="center"/>
      <protection/>
    </xf>
    <xf numFmtId="0" fontId="23" fillId="0" borderId="125" xfId="62" applyNumberFormat="1" applyFont="1" applyFill="1" applyBorder="1" applyAlignment="1">
      <alignment horizontal="center" vertical="center"/>
      <protection/>
    </xf>
    <xf numFmtId="0" fontId="23" fillId="0" borderId="125" xfId="62" applyNumberFormat="1" applyFont="1" applyFill="1" applyBorder="1" applyAlignment="1" quotePrefix="1">
      <alignment horizontal="center" vertical="center"/>
      <protection/>
    </xf>
    <xf numFmtId="0" fontId="23" fillId="0" borderId="121" xfId="62" applyNumberFormat="1" applyFont="1" applyFill="1" applyBorder="1" applyAlignment="1">
      <alignment horizontal="center" vertical="center"/>
      <protection/>
    </xf>
    <xf numFmtId="0" fontId="23" fillId="24" borderId="125" xfId="62" applyNumberFormat="1" applyFont="1" applyFill="1" applyBorder="1" applyAlignment="1">
      <alignment horizontal="center" vertical="center"/>
      <protection/>
    </xf>
    <xf numFmtId="0" fontId="23" fillId="24" borderId="125" xfId="62" applyNumberFormat="1" applyFont="1" applyFill="1" applyBorder="1" applyAlignment="1" quotePrefix="1">
      <alignment horizontal="center" vertical="center"/>
      <protection/>
    </xf>
    <xf numFmtId="0" fontId="23" fillId="24" borderId="330" xfId="62" applyNumberFormat="1" applyFont="1" applyFill="1" applyBorder="1" applyAlignment="1" quotePrefix="1">
      <alignment horizontal="center" vertical="center"/>
      <protection/>
    </xf>
    <xf numFmtId="0" fontId="23" fillId="24" borderId="175" xfId="0" applyNumberFormat="1" applyFont="1" applyFill="1" applyBorder="1" applyAlignment="1">
      <alignment horizontal="center" vertical="center"/>
    </xf>
    <xf numFmtId="0" fontId="24" fillId="0" borderId="62" xfId="0" applyNumberFormat="1" applyFont="1" applyBorder="1" applyAlignment="1">
      <alignment horizontal="center" vertical="center"/>
    </xf>
    <xf numFmtId="0" fontId="23" fillId="24" borderId="331" xfId="0" applyNumberFormat="1" applyFont="1" applyFill="1" applyBorder="1" applyAlignment="1">
      <alignment horizontal="center" vertical="center"/>
    </xf>
    <xf numFmtId="181" fontId="38" fillId="24" borderId="332" xfId="0" applyNumberFormat="1" applyFont="1" applyFill="1" applyBorder="1" applyAlignment="1">
      <alignment/>
    </xf>
    <xf numFmtId="181" fontId="38" fillId="24" borderId="333" xfId="0" applyNumberFormat="1" applyFont="1" applyFill="1" applyBorder="1" applyAlignment="1">
      <alignment/>
    </xf>
    <xf numFmtId="1" fontId="24" fillId="0" borderId="268" xfId="63" applyNumberFormat="1" applyFont="1" applyBorder="1" applyAlignment="1" applyProtection="1">
      <alignment horizontal="center" vertical="center" wrapText="1"/>
      <protection/>
    </xf>
    <xf numFmtId="1" fontId="24" fillId="25" borderId="269" xfId="63" applyNumberFormat="1" applyFont="1" applyFill="1" applyBorder="1" applyAlignment="1" applyProtection="1">
      <alignment horizontal="center" vertical="center" wrapText="1"/>
      <protection/>
    </xf>
    <xf numFmtId="1" fontId="24" fillId="0" borderId="263" xfId="63" applyNumberFormat="1" applyFont="1" applyBorder="1" applyAlignment="1" applyProtection="1">
      <alignment horizontal="center" vertical="center" wrapText="1"/>
      <protection/>
    </xf>
    <xf numFmtId="1" fontId="24" fillId="25" borderId="263" xfId="63" applyNumberFormat="1" applyFont="1" applyFill="1" applyBorder="1" applyAlignment="1" applyProtection="1">
      <alignment horizontal="center" vertical="center" wrapText="1"/>
      <protection/>
    </xf>
    <xf numFmtId="1" fontId="40" fillId="25" borderId="210" xfId="63" applyFont="1" applyFill="1" applyBorder="1" applyAlignment="1" applyProtection="1">
      <alignment horizontal="center" vertical="center"/>
      <protection/>
    </xf>
    <xf numFmtId="1" fontId="40" fillId="24" borderId="210" xfId="63" applyNumberFormat="1" applyFont="1" applyFill="1" applyBorder="1" applyAlignment="1" applyProtection="1">
      <alignment horizontal="center" vertical="center"/>
      <protection/>
    </xf>
    <xf numFmtId="1" fontId="40" fillId="0" borderId="210" xfId="63" applyFont="1" applyBorder="1" applyAlignment="1" applyProtection="1">
      <alignment horizontal="center" vertical="center" wrapText="1"/>
      <protection/>
    </xf>
    <xf numFmtId="1" fontId="40" fillId="24" borderId="210" xfId="63" applyFont="1" applyFill="1" applyBorder="1" applyAlignment="1" applyProtection="1">
      <alignment horizontal="center" vertical="center"/>
      <protection/>
    </xf>
    <xf numFmtId="1" fontId="40" fillId="24" borderId="288" xfId="63" applyFont="1" applyFill="1" applyBorder="1" applyAlignment="1" applyProtection="1">
      <alignment horizontal="center" vertical="center"/>
      <protection/>
    </xf>
    <xf numFmtId="1" fontId="40" fillId="24" borderId="321" xfId="63" applyFont="1" applyFill="1" applyBorder="1" applyAlignment="1" applyProtection="1">
      <alignment horizontal="center" vertical="center"/>
      <protection/>
    </xf>
    <xf numFmtId="0" fontId="23" fillId="25" borderId="83" xfId="62" applyNumberFormat="1" applyFont="1" applyFill="1" applyBorder="1" applyAlignment="1">
      <alignment horizontal="center" vertical="center"/>
      <protection/>
    </xf>
    <xf numFmtId="0" fontId="23" fillId="25" borderId="23" xfId="62" applyNumberFormat="1" applyFont="1" applyFill="1" applyBorder="1" applyAlignment="1">
      <alignment horizontal="center" vertical="center"/>
      <protection/>
    </xf>
    <xf numFmtId="0" fontId="24" fillId="0" borderId="251" xfId="62" applyNumberFormat="1" applyFont="1" applyFill="1" applyBorder="1" applyAlignment="1">
      <alignment horizontal="center" vertical="center" shrinkToFit="1"/>
      <protection/>
    </xf>
    <xf numFmtId="0" fontId="24" fillId="0" borderId="109" xfId="62" applyNumberFormat="1" applyFont="1" applyFill="1" applyBorder="1" applyAlignment="1">
      <alignment horizontal="center" vertical="center"/>
      <protection/>
    </xf>
    <xf numFmtId="0" fontId="24" fillId="0" borderId="39" xfId="62" applyNumberFormat="1" applyFont="1" applyFill="1" applyBorder="1" applyAlignment="1">
      <alignment horizontal="center" vertical="center"/>
      <protection/>
    </xf>
    <xf numFmtId="0" fontId="24" fillId="0" borderId="35" xfId="62" applyNumberFormat="1" applyFont="1" applyFill="1" applyBorder="1" applyAlignment="1">
      <alignment horizontal="center" vertical="center"/>
      <protection/>
    </xf>
    <xf numFmtId="0" fontId="24" fillId="24" borderId="35" xfId="62" applyNumberFormat="1" applyFont="1" applyFill="1" applyBorder="1" applyAlignment="1">
      <alignment horizontal="center" vertical="center"/>
      <protection/>
    </xf>
    <xf numFmtId="0" fontId="24" fillId="0" borderId="326" xfId="62" applyNumberFormat="1" applyFont="1" applyFill="1" applyBorder="1" applyAlignment="1">
      <alignment horizontal="center" vertical="center" shrinkToFit="1"/>
      <protection/>
    </xf>
    <xf numFmtId="0" fontId="24" fillId="0" borderId="118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Alignment="1" applyProtection="1">
      <alignment horizontal="right"/>
      <protection/>
    </xf>
    <xf numFmtId="0" fontId="25" fillId="0" borderId="99" xfId="62" applyNumberFormat="1" applyFont="1" applyBorder="1" applyAlignment="1">
      <alignment/>
      <protection/>
    </xf>
    <xf numFmtId="0" fontId="23" fillId="0" borderId="82" xfId="0" applyFont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/>
    </xf>
    <xf numFmtId="0" fontId="23" fillId="25" borderId="171" xfId="0" applyNumberFormat="1" applyFont="1" applyFill="1" applyBorder="1" applyAlignment="1">
      <alignment/>
    </xf>
    <xf numFmtId="0" fontId="23" fillId="25" borderId="83" xfId="0" applyNumberFormat="1" applyFont="1" applyFill="1" applyBorder="1" applyAlignment="1">
      <alignment horizontal="center" vertical="center"/>
    </xf>
    <xf numFmtId="0" fontId="23" fillId="0" borderId="66" xfId="0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/>
    </xf>
    <xf numFmtId="0" fontId="23" fillId="0" borderId="124" xfId="0" applyNumberFormat="1" applyFont="1" applyFill="1" applyBorder="1" applyAlignment="1">
      <alignment horizontal="center"/>
    </xf>
    <xf numFmtId="0" fontId="23" fillId="0" borderId="125" xfId="0" applyNumberFormat="1" applyFont="1" applyFill="1" applyBorder="1" applyAlignment="1">
      <alignment horizontal="center"/>
    </xf>
    <xf numFmtId="0" fontId="23" fillId="0" borderId="125" xfId="0" applyNumberFormat="1" applyFont="1" applyFill="1" applyBorder="1" applyAlignment="1" quotePrefix="1">
      <alignment horizontal="center"/>
    </xf>
    <xf numFmtId="0" fontId="23" fillId="0" borderId="121" xfId="0" applyNumberFormat="1" applyFont="1" applyFill="1" applyBorder="1" applyAlignment="1">
      <alignment horizontal="center"/>
    </xf>
    <xf numFmtId="0" fontId="23" fillId="24" borderId="125" xfId="0" applyNumberFormat="1" applyFont="1" applyFill="1" applyBorder="1" applyAlignment="1">
      <alignment horizontal="center"/>
    </xf>
    <xf numFmtId="0" fontId="23" fillId="24" borderId="125" xfId="0" applyNumberFormat="1" applyFont="1" applyFill="1" applyBorder="1" applyAlignment="1" quotePrefix="1">
      <alignment horizontal="center"/>
    </xf>
    <xf numFmtId="0" fontId="23" fillId="24" borderId="255" xfId="0" applyNumberFormat="1" applyFont="1" applyFill="1" applyBorder="1" applyAlignment="1" quotePrefix="1">
      <alignment horizontal="center"/>
    </xf>
    <xf numFmtId="0" fontId="23" fillId="25" borderId="77" xfId="0" applyNumberFormat="1" applyFont="1" applyFill="1" applyBorder="1" applyAlignment="1">
      <alignment horizontal="center" vertical="center"/>
    </xf>
    <xf numFmtId="0" fontId="23" fillId="25" borderId="86" xfId="0" applyNumberFormat="1" applyFont="1" applyFill="1" applyBorder="1" applyAlignment="1">
      <alignment horizontal="center" vertical="center"/>
    </xf>
    <xf numFmtId="0" fontId="23" fillId="25" borderId="107" xfId="0" applyNumberFormat="1" applyFont="1" applyFill="1" applyBorder="1" applyAlignment="1">
      <alignment horizontal="center" vertical="center"/>
    </xf>
    <xf numFmtId="0" fontId="23" fillId="25" borderId="178" xfId="0" applyNumberFormat="1" applyFont="1" applyFill="1" applyBorder="1" applyAlignment="1">
      <alignment horizontal="center" vertical="center"/>
    </xf>
    <xf numFmtId="0" fontId="23" fillId="25" borderId="171" xfId="0" applyNumberFormat="1" applyFont="1" applyFill="1" applyBorder="1" applyAlignment="1">
      <alignment horizontal="center" vertical="center"/>
    </xf>
    <xf numFmtId="0" fontId="23" fillId="0" borderId="86" xfId="0" applyNumberFormat="1" applyFont="1" applyFill="1" applyBorder="1" applyAlignment="1">
      <alignment horizontal="center" vertical="center"/>
    </xf>
    <xf numFmtId="0" fontId="23" fillId="25" borderId="23" xfId="0" applyNumberFormat="1" applyFont="1" applyFill="1" applyBorder="1" applyAlignment="1">
      <alignment horizontal="center" vertical="center"/>
    </xf>
    <xf numFmtId="0" fontId="23" fillId="25" borderId="82" xfId="0" applyNumberFormat="1" applyFont="1" applyFill="1" applyBorder="1" applyAlignment="1">
      <alignment horizontal="center" vertical="center"/>
    </xf>
    <xf numFmtId="180" fontId="38" fillId="24" borderId="207" xfId="63" applyNumberFormat="1" applyFont="1" applyFill="1" applyBorder="1" applyAlignment="1" applyProtection="1">
      <alignment horizontal="right" vertical="center"/>
      <protection locked="0"/>
    </xf>
    <xf numFmtId="180" fontId="38" fillId="24" borderId="207" xfId="63" applyNumberFormat="1" applyFont="1" applyFill="1" applyBorder="1" applyAlignment="1" applyProtection="1">
      <alignment horizontal="center" vertical="center"/>
      <protection locked="0"/>
    </xf>
    <xf numFmtId="0" fontId="23" fillId="0" borderId="171" xfId="62" applyNumberFormat="1" applyFont="1" applyBorder="1" applyAlignment="1">
      <alignment horizontal="center" vertical="center"/>
      <protection/>
    </xf>
    <xf numFmtId="0" fontId="23" fillId="0" borderId="83" xfId="62" applyNumberFormat="1" applyFont="1" applyBorder="1" applyAlignment="1">
      <alignment horizontal="center" vertical="center"/>
      <protection/>
    </xf>
    <xf numFmtId="0" fontId="23" fillId="0" borderId="23" xfId="62" applyNumberFormat="1" applyFont="1" applyBorder="1" applyAlignment="1">
      <alignment horizontal="center" vertical="center"/>
      <protection/>
    </xf>
    <xf numFmtId="0" fontId="25" fillId="25" borderId="24" xfId="62" applyNumberFormat="1" applyFont="1" applyFill="1" applyBorder="1" applyAlignment="1" applyProtection="1">
      <alignment horizontal="center"/>
      <protection/>
    </xf>
    <xf numFmtId="0" fontId="23" fillId="25" borderId="175" xfId="0" applyFont="1" applyFill="1" applyBorder="1" applyAlignment="1" applyProtection="1">
      <alignment/>
      <protection/>
    </xf>
    <xf numFmtId="0" fontId="23" fillId="0" borderId="42" xfId="62" applyNumberFormat="1" applyFont="1" applyBorder="1" applyAlignment="1">
      <alignment horizontal="center" vertical="center"/>
      <protection/>
    </xf>
    <xf numFmtId="0" fontId="23" fillId="0" borderId="4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171" xfId="62" applyNumberFormat="1" applyFont="1" applyBorder="1" applyAlignment="1">
      <alignment horizontal="center" vertical="center"/>
      <protection/>
    </xf>
    <xf numFmtId="0" fontId="25" fillId="0" borderId="83" xfId="62" applyNumberFormat="1" applyFont="1" applyBorder="1" applyAlignment="1">
      <alignment horizontal="center" vertical="center"/>
      <protection/>
    </xf>
    <xf numFmtId="0" fontId="23" fillId="0" borderId="8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71" xfId="0" applyNumberFormat="1" applyFont="1" applyBorder="1" applyAlignment="1">
      <alignment horizontal="center" vertical="center"/>
    </xf>
    <xf numFmtId="0" fontId="23" fillId="0" borderId="83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3" fillId="0" borderId="76" xfId="0" applyNumberFormat="1" applyFont="1" applyBorder="1" applyAlignment="1">
      <alignment horizontal="center"/>
    </xf>
    <xf numFmtId="0" fontId="23" fillId="0" borderId="78" xfId="0" applyNumberFormat="1" applyFont="1" applyBorder="1" applyAlignment="1">
      <alignment horizontal="center"/>
    </xf>
    <xf numFmtId="0" fontId="23" fillId="0" borderId="94" xfId="0" applyNumberFormat="1" applyFont="1" applyBorder="1" applyAlignment="1">
      <alignment horizontal="center"/>
    </xf>
    <xf numFmtId="0" fontId="23" fillId="24" borderId="220" xfId="0" applyNumberFormat="1" applyFont="1" applyFill="1" applyBorder="1" applyAlignment="1">
      <alignment horizontal="center"/>
    </xf>
    <xf numFmtId="0" fontId="23" fillId="24" borderId="334" xfId="0" applyNumberFormat="1" applyFont="1" applyFill="1" applyBorder="1" applyAlignment="1">
      <alignment horizontal="center"/>
    </xf>
    <xf numFmtId="0" fontId="23" fillId="24" borderId="335" xfId="0" applyNumberFormat="1" applyFont="1" applyFill="1" applyBorder="1" applyAlignment="1">
      <alignment horizontal="center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57" fontId="25" fillId="0" borderId="0" xfId="62" applyNumberFormat="1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3" fontId="23" fillId="24" borderId="115" xfId="0" applyNumberFormat="1" applyFont="1" applyFill="1" applyBorder="1" applyAlignment="1">
      <alignment horizontal="center" vertical="center"/>
    </xf>
    <xf numFmtId="3" fontId="23" fillId="24" borderId="179" xfId="0" applyNumberFormat="1" applyFont="1" applyFill="1" applyBorder="1" applyAlignment="1">
      <alignment horizontal="center" vertical="center"/>
    </xf>
    <xf numFmtId="3" fontId="23" fillId="24" borderId="336" xfId="0" applyNumberFormat="1" applyFont="1" applyFill="1" applyBorder="1" applyAlignment="1">
      <alignment horizontal="center" vertical="center"/>
    </xf>
    <xf numFmtId="0" fontId="23" fillId="24" borderId="245" xfId="0" applyNumberFormat="1" applyFont="1" applyFill="1" applyBorder="1" applyAlignment="1">
      <alignment horizontal="center" vertical="center"/>
    </xf>
    <xf numFmtId="0" fontId="23" fillId="24" borderId="179" xfId="0" applyNumberFormat="1" applyFont="1" applyFill="1" applyBorder="1" applyAlignment="1">
      <alignment horizontal="center" vertical="center"/>
    </xf>
    <xf numFmtId="0" fontId="23" fillId="24" borderId="308" xfId="0" applyNumberFormat="1" applyFont="1" applyFill="1" applyBorder="1" applyAlignment="1">
      <alignment horizontal="center" vertical="center"/>
    </xf>
    <xf numFmtId="177" fontId="23" fillId="24" borderId="47" xfId="0" applyNumberFormat="1" applyFont="1" applyFill="1" applyBorder="1" applyAlignment="1">
      <alignment horizontal="center" vertical="center" wrapText="1"/>
    </xf>
    <xf numFmtId="0" fontId="23" fillId="0" borderId="299" xfId="0" applyNumberFormat="1" applyFont="1" applyFill="1" applyBorder="1" applyAlignment="1">
      <alignment horizontal="center" vertical="center" wrapText="1"/>
    </xf>
    <xf numFmtId="0" fontId="23" fillId="0" borderId="337" xfId="0" applyFont="1" applyFill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 wrapText="1"/>
    </xf>
    <xf numFmtId="0" fontId="23" fillId="24" borderId="337" xfId="0" applyNumberFormat="1" applyFont="1" applyFill="1" applyBorder="1" applyAlignment="1">
      <alignment horizontal="center" vertical="center" wrapText="1"/>
    </xf>
    <xf numFmtId="0" fontId="23" fillId="24" borderId="337" xfId="0" applyFont="1" applyFill="1" applyBorder="1" applyAlignment="1">
      <alignment horizontal="center" vertical="center" wrapText="1"/>
    </xf>
    <xf numFmtId="57" fontId="25" fillId="0" borderId="0" xfId="62" applyNumberFormat="1" applyFont="1" applyAlignment="1">
      <alignment horizontal="right"/>
      <protection/>
    </xf>
    <xf numFmtId="0" fontId="25" fillId="0" borderId="0" xfId="62" applyFont="1" applyAlignment="1">
      <alignment horizontal="right"/>
      <protection/>
    </xf>
    <xf numFmtId="0" fontId="23" fillId="0" borderId="99" xfId="62" applyNumberFormat="1" applyFont="1" applyBorder="1" applyAlignment="1">
      <alignment horizontal="right"/>
      <protection/>
    </xf>
    <xf numFmtId="0" fontId="23" fillId="0" borderId="174" xfId="0" applyFont="1" applyBorder="1" applyAlignment="1">
      <alignment horizontal="center" vertical="center" wrapText="1" shrinkToFit="1"/>
    </xf>
    <xf numFmtId="0" fontId="23" fillId="0" borderId="247" xfId="0" applyFont="1" applyBorder="1" applyAlignment="1">
      <alignment horizontal="center" vertical="center" wrapText="1" shrinkToFit="1"/>
    </xf>
    <xf numFmtId="0" fontId="23" fillId="0" borderId="3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23" xfId="62" applyNumberFormat="1" applyFont="1" applyBorder="1" applyAlignment="1">
      <alignment horizontal="center" vertical="center"/>
      <protection/>
    </xf>
    <xf numFmtId="3" fontId="23" fillId="0" borderId="85" xfId="0" applyNumberFormat="1" applyFont="1" applyBorder="1" applyAlignment="1">
      <alignment horizontal="center" vertical="center"/>
    </xf>
    <xf numFmtId="3" fontId="23" fillId="0" borderId="156" xfId="0" applyNumberFormat="1" applyFont="1" applyBorder="1" applyAlignment="1">
      <alignment horizontal="center" vertical="center"/>
    </xf>
    <xf numFmtId="3" fontId="23" fillId="0" borderId="59" xfId="0" applyNumberFormat="1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0" fontId="23" fillId="0" borderId="156" xfId="0" applyNumberFormat="1" applyFont="1" applyBorder="1" applyAlignment="1">
      <alignment horizontal="center" vertical="center"/>
    </xf>
    <xf numFmtId="0" fontId="23" fillId="0" borderId="87" xfId="0" applyNumberFormat="1" applyFont="1" applyBorder="1" applyAlignment="1">
      <alignment horizontal="center" vertical="center"/>
    </xf>
    <xf numFmtId="0" fontId="23" fillId="0" borderId="83" xfId="62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25" fillId="0" borderId="39" xfId="62" applyNumberFormat="1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center" vertical="center"/>
      <protection/>
    </xf>
    <xf numFmtId="0" fontId="25" fillId="24" borderId="338" xfId="62" applyNumberFormat="1" applyFont="1" applyFill="1" applyBorder="1" applyAlignment="1">
      <alignment horizontal="center" vertical="center"/>
      <protection/>
    </xf>
    <xf numFmtId="0" fontId="25" fillId="24" borderId="339" xfId="62" applyNumberFormat="1" applyFont="1" applyFill="1" applyBorder="1" applyAlignment="1">
      <alignment horizontal="center" vertical="center"/>
      <protection/>
    </xf>
    <xf numFmtId="0" fontId="25" fillId="24" borderId="340" xfId="62" applyNumberFormat="1" applyFont="1" applyFill="1" applyBorder="1" applyAlignment="1">
      <alignment horizontal="center" vertical="center"/>
      <protection/>
    </xf>
    <xf numFmtId="0" fontId="23" fillId="0" borderId="39" xfId="62" applyNumberFormat="1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5" xfId="62" applyNumberFormat="1" applyFont="1" applyBorder="1" applyAlignment="1">
      <alignment horizontal="center" vertical="center" wrapText="1"/>
      <protection/>
    </xf>
    <xf numFmtId="0" fontId="23" fillId="0" borderId="41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0" borderId="66" xfId="62" applyNumberFormat="1" applyFont="1" applyFill="1" applyBorder="1" applyAlignment="1">
      <alignment horizontal="center" vertical="center" wrapText="1"/>
      <protection/>
    </xf>
    <xf numFmtId="0" fontId="23" fillId="0" borderId="154" xfId="62" applyNumberFormat="1" applyFont="1" applyFill="1" applyBorder="1" applyAlignment="1">
      <alignment horizontal="center" vertical="center" wrapText="1"/>
      <protection/>
    </xf>
    <xf numFmtId="0" fontId="23" fillId="0" borderId="98" xfId="62" applyNumberFormat="1" applyFont="1" applyFill="1" applyBorder="1" applyAlignment="1">
      <alignment horizontal="center" vertical="center" wrapText="1"/>
      <protection/>
    </xf>
    <xf numFmtId="3" fontId="23" fillId="0" borderId="264" xfId="62" applyNumberFormat="1" applyFont="1" applyBorder="1" applyAlignment="1">
      <alignment horizontal="center" vertical="center"/>
      <protection/>
    </xf>
    <xf numFmtId="0" fontId="23" fillId="0" borderId="264" xfId="62" applyFont="1" applyBorder="1" applyAlignment="1">
      <alignment horizontal="center" vertical="center"/>
      <protection/>
    </xf>
    <xf numFmtId="0" fontId="23" fillId="0" borderId="264" xfId="62" applyNumberFormat="1" applyFont="1" applyBorder="1" applyAlignment="1">
      <alignment horizontal="center" vertical="center"/>
      <protection/>
    </xf>
    <xf numFmtId="3" fontId="23" fillId="24" borderId="264" xfId="62" applyNumberFormat="1" applyFont="1" applyFill="1" applyBorder="1" applyAlignment="1">
      <alignment horizontal="center" vertical="center"/>
      <protection/>
    </xf>
    <xf numFmtId="3" fontId="23" fillId="24" borderId="271" xfId="62" applyNumberFormat="1" applyFont="1" applyFill="1" applyBorder="1" applyAlignment="1">
      <alignment horizontal="center" vertical="center"/>
      <protection/>
    </xf>
    <xf numFmtId="3" fontId="23" fillId="24" borderId="341" xfId="62" applyNumberFormat="1" applyFont="1" applyFill="1" applyBorder="1" applyAlignment="1">
      <alignment horizontal="center" vertical="center"/>
      <protection/>
    </xf>
    <xf numFmtId="0" fontId="23" fillId="24" borderId="271" xfId="62" applyNumberFormat="1" applyFont="1" applyFill="1" applyBorder="1" applyAlignment="1">
      <alignment horizontal="center" vertical="center"/>
      <protection/>
    </xf>
    <xf numFmtId="0" fontId="23" fillId="24" borderId="342" xfId="62" applyNumberFormat="1" applyFont="1" applyFill="1" applyBorder="1" applyAlignment="1">
      <alignment horizontal="center" vertical="center"/>
      <protection/>
    </xf>
    <xf numFmtId="0" fontId="23" fillId="24" borderId="343" xfId="62" applyNumberFormat="1" applyFont="1" applyFill="1" applyBorder="1" applyAlignment="1">
      <alignment horizontal="center" vertical="center"/>
      <protection/>
    </xf>
    <xf numFmtId="0" fontId="23" fillId="0" borderId="344" xfId="62" applyNumberFormat="1" applyFont="1" applyFill="1" applyBorder="1" applyAlignment="1">
      <alignment horizontal="center" vertical="center" wrapText="1"/>
      <protection/>
    </xf>
    <xf numFmtId="0" fontId="23" fillId="0" borderId="337" xfId="62" applyNumberFormat="1" applyFont="1" applyFill="1" applyBorder="1" applyAlignment="1">
      <alignment horizontal="center" vertical="center" wrapText="1"/>
      <protection/>
    </xf>
    <xf numFmtId="0" fontId="23" fillId="0" borderId="128" xfId="62" applyNumberFormat="1" applyFont="1" applyFill="1" applyBorder="1" applyAlignment="1">
      <alignment horizontal="center" vertical="center" wrapText="1"/>
      <protection/>
    </xf>
    <xf numFmtId="0" fontId="23" fillId="24" borderId="337" xfId="62" applyNumberFormat="1" applyFont="1" applyFill="1" applyBorder="1" applyAlignment="1">
      <alignment horizontal="center" vertical="center" wrapText="1"/>
      <protection/>
    </xf>
    <xf numFmtId="0" fontId="23" fillId="24" borderId="337" xfId="62" applyFont="1" applyFill="1" applyBorder="1" applyAlignment="1">
      <alignment horizontal="center" vertical="center" wrapText="1"/>
      <protection/>
    </xf>
    <xf numFmtId="0" fontId="23" fillId="24" borderId="345" xfId="62" applyFont="1" applyFill="1" applyBorder="1" applyAlignment="1">
      <alignment horizontal="center" vertical="center" wrapText="1"/>
      <protection/>
    </xf>
    <xf numFmtId="0" fontId="23" fillId="0" borderId="346" xfId="62" applyNumberFormat="1" applyFont="1" applyBorder="1" applyAlignment="1">
      <alignment horizontal="center"/>
      <protection/>
    </xf>
    <xf numFmtId="0" fontId="23" fillId="0" borderId="347" xfId="62" applyNumberFormat="1" applyFont="1" applyBorder="1" applyAlignment="1">
      <alignment horizontal="center"/>
      <protection/>
    </xf>
    <xf numFmtId="0" fontId="23" fillId="25" borderId="171" xfId="62" applyNumberFormat="1" applyFont="1" applyFill="1" applyBorder="1" applyAlignment="1">
      <alignment horizontal="center" vertical="center" wrapText="1"/>
      <protection/>
    </xf>
    <xf numFmtId="0" fontId="23" fillId="25" borderId="83" xfId="62" applyNumberFormat="1" applyFont="1" applyFill="1" applyBorder="1" applyAlignment="1">
      <alignment horizontal="center" vertical="center"/>
      <protection/>
    </xf>
    <xf numFmtId="0" fontId="23" fillId="25" borderId="23" xfId="62" applyNumberFormat="1" applyFont="1" applyFill="1" applyBorder="1" applyAlignment="1">
      <alignment horizontal="center" vertical="center"/>
      <protection/>
    </xf>
    <xf numFmtId="0" fontId="37" fillId="0" borderId="0" xfId="62" applyNumberFormat="1" applyFont="1" applyAlignment="1">
      <alignment horizontal="left"/>
      <protection/>
    </xf>
    <xf numFmtId="0" fontId="25" fillId="0" borderId="0" xfId="62" applyNumberFormat="1" applyFont="1" applyAlignment="1">
      <alignment horizontal="right"/>
      <protection/>
    </xf>
    <xf numFmtId="0" fontId="24" fillId="24" borderId="180" xfId="62" applyFont="1" applyFill="1" applyBorder="1" applyAlignment="1">
      <alignment horizontal="center" vertical="center" wrapText="1"/>
      <protection/>
    </xf>
    <xf numFmtId="0" fontId="23" fillId="0" borderId="39" xfId="62" applyNumberFormat="1" applyFont="1" applyBorder="1" applyAlignment="1">
      <alignment horizontal="center" vertical="center"/>
      <protection/>
    </xf>
    <xf numFmtId="0" fontId="23" fillId="0" borderId="39" xfId="62" applyFont="1" applyBorder="1" applyAlignment="1">
      <alignment horizontal="center" vertical="center"/>
      <protection/>
    </xf>
    <xf numFmtId="0" fontId="23" fillId="0" borderId="171" xfId="62" applyNumberFormat="1" applyFont="1" applyBorder="1" applyAlignment="1" applyProtection="1">
      <alignment horizontal="center" vertical="center"/>
      <protection/>
    </xf>
    <xf numFmtId="0" fontId="23" fillId="0" borderId="83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83" xfId="62" applyNumberFormat="1" applyFont="1" applyBorder="1" applyAlignment="1" applyProtection="1">
      <alignment horizontal="center" vertical="center"/>
      <protection/>
    </xf>
    <xf numFmtId="0" fontId="23" fillId="0" borderId="23" xfId="62" applyNumberFormat="1" applyFont="1" applyBorder="1" applyAlignment="1" applyProtection="1">
      <alignment horizontal="center" vertical="center"/>
      <protection/>
    </xf>
    <xf numFmtId="0" fontId="23" fillId="24" borderId="338" xfId="62" applyNumberFormat="1" applyFont="1" applyFill="1" applyBorder="1" applyAlignment="1">
      <alignment horizontal="center" vertical="center"/>
      <protection/>
    </xf>
    <xf numFmtId="0" fontId="23" fillId="24" borderId="339" xfId="62" applyNumberFormat="1" applyFont="1" applyFill="1" applyBorder="1" applyAlignment="1">
      <alignment horizontal="center" vertical="center"/>
      <protection/>
    </xf>
    <xf numFmtId="0" fontId="23" fillId="24" borderId="340" xfId="62" applyNumberFormat="1" applyFont="1" applyFill="1" applyBorder="1" applyAlignment="1">
      <alignment horizontal="center" vertical="center"/>
      <protection/>
    </xf>
    <xf numFmtId="0" fontId="23" fillId="0" borderId="346" xfId="62" applyNumberFormat="1" applyFont="1" applyBorder="1" applyAlignment="1" applyProtection="1">
      <alignment horizontal="center" vertical="center"/>
      <protection/>
    </xf>
    <xf numFmtId="0" fontId="23" fillId="0" borderId="187" xfId="62" applyNumberFormat="1" applyFont="1" applyBorder="1" applyAlignment="1" applyProtection="1">
      <alignment horizontal="center" vertical="center"/>
      <protection/>
    </xf>
    <xf numFmtId="0" fontId="37" fillId="0" borderId="0" xfId="62" applyNumberFormat="1" applyFont="1" applyAlignment="1" applyProtection="1">
      <alignment horizontal="left"/>
      <protection/>
    </xf>
    <xf numFmtId="0" fontId="23" fillId="0" borderId="112" xfId="0" applyNumberFormat="1" applyFont="1" applyBorder="1" applyAlignment="1">
      <alignment horizontal="center" vertical="center"/>
    </xf>
    <xf numFmtId="0" fontId="23" fillId="0" borderId="112" xfId="0" applyFont="1" applyBorder="1" applyAlignment="1">
      <alignment vertical="center"/>
    </xf>
    <xf numFmtId="0" fontId="23" fillId="0" borderId="146" xfId="0" applyFont="1" applyBorder="1" applyAlignment="1">
      <alignment vertical="center"/>
    </xf>
    <xf numFmtId="0" fontId="23" fillId="24" borderId="115" xfId="0" applyNumberFormat="1" applyFont="1" applyFill="1" applyBorder="1" applyAlignment="1">
      <alignment horizontal="center" vertical="center"/>
    </xf>
    <xf numFmtId="0" fontId="23" fillId="24" borderId="348" xfId="0" applyNumberFormat="1" applyFont="1" applyFill="1" applyBorder="1" applyAlignment="1">
      <alignment horizontal="center" vertical="center"/>
    </xf>
    <xf numFmtId="0" fontId="23" fillId="0" borderId="337" xfId="0" applyNumberFormat="1" applyFont="1" applyFill="1" applyBorder="1" applyAlignment="1">
      <alignment horizontal="center" vertical="center" wrapText="1"/>
    </xf>
    <xf numFmtId="0" fontId="23" fillId="0" borderId="128" xfId="0" applyNumberFormat="1" applyFont="1" applyFill="1" applyBorder="1" applyAlignment="1">
      <alignment horizontal="center" vertical="center" wrapText="1"/>
    </xf>
    <xf numFmtId="0" fontId="25" fillId="0" borderId="99" xfId="62" applyNumberFormat="1" applyFont="1" applyBorder="1" applyAlignment="1">
      <alignment horizontal="right"/>
      <protection/>
    </xf>
    <xf numFmtId="0" fontId="23" fillId="25" borderId="171" xfId="0" applyNumberFormat="1" applyFont="1" applyFill="1" applyBorder="1" applyAlignment="1">
      <alignment horizontal="center" vertical="center"/>
    </xf>
    <xf numFmtId="0" fontId="23" fillId="25" borderId="83" xfId="0" applyNumberFormat="1" applyFont="1" applyFill="1" applyBorder="1" applyAlignment="1">
      <alignment horizontal="center" vertical="center"/>
    </xf>
    <xf numFmtId="0" fontId="23" fillId="25" borderId="23" xfId="0" applyNumberFormat="1" applyFont="1" applyFill="1" applyBorder="1" applyAlignment="1">
      <alignment horizontal="center" vertical="center"/>
    </xf>
    <xf numFmtId="0" fontId="24" fillId="24" borderId="244" xfId="0" applyNumberFormat="1" applyFont="1" applyFill="1" applyBorder="1" applyAlignment="1">
      <alignment horizontal="center" vertical="center" wrapText="1"/>
    </xf>
    <xf numFmtId="0" fontId="24" fillId="24" borderId="45" xfId="0" applyNumberFormat="1" applyFont="1" applyFill="1" applyBorder="1" applyAlignment="1">
      <alignment horizontal="center" vertical="center" wrapText="1"/>
    </xf>
    <xf numFmtId="0" fontId="23" fillId="0" borderId="171" xfId="0" applyFont="1" applyBorder="1" applyAlignment="1">
      <alignment horizontal="center" vertical="center" wrapText="1" shrinkToFit="1"/>
    </xf>
    <xf numFmtId="0" fontId="23" fillId="0" borderId="83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vertical="center" wrapText="1"/>
    </xf>
    <xf numFmtId="0" fontId="23" fillId="24" borderId="349" xfId="0" applyFont="1" applyFill="1" applyBorder="1" applyAlignment="1">
      <alignment horizontal="center" vertical="center" wrapText="1"/>
    </xf>
    <xf numFmtId="0" fontId="23" fillId="0" borderId="350" xfId="0" applyFont="1" applyBorder="1" applyAlignment="1">
      <alignment horizontal="center" vertical="center" wrapText="1"/>
    </xf>
    <xf numFmtId="0" fontId="23" fillId="0" borderId="334" xfId="0" applyFont="1" applyBorder="1" applyAlignment="1">
      <alignment horizontal="center" vertical="center" wrapText="1"/>
    </xf>
    <xf numFmtId="0" fontId="23" fillId="0" borderId="335" xfId="0" applyFont="1" applyBorder="1" applyAlignment="1">
      <alignment horizontal="center" vertical="center" wrapText="1"/>
    </xf>
    <xf numFmtId="0" fontId="23" fillId="24" borderId="334" xfId="0" applyNumberFormat="1" applyFont="1" applyFill="1" applyBorder="1" applyAlignment="1">
      <alignment horizontal="center" vertical="center"/>
    </xf>
    <xf numFmtId="0" fontId="23" fillId="24" borderId="335" xfId="0" applyNumberFormat="1" applyFont="1" applyFill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25" fillId="0" borderId="346" xfId="62" applyNumberFormat="1" applyFont="1" applyBorder="1" applyAlignment="1">
      <alignment horizontal="center"/>
      <protection/>
    </xf>
    <xf numFmtId="0" fontId="25" fillId="0" borderId="347" xfId="0" applyFont="1" applyBorder="1" applyAlignment="1">
      <alignment/>
    </xf>
    <xf numFmtId="0" fontId="23" fillId="0" borderId="347" xfId="0" applyFont="1" applyBorder="1" applyAlignment="1">
      <alignment/>
    </xf>
    <xf numFmtId="1" fontId="38" fillId="0" borderId="270" xfId="63" applyNumberFormat="1" applyFont="1" applyBorder="1" applyAlignment="1" applyProtection="1">
      <alignment horizontal="center" vertical="center"/>
      <protection/>
    </xf>
    <xf numFmtId="1" fontId="38" fillId="0" borderId="262" xfId="63" applyNumberFormat="1" applyFont="1" applyBorder="1" applyAlignment="1" applyProtection="1">
      <alignment horizontal="center" vertical="center"/>
      <protection/>
    </xf>
    <xf numFmtId="177" fontId="38" fillId="24" borderId="277" xfId="63" applyNumberFormat="1" applyFont="1" applyFill="1" applyBorder="1" applyAlignment="1">
      <alignment horizontal="center" vertical="center"/>
      <protection/>
    </xf>
    <xf numFmtId="177" fontId="38" fillId="24" borderId="351" xfId="63" applyNumberFormat="1" applyFont="1" applyFill="1" applyBorder="1" applyAlignment="1">
      <alignment horizontal="center" vertical="center"/>
      <protection/>
    </xf>
    <xf numFmtId="180" fontId="38" fillId="24" borderId="278" xfId="63" applyNumberFormat="1" applyFont="1" applyFill="1" applyBorder="1" applyAlignment="1" applyProtection="1">
      <alignment horizontal="center" vertical="center"/>
      <protection locked="0"/>
    </xf>
    <xf numFmtId="180" fontId="38" fillId="24" borderId="207" xfId="63" applyNumberFormat="1" applyFont="1" applyFill="1" applyBorder="1" applyAlignment="1" applyProtection="1">
      <alignment horizontal="center" vertical="center"/>
      <protection locked="0"/>
    </xf>
    <xf numFmtId="1" fontId="38" fillId="0" borderId="10" xfId="63" applyNumberFormat="1" applyFont="1" applyFill="1" applyBorder="1" applyAlignment="1" applyProtection="1">
      <alignment horizontal="center" vertical="center"/>
      <protection/>
    </xf>
    <xf numFmtId="1" fontId="38" fillId="0" borderId="53" xfId="63" applyNumberFormat="1" applyFont="1" applyFill="1" applyBorder="1" applyAlignment="1" applyProtection="1">
      <alignment horizontal="center" vertical="center"/>
      <protection/>
    </xf>
    <xf numFmtId="1" fontId="23" fillId="0" borderId="36" xfId="63" applyNumberFormat="1" applyFont="1" applyBorder="1" applyAlignment="1" applyProtection="1">
      <alignment horizontal="center" vertical="center"/>
      <protection/>
    </xf>
    <xf numFmtId="1" fontId="23" fillId="0" borderId="42" xfId="63" applyNumberFormat="1" applyFont="1" applyBorder="1" applyAlignment="1" applyProtection="1">
      <alignment horizontal="center" vertical="center"/>
      <protection/>
    </xf>
    <xf numFmtId="1" fontId="23" fillId="0" borderId="24" xfId="63" applyNumberFormat="1" applyFont="1" applyBorder="1" applyAlignment="1" applyProtection="1">
      <alignment horizontal="center" vertical="center"/>
      <protection/>
    </xf>
    <xf numFmtId="1" fontId="24" fillId="0" borderId="270" xfId="63" applyNumberFormat="1" applyFont="1" applyBorder="1" applyAlignment="1" applyProtection="1">
      <alignment horizontal="center" vertical="center"/>
      <protection/>
    </xf>
    <xf numFmtId="1" fontId="24" fillId="0" borderId="262" xfId="63" applyNumberFormat="1" applyFont="1" applyBorder="1" applyAlignment="1" applyProtection="1">
      <alignment horizontal="center" vertical="center"/>
      <protection/>
    </xf>
    <xf numFmtId="177" fontId="38" fillId="24" borderId="277" xfId="63" applyNumberFormat="1" applyFont="1" applyFill="1" applyBorder="1" applyAlignment="1" applyProtection="1">
      <alignment horizontal="center" vertical="center"/>
      <protection locked="0"/>
    </xf>
    <xf numFmtId="177" fontId="38" fillId="24" borderId="351" xfId="63" applyNumberFormat="1" applyFont="1" applyFill="1" applyBorder="1" applyAlignment="1" applyProtection="1">
      <alignment horizontal="center" vertical="center"/>
      <protection locked="0"/>
    </xf>
    <xf numFmtId="177" fontId="38" fillId="24" borderId="352" xfId="63" applyNumberFormat="1" applyFont="1" applyFill="1" applyBorder="1" applyAlignment="1">
      <alignment horizontal="center" vertical="center" wrapText="1"/>
      <protection/>
    </xf>
    <xf numFmtId="177" fontId="38" fillId="24" borderId="351" xfId="63" applyNumberFormat="1" applyFont="1" applyFill="1" applyBorder="1" applyAlignment="1">
      <alignment horizontal="center" vertical="center" wrapText="1"/>
      <protection/>
    </xf>
    <xf numFmtId="1" fontId="23" fillId="25" borderId="92" xfId="63" applyNumberFormat="1" applyFont="1" applyFill="1" applyBorder="1" applyAlignment="1" applyProtection="1">
      <alignment horizontal="center" vertical="center"/>
      <protection/>
    </xf>
    <xf numFmtId="1" fontId="23" fillId="25" borderId="152" xfId="63" applyNumberFormat="1" applyFont="1" applyFill="1" applyBorder="1" applyAlignment="1" applyProtection="1">
      <alignment horizontal="center" vertical="center"/>
      <protection/>
    </xf>
    <xf numFmtId="180" fontId="38" fillId="24" borderId="278" xfId="63" applyNumberFormat="1" applyFont="1" applyFill="1" applyBorder="1" applyAlignment="1" applyProtection="1">
      <alignment horizontal="right" vertical="center"/>
      <protection locked="0"/>
    </xf>
    <xf numFmtId="180" fontId="38" fillId="24" borderId="207" xfId="63" applyNumberFormat="1" applyFont="1" applyFill="1" applyBorder="1" applyAlignment="1" applyProtection="1">
      <alignment horizontal="right" vertical="center"/>
      <protection locked="0"/>
    </xf>
    <xf numFmtId="1" fontId="38" fillId="25" borderId="270" xfId="63" applyNumberFormat="1" applyFont="1" applyFill="1" applyBorder="1" applyAlignment="1" applyProtection="1">
      <alignment horizontal="right" vertical="center"/>
      <protection/>
    </xf>
    <xf numFmtId="1" fontId="38" fillId="25" borderId="262" xfId="63" applyNumberFormat="1" applyFont="1" applyFill="1" applyBorder="1" applyAlignment="1" applyProtection="1">
      <alignment horizontal="right" vertical="center"/>
      <protection/>
    </xf>
    <xf numFmtId="177" fontId="38" fillId="24" borderId="277" xfId="63" applyNumberFormat="1" applyFont="1" applyFill="1" applyBorder="1" applyAlignment="1" applyProtection="1">
      <alignment horizontal="right" vertical="center"/>
      <protection locked="0"/>
    </xf>
    <xf numFmtId="177" fontId="38" fillId="24" borderId="351" xfId="63" applyNumberFormat="1" applyFont="1" applyFill="1" applyBorder="1" applyAlignment="1" applyProtection="1">
      <alignment horizontal="right" vertical="center"/>
      <protection locked="0"/>
    </xf>
    <xf numFmtId="177" fontId="38" fillId="24" borderId="277" xfId="63" applyNumberFormat="1" applyFont="1" applyFill="1" applyBorder="1" applyAlignment="1">
      <alignment horizontal="right" vertical="center"/>
      <protection/>
    </xf>
    <xf numFmtId="177" fontId="38" fillId="24" borderId="351" xfId="63" applyNumberFormat="1" applyFont="1" applyFill="1" applyBorder="1" applyAlignment="1">
      <alignment horizontal="right" vertical="center"/>
      <protection/>
    </xf>
    <xf numFmtId="177" fontId="38" fillId="24" borderId="265" xfId="63" applyNumberFormat="1" applyFont="1" applyFill="1" applyBorder="1" applyAlignment="1">
      <alignment horizontal="center" vertical="center"/>
      <protection/>
    </xf>
    <xf numFmtId="177" fontId="38" fillId="24" borderId="243" xfId="63" applyNumberFormat="1" applyFont="1" applyFill="1" applyBorder="1" applyAlignment="1">
      <alignment horizontal="center" vertical="center"/>
      <protection/>
    </xf>
    <xf numFmtId="1" fontId="38" fillId="0" borderId="265" xfId="63" applyNumberFormat="1" applyFont="1" applyBorder="1" applyAlignment="1" applyProtection="1">
      <alignment horizontal="center" vertical="center"/>
      <protection/>
    </xf>
    <xf numFmtId="1" fontId="38" fillId="0" borderId="243" xfId="63" applyNumberFormat="1" applyFont="1" applyBorder="1" applyAlignment="1" applyProtection="1">
      <alignment horizontal="center" vertical="center"/>
      <protection/>
    </xf>
    <xf numFmtId="180" fontId="38" fillId="24" borderId="276" xfId="63" applyNumberFormat="1" applyFont="1" applyFill="1" applyBorder="1" applyAlignment="1" applyProtection="1">
      <alignment horizontal="center" vertical="center"/>
      <protection locked="0"/>
    </xf>
    <xf numFmtId="180" fontId="38" fillId="24" borderId="353" xfId="63" applyNumberFormat="1" applyFont="1" applyFill="1" applyBorder="1" applyAlignment="1" applyProtection="1">
      <alignment horizontal="center" vertical="center"/>
      <protection locked="0"/>
    </xf>
    <xf numFmtId="1" fontId="38" fillId="0" borderId="14" xfId="63" applyNumberFormat="1" applyFont="1" applyFill="1" applyBorder="1" applyAlignment="1" applyProtection="1">
      <alignment horizontal="center" vertical="center"/>
      <protection/>
    </xf>
    <xf numFmtId="1" fontId="38" fillId="0" borderId="68" xfId="63" applyNumberFormat="1" applyFont="1" applyFill="1" applyBorder="1" applyAlignment="1" applyProtection="1">
      <alignment horizontal="center" vertical="center"/>
      <protection/>
    </xf>
    <xf numFmtId="1" fontId="24" fillId="25" borderId="270" xfId="63" applyNumberFormat="1" applyFont="1" applyFill="1" applyBorder="1" applyAlignment="1" applyProtection="1">
      <alignment horizontal="center" vertical="center" wrapText="1"/>
      <protection/>
    </xf>
    <xf numFmtId="1" fontId="24" fillId="25" borderId="262" xfId="63" applyNumberFormat="1" applyFont="1" applyFill="1" applyBorder="1" applyAlignment="1" applyProtection="1">
      <alignment horizontal="center" vertical="center"/>
      <protection/>
    </xf>
    <xf numFmtId="1" fontId="38" fillId="25" borderId="270" xfId="63" applyNumberFormat="1" applyFont="1" applyFill="1" applyBorder="1" applyAlignment="1" applyProtection="1">
      <alignment horizontal="center" vertical="center"/>
      <protection/>
    </xf>
    <xf numFmtId="1" fontId="38" fillId="25" borderId="262" xfId="63" applyNumberFormat="1" applyFont="1" applyFill="1" applyBorder="1" applyAlignment="1" applyProtection="1">
      <alignment horizontal="center" vertical="center"/>
      <protection/>
    </xf>
    <xf numFmtId="1" fontId="24" fillId="0" borderId="265" xfId="63" applyNumberFormat="1" applyFont="1" applyBorder="1" applyAlignment="1" applyProtection="1">
      <alignment horizontal="center" vertical="center" wrapText="1"/>
      <protection/>
    </xf>
    <xf numFmtId="1" fontId="24" fillId="0" borderId="243" xfId="63" applyNumberFormat="1" applyFont="1" applyBorder="1" applyAlignment="1" applyProtection="1">
      <alignment horizontal="center" vertical="center"/>
      <protection/>
    </xf>
    <xf numFmtId="1" fontId="38" fillId="0" borderId="265" xfId="63" applyNumberFormat="1" applyFont="1" applyBorder="1" applyAlignment="1" applyProtection="1">
      <alignment horizontal="right" vertical="center"/>
      <protection/>
    </xf>
    <xf numFmtId="1" fontId="38" fillId="0" borderId="243" xfId="63" applyNumberFormat="1" applyFont="1" applyBorder="1" applyAlignment="1" applyProtection="1">
      <alignment horizontal="right" vertical="center"/>
      <protection/>
    </xf>
    <xf numFmtId="177" fontId="38" fillId="24" borderId="265" xfId="63" applyNumberFormat="1" applyFont="1" applyFill="1" applyBorder="1" applyAlignment="1" applyProtection="1">
      <alignment horizontal="right" vertical="center"/>
      <protection locked="0"/>
    </xf>
    <xf numFmtId="177" fontId="38" fillId="24" borderId="243" xfId="63" applyNumberFormat="1" applyFont="1" applyFill="1" applyBorder="1" applyAlignment="1" applyProtection="1">
      <alignment horizontal="right" vertical="center"/>
      <protection locked="0"/>
    </xf>
    <xf numFmtId="177" fontId="38" fillId="24" borderId="354" xfId="63" applyNumberFormat="1" applyFont="1" applyFill="1" applyBorder="1" applyAlignment="1" applyProtection="1">
      <alignment horizontal="center" vertical="center"/>
      <protection/>
    </xf>
    <xf numFmtId="177" fontId="38" fillId="24" borderId="206" xfId="63" applyNumberFormat="1" applyFont="1" applyFill="1" applyBorder="1" applyAlignment="1" applyProtection="1">
      <alignment horizontal="center" vertical="center"/>
      <protection/>
    </xf>
    <xf numFmtId="186" fontId="38" fillId="0" borderId="354" xfId="63" applyNumberFormat="1" applyFont="1" applyFill="1" applyBorder="1" applyAlignment="1" applyProtection="1">
      <alignment horizontal="center" vertical="center"/>
      <protection/>
    </xf>
    <xf numFmtId="186" fontId="38" fillId="0" borderId="206" xfId="63" applyNumberFormat="1" applyFont="1" applyFill="1" applyBorder="1" applyAlignment="1" applyProtection="1">
      <alignment horizontal="center" vertical="center"/>
      <protection/>
    </xf>
    <xf numFmtId="180" fontId="38" fillId="24" borderId="355" xfId="63" applyNumberFormat="1" applyFont="1" applyFill="1" applyBorder="1" applyAlignment="1" applyProtection="1">
      <alignment horizontal="center" vertical="center"/>
      <protection/>
    </xf>
    <xf numFmtId="180" fontId="38" fillId="24" borderId="207" xfId="63" applyNumberFormat="1" applyFont="1" applyFill="1" applyBorder="1" applyAlignment="1" applyProtection="1">
      <alignment horizontal="center" vertical="center"/>
      <protection/>
    </xf>
    <xf numFmtId="0" fontId="38" fillId="0" borderId="21" xfId="62" applyNumberFormat="1" applyFont="1" applyFill="1" applyBorder="1" applyAlignment="1" applyProtection="1">
      <alignment horizontal="center" vertical="center"/>
      <protection/>
    </xf>
    <xf numFmtId="0" fontId="38" fillId="0" borderId="59" xfId="62" applyNumberFormat="1" applyFont="1" applyFill="1" applyBorder="1" applyAlignment="1" applyProtection="1">
      <alignment horizontal="center" vertical="center"/>
      <protection/>
    </xf>
    <xf numFmtId="1" fontId="23" fillId="0" borderId="36" xfId="63" applyFont="1" applyBorder="1" applyAlignment="1">
      <alignment horizontal="center" vertical="center"/>
      <protection/>
    </xf>
    <xf numFmtId="1" fontId="23" fillId="0" borderId="42" xfId="63" applyFont="1" applyBorder="1" applyAlignment="1">
      <alignment horizontal="center" vertical="center"/>
      <protection/>
    </xf>
    <xf numFmtId="1" fontId="23" fillId="0" borderId="24" xfId="63" applyFont="1" applyBorder="1" applyAlignment="1">
      <alignment horizontal="center" vertical="center"/>
      <protection/>
    </xf>
    <xf numFmtId="1" fontId="24" fillId="0" borderId="356" xfId="63" applyNumberFormat="1" applyFont="1" applyBorder="1" applyAlignment="1" applyProtection="1">
      <alignment horizontal="center" vertical="center"/>
      <protection/>
    </xf>
    <xf numFmtId="1" fontId="38" fillId="0" borderId="354" xfId="63" applyNumberFormat="1" applyFont="1" applyBorder="1" applyAlignment="1" applyProtection="1">
      <alignment horizontal="center" vertical="center"/>
      <protection/>
    </xf>
    <xf numFmtId="1" fontId="38" fillId="0" borderId="206" xfId="63" applyNumberFormat="1" applyFont="1" applyBorder="1" applyAlignment="1" applyProtection="1">
      <alignment horizontal="center" vertical="center"/>
      <protection/>
    </xf>
    <xf numFmtId="1" fontId="38" fillId="0" borderId="354" xfId="63" applyFont="1" applyFill="1" applyBorder="1" applyAlignment="1" applyProtection="1">
      <alignment horizontal="center" vertical="center"/>
      <protection/>
    </xf>
    <xf numFmtId="1" fontId="38" fillId="0" borderId="206" xfId="63" applyFont="1" applyFill="1" applyBorder="1" applyAlignment="1" applyProtection="1">
      <alignment horizontal="center" vertical="center"/>
      <protection/>
    </xf>
    <xf numFmtId="177" fontId="38" fillId="24" borderId="355" xfId="63" applyNumberFormat="1" applyFont="1" applyFill="1" applyBorder="1" applyAlignment="1" applyProtection="1">
      <alignment horizontal="center" vertical="center"/>
      <protection/>
    </xf>
    <xf numFmtId="177" fontId="38" fillId="24" borderId="207" xfId="63" applyNumberFormat="1" applyFont="1" applyFill="1" applyBorder="1" applyAlignment="1" applyProtection="1">
      <alignment horizontal="center" vertical="center"/>
      <protection/>
    </xf>
    <xf numFmtId="1" fontId="23" fillId="25" borderId="171" xfId="63" applyNumberFormat="1" applyFont="1" applyFill="1" applyBorder="1" applyAlignment="1" applyProtection="1">
      <alignment horizontal="center" vertical="center" shrinkToFit="1"/>
      <protection/>
    </xf>
    <xf numFmtId="1" fontId="23" fillId="25" borderId="152" xfId="63" applyNumberFormat="1" applyFont="1" applyFill="1" applyBorder="1" applyAlignment="1" applyProtection="1">
      <alignment horizontal="center" vertical="center" shrinkToFit="1"/>
      <protection/>
    </xf>
    <xf numFmtId="3" fontId="38" fillId="0" borderId="354" xfId="63" applyNumberFormat="1" applyFont="1" applyFill="1" applyBorder="1" applyAlignment="1" applyProtection="1">
      <alignment horizontal="center" vertical="center"/>
      <protection/>
    </xf>
    <xf numFmtId="3" fontId="38" fillId="0" borderId="206" xfId="63" applyNumberFormat="1" applyFont="1" applyFill="1" applyBorder="1" applyAlignment="1" applyProtection="1">
      <alignment horizontal="center" vertical="center"/>
      <protection/>
    </xf>
    <xf numFmtId="177" fontId="38" fillId="24" borderId="357" xfId="63" applyNumberFormat="1" applyFont="1" applyFill="1" applyBorder="1" applyAlignment="1" applyProtection="1">
      <alignment horizontal="center" vertical="center"/>
      <protection/>
    </xf>
    <xf numFmtId="177" fontId="38" fillId="24" borderId="225" xfId="63" applyNumberFormat="1" applyFont="1" applyFill="1" applyBorder="1" applyAlignment="1" applyProtection="1">
      <alignment horizontal="center" vertical="center"/>
      <protection/>
    </xf>
    <xf numFmtId="0" fontId="38" fillId="0" borderId="17" xfId="62" applyNumberFormat="1" applyFont="1" applyFill="1" applyBorder="1" applyAlignment="1" applyProtection="1">
      <alignment horizontal="center" vertical="center"/>
      <protection/>
    </xf>
    <xf numFmtId="0" fontId="38" fillId="0" borderId="13" xfId="62" applyNumberFormat="1" applyFont="1" applyFill="1" applyBorder="1" applyAlignment="1" applyProtection="1">
      <alignment horizontal="center" vertical="center"/>
      <protection/>
    </xf>
    <xf numFmtId="180" fontId="38" fillId="24" borderId="174" xfId="63" applyNumberFormat="1" applyFont="1" applyFill="1" applyBorder="1" applyAlignment="1" applyProtection="1">
      <alignment horizontal="center" vertical="center"/>
      <protection/>
    </xf>
    <xf numFmtId="180" fontId="38" fillId="24" borderId="353" xfId="63" applyNumberFormat="1" applyFont="1" applyFill="1" applyBorder="1" applyAlignment="1" applyProtection="1">
      <alignment horizontal="center" vertical="center"/>
      <protection/>
    </xf>
    <xf numFmtId="1" fontId="24" fillId="25" borderId="356" xfId="63" applyNumberFormat="1" applyFont="1" applyFill="1" applyBorder="1" applyAlignment="1" applyProtection="1">
      <alignment horizontal="center" vertical="center"/>
      <protection/>
    </xf>
    <xf numFmtId="3" fontId="38" fillId="25" borderId="173" xfId="63" applyNumberFormat="1" applyFont="1" applyFill="1" applyBorder="1" applyAlignment="1" applyProtection="1">
      <alignment horizontal="right" vertical="center"/>
      <protection/>
    </xf>
    <xf numFmtId="3" fontId="38" fillId="25" borderId="243" xfId="63" applyNumberFormat="1" applyFont="1" applyFill="1" applyBorder="1" applyAlignment="1" applyProtection="1">
      <alignment horizontal="right" vertical="center"/>
      <protection/>
    </xf>
    <xf numFmtId="177" fontId="38" fillId="24" borderId="173" xfId="63" applyNumberFormat="1" applyFont="1" applyFill="1" applyBorder="1" applyAlignment="1" applyProtection="1">
      <alignment horizontal="right" vertical="center"/>
      <protection/>
    </xf>
    <xf numFmtId="177" fontId="38" fillId="24" borderId="243" xfId="63" applyNumberFormat="1" applyFont="1" applyFill="1" applyBorder="1" applyAlignment="1" applyProtection="1">
      <alignment horizontal="right" vertical="center"/>
      <protection/>
    </xf>
    <xf numFmtId="186" fontId="38" fillId="0" borderId="173" xfId="63" applyNumberFormat="1" applyFont="1" applyFill="1" applyBorder="1" applyAlignment="1" applyProtection="1">
      <alignment horizontal="center" vertical="center"/>
      <protection/>
    </xf>
    <xf numFmtId="186" fontId="38" fillId="0" borderId="243" xfId="63" applyNumberFormat="1" applyFont="1" applyFill="1" applyBorder="1" applyAlignment="1" applyProtection="1">
      <alignment horizontal="center" vertical="center"/>
      <protection/>
    </xf>
    <xf numFmtId="177" fontId="38" fillId="24" borderId="173" xfId="63" applyNumberFormat="1" applyFont="1" applyFill="1" applyBorder="1" applyAlignment="1" applyProtection="1">
      <alignment horizontal="center" vertical="center"/>
      <protection/>
    </xf>
    <xf numFmtId="177" fontId="38" fillId="24" borderId="243" xfId="63" applyNumberFormat="1" applyFont="1" applyFill="1" applyBorder="1" applyAlignment="1" applyProtection="1">
      <alignment horizontal="center" vertical="center"/>
      <protection/>
    </xf>
    <xf numFmtId="3" fontId="38" fillId="25" borderId="15" xfId="63" applyNumberFormat="1" applyFont="1" applyFill="1" applyBorder="1" applyAlignment="1">
      <alignment horizontal="center" vertical="center"/>
      <protection/>
    </xf>
    <xf numFmtId="3" fontId="38" fillId="25" borderId="45" xfId="63" applyNumberFormat="1" applyFont="1" applyFill="1" applyBorder="1" applyAlignment="1">
      <alignment horizontal="center" vertical="center"/>
      <protection/>
    </xf>
    <xf numFmtId="3" fontId="38" fillId="25" borderId="358" xfId="63" applyNumberFormat="1" applyFont="1" applyFill="1" applyBorder="1" applyAlignment="1">
      <alignment horizontal="center" vertical="center"/>
      <protection/>
    </xf>
    <xf numFmtId="3" fontId="38" fillId="25" borderId="12" xfId="63" applyNumberFormat="1" applyFont="1" applyFill="1" applyBorder="1" applyAlignment="1">
      <alignment horizontal="center" vertical="center"/>
      <protection/>
    </xf>
    <xf numFmtId="3" fontId="38" fillId="25" borderId="247" xfId="63" applyNumberFormat="1" applyFont="1" applyFill="1" applyBorder="1" applyAlignment="1">
      <alignment horizontal="center" vertical="center"/>
      <protection/>
    </xf>
    <xf numFmtId="3" fontId="38" fillId="25" borderId="144" xfId="63" applyNumberFormat="1" applyFont="1" applyFill="1" applyBorder="1" applyAlignment="1">
      <alignment horizontal="center" vertical="center"/>
      <protection/>
    </xf>
    <xf numFmtId="1" fontId="24" fillId="0" borderId="173" xfId="63" applyNumberFormat="1" applyFont="1" applyBorder="1" applyAlignment="1" applyProtection="1">
      <alignment horizontal="center" vertical="center" wrapText="1"/>
      <protection/>
    </xf>
    <xf numFmtId="1" fontId="24" fillId="0" borderId="243" xfId="63" applyNumberFormat="1" applyFont="1" applyBorder="1" applyAlignment="1" applyProtection="1">
      <alignment horizontal="center" vertical="center" wrapText="1"/>
      <protection/>
    </xf>
    <xf numFmtId="1" fontId="38" fillId="25" borderId="173" xfId="63" applyNumberFormat="1" applyFont="1" applyFill="1" applyBorder="1" applyAlignment="1" applyProtection="1">
      <alignment horizontal="center" vertical="center"/>
      <protection/>
    </xf>
    <xf numFmtId="1" fontId="38" fillId="25" borderId="243" xfId="63" applyNumberFormat="1" applyFont="1" applyFill="1" applyBorder="1" applyAlignment="1" applyProtection="1">
      <alignment horizontal="center" vertical="center"/>
      <protection/>
    </xf>
    <xf numFmtId="186" fontId="38" fillId="0" borderId="205" xfId="63" applyNumberFormat="1" applyFont="1" applyFill="1" applyBorder="1" applyAlignment="1">
      <alignment horizontal="center" vertical="center"/>
      <protection/>
    </xf>
    <xf numFmtId="186" fontId="38" fillId="0" borderId="291" xfId="63" applyNumberFormat="1" applyFont="1" applyFill="1" applyBorder="1" applyAlignment="1">
      <alignment horizontal="center" vertical="center"/>
      <protection/>
    </xf>
    <xf numFmtId="186" fontId="38" fillId="0" borderId="359" xfId="63" applyNumberFormat="1" applyFont="1" applyFill="1" applyBorder="1" applyAlignment="1">
      <alignment horizontal="center" vertical="center"/>
      <protection/>
    </xf>
    <xf numFmtId="177" fontId="38" fillId="24" borderId="205" xfId="63" applyNumberFormat="1" applyFont="1" applyFill="1" applyBorder="1" applyAlignment="1">
      <alignment horizontal="center" vertical="center"/>
      <protection/>
    </xf>
    <xf numFmtId="177" fontId="38" fillId="24" borderId="291" xfId="63" applyNumberFormat="1" applyFont="1" applyFill="1" applyBorder="1" applyAlignment="1">
      <alignment horizontal="center" vertical="center"/>
      <protection/>
    </xf>
    <xf numFmtId="177" fontId="38" fillId="24" borderId="359" xfId="63" applyNumberFormat="1" applyFont="1" applyFill="1" applyBorder="1" applyAlignment="1">
      <alignment horizontal="center" vertical="center"/>
      <protection/>
    </xf>
    <xf numFmtId="180" fontId="38" fillId="24" borderId="360" xfId="63" applyNumberFormat="1" applyFont="1" applyFill="1" applyBorder="1" applyAlignment="1" applyProtection="1">
      <alignment horizontal="center" vertical="center"/>
      <protection locked="0"/>
    </xf>
    <xf numFmtId="180" fontId="38" fillId="24" borderId="361" xfId="63" applyNumberFormat="1" applyFont="1" applyFill="1" applyBorder="1" applyAlignment="1" applyProtection="1">
      <alignment horizontal="center" vertical="center"/>
      <protection locked="0"/>
    </xf>
    <xf numFmtId="1" fontId="38" fillId="0" borderId="302" xfId="63" applyNumberFormat="1" applyFont="1" applyFill="1" applyBorder="1" applyAlignment="1" applyProtection="1">
      <alignment horizontal="center" vertical="center"/>
      <protection/>
    </xf>
    <xf numFmtId="1" fontId="38" fillId="0" borderId="27" xfId="63" applyNumberFormat="1" applyFont="1" applyFill="1" applyBorder="1" applyAlignment="1" applyProtection="1">
      <alignment horizontal="center" vertical="center"/>
      <protection/>
    </xf>
    <xf numFmtId="1" fontId="24" fillId="0" borderId="362" xfId="63" applyNumberFormat="1" applyFont="1" applyBorder="1" applyAlignment="1" applyProtection="1">
      <alignment horizontal="center" vertical="center"/>
      <protection/>
    </xf>
    <xf numFmtId="1" fontId="24" fillId="0" borderId="283" xfId="63" applyNumberFormat="1" applyFont="1" applyBorder="1" applyAlignment="1" applyProtection="1">
      <alignment horizontal="center" vertical="center"/>
      <protection/>
    </xf>
    <xf numFmtId="1" fontId="38" fillId="0" borderId="362" xfId="63" applyNumberFormat="1" applyFont="1" applyBorder="1" applyAlignment="1" applyProtection="1">
      <alignment horizontal="center" vertical="center"/>
      <protection/>
    </xf>
    <xf numFmtId="1" fontId="38" fillId="0" borderId="283" xfId="63" applyNumberFormat="1" applyFont="1" applyBorder="1" applyAlignment="1" applyProtection="1">
      <alignment horizontal="center" vertical="center"/>
      <protection/>
    </xf>
    <xf numFmtId="177" fontId="38" fillId="24" borderId="205" xfId="63" applyNumberFormat="1" applyFont="1" applyFill="1" applyBorder="1" applyAlignment="1" applyProtection="1">
      <alignment horizontal="center" vertical="center"/>
      <protection locked="0"/>
    </xf>
    <xf numFmtId="177" fontId="38" fillId="24" borderId="291" xfId="63" applyNumberFormat="1" applyFont="1" applyFill="1" applyBorder="1" applyAlignment="1" applyProtection="1">
      <alignment horizontal="center" vertical="center"/>
      <protection locked="0"/>
    </xf>
    <xf numFmtId="177" fontId="38" fillId="24" borderId="359" xfId="63" applyNumberFormat="1" applyFont="1" applyFill="1" applyBorder="1" applyAlignment="1" applyProtection="1">
      <alignment horizontal="center" vertical="center"/>
      <protection locked="0"/>
    </xf>
    <xf numFmtId="177" fontId="38" fillId="24" borderId="363" xfId="63" applyNumberFormat="1" applyFont="1" applyFill="1" applyBorder="1" applyAlignment="1" applyProtection="1">
      <alignment horizontal="center" vertical="center"/>
      <protection locked="0"/>
    </xf>
    <xf numFmtId="177" fontId="38" fillId="24" borderId="364" xfId="63" applyNumberFormat="1" applyFont="1" applyFill="1" applyBorder="1" applyAlignment="1" applyProtection="1">
      <alignment horizontal="center" vertical="center"/>
      <protection locked="0"/>
    </xf>
    <xf numFmtId="177" fontId="38" fillId="24" borderId="363" xfId="63" applyNumberFormat="1" applyFont="1" applyFill="1" applyBorder="1" applyAlignment="1">
      <alignment horizontal="center" vertical="center"/>
      <protection/>
    </xf>
    <xf numFmtId="177" fontId="38" fillId="24" borderId="364" xfId="63" applyNumberFormat="1" applyFont="1" applyFill="1" applyBorder="1" applyAlignment="1">
      <alignment horizontal="center" vertical="center"/>
      <protection/>
    </xf>
    <xf numFmtId="177" fontId="38" fillId="24" borderId="278" xfId="63" applyNumberFormat="1" applyFont="1" applyFill="1" applyBorder="1" applyAlignment="1" applyProtection="1">
      <alignment horizontal="center" vertical="center"/>
      <protection locked="0"/>
    </xf>
    <xf numFmtId="177" fontId="38" fillId="24" borderId="360" xfId="63" applyNumberFormat="1" applyFont="1" applyFill="1" applyBorder="1" applyAlignment="1" applyProtection="1">
      <alignment horizontal="center" vertical="center"/>
      <protection locked="0"/>
    </xf>
    <xf numFmtId="177" fontId="38" fillId="24" borderId="361" xfId="63" applyNumberFormat="1" applyFont="1" applyFill="1" applyBorder="1" applyAlignment="1" applyProtection="1">
      <alignment horizontal="center" vertical="center"/>
      <protection locked="0"/>
    </xf>
    <xf numFmtId="1" fontId="23" fillId="25" borderId="83" xfId="63" applyNumberFormat="1" applyFont="1" applyFill="1" applyBorder="1" applyAlignment="1" applyProtection="1">
      <alignment horizontal="center" vertical="center"/>
      <protection/>
    </xf>
    <xf numFmtId="1" fontId="23" fillId="25" borderId="23" xfId="63" applyNumberFormat="1" applyFont="1" applyFill="1" applyBorder="1" applyAlignment="1" applyProtection="1">
      <alignment horizontal="center" vertical="center"/>
      <protection/>
    </xf>
    <xf numFmtId="177" fontId="38" fillId="24" borderId="15" xfId="63" applyNumberFormat="1" applyFont="1" applyFill="1" applyBorder="1" applyAlignment="1" applyProtection="1">
      <alignment horizontal="center" vertical="center"/>
      <protection locked="0"/>
    </xf>
    <xf numFmtId="177" fontId="38" fillId="24" borderId="45" xfId="63" applyNumberFormat="1" applyFont="1" applyFill="1" applyBorder="1" applyAlignment="1" applyProtection="1">
      <alignment horizontal="center" vertical="center"/>
      <protection locked="0"/>
    </xf>
    <xf numFmtId="177" fontId="38" fillId="24" borderId="358" xfId="63" applyNumberFormat="1" applyFont="1" applyFill="1" applyBorder="1" applyAlignment="1" applyProtection="1">
      <alignment horizontal="center" vertical="center"/>
      <protection locked="0"/>
    </xf>
    <xf numFmtId="1" fontId="38" fillId="0" borderId="180" xfId="63" applyNumberFormat="1" applyFont="1" applyBorder="1" applyAlignment="1" applyProtection="1">
      <alignment horizontal="center" vertical="center"/>
      <protection/>
    </xf>
    <xf numFmtId="1" fontId="38" fillId="0" borderId="25" xfId="63" applyNumberFormat="1" applyFont="1" applyBorder="1" applyAlignment="1" applyProtection="1">
      <alignment horizontal="center" vertical="center"/>
      <protection/>
    </xf>
    <xf numFmtId="177" fontId="38" fillId="24" borderId="265" xfId="63" applyNumberFormat="1" applyFont="1" applyFill="1" applyBorder="1" applyAlignment="1" applyProtection="1">
      <alignment horizontal="center" vertical="center"/>
      <protection locked="0"/>
    </xf>
    <xf numFmtId="177" fontId="38" fillId="24" borderId="180" xfId="63" applyNumberFormat="1" applyFont="1" applyFill="1" applyBorder="1" applyAlignment="1" applyProtection="1">
      <alignment horizontal="center" vertical="center"/>
      <protection locked="0"/>
    </xf>
    <xf numFmtId="177" fontId="38" fillId="24" borderId="25" xfId="63" applyNumberFormat="1" applyFont="1" applyFill="1" applyBorder="1" applyAlignment="1" applyProtection="1">
      <alignment horizontal="center" vertical="center"/>
      <protection locked="0"/>
    </xf>
    <xf numFmtId="1" fontId="38" fillId="0" borderId="11" xfId="63" applyFont="1" applyFill="1" applyBorder="1" applyAlignment="1">
      <alignment horizontal="center" vertical="center"/>
      <protection/>
    </xf>
    <xf numFmtId="1" fontId="38" fillId="0" borderId="180" xfId="63" applyFont="1" applyFill="1" applyBorder="1" applyAlignment="1">
      <alignment horizontal="center" vertical="center"/>
      <protection/>
    </xf>
    <xf numFmtId="1" fontId="38" fillId="0" borderId="365" xfId="63" applyFont="1" applyFill="1" applyBorder="1" applyAlignment="1">
      <alignment horizontal="center" vertical="center"/>
      <protection/>
    </xf>
    <xf numFmtId="180" fontId="38" fillId="24" borderId="247" xfId="63" applyNumberFormat="1" applyFont="1" applyFill="1" applyBorder="1" applyAlignment="1" applyProtection="1">
      <alignment horizontal="center" vertical="center"/>
      <protection locked="0"/>
    </xf>
    <xf numFmtId="180" fontId="38" fillId="24" borderId="28" xfId="63" applyNumberFormat="1" applyFont="1" applyFill="1" applyBorder="1" applyAlignment="1" applyProtection="1">
      <alignment horizontal="center" vertical="center"/>
      <protection locked="0"/>
    </xf>
    <xf numFmtId="1" fontId="38" fillId="0" borderId="326" xfId="63" applyNumberFormat="1" applyFont="1" applyFill="1" applyBorder="1" applyAlignment="1" applyProtection="1">
      <alignment horizontal="center" vertical="center"/>
      <protection/>
    </xf>
    <xf numFmtId="1" fontId="38" fillId="0" borderId="175" xfId="63" applyNumberFormat="1" applyFont="1" applyFill="1" applyBorder="1" applyAlignment="1" applyProtection="1">
      <alignment horizontal="center" vertical="center"/>
      <protection/>
    </xf>
    <xf numFmtId="1" fontId="24" fillId="0" borderId="265" xfId="63" applyNumberFormat="1" applyFont="1" applyBorder="1" applyAlignment="1" applyProtection="1">
      <alignment horizontal="center" vertical="center"/>
      <protection/>
    </xf>
    <xf numFmtId="1" fontId="24" fillId="0" borderId="180" xfId="63" applyNumberFormat="1" applyFont="1" applyBorder="1" applyAlignment="1" applyProtection="1">
      <alignment horizontal="center" vertical="center"/>
      <protection/>
    </xf>
    <xf numFmtId="1" fontId="24" fillId="0" borderId="25" xfId="63" applyNumberFormat="1" applyFont="1" applyBorder="1" applyAlignment="1" applyProtection="1">
      <alignment horizontal="center" vertical="center"/>
      <protection/>
    </xf>
    <xf numFmtId="3" fontId="38" fillId="25" borderId="26" xfId="63" applyNumberFormat="1" applyFont="1" applyFill="1" applyBorder="1" applyAlignment="1">
      <alignment horizontal="center" vertical="center"/>
      <protection/>
    </xf>
    <xf numFmtId="3" fontId="38" fillId="25" borderId="28" xfId="63" applyNumberFormat="1" applyFont="1" applyFill="1" applyBorder="1" applyAlignment="1">
      <alignment horizontal="center" vertical="center"/>
      <protection/>
    </xf>
    <xf numFmtId="177" fontId="38" fillId="24" borderId="205" xfId="63" applyNumberFormat="1" applyFont="1" applyFill="1" applyBorder="1" applyAlignment="1" applyProtection="1">
      <alignment horizontal="right" vertical="center"/>
      <protection locked="0"/>
    </xf>
    <xf numFmtId="177" fontId="38" fillId="24" borderId="359" xfId="63" applyNumberFormat="1" applyFont="1" applyFill="1" applyBorder="1" applyAlignment="1" applyProtection="1">
      <alignment horizontal="right" vertical="center"/>
      <protection locked="0"/>
    </xf>
    <xf numFmtId="1" fontId="23" fillId="25" borderId="107" xfId="63" applyNumberFormat="1" applyFont="1" applyFill="1" applyBorder="1" applyAlignment="1" applyProtection="1">
      <alignment horizontal="center" vertical="center"/>
      <protection/>
    </xf>
    <xf numFmtId="1" fontId="24" fillId="0" borderId="270" xfId="63" applyNumberFormat="1" applyFont="1" applyBorder="1" applyAlignment="1" applyProtection="1">
      <alignment horizontal="center" vertical="center" wrapText="1"/>
      <protection/>
    </xf>
    <xf numFmtId="1" fontId="38" fillId="0" borderId="205" xfId="63" applyNumberFormat="1" applyFont="1" applyBorder="1" applyAlignment="1" applyProtection="1">
      <alignment horizontal="center" vertical="center"/>
      <protection/>
    </xf>
    <xf numFmtId="1" fontId="38" fillId="0" borderId="359" xfId="63" applyNumberFormat="1" applyFont="1" applyBorder="1" applyAlignment="1" applyProtection="1">
      <alignment horizontal="center" vertical="center"/>
      <protection/>
    </xf>
    <xf numFmtId="1" fontId="38" fillId="0" borderId="205" xfId="63" applyFont="1" applyFill="1" applyBorder="1" applyAlignment="1">
      <alignment horizontal="right" vertical="center"/>
      <protection/>
    </xf>
    <xf numFmtId="1" fontId="38" fillId="0" borderId="359" xfId="63" applyFont="1" applyFill="1" applyBorder="1" applyAlignment="1">
      <alignment horizontal="right" vertical="center"/>
      <protection/>
    </xf>
    <xf numFmtId="1" fontId="24" fillId="0" borderId="283" xfId="63" applyNumberFormat="1" applyFont="1" applyBorder="1" applyAlignment="1" applyProtection="1">
      <alignment horizontal="center" vertical="center" wrapText="1"/>
      <protection/>
    </xf>
    <xf numFmtId="3" fontId="38" fillId="0" borderId="205" xfId="63" applyNumberFormat="1" applyFont="1" applyFill="1" applyBorder="1" applyAlignment="1">
      <alignment horizontal="right" vertical="center"/>
      <protection/>
    </xf>
    <xf numFmtId="3" fontId="38" fillId="0" borderId="359" xfId="63" applyNumberFormat="1" applyFont="1" applyFill="1" applyBorder="1" applyAlignment="1">
      <alignment horizontal="right" vertical="center"/>
      <protection/>
    </xf>
    <xf numFmtId="1" fontId="38" fillId="25" borderId="11" xfId="63" applyNumberFormat="1" applyFont="1" applyFill="1" applyBorder="1" applyAlignment="1" applyProtection="1">
      <alignment horizontal="center" vertical="center"/>
      <protection/>
    </xf>
    <xf numFmtId="1" fontId="38" fillId="25" borderId="365" xfId="63" applyNumberFormat="1" applyFont="1" applyFill="1" applyBorder="1" applyAlignment="1" applyProtection="1">
      <alignment horizontal="center" vertical="center"/>
      <protection/>
    </xf>
    <xf numFmtId="177" fontId="38" fillId="24" borderId="11" xfId="63" applyNumberFormat="1" applyFont="1" applyFill="1" applyBorder="1" applyAlignment="1" applyProtection="1">
      <alignment horizontal="center" vertical="center"/>
      <protection locked="0"/>
    </xf>
    <xf numFmtId="177" fontId="38" fillId="24" borderId="365" xfId="63" applyNumberFormat="1" applyFont="1" applyFill="1" applyBorder="1" applyAlignment="1" applyProtection="1">
      <alignment horizontal="center" vertical="center"/>
      <protection locked="0"/>
    </xf>
    <xf numFmtId="177" fontId="38" fillId="24" borderId="11" xfId="63" applyNumberFormat="1" applyFont="1" applyFill="1" applyBorder="1" applyAlignment="1">
      <alignment horizontal="center" vertical="center"/>
      <protection/>
    </xf>
    <xf numFmtId="177" fontId="38" fillId="24" borderId="365" xfId="63" applyNumberFormat="1" applyFont="1" applyFill="1" applyBorder="1" applyAlignment="1">
      <alignment horizontal="center" vertical="center"/>
      <protection/>
    </xf>
    <xf numFmtId="186" fontId="38" fillId="0" borderId="265" xfId="63" applyNumberFormat="1" applyFont="1" applyFill="1" applyBorder="1" applyAlignment="1">
      <alignment horizontal="center" vertical="center"/>
      <protection/>
    </xf>
    <xf numFmtId="186" fontId="38" fillId="0" borderId="25" xfId="63" applyNumberFormat="1" applyFont="1" applyFill="1" applyBorder="1" applyAlignment="1">
      <alignment horizontal="center" vertical="center"/>
      <protection/>
    </xf>
    <xf numFmtId="1" fontId="24" fillId="25" borderId="11" xfId="63" applyNumberFormat="1" applyFont="1" applyFill="1" applyBorder="1" applyAlignment="1" applyProtection="1">
      <alignment horizontal="center" vertical="center"/>
      <protection/>
    </xf>
    <xf numFmtId="1" fontId="24" fillId="25" borderId="365" xfId="63" applyNumberFormat="1" applyFont="1" applyFill="1" applyBorder="1" applyAlignment="1" applyProtection="1">
      <alignment horizontal="center" vertical="center"/>
      <protection/>
    </xf>
    <xf numFmtId="1" fontId="38" fillId="0" borderId="172" xfId="63" applyNumberFormat="1" applyFont="1" applyFill="1" applyBorder="1" applyAlignment="1" applyProtection="1">
      <alignment horizontal="center" vertical="center"/>
      <protection/>
    </xf>
    <xf numFmtId="1" fontId="38" fillId="25" borderId="25" xfId="63" applyNumberFormat="1" applyFont="1" applyFill="1" applyBorder="1" applyAlignment="1" applyProtection="1">
      <alignment horizontal="center" vertical="center"/>
      <protection/>
    </xf>
    <xf numFmtId="3" fontId="38" fillId="25" borderId="265" xfId="63" applyNumberFormat="1" applyFont="1" applyFill="1" applyBorder="1" applyAlignment="1">
      <alignment horizontal="right" vertical="center"/>
      <protection/>
    </xf>
    <xf numFmtId="3" fontId="38" fillId="25" borderId="25" xfId="63" applyNumberFormat="1" applyFont="1" applyFill="1" applyBorder="1" applyAlignment="1">
      <alignment horizontal="right" vertical="center"/>
      <protection/>
    </xf>
    <xf numFmtId="177" fontId="38" fillId="24" borderId="25" xfId="63" applyNumberFormat="1" applyFont="1" applyFill="1" applyBorder="1" applyAlignment="1" applyProtection="1">
      <alignment horizontal="right" vertical="center"/>
      <protection locked="0"/>
    </xf>
    <xf numFmtId="177" fontId="38" fillId="24" borderId="25" xfId="63" applyNumberFormat="1" applyFont="1" applyFill="1" applyBorder="1" applyAlignment="1">
      <alignment horizontal="center" vertical="center"/>
      <protection/>
    </xf>
    <xf numFmtId="177" fontId="38" fillId="24" borderId="366" xfId="63" applyNumberFormat="1" applyFont="1" applyFill="1" applyBorder="1" applyAlignment="1" applyProtection="1">
      <alignment horizontal="center" vertical="center"/>
      <protection locked="0"/>
    </xf>
    <xf numFmtId="177" fontId="38" fillId="24" borderId="206" xfId="63" applyNumberFormat="1" applyFont="1" applyFill="1" applyBorder="1" applyAlignment="1" applyProtection="1">
      <alignment horizontal="center" vertical="center"/>
      <protection locked="0"/>
    </xf>
    <xf numFmtId="1" fontId="38" fillId="0" borderId="366" xfId="63" applyFont="1" applyFill="1" applyBorder="1" applyAlignment="1">
      <alignment horizontal="center" vertical="center"/>
      <protection/>
    </xf>
    <xf numFmtId="1" fontId="38" fillId="0" borderId="291" xfId="63" applyFont="1" applyFill="1" applyBorder="1" applyAlignment="1">
      <alignment horizontal="center" vertical="center"/>
      <protection/>
    </xf>
    <xf numFmtId="1" fontId="38" fillId="0" borderId="206" xfId="63" applyFont="1" applyFill="1" applyBorder="1" applyAlignment="1">
      <alignment horizontal="center" vertical="center"/>
      <protection/>
    </xf>
    <xf numFmtId="177" fontId="38" fillId="24" borderId="366" xfId="63" applyNumberFormat="1" applyFont="1" applyFill="1" applyBorder="1" applyAlignment="1">
      <alignment horizontal="center" vertical="center"/>
      <protection/>
    </xf>
    <xf numFmtId="177" fontId="38" fillId="24" borderId="206" xfId="63" applyNumberFormat="1" applyFont="1" applyFill="1" applyBorder="1" applyAlignment="1">
      <alignment horizontal="center" vertical="center"/>
      <protection/>
    </xf>
    <xf numFmtId="177" fontId="38" fillId="24" borderId="367" xfId="63" applyNumberFormat="1" applyFont="1" applyFill="1" applyBorder="1" applyAlignment="1" applyProtection="1">
      <alignment horizontal="center" vertical="center"/>
      <protection locked="0"/>
    </xf>
    <xf numFmtId="177" fontId="38" fillId="24" borderId="207" xfId="63" applyNumberFormat="1" applyFont="1" applyFill="1" applyBorder="1" applyAlignment="1" applyProtection="1">
      <alignment horizontal="center" vertical="center"/>
      <protection locked="0"/>
    </xf>
    <xf numFmtId="1" fontId="24" fillId="0" borderId="368" xfId="63" applyNumberFormat="1" applyFont="1" applyBorder="1" applyAlignment="1" applyProtection="1">
      <alignment horizontal="center" vertical="center"/>
      <protection/>
    </xf>
    <xf numFmtId="1" fontId="38" fillId="0" borderId="366" xfId="63" applyNumberFormat="1" applyFont="1" applyFill="1" applyBorder="1" applyAlignment="1" applyProtection="1">
      <alignment horizontal="center" vertical="center"/>
      <protection/>
    </xf>
    <xf numFmtId="1" fontId="38" fillId="0" borderId="291" xfId="63" applyNumberFormat="1" applyFont="1" applyFill="1" applyBorder="1" applyAlignment="1" applyProtection="1">
      <alignment horizontal="center" vertical="center"/>
      <protection/>
    </xf>
    <xf numFmtId="1" fontId="38" fillId="0" borderId="206" xfId="63" applyNumberFormat="1" applyFont="1" applyFill="1" applyBorder="1" applyAlignment="1" applyProtection="1">
      <alignment horizontal="center" vertical="center"/>
      <protection/>
    </xf>
    <xf numFmtId="177" fontId="38" fillId="24" borderId="369" xfId="63" applyNumberFormat="1" applyFont="1" applyFill="1" applyBorder="1" applyAlignment="1" applyProtection="1">
      <alignment horizontal="center" vertical="center"/>
      <protection locked="0"/>
    </xf>
    <xf numFmtId="1" fontId="38" fillId="0" borderId="368" xfId="63" applyNumberFormat="1" applyFont="1" applyBorder="1" applyAlignment="1" applyProtection="1">
      <alignment horizontal="center" vertical="center"/>
      <protection/>
    </xf>
    <xf numFmtId="3" fontId="38" fillId="0" borderId="205" xfId="63" applyNumberFormat="1" applyFont="1" applyFill="1" applyBorder="1" applyAlignment="1">
      <alignment horizontal="center" vertical="center"/>
      <protection/>
    </xf>
    <xf numFmtId="3" fontId="38" fillId="0" borderId="359" xfId="63" applyNumberFormat="1" applyFont="1" applyFill="1" applyBorder="1" applyAlignment="1">
      <alignment horizontal="center" vertical="center"/>
      <protection/>
    </xf>
    <xf numFmtId="177" fontId="38" fillId="24" borderId="244" xfId="63" applyNumberFormat="1" applyFont="1" applyFill="1" applyBorder="1" applyAlignment="1" applyProtection="1">
      <alignment horizontal="center" vertical="center"/>
      <protection locked="0"/>
    </xf>
    <xf numFmtId="177" fontId="38" fillId="24" borderId="201" xfId="63" applyNumberFormat="1" applyFont="1" applyFill="1" applyBorder="1" applyAlignment="1" applyProtection="1">
      <alignment horizontal="center" vertical="center"/>
      <protection locked="0"/>
    </xf>
    <xf numFmtId="1" fontId="38" fillId="25" borderId="180" xfId="63" applyNumberFormat="1" applyFont="1" applyFill="1" applyBorder="1" applyAlignment="1" applyProtection="1">
      <alignment horizontal="center" vertical="center"/>
      <protection/>
    </xf>
    <xf numFmtId="1" fontId="38" fillId="25" borderId="57" xfId="63" applyNumberFormat="1" applyFont="1" applyFill="1" applyBorder="1" applyAlignment="1" applyProtection="1">
      <alignment horizontal="center" vertical="center"/>
      <protection/>
    </xf>
    <xf numFmtId="177" fontId="38" fillId="24" borderId="173" xfId="63" applyNumberFormat="1" applyFont="1" applyFill="1" applyBorder="1" applyAlignment="1" applyProtection="1">
      <alignment horizontal="center" vertical="center"/>
      <protection locked="0"/>
    </xf>
    <xf numFmtId="177" fontId="38" fillId="24" borderId="57" xfId="63" applyNumberFormat="1" applyFont="1" applyFill="1" applyBorder="1" applyAlignment="1" applyProtection="1">
      <alignment horizontal="center" vertical="center"/>
      <protection locked="0"/>
    </xf>
    <xf numFmtId="1" fontId="38" fillId="0" borderId="173" xfId="63" applyFont="1" applyFill="1" applyBorder="1" applyAlignment="1">
      <alignment horizontal="center" vertical="center"/>
      <protection/>
    </xf>
    <xf numFmtId="1" fontId="38" fillId="0" borderId="57" xfId="63" applyFont="1" applyFill="1" applyBorder="1" applyAlignment="1">
      <alignment horizontal="center" vertical="center"/>
      <protection/>
    </xf>
    <xf numFmtId="177" fontId="38" fillId="24" borderId="173" xfId="63" applyNumberFormat="1" applyFont="1" applyFill="1" applyBorder="1" applyAlignment="1">
      <alignment horizontal="center" vertical="center"/>
      <protection/>
    </xf>
    <xf numFmtId="177" fontId="38" fillId="24" borderId="180" xfId="63" applyNumberFormat="1" applyFont="1" applyFill="1" applyBorder="1" applyAlignment="1">
      <alignment horizontal="center" vertical="center"/>
      <protection/>
    </xf>
    <xf numFmtId="177" fontId="38" fillId="24" borderId="57" xfId="63" applyNumberFormat="1" applyFont="1" applyFill="1" applyBorder="1" applyAlignment="1">
      <alignment horizontal="center" vertical="center"/>
      <protection/>
    </xf>
    <xf numFmtId="186" fontId="38" fillId="0" borderId="173" xfId="63" applyNumberFormat="1" applyFont="1" applyFill="1" applyBorder="1" applyAlignment="1">
      <alignment horizontal="center" vertical="center"/>
      <protection/>
    </xf>
    <xf numFmtId="186" fontId="38" fillId="0" borderId="180" xfId="63" applyNumberFormat="1" applyFont="1" applyFill="1" applyBorder="1" applyAlignment="1">
      <alignment horizontal="center" vertical="center"/>
      <protection/>
    </xf>
    <xf numFmtId="186" fontId="38" fillId="0" borderId="243" xfId="63" applyNumberFormat="1" applyFont="1" applyFill="1" applyBorder="1" applyAlignment="1">
      <alignment horizontal="center" vertical="center"/>
      <protection/>
    </xf>
    <xf numFmtId="180" fontId="38" fillId="24" borderId="174" xfId="63" applyNumberFormat="1" applyFont="1" applyFill="1" applyBorder="1" applyAlignment="1" applyProtection="1">
      <alignment horizontal="center" vertical="center"/>
      <protection locked="0"/>
    </xf>
    <xf numFmtId="1" fontId="38" fillId="0" borderId="251" xfId="63" applyNumberFormat="1" applyFont="1" applyFill="1" applyBorder="1" applyAlignment="1" applyProtection="1">
      <alignment horizontal="center" vertical="center"/>
      <protection/>
    </xf>
    <xf numFmtId="1" fontId="24" fillId="25" borderId="173" xfId="63" applyNumberFormat="1" applyFont="1" applyFill="1" applyBorder="1" applyAlignment="1" applyProtection="1">
      <alignment horizontal="center" vertical="center"/>
      <protection/>
    </xf>
    <xf numFmtId="1" fontId="24" fillId="25" borderId="180" xfId="63" applyNumberFormat="1" applyFont="1" applyFill="1" applyBorder="1" applyAlignment="1" applyProtection="1">
      <alignment horizontal="center" vertical="center"/>
      <protection/>
    </xf>
    <xf numFmtId="1" fontId="24" fillId="25" borderId="57" xfId="63" applyNumberFormat="1" applyFont="1" applyFill="1" applyBorder="1" applyAlignment="1" applyProtection="1">
      <alignment horizontal="center" vertical="center"/>
      <protection/>
    </xf>
    <xf numFmtId="1" fontId="24" fillId="25" borderId="278" xfId="63" applyFont="1" applyFill="1" applyBorder="1" applyAlignment="1" applyProtection="1">
      <alignment horizontal="center" vertical="center" wrapText="1"/>
      <protection/>
    </xf>
    <xf numFmtId="1" fontId="24" fillId="25" borderId="288" xfId="63" applyFont="1" applyFill="1" applyBorder="1" applyAlignment="1" applyProtection="1">
      <alignment horizontal="center" vertical="center" wrapText="1"/>
      <protection/>
    </xf>
    <xf numFmtId="1" fontId="24" fillId="0" borderId="173" xfId="63" applyNumberFormat="1" applyFont="1" applyBorder="1" applyAlignment="1" applyProtection="1">
      <alignment horizontal="center" vertical="center"/>
      <protection/>
    </xf>
    <xf numFmtId="3" fontId="38" fillId="25" borderId="173" xfId="63" applyNumberFormat="1" applyFont="1" applyFill="1" applyBorder="1" applyAlignment="1">
      <alignment horizontal="center" vertical="center"/>
      <protection/>
    </xf>
    <xf numFmtId="3" fontId="38" fillId="25" borderId="180" xfId="63" applyNumberFormat="1" applyFont="1" applyFill="1" applyBorder="1" applyAlignment="1">
      <alignment horizontal="center" vertical="center"/>
      <protection/>
    </xf>
    <xf numFmtId="3" fontId="38" fillId="25" borderId="243" xfId="63" applyNumberFormat="1" applyFont="1" applyFill="1" applyBorder="1" applyAlignment="1">
      <alignment horizontal="center" vertical="center"/>
      <protection/>
    </xf>
    <xf numFmtId="177" fontId="38" fillId="24" borderId="243" xfId="63" applyNumberFormat="1" applyFont="1" applyFill="1" applyBorder="1" applyAlignment="1" applyProtection="1">
      <alignment horizontal="center" vertical="center"/>
      <protection locked="0"/>
    </xf>
    <xf numFmtId="0" fontId="25" fillId="25" borderId="206" xfId="63" applyNumberFormat="1" applyFont="1" applyFill="1" applyBorder="1" applyAlignment="1" applyProtection="1">
      <alignment horizontal="center" vertical="center"/>
      <protection/>
    </xf>
    <xf numFmtId="1" fontId="25" fillId="25" borderId="208" xfId="63" applyFont="1" applyFill="1" applyBorder="1" applyAlignment="1" applyProtection="1">
      <alignment horizontal="center" vertical="center"/>
      <protection/>
    </xf>
    <xf numFmtId="0" fontId="25" fillId="25" borderId="10" xfId="62" applyNumberFormat="1" applyFont="1" applyFill="1" applyBorder="1" applyAlignment="1" applyProtection="1">
      <alignment horizontal="center" vertical="center" wrapText="1"/>
      <protection/>
    </xf>
    <xf numFmtId="0" fontId="25" fillId="25" borderId="27" xfId="62" applyNumberFormat="1" applyFont="1" applyFill="1" applyBorder="1" applyAlignment="1" applyProtection="1">
      <alignment horizontal="center" vertical="center" wrapText="1"/>
      <protection/>
    </xf>
    <xf numFmtId="1" fontId="24" fillId="25" borderId="370" xfId="63" applyFont="1" applyFill="1" applyBorder="1" applyAlignment="1" applyProtection="1">
      <alignment horizontal="center" vertical="center" wrapText="1" shrinkToFit="1"/>
      <protection/>
    </xf>
    <xf numFmtId="1" fontId="24" fillId="25" borderId="371" xfId="63" applyFont="1" applyFill="1" applyBorder="1" applyAlignment="1" applyProtection="1">
      <alignment horizontal="center" vertical="center" wrapText="1" shrinkToFit="1"/>
      <protection/>
    </xf>
    <xf numFmtId="1" fontId="24" fillId="25" borderId="193" xfId="63" applyFont="1" applyFill="1" applyBorder="1" applyAlignment="1" applyProtection="1">
      <alignment horizontal="center" vertical="center" wrapText="1"/>
      <protection/>
    </xf>
    <xf numFmtId="1" fontId="24" fillId="25" borderId="96" xfId="63" applyFont="1" applyFill="1" applyBorder="1" applyAlignment="1" applyProtection="1">
      <alignment horizontal="center" vertical="center" wrapText="1"/>
      <protection/>
    </xf>
    <xf numFmtId="1" fontId="24" fillId="25" borderId="372" xfId="63" applyFont="1" applyFill="1" applyBorder="1" applyAlignment="1" applyProtection="1">
      <alignment horizontal="center" vertical="center" wrapText="1"/>
      <protection/>
    </xf>
    <xf numFmtId="1" fontId="24" fillId="25" borderId="373" xfId="63" applyFont="1" applyFill="1" applyBorder="1" applyAlignment="1" applyProtection="1">
      <alignment horizontal="center" vertical="center" wrapText="1"/>
      <protection/>
    </xf>
    <xf numFmtId="0" fontId="25" fillId="25" borderId="302" xfId="62" applyNumberFormat="1" applyFont="1" applyFill="1" applyBorder="1" applyAlignment="1" applyProtection="1">
      <alignment horizontal="center" vertical="center" wrapText="1"/>
      <protection/>
    </xf>
    <xf numFmtId="0" fontId="25" fillId="0" borderId="374" xfId="63" applyNumberFormat="1" applyFont="1" applyBorder="1" applyAlignment="1" applyProtection="1">
      <alignment horizontal="center" vertical="center"/>
      <protection/>
    </xf>
    <xf numFmtId="1" fontId="25" fillId="0" borderId="375" xfId="63" applyFont="1" applyBorder="1" applyAlignment="1" applyProtection="1">
      <alignment horizontal="center" vertical="center"/>
      <protection/>
    </xf>
    <xf numFmtId="0" fontId="25" fillId="0" borderId="376" xfId="63" applyNumberFormat="1" applyFont="1" applyFill="1" applyBorder="1" applyAlignment="1" applyProtection="1">
      <alignment horizontal="center" vertical="center"/>
      <protection/>
    </xf>
    <xf numFmtId="0" fontId="25" fillId="0" borderId="78" xfId="63" applyNumberFormat="1" applyFont="1" applyFill="1" applyBorder="1" applyAlignment="1" applyProtection="1">
      <alignment horizontal="center" vertical="center"/>
      <protection/>
    </xf>
    <xf numFmtId="0" fontId="25" fillId="0" borderId="377" xfId="63" applyNumberFormat="1" applyFont="1" applyFill="1" applyBorder="1" applyAlignment="1" applyProtection="1">
      <alignment horizontal="center" vertical="center"/>
      <protection/>
    </xf>
    <xf numFmtId="0" fontId="25" fillId="0" borderId="36" xfId="63" applyNumberFormat="1" applyFont="1" applyFill="1" applyBorder="1" applyAlignment="1" applyProtection="1">
      <alignment horizontal="center" vertical="center"/>
      <protection/>
    </xf>
    <xf numFmtId="0" fontId="25" fillId="0" borderId="39" xfId="63" applyNumberFormat="1" applyFont="1" applyFill="1" applyBorder="1" applyAlignment="1" applyProtection="1">
      <alignment horizontal="center" vertical="center"/>
      <protection/>
    </xf>
    <xf numFmtId="0" fontId="25" fillId="0" borderId="66" xfId="63" applyNumberFormat="1" applyFont="1" applyFill="1" applyBorder="1" applyAlignment="1" applyProtection="1">
      <alignment horizontal="center" vertical="center"/>
      <protection/>
    </xf>
    <xf numFmtId="0" fontId="25" fillId="25" borderId="14" xfId="62" applyNumberFormat="1" applyFont="1" applyFill="1" applyBorder="1" applyAlignment="1" applyProtection="1">
      <alignment horizontal="center" vertical="center" wrapText="1"/>
      <protection/>
    </xf>
    <xf numFmtId="0" fontId="25" fillId="25" borderId="175" xfId="62" applyNumberFormat="1" applyFont="1" applyFill="1" applyBorder="1" applyAlignment="1" applyProtection="1">
      <alignment horizontal="center" vertical="center" wrapText="1"/>
      <protection/>
    </xf>
    <xf numFmtId="0" fontId="25" fillId="25" borderId="374" xfId="63" applyNumberFormat="1" applyFont="1" applyFill="1" applyBorder="1" applyAlignment="1" applyProtection="1">
      <alignment horizontal="center" vertical="center"/>
      <protection/>
    </xf>
    <xf numFmtId="1" fontId="25" fillId="25" borderId="375" xfId="63" applyFont="1" applyFill="1" applyBorder="1" applyAlignment="1" applyProtection="1">
      <alignment horizontal="center" vertical="center"/>
      <protection/>
    </xf>
    <xf numFmtId="57" fontId="25" fillId="0" borderId="99" xfId="62" applyNumberFormat="1" applyFont="1" applyBorder="1" applyAlignment="1">
      <alignment horizontal="right" wrapText="1"/>
      <protection/>
    </xf>
    <xf numFmtId="57" fontId="25" fillId="0" borderId="99" xfId="62" applyNumberFormat="1" applyFont="1" applyBorder="1" applyAlignment="1">
      <alignment horizontal="right"/>
      <protection/>
    </xf>
    <xf numFmtId="1" fontId="39" fillId="0" borderId="99" xfId="63" applyNumberFormat="1" applyFont="1" applyBorder="1" applyAlignment="1" applyProtection="1">
      <alignment horizontal="left" vertical="center"/>
      <protection/>
    </xf>
    <xf numFmtId="0" fontId="25" fillId="0" borderId="171" xfId="63" applyNumberFormat="1" applyFont="1" applyBorder="1" applyAlignment="1" applyProtection="1">
      <alignment horizontal="center" vertical="center"/>
      <protection/>
    </xf>
    <xf numFmtId="0" fontId="25" fillId="0" borderId="83" xfId="63" applyNumberFormat="1" applyFont="1" applyBorder="1" applyAlignment="1" applyProtection="1">
      <alignment horizontal="center" vertical="center"/>
      <protection/>
    </xf>
    <xf numFmtId="0" fontId="25" fillId="0" borderId="23" xfId="63" applyNumberFormat="1" applyFont="1" applyBorder="1" applyAlignment="1" applyProtection="1">
      <alignment horizontal="center" vertical="center"/>
      <protection/>
    </xf>
    <xf numFmtId="0" fontId="25" fillId="25" borderId="20" xfId="62" applyNumberFormat="1" applyFont="1" applyFill="1" applyBorder="1" applyAlignment="1" applyProtection="1">
      <alignment horizontal="center" vertical="center" wrapText="1"/>
      <protection/>
    </xf>
    <xf numFmtId="0" fontId="25" fillId="25" borderId="78" xfId="62" applyNumberFormat="1" applyFont="1" applyFill="1" applyBorder="1" applyAlignment="1" applyProtection="1">
      <alignment horizontal="center" vertical="center" wrapText="1"/>
      <protection/>
    </xf>
    <xf numFmtId="0" fontId="25" fillId="25" borderId="377" xfId="62" applyNumberFormat="1" applyFont="1" applyFill="1" applyBorder="1" applyAlignment="1" applyProtection="1">
      <alignment horizontal="center" vertical="center" wrapText="1"/>
      <protection/>
    </xf>
    <xf numFmtId="0" fontId="25" fillId="0" borderId="78" xfId="62" applyNumberFormat="1" applyFont="1" applyFill="1" applyBorder="1" applyAlignment="1" applyProtection="1">
      <alignment horizontal="center" vertical="center" wrapText="1"/>
      <protection/>
    </xf>
    <xf numFmtId="0" fontId="25" fillId="0" borderId="20" xfId="62" applyNumberFormat="1" applyFont="1" applyFill="1" applyBorder="1" applyAlignment="1" applyProtection="1">
      <alignment horizontal="center" vertical="center" wrapText="1"/>
      <protection/>
    </xf>
    <xf numFmtId="0" fontId="25" fillId="0" borderId="377" xfId="62" applyNumberFormat="1" applyFont="1" applyFill="1" applyBorder="1" applyAlignment="1" applyProtection="1">
      <alignment horizontal="center" vertical="center" wrapText="1"/>
      <protection/>
    </xf>
    <xf numFmtId="0" fontId="25" fillId="0" borderId="36" xfId="63" applyNumberFormat="1" applyFont="1" applyBorder="1" applyAlignment="1" applyProtection="1">
      <alignment horizontal="center" vertical="center"/>
      <protection/>
    </xf>
    <xf numFmtId="0" fontId="25" fillId="0" borderId="42" xfId="63" applyNumberFormat="1" applyFont="1" applyBorder="1" applyAlignment="1" applyProtection="1">
      <alignment horizontal="center" vertical="center"/>
      <protection/>
    </xf>
    <xf numFmtId="0" fontId="25" fillId="0" borderId="24" xfId="63" applyNumberFormat="1" applyFont="1" applyBorder="1" applyAlignment="1" applyProtection="1">
      <alignment horizontal="center" vertical="center"/>
      <protection/>
    </xf>
    <xf numFmtId="0" fontId="25" fillId="25" borderId="20" xfId="63" applyNumberFormat="1" applyFont="1" applyFill="1" applyBorder="1" applyAlignment="1" applyProtection="1">
      <alignment horizontal="center" vertical="center"/>
      <protection/>
    </xf>
    <xf numFmtId="0" fontId="25" fillId="25" borderId="78" xfId="63" applyNumberFormat="1" applyFont="1" applyFill="1" applyBorder="1" applyAlignment="1" applyProtection="1">
      <alignment horizontal="center" vertical="center"/>
      <protection/>
    </xf>
    <xf numFmtId="0" fontId="25" fillId="25" borderId="378" xfId="63" applyNumberFormat="1" applyFont="1" applyFill="1" applyBorder="1" applyAlignment="1" applyProtection="1">
      <alignment horizontal="center" vertical="center"/>
      <protection/>
    </xf>
    <xf numFmtId="1" fontId="38" fillId="0" borderId="356" xfId="63" applyNumberFormat="1" applyFont="1" applyBorder="1" applyAlignment="1" applyProtection="1">
      <alignment horizontal="center" vertical="center"/>
      <protection/>
    </xf>
    <xf numFmtId="177" fontId="38" fillId="24" borderId="366" xfId="63" applyNumberFormat="1" applyFont="1" applyFill="1" applyBorder="1" applyAlignment="1" applyProtection="1">
      <alignment horizontal="center" vertical="center"/>
      <protection/>
    </xf>
    <xf numFmtId="3" fontId="38" fillId="0" borderId="366" xfId="63" applyNumberFormat="1" applyFont="1" applyFill="1" applyBorder="1" applyAlignment="1" applyProtection="1">
      <alignment horizontal="center" vertical="center" wrapText="1"/>
      <protection/>
    </xf>
    <xf numFmtId="3" fontId="38" fillId="0" borderId="206" xfId="63" applyNumberFormat="1" applyFont="1" applyFill="1" applyBorder="1" applyAlignment="1" applyProtection="1">
      <alignment horizontal="center" vertical="center" wrapText="1"/>
      <protection/>
    </xf>
    <xf numFmtId="3" fontId="38" fillId="25" borderId="379" xfId="63" applyNumberFormat="1" applyFont="1" applyFill="1" applyBorder="1" applyAlignment="1" applyProtection="1">
      <alignment horizontal="center" vertical="center"/>
      <protection/>
    </xf>
    <xf numFmtId="3" fontId="38" fillId="25" borderId="243" xfId="63" applyNumberFormat="1" applyFont="1" applyFill="1" applyBorder="1" applyAlignment="1" applyProtection="1">
      <alignment horizontal="center" vertical="center"/>
      <protection/>
    </xf>
    <xf numFmtId="3" fontId="38" fillId="25" borderId="380" xfId="63" applyNumberFormat="1" applyFont="1" applyFill="1" applyBorder="1" applyAlignment="1" applyProtection="1">
      <alignment horizontal="center" vertical="center"/>
      <protection/>
    </xf>
    <xf numFmtId="3" fontId="38" fillId="25" borderId="285" xfId="63" applyNumberFormat="1" applyFont="1" applyFill="1" applyBorder="1" applyAlignment="1" applyProtection="1">
      <alignment horizontal="center" vertical="center"/>
      <protection/>
    </xf>
    <xf numFmtId="180" fontId="38" fillId="24" borderId="367" xfId="63" applyNumberFormat="1" applyFont="1" applyFill="1" applyBorder="1" applyAlignment="1" applyProtection="1">
      <alignment horizontal="center" vertical="center"/>
      <protection/>
    </xf>
    <xf numFmtId="0" fontId="23" fillId="0" borderId="0" xfId="62" applyNumberFormat="1" applyFont="1" applyAlignment="1" applyProtection="1">
      <alignment shrinkToFit="1"/>
      <protection/>
    </xf>
    <xf numFmtId="0" fontId="24" fillId="0" borderId="381" xfId="62" applyNumberFormat="1" applyFont="1" applyBorder="1" applyAlignment="1">
      <alignment horizontal="center" vertical="center" shrinkToFit="1"/>
      <protection/>
    </xf>
    <xf numFmtId="0" fontId="24" fillId="0" borderId="382" xfId="62" applyNumberFormat="1" applyFont="1" applyBorder="1" applyAlignment="1">
      <alignment horizontal="center" vertical="center" shrinkToFit="1"/>
      <protection/>
    </xf>
    <xf numFmtId="0" fontId="24" fillId="0" borderId="383" xfId="62" applyNumberFormat="1" applyFont="1" applyFill="1" applyBorder="1" applyAlignment="1">
      <alignment horizontal="center" vertical="center" shrinkToFit="1"/>
      <protection/>
    </xf>
    <xf numFmtId="0" fontId="24" fillId="25" borderId="336" xfId="62" applyNumberFormat="1" applyFont="1" applyFill="1" applyBorder="1" applyAlignment="1">
      <alignment horizontal="center" vertical="center" shrinkToFit="1"/>
      <protection/>
    </xf>
    <xf numFmtId="0" fontId="24" fillId="0" borderId="59" xfId="62" applyNumberFormat="1" applyFont="1" applyBorder="1" applyAlignment="1" applyProtection="1">
      <alignment horizontal="center" vertical="center" shrinkToFit="1"/>
      <protection/>
    </xf>
    <xf numFmtId="0" fontId="24" fillId="0" borderId="175" xfId="62" applyNumberFormat="1" applyFont="1" applyBorder="1" applyAlignment="1">
      <alignment horizontal="center" vertical="center" shrinkToFit="1"/>
      <protection/>
    </xf>
    <xf numFmtId="0" fontId="24" fillId="25" borderId="172" xfId="62" applyNumberFormat="1" applyFont="1" applyFill="1" applyBorder="1" applyAlignment="1">
      <alignment horizontal="center" vertical="center" shrinkToFit="1"/>
      <protection/>
    </xf>
    <xf numFmtId="0" fontId="24" fillId="0" borderId="383" xfId="62" applyNumberFormat="1" applyFont="1" applyBorder="1" applyAlignment="1" applyProtection="1">
      <alignment horizontal="center" vertical="center" shrinkToFit="1"/>
      <protection/>
    </xf>
    <xf numFmtId="0" fontId="24" fillId="0" borderId="21" xfId="62" applyNumberFormat="1" applyFont="1" applyBorder="1" applyAlignment="1" applyProtection="1">
      <alignment horizontal="center" vertical="center" shrinkToFit="1"/>
      <protection/>
    </xf>
    <xf numFmtId="0" fontId="24" fillId="25" borderId="53" xfId="62" applyNumberFormat="1" applyFont="1" applyFill="1" applyBorder="1" applyAlignment="1">
      <alignment horizontal="center" vertical="center" shrinkToFit="1"/>
      <protection/>
    </xf>
    <xf numFmtId="0" fontId="24" fillId="25" borderId="51" xfId="62" applyNumberFormat="1" applyFont="1" applyFill="1" applyBorder="1" applyAlignment="1">
      <alignment horizontal="center" vertical="center" shrinkToFit="1"/>
      <protection/>
    </xf>
    <xf numFmtId="0" fontId="24" fillId="25" borderId="384" xfId="62" applyNumberFormat="1" applyFont="1" applyFill="1" applyBorder="1" applyAlignment="1">
      <alignment horizontal="center" vertical="center" shrinkToFit="1"/>
      <protection/>
    </xf>
    <xf numFmtId="0" fontId="24" fillId="25" borderId="67" xfId="62" applyNumberFormat="1" applyFont="1" applyFill="1" applyBorder="1" applyAlignment="1">
      <alignment horizontal="center" vertical="center" shrinkToFit="1"/>
      <protection/>
    </xf>
    <xf numFmtId="0" fontId="24" fillId="0" borderId="50" xfId="62" applyNumberFormat="1" applyFont="1" applyBorder="1" applyAlignment="1">
      <alignment horizontal="center" vertical="center" shrinkToFit="1"/>
      <protection/>
    </xf>
    <xf numFmtId="0" fontId="24" fillId="0" borderId="241" xfId="62" applyNumberFormat="1" applyFont="1" applyBorder="1" applyAlignment="1" applyProtection="1">
      <alignment horizontal="center" vertical="center" shrinkToFit="1"/>
      <protection/>
    </xf>
    <xf numFmtId="0" fontId="24" fillId="0" borderId="175" xfId="62" applyNumberFormat="1" applyFont="1" applyBorder="1" applyAlignment="1" applyProtection="1">
      <alignment horizontal="center" vertical="center" shrinkToFit="1"/>
      <protection/>
    </xf>
    <xf numFmtId="0" fontId="24" fillId="0" borderId="385" xfId="62" applyNumberFormat="1" applyFont="1" applyBorder="1" applyAlignment="1">
      <alignment horizontal="center" vertical="center" shrinkToFit="1"/>
      <protection/>
    </xf>
    <xf numFmtId="0" fontId="23" fillId="0" borderId="171" xfId="62" applyNumberFormat="1" applyFont="1" applyBorder="1" applyAlignment="1">
      <alignment horizontal="center" vertical="center" shrinkToFit="1"/>
      <protection/>
    </xf>
    <xf numFmtId="0" fontId="23" fillId="0" borderId="83" xfId="62" applyFont="1" applyBorder="1" applyAlignment="1">
      <alignment horizontal="center" vertical="center" shrinkToFit="1"/>
      <protection/>
    </xf>
    <xf numFmtId="0" fontId="23" fillId="0" borderId="23" xfId="62" applyFont="1" applyBorder="1" applyAlignment="1">
      <alignment horizontal="center" vertical="center" shrinkToFit="1"/>
      <protection/>
    </xf>
    <xf numFmtId="0" fontId="23" fillId="0" borderId="171" xfId="62" applyNumberFormat="1" applyFont="1" applyBorder="1" applyAlignment="1" applyProtection="1">
      <alignment horizontal="center" vertical="center" shrinkToFit="1"/>
      <protection/>
    </xf>
    <xf numFmtId="0" fontId="23" fillId="0" borderId="83" xfId="62" applyFont="1" applyBorder="1" applyAlignment="1" applyProtection="1">
      <alignment horizontal="center" vertical="center" shrinkToFit="1"/>
      <protection/>
    </xf>
    <xf numFmtId="0" fontId="23" fillId="0" borderId="23" xfId="62" applyFont="1" applyBorder="1" applyAlignment="1" applyProtection="1">
      <alignment horizontal="center" vertical="center" shrinkToFit="1"/>
      <protection/>
    </xf>
    <xf numFmtId="0" fontId="23" fillId="0" borderId="83" xfId="62" applyNumberFormat="1" applyFont="1" applyBorder="1" applyAlignment="1" applyProtection="1">
      <alignment horizontal="center" vertical="center" shrinkToFit="1"/>
      <protection/>
    </xf>
    <xf numFmtId="0" fontId="23" fillId="0" borderId="23" xfId="62" applyNumberFormat="1" applyFont="1" applyBorder="1" applyAlignment="1" applyProtection="1">
      <alignment horizontal="center" vertical="center" shrinkToFit="1"/>
      <protection/>
    </xf>
    <xf numFmtId="0" fontId="23" fillId="0" borderId="42" xfId="62" applyNumberFormat="1" applyFont="1" applyBorder="1" applyAlignment="1" applyProtection="1">
      <alignment horizontal="center" vertical="center" shrinkToFit="1"/>
      <protection/>
    </xf>
    <xf numFmtId="0" fontId="23" fillId="0" borderId="30" xfId="62" applyNumberFormat="1" applyFont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ﾀｲﾄﾙ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ﾃﾞｰﾀ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ﾃﾞｰﾀ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8418023"/>
        <c:axId val="33889980"/>
      </c:scatterChart>
      <c:valAx>
        <c:axId val="2841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89980"/>
        <c:crosses val="autoZero"/>
        <c:crossBetween val="midCat"/>
        <c:dispUnits/>
      </c:valAx>
      <c:valAx>
        <c:axId val="33889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80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ﾀｲﾄﾙ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ﾃﾞｰﾀ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ﾃﾞｰﾀ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7916557"/>
        <c:axId val="23153194"/>
      </c:scatterChart>
      <c:valAx>
        <c:axId val="3791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3194"/>
        <c:crosses val="autoZero"/>
        <c:crossBetween val="midCat"/>
        <c:dispUnits/>
      </c:valAx>
      <c:valAx>
        <c:axId val="2315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65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>
      <xdr:nvGraphicFramePr>
        <xdr:cNvPr id="1" name="グラフ 2"/>
        <xdr:cNvGraphicFramePr/>
      </xdr:nvGraphicFramePr>
      <xdr:xfrm>
        <a:off x="8963025" y="17240250"/>
        <a:ext cx="266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88</xdr:row>
      <xdr:rowOff>0</xdr:rowOff>
    </xdr:from>
    <xdr:to>
      <xdr:col>26</xdr:col>
      <xdr:colOff>0</xdr:colOff>
      <xdr:row>88</xdr:row>
      <xdr:rowOff>0</xdr:rowOff>
    </xdr:to>
    <xdr:graphicFrame>
      <xdr:nvGraphicFramePr>
        <xdr:cNvPr id="2" name="グラフ 3"/>
        <xdr:cNvGraphicFramePr/>
      </xdr:nvGraphicFramePr>
      <xdr:xfrm>
        <a:off x="13487400" y="17240250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9983;&#27503;&#26628;&#12305;02%20&#20083;&#24188;&#20816;&#27503;&#31185;&#20445;&#20581;&#20107;&#26989;&#23455;&#26045;&#29366;&#27841;&#12304;&#26032;&#21307;&#30274;&#21048;&#21029;&#65298;&#27507;&#20816;&#20581;&#35386;&#12305;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歳児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tabSelected="1" view="pageBreakPreview" zoomScale="90" zoomScaleNormal="90" zoomScaleSheetLayoutView="90" zoomScalePageLayoutView="30" workbookViewId="0" topLeftCell="A1">
      <selection activeCell="A1" sqref="A1"/>
    </sheetView>
  </sheetViews>
  <sheetFormatPr defaultColWidth="9.00390625" defaultRowHeight="13.5"/>
  <cols>
    <col min="1" max="1" width="9.00390625" style="69" customWidth="1"/>
    <col min="2" max="2" width="12.25390625" style="109" bestFit="1" customWidth="1"/>
    <col min="3" max="3" width="9.125" style="132" customWidth="1"/>
    <col min="4" max="4" width="10.125" style="132" bestFit="1" customWidth="1"/>
    <col min="5" max="5" width="10.625" style="132" bestFit="1" customWidth="1"/>
    <col min="6" max="6" width="9.25390625" style="132" bestFit="1" customWidth="1"/>
    <col min="7" max="7" width="10.625" style="132" bestFit="1" customWidth="1"/>
    <col min="8" max="8" width="9.25390625" style="132" bestFit="1" customWidth="1"/>
    <col min="9" max="9" width="10.625" style="132" bestFit="1" customWidth="1"/>
    <col min="10" max="12" width="10.125" style="132" bestFit="1" customWidth="1"/>
    <col min="13" max="13" width="7.875" style="132" customWidth="1"/>
    <col min="14" max="15" width="7.125" style="132" customWidth="1"/>
    <col min="16" max="16" width="5.50390625" style="132" customWidth="1"/>
    <col min="17" max="20" width="8.625" style="132" customWidth="1"/>
    <col min="21" max="22" width="7.375" style="132" customWidth="1"/>
    <col min="23" max="23" width="6.00390625" style="132" customWidth="1"/>
    <col min="24" max="24" width="7.875" style="69" customWidth="1"/>
    <col min="25" max="25" width="12.25390625" style="132" bestFit="1" customWidth="1"/>
    <col min="26" max="26" width="9.125" style="132" bestFit="1" customWidth="1"/>
    <col min="27" max="27" width="10.375" style="133" customWidth="1"/>
    <col min="28" max="28" width="9.125" style="132" bestFit="1" customWidth="1"/>
    <col min="29" max="29" width="10.125" style="133" customWidth="1"/>
    <col min="30" max="30" width="10.75390625" style="132" customWidth="1"/>
    <col min="31" max="31" width="10.125" style="132" customWidth="1"/>
    <col min="32" max="32" width="9.125" style="132" bestFit="1" customWidth="1"/>
    <col min="33" max="34" width="10.125" style="132" bestFit="1" customWidth="1"/>
    <col min="35" max="35" width="9.125" style="132" bestFit="1" customWidth="1"/>
    <col min="36" max="36" width="10.125" style="132" bestFit="1" customWidth="1"/>
    <col min="37" max="40" width="9.125" style="132" bestFit="1" customWidth="1"/>
    <col min="41" max="41" width="10.125" style="132" bestFit="1" customWidth="1"/>
    <col min="42" max="42" width="9.125" style="132" bestFit="1" customWidth="1"/>
    <col min="43" max="16384" width="9.00390625" style="132" customWidth="1"/>
  </cols>
  <sheetData>
    <row r="1" spans="1:42" s="69" customFormat="1" ht="18.75">
      <c r="A1" s="66" t="s">
        <v>67</v>
      </c>
      <c r="B1" s="70"/>
      <c r="C1" s="67"/>
      <c r="D1" s="71"/>
      <c r="E1" s="71"/>
      <c r="F1" s="71"/>
      <c r="G1" s="71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996"/>
      <c r="V1" s="1997"/>
      <c r="W1" s="1997"/>
      <c r="X1" s="66" t="s">
        <v>67</v>
      </c>
      <c r="Y1" s="72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2010"/>
      <c r="AN1" s="2011"/>
      <c r="AO1" s="2011"/>
      <c r="AP1" s="73"/>
    </row>
    <row r="2" spans="1:42" s="69" customFormat="1" ht="15" thickBot="1">
      <c r="A2" s="67"/>
      <c r="B2" s="74"/>
      <c r="C2" s="71"/>
      <c r="D2" s="71"/>
      <c r="E2" s="71"/>
      <c r="F2" s="71"/>
      <c r="G2" s="71"/>
      <c r="H2" s="71"/>
      <c r="I2" s="1892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012" t="s">
        <v>50</v>
      </c>
      <c r="W2" s="2012"/>
      <c r="Y2" s="67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2012" t="s">
        <v>260</v>
      </c>
      <c r="AO2" s="2012"/>
      <c r="AP2" s="73"/>
    </row>
    <row r="3" spans="1:42" s="75" customFormat="1" ht="14.25" customHeight="1">
      <c r="A3" s="1985" t="s">
        <v>56</v>
      </c>
      <c r="B3" s="76"/>
      <c r="C3" s="77"/>
      <c r="D3" s="77"/>
      <c r="E3" s="78"/>
      <c r="F3" s="78"/>
      <c r="G3" s="78"/>
      <c r="H3" s="77"/>
      <c r="I3" s="2004" t="s">
        <v>268</v>
      </c>
      <c r="J3" s="1988" t="s">
        <v>157</v>
      </c>
      <c r="K3" s="1989"/>
      <c r="L3" s="1989"/>
      <c r="M3" s="1989"/>
      <c r="N3" s="1989"/>
      <c r="O3" s="1989"/>
      <c r="P3" s="1990"/>
      <c r="Q3" s="1991" t="s">
        <v>267</v>
      </c>
      <c r="R3" s="1992"/>
      <c r="S3" s="1992"/>
      <c r="T3" s="1992"/>
      <c r="U3" s="1992"/>
      <c r="V3" s="1992"/>
      <c r="W3" s="1993"/>
      <c r="X3" s="1985" t="s">
        <v>56</v>
      </c>
      <c r="Y3" s="79"/>
      <c r="Z3" s="1994" t="s">
        <v>71</v>
      </c>
      <c r="AA3" s="80"/>
      <c r="AB3" s="1994" t="s">
        <v>72</v>
      </c>
      <c r="AC3" s="81"/>
      <c r="AD3" s="2015" t="s">
        <v>264</v>
      </c>
      <c r="AE3" s="82"/>
      <c r="AF3" s="83"/>
      <c r="AG3" s="82"/>
      <c r="AH3" s="82"/>
      <c r="AI3" s="82"/>
      <c r="AJ3" s="80"/>
      <c r="AK3" s="84"/>
      <c r="AL3" s="84"/>
      <c r="AM3" s="84"/>
      <c r="AN3" s="84"/>
      <c r="AO3" s="2013" t="s">
        <v>62</v>
      </c>
      <c r="AP3" s="85"/>
    </row>
    <row r="4" spans="1:41" s="75" customFormat="1" ht="29.25" customHeight="1">
      <c r="A4" s="1986"/>
      <c r="B4" s="86" t="s">
        <v>39</v>
      </c>
      <c r="C4" s="87" t="s">
        <v>40</v>
      </c>
      <c r="D4" s="87" t="s">
        <v>41</v>
      </c>
      <c r="E4" s="88" t="s">
        <v>155</v>
      </c>
      <c r="F4" s="88" t="s">
        <v>42</v>
      </c>
      <c r="G4" s="88" t="s">
        <v>261</v>
      </c>
      <c r="H4" s="87" t="s">
        <v>262</v>
      </c>
      <c r="I4" s="2004"/>
      <c r="J4" s="2018" t="s">
        <v>154</v>
      </c>
      <c r="K4" s="2019"/>
      <c r="L4" s="2020"/>
      <c r="M4" s="2021" t="s">
        <v>153</v>
      </c>
      <c r="N4" s="2022"/>
      <c r="O4" s="2022"/>
      <c r="P4" s="2023"/>
      <c r="Q4" s="1998" t="s">
        <v>154</v>
      </c>
      <c r="R4" s="1999"/>
      <c r="S4" s="2000"/>
      <c r="T4" s="2001" t="s">
        <v>153</v>
      </c>
      <c r="U4" s="2002"/>
      <c r="V4" s="2002"/>
      <c r="W4" s="2003"/>
      <c r="X4" s="1986"/>
      <c r="Y4" s="89" t="s">
        <v>39</v>
      </c>
      <c r="Z4" s="1995"/>
      <c r="AA4" s="90" t="s">
        <v>60</v>
      </c>
      <c r="AB4" s="1995"/>
      <c r="AC4" s="91" t="s">
        <v>60</v>
      </c>
      <c r="AD4" s="2016"/>
      <c r="AE4" s="92" t="s">
        <v>160</v>
      </c>
      <c r="AF4" s="2005" t="s">
        <v>38</v>
      </c>
      <c r="AG4" s="2006"/>
      <c r="AH4" s="2006"/>
      <c r="AI4" s="2006"/>
      <c r="AJ4" s="2007"/>
      <c r="AK4" s="2008" t="s">
        <v>61</v>
      </c>
      <c r="AL4" s="2009"/>
      <c r="AM4" s="2009"/>
      <c r="AN4" s="2009"/>
      <c r="AO4" s="2014"/>
    </row>
    <row r="5" spans="1:41" s="75" customFormat="1" ht="14.25" thickBot="1">
      <c r="A5" s="1987"/>
      <c r="B5" s="86"/>
      <c r="C5" s="93" t="s">
        <v>152</v>
      </c>
      <c r="D5" s="93" t="s">
        <v>151</v>
      </c>
      <c r="E5" s="94" t="s">
        <v>150</v>
      </c>
      <c r="F5" s="94" t="s">
        <v>149</v>
      </c>
      <c r="G5" s="94" t="s">
        <v>148</v>
      </c>
      <c r="H5" s="93" t="s">
        <v>43</v>
      </c>
      <c r="I5" s="95" t="s">
        <v>146</v>
      </c>
      <c r="J5" s="1789" t="s">
        <v>145</v>
      </c>
      <c r="K5" s="1790" t="s">
        <v>44</v>
      </c>
      <c r="L5" s="1791" t="s">
        <v>45</v>
      </c>
      <c r="M5" s="1790" t="s">
        <v>34</v>
      </c>
      <c r="N5" s="1790" t="s">
        <v>35</v>
      </c>
      <c r="O5" s="1790" t="s">
        <v>36</v>
      </c>
      <c r="P5" s="1790" t="s">
        <v>46</v>
      </c>
      <c r="Q5" s="1792" t="s">
        <v>145</v>
      </c>
      <c r="R5" s="1793" t="s">
        <v>44</v>
      </c>
      <c r="S5" s="1793" t="s">
        <v>45</v>
      </c>
      <c r="T5" s="1793" t="s">
        <v>34</v>
      </c>
      <c r="U5" s="1793" t="s">
        <v>35</v>
      </c>
      <c r="V5" s="1793" t="s">
        <v>36</v>
      </c>
      <c r="W5" s="1794" t="s">
        <v>46</v>
      </c>
      <c r="X5" s="1987"/>
      <c r="Y5" s="89"/>
      <c r="Z5" s="97" t="s">
        <v>143</v>
      </c>
      <c r="AA5" s="98" t="s">
        <v>142</v>
      </c>
      <c r="AB5" s="99" t="s">
        <v>265</v>
      </c>
      <c r="AC5" s="94" t="s">
        <v>140</v>
      </c>
      <c r="AD5" s="99" t="s">
        <v>266</v>
      </c>
      <c r="AE5" s="96" t="s">
        <v>138</v>
      </c>
      <c r="AF5" s="100" t="s">
        <v>137</v>
      </c>
      <c r="AG5" s="101" t="s">
        <v>136</v>
      </c>
      <c r="AH5" s="102" t="s">
        <v>135</v>
      </c>
      <c r="AI5" s="102" t="s">
        <v>80</v>
      </c>
      <c r="AJ5" s="103" t="s">
        <v>37</v>
      </c>
      <c r="AK5" s="90" t="s">
        <v>137</v>
      </c>
      <c r="AL5" s="90" t="s">
        <v>136</v>
      </c>
      <c r="AM5" s="104" t="s">
        <v>135</v>
      </c>
      <c r="AN5" s="105" t="s">
        <v>80</v>
      </c>
      <c r="AO5" s="106"/>
    </row>
    <row r="6" spans="1:41" s="109" customFormat="1" ht="14.25">
      <c r="A6" s="1973" t="s">
        <v>51</v>
      </c>
      <c r="B6" s="107" t="s">
        <v>0</v>
      </c>
      <c r="C6" s="134">
        <v>823</v>
      </c>
      <c r="D6" s="134">
        <v>806</v>
      </c>
      <c r="E6" s="202">
        <f aca="true" t="shared" si="0" ref="E6:E49">+D6/C6*100</f>
        <v>97.93438639125152</v>
      </c>
      <c r="F6" s="193">
        <f>SUM(M6:P6)</f>
        <v>7</v>
      </c>
      <c r="G6" s="203">
        <f aca="true" t="shared" si="1" ref="G6:G49">F6/D6*100</f>
        <v>0.8684863523573202</v>
      </c>
      <c r="H6" s="134">
        <v>24</v>
      </c>
      <c r="I6" s="192">
        <f aca="true" t="shared" si="2" ref="I6:I49">H6/D6</f>
        <v>0.02977667493796526</v>
      </c>
      <c r="J6" s="193">
        <f>SUM(K6:L6)</f>
        <v>799</v>
      </c>
      <c r="K6" s="134">
        <v>778</v>
      </c>
      <c r="L6" s="134">
        <v>21</v>
      </c>
      <c r="M6" s="134">
        <v>4</v>
      </c>
      <c r="N6" s="134">
        <v>2</v>
      </c>
      <c r="O6" s="134">
        <v>1</v>
      </c>
      <c r="P6" s="134">
        <v>0</v>
      </c>
      <c r="Q6" s="182">
        <f aca="true" t="shared" si="3" ref="Q6:Q49">J6/D6*100</f>
        <v>99.13151364764268</v>
      </c>
      <c r="R6" s="182">
        <f aca="true" t="shared" si="4" ref="R6:R49">K6/D6*100</f>
        <v>96.52605459057072</v>
      </c>
      <c r="S6" s="182">
        <f aca="true" t="shared" si="5" ref="S6:S49">L6/D6*100</f>
        <v>2.6054590570719602</v>
      </c>
      <c r="T6" s="182">
        <f aca="true" t="shared" si="6" ref="T6:T49">M6/D6*100</f>
        <v>0.49627791563275436</v>
      </c>
      <c r="U6" s="182">
        <f aca="true" t="shared" si="7" ref="U6:U49">N6/D6*100</f>
        <v>0.24813895781637718</v>
      </c>
      <c r="V6" s="182">
        <f aca="true" t="shared" si="8" ref="V6:V49">O6/D6*100</f>
        <v>0.12406947890818859</v>
      </c>
      <c r="W6" s="183">
        <f aca="true" t="shared" si="9" ref="W6:W49">P6/D6*100</f>
        <v>0</v>
      </c>
      <c r="X6" s="1981" t="s">
        <v>51</v>
      </c>
      <c r="Y6" s="108" t="s">
        <v>0</v>
      </c>
      <c r="Z6" s="134">
        <v>32</v>
      </c>
      <c r="AA6" s="176">
        <f aca="true" t="shared" si="10" ref="AA6:AA49">Z6/D6*100</f>
        <v>3.970223325062035</v>
      </c>
      <c r="AB6" s="134">
        <v>46</v>
      </c>
      <c r="AC6" s="176">
        <f aca="true" t="shared" si="11" ref="AC6:AC49">AB6/D6*100</f>
        <v>5.707196029776675</v>
      </c>
      <c r="AD6" s="134">
        <v>47</v>
      </c>
      <c r="AE6" s="170">
        <f aca="true" t="shared" si="12" ref="AE6:AE49">AD6/D6*100</f>
        <v>5.831265508684864</v>
      </c>
      <c r="AF6" s="140">
        <v>106</v>
      </c>
      <c r="AG6" s="134">
        <v>395</v>
      </c>
      <c r="AH6" s="134">
        <v>301</v>
      </c>
      <c r="AI6" s="134">
        <v>4</v>
      </c>
      <c r="AJ6" s="134">
        <f aca="true" t="shared" si="13" ref="AJ6:AJ14">SUM(AF6:AI6)</f>
        <v>806</v>
      </c>
      <c r="AK6" s="156">
        <f>AF6/(AF6+AG6+AH6+AI6)*100</f>
        <v>13.151364764267989</v>
      </c>
      <c r="AL6" s="156">
        <f>AG6/(AF6+AG6+AH6+AI6)*100</f>
        <v>49.007444168734494</v>
      </c>
      <c r="AM6" s="156">
        <f>AH6/(AF6+AG6+AH6+AI6)*100</f>
        <v>37.344913151364764</v>
      </c>
      <c r="AN6" s="157">
        <f>AI6/(AF6+AG6+AH6+AI6)*100</f>
        <v>0.49627791563275436</v>
      </c>
      <c r="AO6" s="141"/>
    </row>
    <row r="7" spans="1:41" s="109" customFormat="1" ht="14.25">
      <c r="A7" s="1974"/>
      <c r="B7" s="110" t="s">
        <v>25</v>
      </c>
      <c r="C7" s="135">
        <v>59</v>
      </c>
      <c r="D7" s="135">
        <v>56</v>
      </c>
      <c r="E7" s="204">
        <f t="shared" si="0"/>
        <v>94.91525423728814</v>
      </c>
      <c r="F7" s="195">
        <f>SUM(M7:P7)</f>
        <v>0</v>
      </c>
      <c r="G7" s="205">
        <f t="shared" si="1"/>
        <v>0</v>
      </c>
      <c r="H7" s="135">
        <v>0</v>
      </c>
      <c r="I7" s="194">
        <f t="shared" si="2"/>
        <v>0</v>
      </c>
      <c r="J7" s="195">
        <f>SUM(K7:L7)</f>
        <v>56</v>
      </c>
      <c r="K7" s="135">
        <v>48</v>
      </c>
      <c r="L7" s="135">
        <v>8</v>
      </c>
      <c r="M7" s="135">
        <v>0</v>
      </c>
      <c r="N7" s="135">
        <v>0</v>
      </c>
      <c r="O7" s="135">
        <v>0</v>
      </c>
      <c r="P7" s="135">
        <v>0</v>
      </c>
      <c r="Q7" s="184">
        <f t="shared" si="3"/>
        <v>100</v>
      </c>
      <c r="R7" s="184">
        <f t="shared" si="4"/>
        <v>85.71428571428571</v>
      </c>
      <c r="S7" s="184">
        <f t="shared" si="5"/>
        <v>14.285714285714285</v>
      </c>
      <c r="T7" s="184">
        <f t="shared" si="6"/>
        <v>0</v>
      </c>
      <c r="U7" s="184">
        <f t="shared" si="7"/>
        <v>0</v>
      </c>
      <c r="V7" s="184">
        <f t="shared" si="8"/>
        <v>0</v>
      </c>
      <c r="W7" s="185">
        <f t="shared" si="9"/>
        <v>0</v>
      </c>
      <c r="X7" s="1982"/>
      <c r="Y7" s="111" t="s">
        <v>25</v>
      </c>
      <c r="Z7" s="135">
        <v>0</v>
      </c>
      <c r="AA7" s="177">
        <f t="shared" si="10"/>
        <v>0</v>
      </c>
      <c r="AB7" s="135">
        <v>0</v>
      </c>
      <c r="AC7" s="177">
        <f t="shared" si="11"/>
        <v>0</v>
      </c>
      <c r="AD7" s="135">
        <v>0</v>
      </c>
      <c r="AE7" s="171">
        <f t="shared" si="12"/>
        <v>0</v>
      </c>
      <c r="AF7" s="142">
        <v>16</v>
      </c>
      <c r="AG7" s="135">
        <v>32</v>
      </c>
      <c r="AH7" s="135">
        <v>8</v>
      </c>
      <c r="AI7" s="135">
        <v>0</v>
      </c>
      <c r="AJ7" s="135">
        <f t="shared" si="13"/>
        <v>56</v>
      </c>
      <c r="AK7" s="158">
        <f>AF7/(AF7+AG7+AH7+AI7)*100</f>
        <v>28.57142857142857</v>
      </c>
      <c r="AL7" s="158">
        <f>AG7/(AF7+AG7+AH7+AI7)*100</f>
        <v>57.14285714285714</v>
      </c>
      <c r="AM7" s="158">
        <f>AH7/(AF7+AG7+AH7+AI7)*100</f>
        <v>14.285714285714285</v>
      </c>
      <c r="AN7" s="159">
        <f>AI7/(AF7+AG7+AH7+AI7)*100</f>
        <v>0</v>
      </c>
      <c r="AO7" s="143"/>
    </row>
    <row r="8" spans="1:41" s="109" customFormat="1" ht="14.25">
      <c r="A8" s="1974"/>
      <c r="B8" s="110" t="s">
        <v>15</v>
      </c>
      <c r="C8" s="135">
        <v>1207</v>
      </c>
      <c r="D8" s="135">
        <v>1154</v>
      </c>
      <c r="E8" s="204">
        <f t="shared" si="0"/>
        <v>95.6089478044739</v>
      </c>
      <c r="F8" s="195">
        <f aca="true" t="shared" si="14" ref="F8:F49">SUM(M8:P8)</f>
        <v>14</v>
      </c>
      <c r="G8" s="205">
        <f t="shared" si="1"/>
        <v>1.2131715771230502</v>
      </c>
      <c r="H8" s="135">
        <v>32</v>
      </c>
      <c r="I8" s="194">
        <f t="shared" si="2"/>
        <v>0.02772963604852686</v>
      </c>
      <c r="J8" s="195">
        <f aca="true" t="shared" si="15" ref="J8:J46">SUM(K8:L8)</f>
        <v>1140</v>
      </c>
      <c r="K8" s="135">
        <v>445</v>
      </c>
      <c r="L8" s="135">
        <v>695</v>
      </c>
      <c r="M8" s="135">
        <v>13</v>
      </c>
      <c r="N8" s="135">
        <v>1</v>
      </c>
      <c r="O8" s="135">
        <v>0</v>
      </c>
      <c r="P8" s="135">
        <v>0</v>
      </c>
      <c r="Q8" s="184">
        <f t="shared" si="3"/>
        <v>98.78682842287695</v>
      </c>
      <c r="R8" s="184">
        <f t="shared" si="4"/>
        <v>38.56152512998267</v>
      </c>
      <c r="S8" s="184">
        <f t="shared" si="5"/>
        <v>60.22530329289428</v>
      </c>
      <c r="T8" s="184">
        <f t="shared" si="6"/>
        <v>1.1265164644714039</v>
      </c>
      <c r="U8" s="184">
        <f t="shared" si="7"/>
        <v>0.08665511265164644</v>
      </c>
      <c r="V8" s="184">
        <f t="shared" si="8"/>
        <v>0</v>
      </c>
      <c r="W8" s="185">
        <f t="shared" si="9"/>
        <v>0</v>
      </c>
      <c r="X8" s="1982"/>
      <c r="Y8" s="111" t="s">
        <v>15</v>
      </c>
      <c r="Z8" s="135">
        <v>25</v>
      </c>
      <c r="AA8" s="177">
        <f t="shared" si="10"/>
        <v>2.166377816291161</v>
      </c>
      <c r="AB8" s="135">
        <v>53</v>
      </c>
      <c r="AC8" s="177">
        <f t="shared" si="11"/>
        <v>4.592720970537262</v>
      </c>
      <c r="AD8" s="135">
        <v>45</v>
      </c>
      <c r="AE8" s="171">
        <f t="shared" si="12"/>
        <v>3.8994800693240896</v>
      </c>
      <c r="AF8" s="142">
        <v>117</v>
      </c>
      <c r="AG8" s="135">
        <v>588</v>
      </c>
      <c r="AH8" s="135">
        <v>398</v>
      </c>
      <c r="AI8" s="135">
        <v>51</v>
      </c>
      <c r="AJ8" s="135">
        <f t="shared" si="13"/>
        <v>1154</v>
      </c>
      <c r="AK8" s="158">
        <f>AF8/(AF8+AG8+AH8+AI8)*100</f>
        <v>10.138648180242635</v>
      </c>
      <c r="AL8" s="158">
        <f>AG8/(AF8+AG8+AH8+AI8)*100</f>
        <v>50.95320623916811</v>
      </c>
      <c r="AM8" s="158">
        <f>AH8/(AF8+AG8+AH8+AI8)*100</f>
        <v>34.48873483535528</v>
      </c>
      <c r="AN8" s="159">
        <f>AI8/(AF8+AG8+AH8+AI8)*100</f>
        <v>4.419410745233969</v>
      </c>
      <c r="AO8" s="143"/>
    </row>
    <row r="9" spans="1:41" s="109" customFormat="1" ht="14.25">
      <c r="A9" s="1974"/>
      <c r="B9" s="110" t="s">
        <v>26</v>
      </c>
      <c r="C9" s="135">
        <v>37</v>
      </c>
      <c r="D9" s="135">
        <v>37</v>
      </c>
      <c r="E9" s="204">
        <f t="shared" si="0"/>
        <v>100</v>
      </c>
      <c r="F9" s="195">
        <f t="shared" si="14"/>
        <v>1</v>
      </c>
      <c r="G9" s="205">
        <f t="shared" si="1"/>
        <v>2.7027027027027026</v>
      </c>
      <c r="H9" s="135">
        <v>4</v>
      </c>
      <c r="I9" s="194">
        <f t="shared" si="2"/>
        <v>0.10810810810810811</v>
      </c>
      <c r="J9" s="195">
        <f t="shared" si="15"/>
        <v>36</v>
      </c>
      <c r="K9" s="135">
        <v>35</v>
      </c>
      <c r="L9" s="135">
        <v>1</v>
      </c>
      <c r="M9" s="135">
        <v>0</v>
      </c>
      <c r="N9" s="135">
        <v>0</v>
      </c>
      <c r="O9" s="135">
        <v>1</v>
      </c>
      <c r="P9" s="135">
        <v>0</v>
      </c>
      <c r="Q9" s="184">
        <f t="shared" si="3"/>
        <v>97.2972972972973</v>
      </c>
      <c r="R9" s="184">
        <f t="shared" si="4"/>
        <v>94.5945945945946</v>
      </c>
      <c r="S9" s="184">
        <f t="shared" si="5"/>
        <v>2.7027027027027026</v>
      </c>
      <c r="T9" s="184">
        <f t="shared" si="6"/>
        <v>0</v>
      </c>
      <c r="U9" s="184">
        <f t="shared" si="7"/>
        <v>0</v>
      </c>
      <c r="V9" s="184">
        <f t="shared" si="8"/>
        <v>2.7027027027027026</v>
      </c>
      <c r="W9" s="185">
        <f t="shared" si="9"/>
        <v>0</v>
      </c>
      <c r="X9" s="1982"/>
      <c r="Y9" s="112" t="s">
        <v>26</v>
      </c>
      <c r="Z9" s="135">
        <v>0</v>
      </c>
      <c r="AA9" s="177">
        <f t="shared" si="10"/>
        <v>0</v>
      </c>
      <c r="AB9" s="135">
        <v>0</v>
      </c>
      <c r="AC9" s="177">
        <f t="shared" si="11"/>
        <v>0</v>
      </c>
      <c r="AD9" s="135">
        <v>0</v>
      </c>
      <c r="AE9" s="171">
        <f t="shared" si="12"/>
        <v>0</v>
      </c>
      <c r="AF9" s="142">
        <v>17</v>
      </c>
      <c r="AG9" s="135">
        <v>11</v>
      </c>
      <c r="AH9" s="135">
        <v>9</v>
      </c>
      <c r="AI9" s="135">
        <v>0</v>
      </c>
      <c r="AJ9" s="135">
        <f t="shared" si="13"/>
        <v>37</v>
      </c>
      <c r="AK9" s="158">
        <f aca="true" t="shared" si="16" ref="AK9:AK41">AF9/(AF9+AG9+AH9+AI9)*100</f>
        <v>45.94594594594595</v>
      </c>
      <c r="AL9" s="158">
        <f aca="true" t="shared" si="17" ref="AL9:AL45">AG9/(AF9+AG9+AH9+AI9)*100</f>
        <v>29.72972972972973</v>
      </c>
      <c r="AM9" s="158">
        <f aca="true" t="shared" si="18" ref="AM9:AM45">AH9/(AF9+AG9+AH9+AI9)*100</f>
        <v>24.324324324324326</v>
      </c>
      <c r="AN9" s="159">
        <f aca="true" t="shared" si="19" ref="AN9:AN45">AI9/(AF9+AG9+AH9+AI9)*100</f>
        <v>0</v>
      </c>
      <c r="AO9" s="143"/>
    </row>
    <row r="10" spans="1:44" s="17" customFormat="1" ht="14.25">
      <c r="A10" s="1974"/>
      <c r="B10" s="1" t="s">
        <v>69</v>
      </c>
      <c r="C10" s="2">
        <v>3838</v>
      </c>
      <c r="D10" s="2">
        <v>3592</v>
      </c>
      <c r="E10" s="3">
        <f>+D10/C10*100</f>
        <v>93.59041167274623</v>
      </c>
      <c r="F10" s="195">
        <f t="shared" si="14"/>
        <v>59</v>
      </c>
      <c r="G10" s="4">
        <f>F10/D10*100</f>
        <v>1.6425389755011135</v>
      </c>
      <c r="H10" s="5">
        <v>142</v>
      </c>
      <c r="I10" s="6">
        <f>H10/D10</f>
        <v>0.03953229398663697</v>
      </c>
      <c r="J10" s="195">
        <f t="shared" si="15"/>
        <v>3533</v>
      </c>
      <c r="K10" s="5">
        <v>3294</v>
      </c>
      <c r="L10" s="5">
        <v>239</v>
      </c>
      <c r="M10" s="5">
        <v>54</v>
      </c>
      <c r="N10" s="5">
        <v>3</v>
      </c>
      <c r="O10" s="5">
        <v>2</v>
      </c>
      <c r="P10" s="5">
        <v>0</v>
      </c>
      <c r="Q10" s="8">
        <f>J10/D10*100</f>
        <v>98.35746102449889</v>
      </c>
      <c r="R10" s="8">
        <f>K10/D10*100</f>
        <v>91.70378619153675</v>
      </c>
      <c r="S10" s="8">
        <f>L10/D10*100</f>
        <v>6.653674832962138</v>
      </c>
      <c r="T10" s="8">
        <f>M10/D10*100</f>
        <v>1.5033407572383073</v>
      </c>
      <c r="U10" s="8">
        <f>N10/D10*100</f>
        <v>0.08351893095768374</v>
      </c>
      <c r="V10" s="8">
        <f>O10/D10*100</f>
        <v>0.05567928730512249</v>
      </c>
      <c r="W10" s="9">
        <f>P10/D10*100</f>
        <v>0</v>
      </c>
      <c r="X10" s="1982"/>
      <c r="Y10" s="10" t="s">
        <v>69</v>
      </c>
      <c r="Z10" s="5">
        <v>552</v>
      </c>
      <c r="AA10" s="11">
        <f t="shared" si="10"/>
        <v>15.367483296213807</v>
      </c>
      <c r="AB10" s="5">
        <v>358</v>
      </c>
      <c r="AC10" s="11">
        <f t="shared" si="11"/>
        <v>9.966592427616927</v>
      </c>
      <c r="AD10" s="5">
        <v>197</v>
      </c>
      <c r="AE10" s="12">
        <f t="shared" si="12"/>
        <v>5.484409799554565</v>
      </c>
      <c r="AF10" s="13">
        <v>192</v>
      </c>
      <c r="AG10" s="2">
        <v>2978</v>
      </c>
      <c r="AH10" s="2">
        <v>369</v>
      </c>
      <c r="AI10" s="2">
        <v>53</v>
      </c>
      <c r="AJ10" s="135">
        <f t="shared" si="13"/>
        <v>3592</v>
      </c>
      <c r="AK10" s="14">
        <f>AF10/(AF10+AG10+AH10+AI10)*100</f>
        <v>5.3452115812917596</v>
      </c>
      <c r="AL10" s="14">
        <f>AG10/(AF10+AG10+AH10+AI10)*100</f>
        <v>82.9064587973274</v>
      </c>
      <c r="AM10" s="14">
        <f>AH10/(AF10+AG10+AH10+AI10)*100</f>
        <v>10.272828507795099</v>
      </c>
      <c r="AN10" s="15">
        <f>AI10/(AF10+AG10+AH10+AI10)*100</f>
        <v>1.475501113585746</v>
      </c>
      <c r="AO10" s="16"/>
      <c r="AQ10" s="18"/>
      <c r="AR10" s="18"/>
    </row>
    <row r="11" spans="1:41" s="109" customFormat="1" ht="15" thickBot="1">
      <c r="A11" s="1975"/>
      <c r="B11" s="113" t="s">
        <v>2</v>
      </c>
      <c r="C11" s="136">
        <v>3462</v>
      </c>
      <c r="D11" s="136">
        <v>3283</v>
      </c>
      <c r="E11" s="206">
        <f t="shared" si="0"/>
        <v>94.82957827845176</v>
      </c>
      <c r="F11" s="197">
        <f t="shared" si="14"/>
        <v>28</v>
      </c>
      <c r="G11" s="207">
        <f t="shared" si="1"/>
        <v>0.8528784648187633</v>
      </c>
      <c r="H11" s="136">
        <v>88</v>
      </c>
      <c r="I11" s="196">
        <f t="shared" si="2"/>
        <v>0.026804751751446847</v>
      </c>
      <c r="J11" s="197">
        <f t="shared" si="15"/>
        <v>3255</v>
      </c>
      <c r="K11" s="136">
        <v>1791</v>
      </c>
      <c r="L11" s="136">
        <v>1464</v>
      </c>
      <c r="M11" s="136">
        <v>20</v>
      </c>
      <c r="N11" s="136">
        <v>5</v>
      </c>
      <c r="O11" s="136">
        <v>3</v>
      </c>
      <c r="P11" s="136">
        <v>0</v>
      </c>
      <c r="Q11" s="186">
        <f t="shared" si="3"/>
        <v>99.14712153518124</v>
      </c>
      <c r="R11" s="186">
        <f t="shared" si="4"/>
        <v>54.55376180322875</v>
      </c>
      <c r="S11" s="186">
        <f t="shared" si="5"/>
        <v>44.59335973195248</v>
      </c>
      <c r="T11" s="186">
        <f t="shared" si="6"/>
        <v>0.6091989034419738</v>
      </c>
      <c r="U11" s="186">
        <f t="shared" si="7"/>
        <v>0.15229972586049345</v>
      </c>
      <c r="V11" s="186">
        <f t="shared" si="8"/>
        <v>0.09137983551629607</v>
      </c>
      <c r="W11" s="187">
        <f t="shared" si="9"/>
        <v>0</v>
      </c>
      <c r="X11" s="2017"/>
      <c r="Y11" s="114" t="s">
        <v>2</v>
      </c>
      <c r="Z11" s="136">
        <v>295</v>
      </c>
      <c r="AA11" s="178">
        <f t="shared" si="10"/>
        <v>8.985683825769113</v>
      </c>
      <c r="AB11" s="136">
        <v>291</v>
      </c>
      <c r="AC11" s="178">
        <f t="shared" si="11"/>
        <v>8.863844045080718</v>
      </c>
      <c r="AD11" s="136">
        <v>159</v>
      </c>
      <c r="AE11" s="172">
        <f t="shared" si="12"/>
        <v>4.843131282363692</v>
      </c>
      <c r="AF11" s="144">
        <v>810</v>
      </c>
      <c r="AG11" s="136">
        <v>1717</v>
      </c>
      <c r="AH11" s="136">
        <v>690</v>
      </c>
      <c r="AI11" s="136">
        <v>65</v>
      </c>
      <c r="AJ11" s="136">
        <f t="shared" si="13"/>
        <v>3282</v>
      </c>
      <c r="AK11" s="160">
        <f t="shared" si="16"/>
        <v>24.680073126142595</v>
      </c>
      <c r="AL11" s="160">
        <f t="shared" si="17"/>
        <v>52.31566118220597</v>
      </c>
      <c r="AM11" s="160">
        <f t="shared" si="18"/>
        <v>21.023765996343695</v>
      </c>
      <c r="AN11" s="161">
        <f t="shared" si="19"/>
        <v>1.9804996953077394</v>
      </c>
      <c r="AO11" s="145"/>
    </row>
    <row r="12" spans="1:41" s="109" customFormat="1" ht="14.25">
      <c r="A12" s="1973" t="s">
        <v>52</v>
      </c>
      <c r="B12" s="107" t="s">
        <v>19</v>
      </c>
      <c r="C12" s="134">
        <v>820</v>
      </c>
      <c r="D12" s="134">
        <v>813</v>
      </c>
      <c r="E12" s="202">
        <f t="shared" si="0"/>
        <v>99.14634146341463</v>
      </c>
      <c r="F12" s="193">
        <f t="shared" si="14"/>
        <v>9</v>
      </c>
      <c r="G12" s="203">
        <f t="shared" si="1"/>
        <v>1.107011070110701</v>
      </c>
      <c r="H12" s="134">
        <v>25</v>
      </c>
      <c r="I12" s="192">
        <f t="shared" si="2"/>
        <v>0.03075030750307503</v>
      </c>
      <c r="J12" s="193">
        <f t="shared" si="15"/>
        <v>804</v>
      </c>
      <c r="K12" s="134">
        <v>652</v>
      </c>
      <c r="L12" s="134">
        <v>152</v>
      </c>
      <c r="M12" s="134">
        <v>7</v>
      </c>
      <c r="N12" s="134">
        <v>2</v>
      </c>
      <c r="O12" s="134">
        <v>0</v>
      </c>
      <c r="P12" s="134">
        <v>0</v>
      </c>
      <c r="Q12" s="182">
        <f t="shared" si="3"/>
        <v>98.8929889298893</v>
      </c>
      <c r="R12" s="182">
        <f t="shared" si="4"/>
        <v>80.19680196801968</v>
      </c>
      <c r="S12" s="182">
        <f t="shared" si="5"/>
        <v>18.696186961869618</v>
      </c>
      <c r="T12" s="182">
        <f t="shared" si="6"/>
        <v>0.8610086100861009</v>
      </c>
      <c r="U12" s="182">
        <f t="shared" si="7"/>
        <v>0.24600246002460024</v>
      </c>
      <c r="V12" s="182">
        <f t="shared" si="8"/>
        <v>0</v>
      </c>
      <c r="W12" s="183">
        <f t="shared" si="9"/>
        <v>0</v>
      </c>
      <c r="X12" s="1981" t="s">
        <v>52</v>
      </c>
      <c r="Y12" s="108" t="s">
        <v>19</v>
      </c>
      <c r="Z12" s="134">
        <v>61</v>
      </c>
      <c r="AA12" s="179">
        <f t="shared" si="10"/>
        <v>7.503075030750307</v>
      </c>
      <c r="AB12" s="134">
        <v>73</v>
      </c>
      <c r="AC12" s="179">
        <f t="shared" si="11"/>
        <v>8.979089790897909</v>
      </c>
      <c r="AD12" s="134">
        <v>26</v>
      </c>
      <c r="AE12" s="173">
        <f t="shared" si="12"/>
        <v>3.198031980319803</v>
      </c>
      <c r="AF12" s="140">
        <v>156</v>
      </c>
      <c r="AG12" s="134">
        <v>414</v>
      </c>
      <c r="AH12" s="134">
        <v>220</v>
      </c>
      <c r="AI12" s="134">
        <v>23</v>
      </c>
      <c r="AJ12" s="134">
        <f t="shared" si="13"/>
        <v>813</v>
      </c>
      <c r="AK12" s="162">
        <f t="shared" si="16"/>
        <v>19.18819188191882</v>
      </c>
      <c r="AL12" s="162">
        <f t="shared" si="17"/>
        <v>50.92250922509225</v>
      </c>
      <c r="AM12" s="162">
        <f t="shared" si="18"/>
        <v>27.060270602706026</v>
      </c>
      <c r="AN12" s="163">
        <f t="shared" si="19"/>
        <v>2.8290282902829027</v>
      </c>
      <c r="AO12" s="141"/>
    </row>
    <row r="13" spans="1:41" s="109" customFormat="1" ht="14.25">
      <c r="A13" s="1974"/>
      <c r="B13" s="110" t="s">
        <v>6</v>
      </c>
      <c r="C13" s="135">
        <v>2631</v>
      </c>
      <c r="D13" s="135">
        <v>2561</v>
      </c>
      <c r="E13" s="204">
        <f t="shared" si="0"/>
        <v>97.33941467122767</v>
      </c>
      <c r="F13" s="195">
        <f t="shared" si="14"/>
        <v>38</v>
      </c>
      <c r="G13" s="205">
        <f t="shared" si="1"/>
        <v>1.483795392424834</v>
      </c>
      <c r="H13" s="135">
        <v>94</v>
      </c>
      <c r="I13" s="194">
        <f t="shared" si="2"/>
        <v>0.036704412338930105</v>
      </c>
      <c r="J13" s="195">
        <f t="shared" si="15"/>
        <v>2523</v>
      </c>
      <c r="K13" s="135">
        <v>1632</v>
      </c>
      <c r="L13" s="135">
        <v>891</v>
      </c>
      <c r="M13" s="135">
        <v>34</v>
      </c>
      <c r="N13" s="135">
        <v>4</v>
      </c>
      <c r="O13" s="135">
        <v>0</v>
      </c>
      <c r="P13" s="135">
        <v>0</v>
      </c>
      <c r="Q13" s="184">
        <f t="shared" si="3"/>
        <v>98.51620460757516</v>
      </c>
      <c r="R13" s="184">
        <f t="shared" si="4"/>
        <v>63.72510737992971</v>
      </c>
      <c r="S13" s="184">
        <f t="shared" si="5"/>
        <v>34.79109722764545</v>
      </c>
      <c r="T13" s="184">
        <f t="shared" si="6"/>
        <v>1.3276064037485358</v>
      </c>
      <c r="U13" s="184">
        <f t="shared" si="7"/>
        <v>0.15618898867629832</v>
      </c>
      <c r="V13" s="184">
        <f t="shared" si="8"/>
        <v>0</v>
      </c>
      <c r="W13" s="185">
        <f t="shared" si="9"/>
        <v>0</v>
      </c>
      <c r="X13" s="1982"/>
      <c r="Y13" s="111" t="s">
        <v>6</v>
      </c>
      <c r="Z13" s="135">
        <v>495</v>
      </c>
      <c r="AA13" s="177">
        <f t="shared" si="10"/>
        <v>19.328387348691916</v>
      </c>
      <c r="AB13" s="135">
        <v>210</v>
      </c>
      <c r="AC13" s="177">
        <f t="shared" si="11"/>
        <v>8.199921905505663</v>
      </c>
      <c r="AD13" s="135">
        <v>1</v>
      </c>
      <c r="AE13" s="171">
        <f t="shared" si="12"/>
        <v>0.03904724716907458</v>
      </c>
      <c r="AF13" s="142">
        <v>72</v>
      </c>
      <c r="AG13" s="135">
        <v>1561</v>
      </c>
      <c r="AH13" s="135">
        <v>908</v>
      </c>
      <c r="AI13" s="135">
        <v>20</v>
      </c>
      <c r="AJ13" s="135">
        <f t="shared" si="13"/>
        <v>2561</v>
      </c>
      <c r="AK13" s="158">
        <f t="shared" si="16"/>
        <v>2.81140179617337</v>
      </c>
      <c r="AL13" s="158">
        <f t="shared" si="17"/>
        <v>60.95275283092542</v>
      </c>
      <c r="AM13" s="158">
        <f t="shared" si="18"/>
        <v>35.45490042951972</v>
      </c>
      <c r="AN13" s="159">
        <f t="shared" si="19"/>
        <v>0.7809449433814916</v>
      </c>
      <c r="AO13" s="143"/>
    </row>
    <row r="14" spans="1:44" s="17" customFormat="1" ht="14.25">
      <c r="A14" s="1974"/>
      <c r="B14" s="1" t="s">
        <v>252</v>
      </c>
      <c r="C14" s="2">
        <v>2916</v>
      </c>
      <c r="D14" s="2">
        <v>2816</v>
      </c>
      <c r="E14" s="3">
        <f>+D14/C14*100</f>
        <v>96.57064471879286</v>
      </c>
      <c r="F14" s="7">
        <f t="shared" si="14"/>
        <v>40</v>
      </c>
      <c r="G14" s="4">
        <f>F14/D14*100</f>
        <v>1.4204545454545454</v>
      </c>
      <c r="H14" s="5">
        <v>88</v>
      </c>
      <c r="I14" s="6">
        <f>H14/D14</f>
        <v>0.03125</v>
      </c>
      <c r="J14" s="195">
        <f t="shared" si="15"/>
        <v>2776</v>
      </c>
      <c r="K14" s="5">
        <v>993</v>
      </c>
      <c r="L14" s="5">
        <v>1783</v>
      </c>
      <c r="M14" s="5">
        <v>29</v>
      </c>
      <c r="N14" s="5">
        <v>2</v>
      </c>
      <c r="O14" s="5">
        <v>2</v>
      </c>
      <c r="P14" s="5">
        <v>7</v>
      </c>
      <c r="Q14" s="8">
        <f>J14/D14*100</f>
        <v>98.57954545454545</v>
      </c>
      <c r="R14" s="8">
        <f>K14/D14*100</f>
        <v>35.262784090909086</v>
      </c>
      <c r="S14" s="8">
        <f>L14/D14*100</f>
        <v>63.31676136363637</v>
      </c>
      <c r="T14" s="8">
        <f>M14/D14*100</f>
        <v>1.0298295454545454</v>
      </c>
      <c r="U14" s="8">
        <f>N14/D14*100</f>
        <v>0.07102272727272728</v>
      </c>
      <c r="V14" s="8">
        <f>O14/D14*100</f>
        <v>0.07102272727272728</v>
      </c>
      <c r="W14" s="9">
        <f>P14/D14*100</f>
        <v>0.24857954545454544</v>
      </c>
      <c r="X14" s="1982"/>
      <c r="Y14" s="19" t="s">
        <v>252</v>
      </c>
      <c r="Z14" s="2">
        <v>204</v>
      </c>
      <c r="AA14" s="11">
        <f t="shared" si="10"/>
        <v>7.2443181818181825</v>
      </c>
      <c r="AB14" s="5">
        <v>146</v>
      </c>
      <c r="AC14" s="11">
        <f t="shared" si="11"/>
        <v>5.184659090909091</v>
      </c>
      <c r="AD14" s="5">
        <v>121</v>
      </c>
      <c r="AE14" s="12">
        <f t="shared" si="12"/>
        <v>4.296875</v>
      </c>
      <c r="AF14" s="13">
        <v>1016</v>
      </c>
      <c r="AG14" s="2">
        <v>1245</v>
      </c>
      <c r="AH14" s="2">
        <v>543</v>
      </c>
      <c r="AI14" s="2">
        <v>9</v>
      </c>
      <c r="AJ14" s="135">
        <f t="shared" si="13"/>
        <v>2813</v>
      </c>
      <c r="AK14" s="14">
        <f>AF14/(AF14+AG14+AH14+AI14)*100</f>
        <v>36.11802346249556</v>
      </c>
      <c r="AL14" s="14">
        <f>AG14/(AF14+AG14+AH14+AI14)*100</f>
        <v>44.25879843583363</v>
      </c>
      <c r="AM14" s="14">
        <f>AH14/(AF14+AG14+AH14+AI14)*100</f>
        <v>19.303234980447918</v>
      </c>
      <c r="AN14" s="15">
        <f>AI14/(AF14+AG14+AH14+AI14)*100</f>
        <v>0.3199431212228937</v>
      </c>
      <c r="AO14" s="16"/>
      <c r="AQ14" s="18"/>
      <c r="AR14" s="18"/>
    </row>
    <row r="15" spans="1:41" s="109" customFormat="1" ht="15" thickBot="1">
      <c r="A15" s="1974"/>
      <c r="B15" s="113" t="s">
        <v>24</v>
      </c>
      <c r="C15" s="1870">
        <v>298</v>
      </c>
      <c r="D15" s="1870">
        <v>302</v>
      </c>
      <c r="E15" s="206">
        <f t="shared" si="0"/>
        <v>101.34228187919463</v>
      </c>
      <c r="F15" s="197">
        <f t="shared" si="14"/>
        <v>10</v>
      </c>
      <c r="G15" s="207">
        <f t="shared" si="1"/>
        <v>3.3112582781456954</v>
      </c>
      <c r="H15" s="136">
        <v>20</v>
      </c>
      <c r="I15" s="196">
        <f t="shared" si="2"/>
        <v>0.06622516556291391</v>
      </c>
      <c r="J15" s="197">
        <f t="shared" si="15"/>
        <v>292</v>
      </c>
      <c r="K15" s="136">
        <v>123</v>
      </c>
      <c r="L15" s="136">
        <v>169</v>
      </c>
      <c r="M15" s="136">
        <v>9</v>
      </c>
      <c r="N15" s="136">
        <v>1</v>
      </c>
      <c r="O15" s="136">
        <v>0</v>
      </c>
      <c r="P15" s="136">
        <v>0</v>
      </c>
      <c r="Q15" s="186">
        <f t="shared" si="3"/>
        <v>96.68874172185431</v>
      </c>
      <c r="R15" s="186">
        <f t="shared" si="4"/>
        <v>40.728476821192054</v>
      </c>
      <c r="S15" s="186">
        <f t="shared" si="5"/>
        <v>55.960264900662246</v>
      </c>
      <c r="T15" s="186">
        <f t="shared" si="6"/>
        <v>2.980132450331126</v>
      </c>
      <c r="U15" s="186">
        <f t="shared" si="7"/>
        <v>0.33112582781456956</v>
      </c>
      <c r="V15" s="186">
        <f t="shared" si="8"/>
        <v>0</v>
      </c>
      <c r="W15" s="187">
        <f t="shared" si="9"/>
        <v>0</v>
      </c>
      <c r="X15" s="1982"/>
      <c r="Y15" s="115" t="s">
        <v>24</v>
      </c>
      <c r="Z15" s="136">
        <v>5</v>
      </c>
      <c r="AA15" s="178">
        <f t="shared" si="10"/>
        <v>1.6556291390728477</v>
      </c>
      <c r="AB15" s="136">
        <v>7</v>
      </c>
      <c r="AC15" s="178">
        <f t="shared" si="11"/>
        <v>2.3178807947019866</v>
      </c>
      <c r="AD15" s="136">
        <v>9</v>
      </c>
      <c r="AE15" s="172">
        <f t="shared" si="12"/>
        <v>2.980132450331126</v>
      </c>
      <c r="AF15" s="144">
        <v>98</v>
      </c>
      <c r="AG15" s="136">
        <v>132</v>
      </c>
      <c r="AH15" s="136">
        <v>72</v>
      </c>
      <c r="AI15" s="136">
        <v>0</v>
      </c>
      <c r="AJ15" s="136">
        <f aca="true" t="shared" si="20" ref="AJ15:AJ22">SUM(AF15:AI15)</f>
        <v>302</v>
      </c>
      <c r="AK15" s="160">
        <f t="shared" si="16"/>
        <v>32.450331125827816</v>
      </c>
      <c r="AL15" s="160">
        <f t="shared" si="17"/>
        <v>43.70860927152318</v>
      </c>
      <c r="AM15" s="160">
        <f t="shared" si="18"/>
        <v>23.841059602649008</v>
      </c>
      <c r="AN15" s="161">
        <f t="shared" si="19"/>
        <v>0</v>
      </c>
      <c r="AO15" s="145"/>
    </row>
    <row r="16" spans="1:44" s="20" customFormat="1" ht="14.25">
      <c r="A16" s="1973" t="s">
        <v>259</v>
      </c>
      <c r="B16" s="21" t="s">
        <v>253</v>
      </c>
      <c r="C16" s="22">
        <v>3157</v>
      </c>
      <c r="D16" s="22">
        <v>3022</v>
      </c>
      <c r="E16" s="23">
        <f>+D16/C16*100</f>
        <v>95.72378840671524</v>
      </c>
      <c r="F16" s="24">
        <f t="shared" si="14"/>
        <v>27</v>
      </c>
      <c r="G16" s="25">
        <f>F16/D16*100</f>
        <v>0.8934480476505625</v>
      </c>
      <c r="H16" s="26">
        <v>85</v>
      </c>
      <c r="I16" s="27">
        <f>H16/D16</f>
        <v>0.02812706816677697</v>
      </c>
      <c r="J16" s="193">
        <f t="shared" si="15"/>
        <v>2995</v>
      </c>
      <c r="K16" s="26">
        <v>2947</v>
      </c>
      <c r="L16" s="26">
        <v>48</v>
      </c>
      <c r="M16" s="26">
        <v>26</v>
      </c>
      <c r="N16" s="26">
        <v>1</v>
      </c>
      <c r="O16" s="26">
        <v>0</v>
      </c>
      <c r="P16" s="26">
        <v>0</v>
      </c>
      <c r="Q16" s="28">
        <f>J16/D16*100</f>
        <v>99.10655195234945</v>
      </c>
      <c r="R16" s="28">
        <f>K16/D16*100</f>
        <v>97.51819986763732</v>
      </c>
      <c r="S16" s="28">
        <f>L16/D16*100</f>
        <v>1.588352084712111</v>
      </c>
      <c r="T16" s="28">
        <f>M16/D16*100</f>
        <v>0.8603573792190603</v>
      </c>
      <c r="U16" s="28">
        <f>N16/D16*100</f>
        <v>0.03309066843150232</v>
      </c>
      <c r="V16" s="28">
        <f>O16/D16*100</f>
        <v>0</v>
      </c>
      <c r="W16" s="29">
        <f>P16/D16*100</f>
        <v>0</v>
      </c>
      <c r="X16" s="1973" t="s">
        <v>259</v>
      </c>
      <c r="Y16" s="30" t="s">
        <v>254</v>
      </c>
      <c r="Z16" s="31">
        <v>257</v>
      </c>
      <c r="AA16" s="32">
        <f t="shared" si="10"/>
        <v>8.504301786896097</v>
      </c>
      <c r="AB16" s="26">
        <v>144</v>
      </c>
      <c r="AC16" s="32">
        <f t="shared" si="11"/>
        <v>4.765056254136334</v>
      </c>
      <c r="AD16" s="26">
        <v>182</v>
      </c>
      <c r="AE16" s="33">
        <f t="shared" si="12"/>
        <v>6.022501654533421</v>
      </c>
      <c r="AF16" s="34">
        <v>316</v>
      </c>
      <c r="AG16" s="31">
        <v>1738</v>
      </c>
      <c r="AH16" s="31">
        <v>966</v>
      </c>
      <c r="AI16" s="31">
        <v>0</v>
      </c>
      <c r="AJ16" s="31">
        <f t="shared" si="20"/>
        <v>3020</v>
      </c>
      <c r="AK16" s="35">
        <f>AF16/(AF16+AG16+AH16+AI16)*100</f>
        <v>10.463576158940398</v>
      </c>
      <c r="AL16" s="35">
        <f>AG16/(AF16+AG16+AH16+AI16)*100</f>
        <v>57.54966887417219</v>
      </c>
      <c r="AM16" s="35">
        <f>AH16/(AF16+AG16+AH16+AI16)*100</f>
        <v>31.986754966887414</v>
      </c>
      <c r="AN16" s="36">
        <f>AI16/(AF16+AG16+AH16+AI16)*100</f>
        <v>0</v>
      </c>
      <c r="AO16" s="37">
        <v>2978</v>
      </c>
      <c r="AQ16" s="18"/>
      <c r="AR16" s="18"/>
    </row>
    <row r="17" spans="1:41" s="109" customFormat="1" ht="14.25">
      <c r="A17" s="1974"/>
      <c r="B17" s="116" t="s">
        <v>10</v>
      </c>
      <c r="C17" s="1871">
        <v>1832</v>
      </c>
      <c r="D17" s="1871">
        <v>1704</v>
      </c>
      <c r="E17" s="208">
        <f t="shared" si="0"/>
        <v>93.01310043668121</v>
      </c>
      <c r="F17" s="199">
        <f t="shared" si="14"/>
        <v>28</v>
      </c>
      <c r="G17" s="209">
        <f t="shared" si="1"/>
        <v>1.643192488262911</v>
      </c>
      <c r="H17" s="137">
        <v>76</v>
      </c>
      <c r="I17" s="198">
        <f t="shared" si="2"/>
        <v>0.04460093896713615</v>
      </c>
      <c r="J17" s="199">
        <f t="shared" si="15"/>
        <v>1676</v>
      </c>
      <c r="K17" s="137">
        <v>962</v>
      </c>
      <c r="L17" s="137">
        <v>714</v>
      </c>
      <c r="M17" s="137">
        <v>23</v>
      </c>
      <c r="N17" s="137">
        <v>2</v>
      </c>
      <c r="O17" s="137">
        <v>3</v>
      </c>
      <c r="P17" s="137">
        <v>0</v>
      </c>
      <c r="Q17" s="188">
        <f t="shared" si="3"/>
        <v>98.35680751173709</v>
      </c>
      <c r="R17" s="188">
        <f t="shared" si="4"/>
        <v>56.455399061032864</v>
      </c>
      <c r="S17" s="188">
        <f t="shared" si="5"/>
        <v>41.901408450704224</v>
      </c>
      <c r="T17" s="188">
        <f t="shared" si="6"/>
        <v>1.3497652582159625</v>
      </c>
      <c r="U17" s="188">
        <f t="shared" si="7"/>
        <v>0.11737089201877934</v>
      </c>
      <c r="V17" s="188">
        <f t="shared" si="8"/>
        <v>0.17605633802816903</v>
      </c>
      <c r="W17" s="189">
        <f t="shared" si="9"/>
        <v>0</v>
      </c>
      <c r="X17" s="1974"/>
      <c r="Y17" s="117" t="s">
        <v>10</v>
      </c>
      <c r="Z17" s="135">
        <v>276</v>
      </c>
      <c r="AA17" s="177">
        <f t="shared" si="10"/>
        <v>16.19718309859155</v>
      </c>
      <c r="AB17" s="135">
        <v>166</v>
      </c>
      <c r="AC17" s="177">
        <f t="shared" si="11"/>
        <v>9.741784037558686</v>
      </c>
      <c r="AD17" s="135">
        <v>89</v>
      </c>
      <c r="AE17" s="171">
        <f t="shared" si="12"/>
        <v>5.22300469483568</v>
      </c>
      <c r="AF17" s="142">
        <v>59</v>
      </c>
      <c r="AG17" s="135">
        <v>843</v>
      </c>
      <c r="AH17" s="135">
        <v>793</v>
      </c>
      <c r="AI17" s="135">
        <v>9</v>
      </c>
      <c r="AJ17" s="135">
        <f t="shared" si="20"/>
        <v>1704</v>
      </c>
      <c r="AK17" s="158">
        <f t="shared" si="16"/>
        <v>3.4624413145539905</v>
      </c>
      <c r="AL17" s="158">
        <f t="shared" si="17"/>
        <v>49.471830985915496</v>
      </c>
      <c r="AM17" s="158">
        <f t="shared" si="18"/>
        <v>46.537558685446015</v>
      </c>
      <c r="AN17" s="159">
        <f t="shared" si="19"/>
        <v>0.528169014084507</v>
      </c>
      <c r="AO17" s="146"/>
    </row>
    <row r="18" spans="1:41" s="109" customFormat="1" ht="14.25">
      <c r="A18" s="1974"/>
      <c r="B18" s="110" t="s">
        <v>5</v>
      </c>
      <c r="C18" s="1872">
        <v>1045</v>
      </c>
      <c r="D18" s="1872">
        <v>977</v>
      </c>
      <c r="E18" s="204">
        <f t="shared" si="0"/>
        <v>93.49282296650718</v>
      </c>
      <c r="F18" s="195">
        <f t="shared" si="14"/>
        <v>9</v>
      </c>
      <c r="G18" s="205">
        <f t="shared" si="1"/>
        <v>0.9211873080859775</v>
      </c>
      <c r="H18" s="135">
        <v>27</v>
      </c>
      <c r="I18" s="194">
        <f t="shared" si="2"/>
        <v>0.027635619242579325</v>
      </c>
      <c r="J18" s="195">
        <f t="shared" si="15"/>
        <v>968</v>
      </c>
      <c r="K18" s="135">
        <v>160</v>
      </c>
      <c r="L18" s="135">
        <v>808</v>
      </c>
      <c r="M18" s="135">
        <v>6</v>
      </c>
      <c r="N18" s="135">
        <v>2</v>
      </c>
      <c r="O18" s="135">
        <v>1</v>
      </c>
      <c r="P18" s="135">
        <v>0</v>
      </c>
      <c r="Q18" s="184">
        <f t="shared" si="3"/>
        <v>99.07881269191402</v>
      </c>
      <c r="R18" s="184">
        <f t="shared" si="4"/>
        <v>16.376663254861825</v>
      </c>
      <c r="S18" s="184">
        <f t="shared" si="5"/>
        <v>82.7021494370522</v>
      </c>
      <c r="T18" s="184">
        <f t="shared" si="6"/>
        <v>0.6141248720573182</v>
      </c>
      <c r="U18" s="184">
        <f t="shared" si="7"/>
        <v>0.2047082906857728</v>
      </c>
      <c r="V18" s="184">
        <f t="shared" si="8"/>
        <v>0.1023541453428864</v>
      </c>
      <c r="W18" s="185">
        <f t="shared" si="9"/>
        <v>0</v>
      </c>
      <c r="X18" s="1974"/>
      <c r="Y18" s="118" t="s">
        <v>5</v>
      </c>
      <c r="Z18" s="135">
        <v>254</v>
      </c>
      <c r="AA18" s="177">
        <f t="shared" si="10"/>
        <v>25.99795291709314</v>
      </c>
      <c r="AB18" s="135">
        <v>96</v>
      </c>
      <c r="AC18" s="177">
        <f t="shared" si="11"/>
        <v>9.825997952917092</v>
      </c>
      <c r="AD18" s="135">
        <v>41</v>
      </c>
      <c r="AE18" s="171">
        <f t="shared" si="12"/>
        <v>4.1965199590583415</v>
      </c>
      <c r="AF18" s="142">
        <v>111</v>
      </c>
      <c r="AG18" s="135">
        <v>411</v>
      </c>
      <c r="AH18" s="135">
        <v>380</v>
      </c>
      <c r="AI18" s="135">
        <v>75</v>
      </c>
      <c r="AJ18" s="135">
        <f t="shared" si="20"/>
        <v>977</v>
      </c>
      <c r="AK18" s="158">
        <f t="shared" si="16"/>
        <v>11.361310133060389</v>
      </c>
      <c r="AL18" s="158">
        <f t="shared" si="17"/>
        <v>42.0675537359263</v>
      </c>
      <c r="AM18" s="158">
        <f t="shared" si="18"/>
        <v>38.89457523029683</v>
      </c>
      <c r="AN18" s="159">
        <f t="shared" si="19"/>
        <v>7.6765609007164795</v>
      </c>
      <c r="AO18" s="146"/>
    </row>
    <row r="19" spans="1:41" s="109" customFormat="1" ht="14.25">
      <c r="A19" s="1974"/>
      <c r="B19" s="110" t="s">
        <v>68</v>
      </c>
      <c r="C19" s="1872">
        <v>860</v>
      </c>
      <c r="D19" s="1872">
        <v>807</v>
      </c>
      <c r="E19" s="204">
        <f t="shared" si="0"/>
        <v>93.83720930232559</v>
      </c>
      <c r="F19" s="195">
        <f t="shared" si="14"/>
        <v>16</v>
      </c>
      <c r="G19" s="205">
        <f t="shared" si="1"/>
        <v>1.982651796778191</v>
      </c>
      <c r="H19" s="135">
        <v>60</v>
      </c>
      <c r="I19" s="194">
        <f t="shared" si="2"/>
        <v>0.07434944237918216</v>
      </c>
      <c r="J19" s="195">
        <f t="shared" si="15"/>
        <v>791</v>
      </c>
      <c r="K19" s="135">
        <v>100</v>
      </c>
      <c r="L19" s="135">
        <v>691</v>
      </c>
      <c r="M19" s="135">
        <v>11</v>
      </c>
      <c r="N19" s="135">
        <v>2</v>
      </c>
      <c r="O19" s="135">
        <v>2</v>
      </c>
      <c r="P19" s="135">
        <v>1</v>
      </c>
      <c r="Q19" s="184">
        <f t="shared" si="3"/>
        <v>98.01734820322181</v>
      </c>
      <c r="R19" s="184">
        <f t="shared" si="4"/>
        <v>12.391573729863694</v>
      </c>
      <c r="S19" s="184">
        <f t="shared" si="5"/>
        <v>85.62577447335812</v>
      </c>
      <c r="T19" s="184">
        <f t="shared" si="6"/>
        <v>1.3630731102850062</v>
      </c>
      <c r="U19" s="184">
        <f t="shared" si="7"/>
        <v>0.24783147459727387</v>
      </c>
      <c r="V19" s="184">
        <f t="shared" si="8"/>
        <v>0.24783147459727387</v>
      </c>
      <c r="W19" s="185">
        <f t="shared" si="9"/>
        <v>0.12391573729863693</v>
      </c>
      <c r="X19" s="1974"/>
      <c r="Y19" s="111" t="s">
        <v>18</v>
      </c>
      <c r="Z19" s="135">
        <v>146</v>
      </c>
      <c r="AA19" s="177">
        <f t="shared" si="10"/>
        <v>18.09169764560099</v>
      </c>
      <c r="AB19" s="135">
        <v>55</v>
      </c>
      <c r="AC19" s="177">
        <f t="shared" si="11"/>
        <v>6.815365551425032</v>
      </c>
      <c r="AD19" s="135">
        <v>10</v>
      </c>
      <c r="AE19" s="171">
        <f t="shared" si="12"/>
        <v>1.2391573729863694</v>
      </c>
      <c r="AF19" s="142">
        <v>122</v>
      </c>
      <c r="AG19" s="135">
        <v>618</v>
      </c>
      <c r="AH19" s="135">
        <v>65</v>
      </c>
      <c r="AI19" s="135">
        <v>2</v>
      </c>
      <c r="AJ19" s="135">
        <f t="shared" si="20"/>
        <v>807</v>
      </c>
      <c r="AK19" s="158">
        <f t="shared" si="16"/>
        <v>15.117719950433706</v>
      </c>
      <c r="AL19" s="158">
        <f t="shared" si="17"/>
        <v>76.57992565055763</v>
      </c>
      <c r="AM19" s="158">
        <f t="shared" si="18"/>
        <v>8.054522924411401</v>
      </c>
      <c r="AN19" s="159">
        <f t="shared" si="19"/>
        <v>0.24783147459727387</v>
      </c>
      <c r="AO19" s="146"/>
    </row>
    <row r="20" spans="1:41" s="109" customFormat="1" ht="14.25">
      <c r="A20" s="1974"/>
      <c r="B20" s="110" t="s">
        <v>13</v>
      </c>
      <c r="C20" s="135">
        <v>945</v>
      </c>
      <c r="D20" s="135">
        <v>878</v>
      </c>
      <c r="E20" s="204">
        <f t="shared" si="0"/>
        <v>92.91005291005291</v>
      </c>
      <c r="F20" s="195">
        <f t="shared" si="14"/>
        <v>32</v>
      </c>
      <c r="G20" s="205">
        <f t="shared" si="1"/>
        <v>3.644646924829157</v>
      </c>
      <c r="H20" s="135">
        <v>117</v>
      </c>
      <c r="I20" s="194">
        <f t="shared" si="2"/>
        <v>0.13325740318906606</v>
      </c>
      <c r="J20" s="195">
        <f t="shared" si="15"/>
        <v>846</v>
      </c>
      <c r="K20" s="135">
        <v>397</v>
      </c>
      <c r="L20" s="135">
        <v>449</v>
      </c>
      <c r="M20" s="135">
        <v>27</v>
      </c>
      <c r="N20" s="135">
        <v>5</v>
      </c>
      <c r="O20" s="135">
        <v>0</v>
      </c>
      <c r="P20" s="135">
        <v>0</v>
      </c>
      <c r="Q20" s="184">
        <f t="shared" si="3"/>
        <v>96.35535307517085</v>
      </c>
      <c r="R20" s="184">
        <f t="shared" si="4"/>
        <v>45.21640091116173</v>
      </c>
      <c r="S20" s="184">
        <f t="shared" si="5"/>
        <v>51.13895216400911</v>
      </c>
      <c r="T20" s="184">
        <f t="shared" si="6"/>
        <v>3.0751708428246016</v>
      </c>
      <c r="U20" s="184">
        <f t="shared" si="7"/>
        <v>0.5694760820045558</v>
      </c>
      <c r="V20" s="184">
        <f t="shared" si="8"/>
        <v>0</v>
      </c>
      <c r="W20" s="185">
        <f t="shared" si="9"/>
        <v>0</v>
      </c>
      <c r="X20" s="1974"/>
      <c r="Y20" s="118" t="s">
        <v>13</v>
      </c>
      <c r="Z20" s="135">
        <v>72</v>
      </c>
      <c r="AA20" s="177">
        <f t="shared" si="10"/>
        <v>8.200455580865604</v>
      </c>
      <c r="AB20" s="135">
        <v>125</v>
      </c>
      <c r="AC20" s="177">
        <f t="shared" si="11"/>
        <v>14.236902050113894</v>
      </c>
      <c r="AD20" s="135">
        <v>38</v>
      </c>
      <c r="AE20" s="171">
        <f t="shared" si="12"/>
        <v>4.328018223234624</v>
      </c>
      <c r="AF20" s="142">
        <v>137</v>
      </c>
      <c r="AG20" s="135">
        <v>378</v>
      </c>
      <c r="AH20" s="135">
        <v>355</v>
      </c>
      <c r="AI20" s="135">
        <v>7</v>
      </c>
      <c r="AJ20" s="135">
        <f t="shared" si="20"/>
        <v>877</v>
      </c>
      <c r="AK20" s="158">
        <f t="shared" si="16"/>
        <v>15.621436716077536</v>
      </c>
      <c r="AL20" s="158">
        <f t="shared" si="17"/>
        <v>43.10148232611174</v>
      </c>
      <c r="AM20" s="158">
        <f t="shared" si="18"/>
        <v>40.478905359179016</v>
      </c>
      <c r="AN20" s="159">
        <f t="shared" si="19"/>
        <v>0.798175598631699</v>
      </c>
      <c r="AO20" s="146"/>
    </row>
    <row r="21" spans="1:41" s="109" customFormat="1" ht="14.25">
      <c r="A21" s="1974"/>
      <c r="B21" s="110" t="s">
        <v>47</v>
      </c>
      <c r="C21" s="135">
        <v>412</v>
      </c>
      <c r="D21" s="135">
        <v>393</v>
      </c>
      <c r="E21" s="204">
        <f t="shared" si="0"/>
        <v>95.3883495145631</v>
      </c>
      <c r="F21" s="195">
        <f t="shared" si="14"/>
        <v>7</v>
      </c>
      <c r="G21" s="205">
        <f t="shared" si="1"/>
        <v>1.7811704834605597</v>
      </c>
      <c r="H21" s="135">
        <v>15</v>
      </c>
      <c r="I21" s="194">
        <f t="shared" si="2"/>
        <v>0.03816793893129771</v>
      </c>
      <c r="J21" s="195">
        <f t="shared" si="15"/>
        <v>386</v>
      </c>
      <c r="K21" s="135">
        <v>30</v>
      </c>
      <c r="L21" s="135">
        <v>356</v>
      </c>
      <c r="M21" s="135">
        <v>6</v>
      </c>
      <c r="N21" s="135">
        <v>1</v>
      </c>
      <c r="O21" s="135">
        <v>0</v>
      </c>
      <c r="P21" s="135">
        <v>0</v>
      </c>
      <c r="Q21" s="184">
        <f t="shared" si="3"/>
        <v>98.21882951653944</v>
      </c>
      <c r="R21" s="184">
        <f t="shared" si="4"/>
        <v>7.633587786259542</v>
      </c>
      <c r="S21" s="184">
        <f t="shared" si="5"/>
        <v>90.5852417302799</v>
      </c>
      <c r="T21" s="184">
        <f t="shared" si="6"/>
        <v>1.5267175572519083</v>
      </c>
      <c r="U21" s="184">
        <f t="shared" si="7"/>
        <v>0.2544529262086514</v>
      </c>
      <c r="V21" s="184">
        <f t="shared" si="8"/>
        <v>0</v>
      </c>
      <c r="W21" s="185">
        <f t="shared" si="9"/>
        <v>0</v>
      </c>
      <c r="X21" s="1974"/>
      <c r="Y21" s="111" t="s">
        <v>47</v>
      </c>
      <c r="Z21" s="135">
        <v>84</v>
      </c>
      <c r="AA21" s="177">
        <f t="shared" si="10"/>
        <v>21.374045801526716</v>
      </c>
      <c r="AB21" s="135">
        <v>50</v>
      </c>
      <c r="AC21" s="177">
        <f t="shared" si="11"/>
        <v>12.72264631043257</v>
      </c>
      <c r="AD21" s="135">
        <v>23</v>
      </c>
      <c r="AE21" s="171">
        <f t="shared" si="12"/>
        <v>5.852417302798982</v>
      </c>
      <c r="AF21" s="142">
        <v>58</v>
      </c>
      <c r="AG21" s="135">
        <v>233</v>
      </c>
      <c r="AH21" s="135">
        <v>100</v>
      </c>
      <c r="AI21" s="135">
        <v>2</v>
      </c>
      <c r="AJ21" s="135">
        <f t="shared" si="20"/>
        <v>393</v>
      </c>
      <c r="AK21" s="158">
        <f t="shared" si="16"/>
        <v>14.75826972010178</v>
      </c>
      <c r="AL21" s="158">
        <f t="shared" si="17"/>
        <v>59.28753180661578</v>
      </c>
      <c r="AM21" s="158">
        <f t="shared" si="18"/>
        <v>25.44529262086514</v>
      </c>
      <c r="AN21" s="159">
        <f t="shared" si="19"/>
        <v>0.5089058524173028</v>
      </c>
      <c r="AO21" s="146"/>
    </row>
    <row r="22" spans="1:41" s="109" customFormat="1" ht="15" thickBot="1">
      <c r="A22" s="1975"/>
      <c r="B22" s="117" t="s">
        <v>23</v>
      </c>
      <c r="C22" s="138">
        <v>567</v>
      </c>
      <c r="D22" s="138">
        <v>556</v>
      </c>
      <c r="E22" s="210">
        <f t="shared" si="0"/>
        <v>98.05996472663139</v>
      </c>
      <c r="F22" s="201">
        <f t="shared" si="14"/>
        <v>4</v>
      </c>
      <c r="G22" s="211">
        <f t="shared" si="1"/>
        <v>0.7194244604316548</v>
      </c>
      <c r="H22" s="138">
        <v>10</v>
      </c>
      <c r="I22" s="200">
        <f t="shared" si="2"/>
        <v>0.017985611510791366</v>
      </c>
      <c r="J22" s="197">
        <f t="shared" si="15"/>
        <v>552</v>
      </c>
      <c r="K22" s="138">
        <v>234</v>
      </c>
      <c r="L22" s="138">
        <v>318</v>
      </c>
      <c r="M22" s="138">
        <v>4</v>
      </c>
      <c r="N22" s="138">
        <v>0</v>
      </c>
      <c r="O22" s="138">
        <v>0</v>
      </c>
      <c r="P22" s="138">
        <v>0</v>
      </c>
      <c r="Q22" s="190">
        <f t="shared" si="3"/>
        <v>99.28057553956835</v>
      </c>
      <c r="R22" s="190">
        <f t="shared" si="4"/>
        <v>42.086330935251794</v>
      </c>
      <c r="S22" s="190">
        <f t="shared" si="5"/>
        <v>57.194244604316545</v>
      </c>
      <c r="T22" s="190">
        <f t="shared" si="6"/>
        <v>0.7194244604316548</v>
      </c>
      <c r="U22" s="190">
        <f t="shared" si="7"/>
        <v>0</v>
      </c>
      <c r="V22" s="190">
        <f t="shared" si="8"/>
        <v>0</v>
      </c>
      <c r="W22" s="191">
        <f t="shared" si="9"/>
        <v>0</v>
      </c>
      <c r="X22" s="1975"/>
      <c r="Y22" s="111" t="s">
        <v>23</v>
      </c>
      <c r="Z22" s="138">
        <v>100</v>
      </c>
      <c r="AA22" s="180">
        <f t="shared" si="10"/>
        <v>17.985611510791365</v>
      </c>
      <c r="AB22" s="138">
        <v>71</v>
      </c>
      <c r="AC22" s="180">
        <f t="shared" si="11"/>
        <v>12.769784172661872</v>
      </c>
      <c r="AD22" s="138">
        <v>44</v>
      </c>
      <c r="AE22" s="174">
        <f t="shared" si="12"/>
        <v>7.913669064748201</v>
      </c>
      <c r="AF22" s="147">
        <v>53</v>
      </c>
      <c r="AG22" s="138">
        <v>301</v>
      </c>
      <c r="AH22" s="138">
        <v>178</v>
      </c>
      <c r="AI22" s="138">
        <v>24</v>
      </c>
      <c r="AJ22" s="138">
        <f t="shared" si="20"/>
        <v>556</v>
      </c>
      <c r="AK22" s="164">
        <f t="shared" si="16"/>
        <v>9.532374100719425</v>
      </c>
      <c r="AL22" s="164">
        <f t="shared" si="17"/>
        <v>54.13669064748201</v>
      </c>
      <c r="AM22" s="164">
        <f t="shared" si="18"/>
        <v>32.014388489208635</v>
      </c>
      <c r="AN22" s="165">
        <f t="shared" si="19"/>
        <v>4.316546762589928</v>
      </c>
      <c r="AO22" s="148"/>
    </row>
    <row r="23" spans="1:44" s="17" customFormat="1" ht="14.25">
      <c r="A23" s="1973" t="s">
        <v>53</v>
      </c>
      <c r="B23" s="38" t="s">
        <v>255</v>
      </c>
      <c r="C23" s="22">
        <v>3573</v>
      </c>
      <c r="D23" s="22">
        <v>3460</v>
      </c>
      <c r="E23" s="23">
        <f>+D23/C23*100</f>
        <v>96.837391547719</v>
      </c>
      <c r="F23" s="24">
        <f t="shared" si="14"/>
        <v>37</v>
      </c>
      <c r="G23" s="25">
        <f>F23/D23*100</f>
        <v>1.069364161849711</v>
      </c>
      <c r="H23" s="39">
        <v>126</v>
      </c>
      <c r="I23" s="27">
        <f>H23/D23</f>
        <v>0.03641618497109827</v>
      </c>
      <c r="J23" s="199">
        <f t="shared" si="15"/>
        <v>3423</v>
      </c>
      <c r="K23" s="39">
        <v>3201</v>
      </c>
      <c r="L23" s="39">
        <v>222</v>
      </c>
      <c r="M23" s="39">
        <v>32</v>
      </c>
      <c r="N23" s="39">
        <v>5</v>
      </c>
      <c r="O23" s="39">
        <v>0</v>
      </c>
      <c r="P23" s="39">
        <v>0</v>
      </c>
      <c r="Q23" s="28">
        <f>J23/D23*100</f>
        <v>98.9306358381503</v>
      </c>
      <c r="R23" s="28">
        <f>K23/D23*100</f>
        <v>92.51445086705202</v>
      </c>
      <c r="S23" s="28">
        <f>L23/D23*100</f>
        <v>6.416184971098265</v>
      </c>
      <c r="T23" s="28">
        <f>M23/D23*100</f>
        <v>0.9248554913294799</v>
      </c>
      <c r="U23" s="28">
        <f>N23/D23*100</f>
        <v>0.1445086705202312</v>
      </c>
      <c r="V23" s="28">
        <f>O23/D23*100</f>
        <v>0</v>
      </c>
      <c r="W23" s="29">
        <f>P23/D23*100</f>
        <v>0</v>
      </c>
      <c r="X23" s="1973" t="s">
        <v>53</v>
      </c>
      <c r="Y23" s="40" t="s">
        <v>256</v>
      </c>
      <c r="Z23" s="22">
        <v>15</v>
      </c>
      <c r="AA23" s="32">
        <f t="shared" si="10"/>
        <v>0.4335260115606936</v>
      </c>
      <c r="AB23" s="39">
        <v>330</v>
      </c>
      <c r="AC23" s="32">
        <f t="shared" si="11"/>
        <v>9.53757225433526</v>
      </c>
      <c r="AD23" s="39">
        <v>144</v>
      </c>
      <c r="AE23" s="33">
        <f t="shared" si="12"/>
        <v>4.161849710982659</v>
      </c>
      <c r="AF23" s="41"/>
      <c r="AG23" s="42"/>
      <c r="AH23" s="42"/>
      <c r="AI23" s="42"/>
      <c r="AJ23" s="42"/>
      <c r="AK23" s="43"/>
      <c r="AL23" s="43"/>
      <c r="AM23" s="43"/>
      <c r="AN23" s="43"/>
      <c r="AO23" s="44"/>
      <c r="AQ23" s="18"/>
      <c r="AR23" s="18"/>
    </row>
    <row r="24" spans="1:41" s="109" customFormat="1" ht="14.25">
      <c r="A24" s="1974"/>
      <c r="B24" s="116" t="s">
        <v>7</v>
      </c>
      <c r="C24" s="137">
        <v>2069</v>
      </c>
      <c r="D24" s="137">
        <v>1981</v>
      </c>
      <c r="E24" s="208">
        <f t="shared" si="0"/>
        <v>95.74673755437409</v>
      </c>
      <c r="F24" s="199">
        <f t="shared" si="14"/>
        <v>31</v>
      </c>
      <c r="G24" s="209">
        <f t="shared" si="1"/>
        <v>1.5648662291771833</v>
      </c>
      <c r="H24" s="137">
        <v>83</v>
      </c>
      <c r="I24" s="198">
        <f t="shared" si="2"/>
        <v>0.041898031297324584</v>
      </c>
      <c r="J24" s="199">
        <f t="shared" si="15"/>
        <v>1950</v>
      </c>
      <c r="K24" s="137">
        <v>904</v>
      </c>
      <c r="L24" s="137">
        <v>1046</v>
      </c>
      <c r="M24" s="137">
        <v>27</v>
      </c>
      <c r="N24" s="137">
        <v>2</v>
      </c>
      <c r="O24" s="137">
        <v>2</v>
      </c>
      <c r="P24" s="137">
        <v>0</v>
      </c>
      <c r="Q24" s="188">
        <f t="shared" si="3"/>
        <v>98.43513377082282</v>
      </c>
      <c r="R24" s="188">
        <f t="shared" si="4"/>
        <v>45.63351842503786</v>
      </c>
      <c r="S24" s="188">
        <f t="shared" si="5"/>
        <v>52.80161534578496</v>
      </c>
      <c r="T24" s="188">
        <f t="shared" si="6"/>
        <v>1.3629480060575467</v>
      </c>
      <c r="U24" s="188">
        <f t="shared" si="7"/>
        <v>0.10095911155981827</v>
      </c>
      <c r="V24" s="188">
        <f t="shared" si="8"/>
        <v>0.10095911155981827</v>
      </c>
      <c r="W24" s="189">
        <f t="shared" si="9"/>
        <v>0</v>
      </c>
      <c r="X24" s="1974"/>
      <c r="Y24" s="213" t="s">
        <v>7</v>
      </c>
      <c r="Z24" s="137">
        <v>337</v>
      </c>
      <c r="AA24" s="214">
        <f t="shared" si="10"/>
        <v>17.011610297829378</v>
      </c>
      <c r="AB24" s="137">
        <v>187</v>
      </c>
      <c r="AC24" s="214">
        <f t="shared" si="11"/>
        <v>9.439676930843008</v>
      </c>
      <c r="AD24" s="137">
        <v>97</v>
      </c>
      <c r="AE24" s="215">
        <f t="shared" si="12"/>
        <v>4.8965169106511865</v>
      </c>
      <c r="AF24" s="216">
        <v>114</v>
      </c>
      <c r="AG24" s="137">
        <v>1090</v>
      </c>
      <c r="AH24" s="137">
        <v>727</v>
      </c>
      <c r="AI24" s="137">
        <v>47</v>
      </c>
      <c r="AJ24" s="137">
        <f aca="true" t="shared" si="21" ref="AJ24:AJ48">SUM(AF24:AI24)</f>
        <v>1978</v>
      </c>
      <c r="AK24" s="217">
        <f t="shared" si="16"/>
        <v>5.763397371081901</v>
      </c>
      <c r="AL24" s="217">
        <f t="shared" si="17"/>
        <v>55.106167846309404</v>
      </c>
      <c r="AM24" s="217">
        <f t="shared" si="18"/>
        <v>36.75429726996967</v>
      </c>
      <c r="AN24" s="217">
        <f t="shared" si="19"/>
        <v>2.3761375126390294</v>
      </c>
      <c r="AO24" s="151"/>
    </row>
    <row r="25" spans="1:41" s="109" customFormat="1" ht="15" thickBot="1">
      <c r="A25" s="1975"/>
      <c r="B25" s="113" t="s">
        <v>16</v>
      </c>
      <c r="C25" s="136">
        <v>552</v>
      </c>
      <c r="D25" s="136">
        <v>530</v>
      </c>
      <c r="E25" s="206">
        <f t="shared" si="0"/>
        <v>96.01449275362319</v>
      </c>
      <c r="F25" s="197">
        <f t="shared" si="14"/>
        <v>9</v>
      </c>
      <c r="G25" s="207">
        <f t="shared" si="1"/>
        <v>1.6981132075471699</v>
      </c>
      <c r="H25" s="136">
        <v>26</v>
      </c>
      <c r="I25" s="196">
        <f t="shared" si="2"/>
        <v>0.04905660377358491</v>
      </c>
      <c r="J25" s="197">
        <f t="shared" si="15"/>
        <v>521</v>
      </c>
      <c r="K25" s="136">
        <v>246</v>
      </c>
      <c r="L25" s="136">
        <v>275</v>
      </c>
      <c r="M25" s="136">
        <v>9</v>
      </c>
      <c r="N25" s="136">
        <v>0</v>
      </c>
      <c r="O25" s="136">
        <v>0</v>
      </c>
      <c r="P25" s="136">
        <v>0</v>
      </c>
      <c r="Q25" s="186">
        <f t="shared" si="3"/>
        <v>98.30188679245283</v>
      </c>
      <c r="R25" s="186">
        <f t="shared" si="4"/>
        <v>46.41509433962264</v>
      </c>
      <c r="S25" s="186">
        <f t="shared" si="5"/>
        <v>51.886792452830186</v>
      </c>
      <c r="T25" s="186">
        <f t="shared" si="6"/>
        <v>1.6981132075471699</v>
      </c>
      <c r="U25" s="186">
        <f t="shared" si="7"/>
        <v>0</v>
      </c>
      <c r="V25" s="186">
        <f t="shared" si="8"/>
        <v>0</v>
      </c>
      <c r="W25" s="187">
        <f t="shared" si="9"/>
        <v>0</v>
      </c>
      <c r="X25" s="1975"/>
      <c r="Y25" s="115" t="s">
        <v>16</v>
      </c>
      <c r="Z25" s="136">
        <v>21</v>
      </c>
      <c r="AA25" s="178">
        <f t="shared" si="10"/>
        <v>3.9622641509433962</v>
      </c>
      <c r="AB25" s="136">
        <v>17</v>
      </c>
      <c r="AC25" s="178">
        <f t="shared" si="11"/>
        <v>3.207547169811321</v>
      </c>
      <c r="AD25" s="136">
        <v>22</v>
      </c>
      <c r="AE25" s="172">
        <f t="shared" si="12"/>
        <v>4.150943396226415</v>
      </c>
      <c r="AF25" s="144">
        <v>35</v>
      </c>
      <c r="AG25" s="136">
        <v>211</v>
      </c>
      <c r="AH25" s="136">
        <v>250</v>
      </c>
      <c r="AI25" s="136">
        <v>34</v>
      </c>
      <c r="AJ25" s="136">
        <f t="shared" si="21"/>
        <v>530</v>
      </c>
      <c r="AK25" s="160">
        <f t="shared" si="16"/>
        <v>6.60377358490566</v>
      </c>
      <c r="AL25" s="160">
        <f t="shared" si="17"/>
        <v>39.81132075471698</v>
      </c>
      <c r="AM25" s="160">
        <f t="shared" si="18"/>
        <v>47.16981132075472</v>
      </c>
      <c r="AN25" s="161">
        <f t="shared" si="19"/>
        <v>6.415094339622642</v>
      </c>
      <c r="AO25" s="150"/>
    </row>
    <row r="26" spans="1:41" s="109" customFormat="1" ht="14.25">
      <c r="A26" s="1978" t="s">
        <v>54</v>
      </c>
      <c r="B26" s="116" t="s">
        <v>12</v>
      </c>
      <c r="C26" s="139">
        <v>855</v>
      </c>
      <c r="D26" s="139">
        <v>786</v>
      </c>
      <c r="E26" s="212">
        <f t="shared" si="0"/>
        <v>91.9298245614035</v>
      </c>
      <c r="F26" s="199">
        <f t="shared" si="14"/>
        <v>15</v>
      </c>
      <c r="G26" s="209">
        <f t="shared" si="1"/>
        <v>1.9083969465648856</v>
      </c>
      <c r="H26" s="137">
        <v>47</v>
      </c>
      <c r="I26" s="198">
        <f t="shared" si="2"/>
        <v>0.05979643765903308</v>
      </c>
      <c r="J26" s="199">
        <f t="shared" si="15"/>
        <v>771</v>
      </c>
      <c r="K26" s="137">
        <v>6</v>
      </c>
      <c r="L26" s="137">
        <v>765</v>
      </c>
      <c r="M26" s="137">
        <v>14</v>
      </c>
      <c r="N26" s="137">
        <v>1</v>
      </c>
      <c r="O26" s="137">
        <v>0</v>
      </c>
      <c r="P26" s="137">
        <v>0</v>
      </c>
      <c r="Q26" s="188">
        <f t="shared" si="3"/>
        <v>98.09160305343512</v>
      </c>
      <c r="R26" s="188">
        <f t="shared" si="4"/>
        <v>0.7633587786259541</v>
      </c>
      <c r="S26" s="188">
        <f t="shared" si="5"/>
        <v>97.32824427480917</v>
      </c>
      <c r="T26" s="188">
        <f t="shared" si="6"/>
        <v>1.7811704834605597</v>
      </c>
      <c r="U26" s="188">
        <f t="shared" si="7"/>
        <v>0.1272264631043257</v>
      </c>
      <c r="V26" s="188">
        <f t="shared" si="8"/>
        <v>0</v>
      </c>
      <c r="W26" s="189">
        <f t="shared" si="9"/>
        <v>0</v>
      </c>
      <c r="X26" s="1982" t="s">
        <v>54</v>
      </c>
      <c r="Y26" s="108" t="s">
        <v>12</v>
      </c>
      <c r="Z26" s="134">
        <v>57</v>
      </c>
      <c r="AA26" s="179">
        <f t="shared" si="10"/>
        <v>7.251908396946565</v>
      </c>
      <c r="AB26" s="134">
        <v>33</v>
      </c>
      <c r="AC26" s="179">
        <f t="shared" si="11"/>
        <v>4.198473282442748</v>
      </c>
      <c r="AD26" s="134">
        <v>63</v>
      </c>
      <c r="AE26" s="173">
        <f t="shared" si="12"/>
        <v>8.015267175572518</v>
      </c>
      <c r="AF26" s="140">
        <v>101</v>
      </c>
      <c r="AG26" s="134">
        <v>489</v>
      </c>
      <c r="AH26" s="134">
        <v>195</v>
      </c>
      <c r="AI26" s="134">
        <v>1</v>
      </c>
      <c r="AJ26" s="134">
        <f t="shared" si="21"/>
        <v>786</v>
      </c>
      <c r="AK26" s="162">
        <f t="shared" si="16"/>
        <v>12.849872773536896</v>
      </c>
      <c r="AL26" s="162">
        <f t="shared" si="17"/>
        <v>62.213740458015266</v>
      </c>
      <c r="AM26" s="162">
        <f t="shared" si="18"/>
        <v>24.80916030534351</v>
      </c>
      <c r="AN26" s="163">
        <f t="shared" si="19"/>
        <v>0.1272264631043257</v>
      </c>
      <c r="AO26" s="151"/>
    </row>
    <row r="27" spans="1:41" s="109" customFormat="1" ht="14.25">
      <c r="A27" s="1979"/>
      <c r="B27" s="110" t="s">
        <v>17</v>
      </c>
      <c r="C27" s="135">
        <v>796</v>
      </c>
      <c r="D27" s="135">
        <v>770</v>
      </c>
      <c r="E27" s="204">
        <f t="shared" si="0"/>
        <v>96.73366834170855</v>
      </c>
      <c r="F27" s="195">
        <f t="shared" si="14"/>
        <v>13</v>
      </c>
      <c r="G27" s="205">
        <f t="shared" si="1"/>
        <v>1.6883116883116882</v>
      </c>
      <c r="H27" s="135">
        <v>26</v>
      </c>
      <c r="I27" s="194">
        <f t="shared" si="2"/>
        <v>0.033766233766233764</v>
      </c>
      <c r="J27" s="195">
        <f t="shared" si="15"/>
        <v>757</v>
      </c>
      <c r="K27" s="135">
        <v>663</v>
      </c>
      <c r="L27" s="135">
        <v>94</v>
      </c>
      <c r="M27" s="135">
        <v>13</v>
      </c>
      <c r="N27" s="135">
        <v>0</v>
      </c>
      <c r="O27" s="135">
        <v>0</v>
      </c>
      <c r="P27" s="135">
        <v>0</v>
      </c>
      <c r="Q27" s="184">
        <f t="shared" si="3"/>
        <v>98.31168831168831</v>
      </c>
      <c r="R27" s="184">
        <f t="shared" si="4"/>
        <v>86.1038961038961</v>
      </c>
      <c r="S27" s="184">
        <f t="shared" si="5"/>
        <v>12.207792207792208</v>
      </c>
      <c r="T27" s="184">
        <f t="shared" si="6"/>
        <v>1.6883116883116882</v>
      </c>
      <c r="U27" s="184">
        <f t="shared" si="7"/>
        <v>0</v>
      </c>
      <c r="V27" s="184">
        <f t="shared" si="8"/>
        <v>0</v>
      </c>
      <c r="W27" s="185">
        <f t="shared" si="9"/>
        <v>0</v>
      </c>
      <c r="X27" s="1983"/>
      <c r="Y27" s="111" t="s">
        <v>17</v>
      </c>
      <c r="Z27" s="135">
        <v>39</v>
      </c>
      <c r="AA27" s="177">
        <f t="shared" si="10"/>
        <v>5.0649350649350655</v>
      </c>
      <c r="AB27" s="135">
        <v>55</v>
      </c>
      <c r="AC27" s="177">
        <f t="shared" si="11"/>
        <v>7.142857142857142</v>
      </c>
      <c r="AD27" s="135">
        <v>41</v>
      </c>
      <c r="AE27" s="171">
        <f t="shared" si="12"/>
        <v>5.324675324675324</v>
      </c>
      <c r="AF27" s="142">
        <v>201</v>
      </c>
      <c r="AG27" s="135">
        <v>324</v>
      </c>
      <c r="AH27" s="135">
        <v>236</v>
      </c>
      <c r="AI27" s="135">
        <v>10</v>
      </c>
      <c r="AJ27" s="135">
        <f t="shared" si="21"/>
        <v>771</v>
      </c>
      <c r="AK27" s="158">
        <f t="shared" si="16"/>
        <v>26.07003891050584</v>
      </c>
      <c r="AL27" s="158">
        <f t="shared" si="17"/>
        <v>42.023346303501945</v>
      </c>
      <c r="AM27" s="158">
        <f t="shared" si="18"/>
        <v>30.609597924773023</v>
      </c>
      <c r="AN27" s="159">
        <f t="shared" si="19"/>
        <v>1.297016861219196</v>
      </c>
      <c r="AO27" s="146"/>
    </row>
    <row r="28" spans="1:41" s="109" customFormat="1" ht="14.25">
      <c r="A28" s="1979"/>
      <c r="B28" s="110" t="s">
        <v>21</v>
      </c>
      <c r="C28" s="135">
        <v>524</v>
      </c>
      <c r="D28" s="135">
        <v>516</v>
      </c>
      <c r="E28" s="204">
        <f t="shared" si="0"/>
        <v>98.47328244274809</v>
      </c>
      <c r="F28" s="195">
        <f t="shared" si="14"/>
        <v>12</v>
      </c>
      <c r="G28" s="205">
        <f t="shared" si="1"/>
        <v>2.3255813953488373</v>
      </c>
      <c r="H28" s="135">
        <v>22</v>
      </c>
      <c r="I28" s="194">
        <f t="shared" si="2"/>
        <v>0.04263565891472868</v>
      </c>
      <c r="J28" s="195">
        <f t="shared" si="15"/>
        <v>504</v>
      </c>
      <c r="K28" s="135">
        <v>363</v>
      </c>
      <c r="L28" s="135">
        <v>141</v>
      </c>
      <c r="M28" s="135">
        <v>11</v>
      </c>
      <c r="N28" s="135">
        <v>0</v>
      </c>
      <c r="O28" s="135">
        <v>1</v>
      </c>
      <c r="P28" s="135">
        <v>0</v>
      </c>
      <c r="Q28" s="184">
        <f t="shared" si="3"/>
        <v>97.67441860465115</v>
      </c>
      <c r="R28" s="184">
        <f t="shared" si="4"/>
        <v>70.34883720930233</v>
      </c>
      <c r="S28" s="184">
        <f t="shared" si="5"/>
        <v>27.325581395348834</v>
      </c>
      <c r="T28" s="184">
        <f t="shared" si="6"/>
        <v>2.131782945736434</v>
      </c>
      <c r="U28" s="184">
        <f t="shared" si="7"/>
        <v>0</v>
      </c>
      <c r="V28" s="184">
        <f t="shared" si="8"/>
        <v>0.1937984496124031</v>
      </c>
      <c r="W28" s="185">
        <f t="shared" si="9"/>
        <v>0</v>
      </c>
      <c r="X28" s="1983"/>
      <c r="Y28" s="111" t="s">
        <v>21</v>
      </c>
      <c r="Z28" s="135">
        <v>23</v>
      </c>
      <c r="AA28" s="177">
        <f t="shared" si="10"/>
        <v>4.457364341085271</v>
      </c>
      <c r="AB28" s="135">
        <v>46</v>
      </c>
      <c r="AC28" s="177">
        <f t="shared" si="11"/>
        <v>8.914728682170542</v>
      </c>
      <c r="AD28" s="135">
        <v>22</v>
      </c>
      <c r="AE28" s="171">
        <f t="shared" si="12"/>
        <v>4.263565891472868</v>
      </c>
      <c r="AF28" s="142">
        <v>0</v>
      </c>
      <c r="AG28" s="135">
        <v>381</v>
      </c>
      <c r="AH28" s="135">
        <v>129</v>
      </c>
      <c r="AI28" s="135">
        <v>6</v>
      </c>
      <c r="AJ28" s="135">
        <f t="shared" si="21"/>
        <v>516</v>
      </c>
      <c r="AK28" s="158">
        <f t="shared" si="16"/>
        <v>0</v>
      </c>
      <c r="AL28" s="158">
        <f t="shared" si="17"/>
        <v>73.83720930232558</v>
      </c>
      <c r="AM28" s="158">
        <f t="shared" si="18"/>
        <v>25</v>
      </c>
      <c r="AN28" s="159">
        <f t="shared" si="19"/>
        <v>1.1627906976744187</v>
      </c>
      <c r="AO28" s="146"/>
    </row>
    <row r="29" spans="1:41" s="109" customFormat="1" ht="14.25">
      <c r="A29" s="1979"/>
      <c r="B29" s="110" t="s">
        <v>48</v>
      </c>
      <c r="C29" s="135">
        <v>486</v>
      </c>
      <c r="D29" s="135">
        <v>476</v>
      </c>
      <c r="E29" s="204">
        <f t="shared" si="0"/>
        <v>97.94238683127571</v>
      </c>
      <c r="F29" s="195">
        <f t="shared" si="14"/>
        <v>5</v>
      </c>
      <c r="G29" s="205">
        <f t="shared" si="1"/>
        <v>1.050420168067227</v>
      </c>
      <c r="H29" s="135">
        <v>10</v>
      </c>
      <c r="I29" s="194">
        <f t="shared" si="2"/>
        <v>0.02100840336134454</v>
      </c>
      <c r="J29" s="195">
        <f t="shared" si="15"/>
        <v>471</v>
      </c>
      <c r="K29" s="135">
        <v>147</v>
      </c>
      <c r="L29" s="135">
        <v>324</v>
      </c>
      <c r="M29" s="135">
        <v>5</v>
      </c>
      <c r="N29" s="135">
        <v>0</v>
      </c>
      <c r="O29" s="135">
        <v>0</v>
      </c>
      <c r="P29" s="135">
        <v>0</v>
      </c>
      <c r="Q29" s="184">
        <f t="shared" si="3"/>
        <v>98.94957983193278</v>
      </c>
      <c r="R29" s="184">
        <f t="shared" si="4"/>
        <v>30.88235294117647</v>
      </c>
      <c r="S29" s="184">
        <f t="shared" si="5"/>
        <v>68.0672268907563</v>
      </c>
      <c r="T29" s="184">
        <f t="shared" si="6"/>
        <v>1.050420168067227</v>
      </c>
      <c r="U29" s="184">
        <f t="shared" si="7"/>
        <v>0</v>
      </c>
      <c r="V29" s="184">
        <f t="shared" si="8"/>
        <v>0</v>
      </c>
      <c r="W29" s="185">
        <f t="shared" si="9"/>
        <v>0</v>
      </c>
      <c r="X29" s="1983"/>
      <c r="Y29" s="118" t="s">
        <v>48</v>
      </c>
      <c r="Z29" s="135">
        <v>39</v>
      </c>
      <c r="AA29" s="177">
        <f t="shared" si="10"/>
        <v>8.193277310924369</v>
      </c>
      <c r="AB29" s="135">
        <v>17</v>
      </c>
      <c r="AC29" s="177">
        <f t="shared" si="11"/>
        <v>3.571428571428571</v>
      </c>
      <c r="AD29" s="135">
        <v>22</v>
      </c>
      <c r="AE29" s="171">
        <f t="shared" si="12"/>
        <v>4.621848739495799</v>
      </c>
      <c r="AF29" s="142">
        <v>68</v>
      </c>
      <c r="AG29" s="135">
        <v>183</v>
      </c>
      <c r="AH29" s="135">
        <v>225</v>
      </c>
      <c r="AI29" s="135">
        <v>0</v>
      </c>
      <c r="AJ29" s="135">
        <f t="shared" si="21"/>
        <v>476</v>
      </c>
      <c r="AK29" s="158">
        <f t="shared" si="16"/>
        <v>14.285714285714285</v>
      </c>
      <c r="AL29" s="158">
        <f t="shared" si="17"/>
        <v>38.445378151260506</v>
      </c>
      <c r="AM29" s="158">
        <f t="shared" si="18"/>
        <v>47.26890756302521</v>
      </c>
      <c r="AN29" s="159">
        <f t="shared" si="19"/>
        <v>0</v>
      </c>
      <c r="AO29" s="146"/>
    </row>
    <row r="30" spans="1:41" s="109" customFormat="1" ht="14.25">
      <c r="A30" s="1979"/>
      <c r="B30" s="110" t="s">
        <v>9</v>
      </c>
      <c r="C30" s="135">
        <v>760</v>
      </c>
      <c r="D30" s="135">
        <v>726</v>
      </c>
      <c r="E30" s="204">
        <f t="shared" si="0"/>
        <v>95.52631578947368</v>
      </c>
      <c r="F30" s="195">
        <f t="shared" si="14"/>
        <v>22</v>
      </c>
      <c r="G30" s="205">
        <f t="shared" si="1"/>
        <v>3.0303030303030303</v>
      </c>
      <c r="H30" s="135">
        <v>53</v>
      </c>
      <c r="I30" s="194">
        <f t="shared" si="2"/>
        <v>0.07300275482093664</v>
      </c>
      <c r="J30" s="195">
        <f t="shared" si="15"/>
        <v>704</v>
      </c>
      <c r="K30" s="135">
        <v>179</v>
      </c>
      <c r="L30" s="135">
        <v>525</v>
      </c>
      <c r="M30" s="135">
        <v>19</v>
      </c>
      <c r="N30" s="135">
        <v>3</v>
      </c>
      <c r="O30" s="135">
        <v>0</v>
      </c>
      <c r="P30" s="135">
        <v>0</v>
      </c>
      <c r="Q30" s="184">
        <f t="shared" si="3"/>
        <v>96.96969696969697</v>
      </c>
      <c r="R30" s="184">
        <f t="shared" si="4"/>
        <v>24.655647382920108</v>
      </c>
      <c r="S30" s="184">
        <f t="shared" si="5"/>
        <v>72.31404958677686</v>
      </c>
      <c r="T30" s="184">
        <f t="shared" si="6"/>
        <v>2.6170798898071626</v>
      </c>
      <c r="U30" s="184">
        <f t="shared" si="7"/>
        <v>0.4132231404958678</v>
      </c>
      <c r="V30" s="184">
        <f t="shared" si="8"/>
        <v>0</v>
      </c>
      <c r="W30" s="185">
        <f t="shared" si="9"/>
        <v>0</v>
      </c>
      <c r="X30" s="1983"/>
      <c r="Y30" s="111" t="s">
        <v>9</v>
      </c>
      <c r="Z30" s="135">
        <v>127</v>
      </c>
      <c r="AA30" s="177">
        <f t="shared" si="10"/>
        <v>17.4931129476584</v>
      </c>
      <c r="AB30" s="135">
        <v>101</v>
      </c>
      <c r="AC30" s="177">
        <f t="shared" si="11"/>
        <v>13.911845730027547</v>
      </c>
      <c r="AD30" s="135">
        <v>40</v>
      </c>
      <c r="AE30" s="171">
        <f t="shared" si="12"/>
        <v>5.5096418732782375</v>
      </c>
      <c r="AF30" s="142">
        <v>127</v>
      </c>
      <c r="AG30" s="135">
        <v>322</v>
      </c>
      <c r="AH30" s="135">
        <v>247</v>
      </c>
      <c r="AI30" s="135">
        <v>30</v>
      </c>
      <c r="AJ30" s="135">
        <f t="shared" si="21"/>
        <v>726</v>
      </c>
      <c r="AK30" s="158">
        <f t="shared" si="16"/>
        <v>17.4931129476584</v>
      </c>
      <c r="AL30" s="158">
        <f t="shared" si="17"/>
        <v>44.352617079889804</v>
      </c>
      <c r="AM30" s="158">
        <f t="shared" si="18"/>
        <v>34.02203856749311</v>
      </c>
      <c r="AN30" s="159">
        <f t="shared" si="19"/>
        <v>4.132231404958678</v>
      </c>
      <c r="AO30" s="146"/>
    </row>
    <row r="31" spans="1:41" s="109" customFormat="1" ht="14.25">
      <c r="A31" s="1979"/>
      <c r="B31" s="110" t="s">
        <v>11</v>
      </c>
      <c r="C31" s="135">
        <v>687</v>
      </c>
      <c r="D31" s="135">
        <v>653</v>
      </c>
      <c r="E31" s="204">
        <f t="shared" si="0"/>
        <v>95.0509461426492</v>
      </c>
      <c r="F31" s="195">
        <f t="shared" si="14"/>
        <v>8</v>
      </c>
      <c r="G31" s="205">
        <f t="shared" si="1"/>
        <v>1.2251148545176112</v>
      </c>
      <c r="H31" s="135">
        <v>27</v>
      </c>
      <c r="I31" s="194">
        <f t="shared" si="2"/>
        <v>0.04134762633996937</v>
      </c>
      <c r="J31" s="195">
        <f t="shared" si="15"/>
        <v>645</v>
      </c>
      <c r="K31" s="135">
        <v>236</v>
      </c>
      <c r="L31" s="135">
        <v>409</v>
      </c>
      <c r="M31" s="135">
        <v>7</v>
      </c>
      <c r="N31" s="135">
        <v>1</v>
      </c>
      <c r="O31" s="135">
        <v>0</v>
      </c>
      <c r="P31" s="135">
        <v>0</v>
      </c>
      <c r="Q31" s="184">
        <f t="shared" si="3"/>
        <v>98.7748851454824</v>
      </c>
      <c r="R31" s="184">
        <f t="shared" si="4"/>
        <v>36.14088820826952</v>
      </c>
      <c r="S31" s="184">
        <f t="shared" si="5"/>
        <v>62.63399693721286</v>
      </c>
      <c r="T31" s="184">
        <f t="shared" si="6"/>
        <v>1.0719754977029097</v>
      </c>
      <c r="U31" s="184">
        <f t="shared" si="7"/>
        <v>0.1531393568147014</v>
      </c>
      <c r="V31" s="184">
        <f t="shared" si="8"/>
        <v>0</v>
      </c>
      <c r="W31" s="185">
        <f t="shared" si="9"/>
        <v>0</v>
      </c>
      <c r="X31" s="1983"/>
      <c r="Y31" s="111" t="s">
        <v>11</v>
      </c>
      <c r="Z31" s="135">
        <v>47</v>
      </c>
      <c r="AA31" s="177">
        <f t="shared" si="10"/>
        <v>7.197549770290965</v>
      </c>
      <c r="AB31" s="135">
        <v>40</v>
      </c>
      <c r="AC31" s="177">
        <f t="shared" si="11"/>
        <v>6.1255742725880555</v>
      </c>
      <c r="AD31" s="135">
        <v>38</v>
      </c>
      <c r="AE31" s="171">
        <f t="shared" si="12"/>
        <v>5.819295558958652</v>
      </c>
      <c r="AF31" s="142">
        <v>43</v>
      </c>
      <c r="AG31" s="135">
        <v>488</v>
      </c>
      <c r="AH31" s="135">
        <v>107</v>
      </c>
      <c r="AI31" s="135">
        <v>15</v>
      </c>
      <c r="AJ31" s="135">
        <f t="shared" si="21"/>
        <v>653</v>
      </c>
      <c r="AK31" s="158">
        <f t="shared" si="16"/>
        <v>6.584992343032159</v>
      </c>
      <c r="AL31" s="158">
        <f t="shared" si="17"/>
        <v>74.73200612557427</v>
      </c>
      <c r="AM31" s="158">
        <f t="shared" si="18"/>
        <v>16.38591117917305</v>
      </c>
      <c r="AN31" s="159">
        <f t="shared" si="19"/>
        <v>2.2970903522205206</v>
      </c>
      <c r="AO31" s="146"/>
    </row>
    <row r="32" spans="1:41" s="109" customFormat="1" ht="14.25">
      <c r="A32" s="1979"/>
      <c r="B32" s="110" t="s">
        <v>32</v>
      </c>
      <c r="C32" s="135">
        <v>72</v>
      </c>
      <c r="D32" s="135">
        <v>72</v>
      </c>
      <c r="E32" s="204">
        <f t="shared" si="0"/>
        <v>100</v>
      </c>
      <c r="F32" s="195">
        <f t="shared" si="14"/>
        <v>1</v>
      </c>
      <c r="G32" s="205">
        <f t="shared" si="1"/>
        <v>1.3888888888888888</v>
      </c>
      <c r="H32" s="135">
        <v>3</v>
      </c>
      <c r="I32" s="194">
        <f t="shared" si="2"/>
        <v>0.041666666666666664</v>
      </c>
      <c r="J32" s="195">
        <f t="shared" si="15"/>
        <v>71</v>
      </c>
      <c r="K32" s="135">
        <v>8</v>
      </c>
      <c r="L32" s="135">
        <v>63</v>
      </c>
      <c r="M32" s="135">
        <v>1</v>
      </c>
      <c r="N32" s="135">
        <v>0</v>
      </c>
      <c r="O32" s="135">
        <v>0</v>
      </c>
      <c r="P32" s="135">
        <v>0</v>
      </c>
      <c r="Q32" s="184">
        <f t="shared" si="3"/>
        <v>98.61111111111111</v>
      </c>
      <c r="R32" s="184">
        <f t="shared" si="4"/>
        <v>11.11111111111111</v>
      </c>
      <c r="S32" s="184">
        <f t="shared" si="5"/>
        <v>87.5</v>
      </c>
      <c r="T32" s="184">
        <f t="shared" si="6"/>
        <v>1.3888888888888888</v>
      </c>
      <c r="U32" s="184">
        <f t="shared" si="7"/>
        <v>0</v>
      </c>
      <c r="V32" s="184">
        <f t="shared" si="8"/>
        <v>0</v>
      </c>
      <c r="W32" s="185">
        <f t="shared" si="9"/>
        <v>0</v>
      </c>
      <c r="X32" s="1983"/>
      <c r="Y32" s="111" t="s">
        <v>32</v>
      </c>
      <c r="Z32" s="135">
        <v>18</v>
      </c>
      <c r="AA32" s="177">
        <f t="shared" si="10"/>
        <v>25</v>
      </c>
      <c r="AB32" s="135">
        <v>17</v>
      </c>
      <c r="AC32" s="177">
        <f t="shared" si="11"/>
        <v>23.61111111111111</v>
      </c>
      <c r="AD32" s="135">
        <v>1</v>
      </c>
      <c r="AE32" s="171">
        <f t="shared" si="12"/>
        <v>1.3888888888888888</v>
      </c>
      <c r="AF32" s="142">
        <v>23</v>
      </c>
      <c r="AG32" s="135">
        <v>45</v>
      </c>
      <c r="AH32" s="135">
        <v>4</v>
      </c>
      <c r="AI32" s="135">
        <v>0</v>
      </c>
      <c r="AJ32" s="135">
        <f t="shared" si="21"/>
        <v>72</v>
      </c>
      <c r="AK32" s="158">
        <f t="shared" si="16"/>
        <v>31.944444444444443</v>
      </c>
      <c r="AL32" s="158">
        <f t="shared" si="17"/>
        <v>62.5</v>
      </c>
      <c r="AM32" s="158">
        <f t="shared" si="18"/>
        <v>5.555555555555555</v>
      </c>
      <c r="AN32" s="159">
        <f t="shared" si="19"/>
        <v>0</v>
      </c>
      <c r="AO32" s="146">
        <v>9</v>
      </c>
    </row>
    <row r="33" spans="1:41" s="109" customFormat="1" ht="14.25">
      <c r="A33" s="1979"/>
      <c r="B33" s="110" t="s">
        <v>31</v>
      </c>
      <c r="C33" s="135">
        <v>97</v>
      </c>
      <c r="D33" s="135">
        <v>95</v>
      </c>
      <c r="E33" s="204">
        <f t="shared" si="0"/>
        <v>97.9381443298969</v>
      </c>
      <c r="F33" s="195">
        <f t="shared" si="14"/>
        <v>2</v>
      </c>
      <c r="G33" s="205">
        <f t="shared" si="1"/>
        <v>2.1052631578947367</v>
      </c>
      <c r="H33" s="135">
        <v>6</v>
      </c>
      <c r="I33" s="194">
        <f t="shared" si="2"/>
        <v>0.06315789473684211</v>
      </c>
      <c r="J33" s="195">
        <f t="shared" si="15"/>
        <v>93</v>
      </c>
      <c r="K33" s="135">
        <v>44</v>
      </c>
      <c r="L33" s="135">
        <v>49</v>
      </c>
      <c r="M33" s="135">
        <v>2</v>
      </c>
      <c r="N33" s="135">
        <v>0</v>
      </c>
      <c r="O33" s="135">
        <v>0</v>
      </c>
      <c r="P33" s="135">
        <v>0</v>
      </c>
      <c r="Q33" s="184">
        <f t="shared" si="3"/>
        <v>97.89473684210527</v>
      </c>
      <c r="R33" s="184">
        <f t="shared" si="4"/>
        <v>46.31578947368421</v>
      </c>
      <c r="S33" s="184">
        <f t="shared" si="5"/>
        <v>51.578947368421055</v>
      </c>
      <c r="T33" s="184">
        <f t="shared" si="6"/>
        <v>2.1052631578947367</v>
      </c>
      <c r="U33" s="184">
        <f t="shared" si="7"/>
        <v>0</v>
      </c>
      <c r="V33" s="184">
        <f t="shared" si="8"/>
        <v>0</v>
      </c>
      <c r="W33" s="185">
        <f t="shared" si="9"/>
        <v>0</v>
      </c>
      <c r="X33" s="1983"/>
      <c r="Y33" s="111" t="s">
        <v>31</v>
      </c>
      <c r="Z33" s="135">
        <v>29</v>
      </c>
      <c r="AA33" s="177">
        <f t="shared" si="10"/>
        <v>30.526315789473685</v>
      </c>
      <c r="AB33" s="135">
        <v>16</v>
      </c>
      <c r="AC33" s="177">
        <f t="shared" si="11"/>
        <v>16.842105263157894</v>
      </c>
      <c r="AD33" s="135">
        <v>5</v>
      </c>
      <c r="AE33" s="171">
        <f t="shared" si="12"/>
        <v>5.263157894736842</v>
      </c>
      <c r="AF33" s="142">
        <v>10</v>
      </c>
      <c r="AG33" s="135">
        <v>45</v>
      </c>
      <c r="AH33" s="135">
        <v>30</v>
      </c>
      <c r="AI33" s="135">
        <v>10</v>
      </c>
      <c r="AJ33" s="135">
        <f t="shared" si="21"/>
        <v>95</v>
      </c>
      <c r="AK33" s="158">
        <f t="shared" si="16"/>
        <v>10.526315789473683</v>
      </c>
      <c r="AL33" s="158">
        <f t="shared" si="17"/>
        <v>47.368421052631575</v>
      </c>
      <c r="AM33" s="158">
        <f t="shared" si="18"/>
        <v>31.57894736842105</v>
      </c>
      <c r="AN33" s="159">
        <f t="shared" si="19"/>
        <v>10.526315789473683</v>
      </c>
      <c r="AO33" s="146"/>
    </row>
    <row r="34" spans="1:41" s="109" customFormat="1" ht="15" thickBot="1">
      <c r="A34" s="1980"/>
      <c r="B34" s="113" t="s">
        <v>33</v>
      </c>
      <c r="C34" s="136">
        <v>16</v>
      </c>
      <c r="D34" s="136">
        <v>16</v>
      </c>
      <c r="E34" s="206">
        <f t="shared" si="0"/>
        <v>100</v>
      </c>
      <c r="F34" s="197">
        <f t="shared" si="14"/>
        <v>0</v>
      </c>
      <c r="G34" s="207">
        <f t="shared" si="1"/>
        <v>0</v>
      </c>
      <c r="H34" s="136">
        <v>0</v>
      </c>
      <c r="I34" s="196">
        <f t="shared" si="2"/>
        <v>0</v>
      </c>
      <c r="J34" s="197">
        <f t="shared" si="15"/>
        <v>16</v>
      </c>
      <c r="K34" s="136">
        <v>5</v>
      </c>
      <c r="L34" s="136">
        <v>11</v>
      </c>
      <c r="M34" s="136">
        <v>0</v>
      </c>
      <c r="N34" s="136">
        <v>0</v>
      </c>
      <c r="O34" s="136">
        <v>0</v>
      </c>
      <c r="P34" s="136">
        <v>0</v>
      </c>
      <c r="Q34" s="186">
        <f t="shared" si="3"/>
        <v>100</v>
      </c>
      <c r="R34" s="186">
        <f t="shared" si="4"/>
        <v>31.25</v>
      </c>
      <c r="S34" s="186">
        <f t="shared" si="5"/>
        <v>68.75</v>
      </c>
      <c r="T34" s="186">
        <f t="shared" si="6"/>
        <v>0</v>
      </c>
      <c r="U34" s="186">
        <f t="shared" si="7"/>
        <v>0</v>
      </c>
      <c r="V34" s="186">
        <f t="shared" si="8"/>
        <v>0</v>
      </c>
      <c r="W34" s="187">
        <f t="shared" si="9"/>
        <v>0</v>
      </c>
      <c r="X34" s="1984"/>
      <c r="Y34" s="115" t="s">
        <v>33</v>
      </c>
      <c r="Z34" s="136">
        <v>1</v>
      </c>
      <c r="AA34" s="178">
        <f t="shared" si="10"/>
        <v>6.25</v>
      </c>
      <c r="AB34" s="136">
        <v>3</v>
      </c>
      <c r="AC34" s="178">
        <f t="shared" si="11"/>
        <v>18.75</v>
      </c>
      <c r="AD34" s="136">
        <v>1</v>
      </c>
      <c r="AE34" s="172">
        <f t="shared" si="12"/>
        <v>6.25</v>
      </c>
      <c r="AF34" s="144">
        <v>5</v>
      </c>
      <c r="AG34" s="136">
        <v>8</v>
      </c>
      <c r="AH34" s="136">
        <v>1</v>
      </c>
      <c r="AI34" s="136">
        <v>0</v>
      </c>
      <c r="AJ34" s="136">
        <f t="shared" si="21"/>
        <v>14</v>
      </c>
      <c r="AK34" s="160">
        <f t="shared" si="16"/>
        <v>35.714285714285715</v>
      </c>
      <c r="AL34" s="160">
        <f t="shared" si="17"/>
        <v>57.14285714285714</v>
      </c>
      <c r="AM34" s="160">
        <f t="shared" si="18"/>
        <v>7.142857142857142</v>
      </c>
      <c r="AN34" s="161">
        <f t="shared" si="19"/>
        <v>0</v>
      </c>
      <c r="AO34" s="150">
        <v>15</v>
      </c>
    </row>
    <row r="35" spans="1:41" s="109" customFormat="1" ht="14.25">
      <c r="A35" s="1973" t="s">
        <v>55</v>
      </c>
      <c r="B35" s="116" t="s">
        <v>14</v>
      </c>
      <c r="C35" s="137">
        <v>1528</v>
      </c>
      <c r="D35" s="137">
        <v>1465</v>
      </c>
      <c r="E35" s="208">
        <f t="shared" si="0"/>
        <v>95.87696335078533</v>
      </c>
      <c r="F35" s="199">
        <f t="shared" si="14"/>
        <v>21</v>
      </c>
      <c r="G35" s="209">
        <f t="shared" si="1"/>
        <v>1.4334470989761092</v>
      </c>
      <c r="H35" s="137">
        <v>57</v>
      </c>
      <c r="I35" s="198">
        <f t="shared" si="2"/>
        <v>0.03890784982935153</v>
      </c>
      <c r="J35" s="199">
        <f t="shared" si="15"/>
        <v>1444</v>
      </c>
      <c r="K35" s="137">
        <v>1155</v>
      </c>
      <c r="L35" s="137">
        <v>289</v>
      </c>
      <c r="M35" s="137">
        <v>19</v>
      </c>
      <c r="N35" s="137">
        <v>0</v>
      </c>
      <c r="O35" s="137">
        <v>2</v>
      </c>
      <c r="P35" s="137">
        <v>0</v>
      </c>
      <c r="Q35" s="188">
        <f t="shared" si="3"/>
        <v>98.5665529010239</v>
      </c>
      <c r="R35" s="188">
        <f t="shared" si="4"/>
        <v>78.839590443686</v>
      </c>
      <c r="S35" s="188">
        <f t="shared" si="5"/>
        <v>19.726962457337883</v>
      </c>
      <c r="T35" s="188">
        <f t="shared" si="6"/>
        <v>1.2969283276450512</v>
      </c>
      <c r="U35" s="188">
        <f t="shared" si="7"/>
        <v>0</v>
      </c>
      <c r="V35" s="188">
        <f t="shared" si="8"/>
        <v>0.13651877133105803</v>
      </c>
      <c r="W35" s="189">
        <f t="shared" si="9"/>
        <v>0</v>
      </c>
      <c r="X35" s="1981" t="s">
        <v>55</v>
      </c>
      <c r="Y35" s="108" t="s">
        <v>14</v>
      </c>
      <c r="Z35" s="134">
        <v>239</v>
      </c>
      <c r="AA35" s="179">
        <f t="shared" si="10"/>
        <v>16.313993174061434</v>
      </c>
      <c r="AB35" s="134">
        <v>126</v>
      </c>
      <c r="AC35" s="179">
        <f t="shared" si="11"/>
        <v>8.600682593856655</v>
      </c>
      <c r="AD35" s="134">
        <v>48</v>
      </c>
      <c r="AE35" s="173">
        <f t="shared" si="12"/>
        <v>3.2764505119453924</v>
      </c>
      <c r="AF35" s="140">
        <v>21</v>
      </c>
      <c r="AG35" s="134">
        <v>922</v>
      </c>
      <c r="AH35" s="134">
        <v>494</v>
      </c>
      <c r="AI35" s="134">
        <v>28</v>
      </c>
      <c r="AJ35" s="134">
        <f t="shared" si="21"/>
        <v>1465</v>
      </c>
      <c r="AK35" s="162">
        <f t="shared" si="16"/>
        <v>1.4334470989761092</v>
      </c>
      <c r="AL35" s="162">
        <f t="shared" si="17"/>
        <v>62.93515358361774</v>
      </c>
      <c r="AM35" s="162">
        <f t="shared" si="18"/>
        <v>33.720136518771334</v>
      </c>
      <c r="AN35" s="163">
        <f t="shared" si="19"/>
        <v>1.911262798634812</v>
      </c>
      <c r="AO35" s="149"/>
    </row>
    <row r="36" spans="1:41" s="109" customFormat="1" ht="14.25">
      <c r="A36" s="1974"/>
      <c r="B36" s="110" t="s">
        <v>3</v>
      </c>
      <c r="C36" s="135">
        <v>603</v>
      </c>
      <c r="D36" s="135">
        <v>570</v>
      </c>
      <c r="E36" s="204">
        <f t="shared" si="0"/>
        <v>94.5273631840796</v>
      </c>
      <c r="F36" s="195">
        <f t="shared" si="14"/>
        <v>3</v>
      </c>
      <c r="G36" s="205">
        <f t="shared" si="1"/>
        <v>0.5263157894736842</v>
      </c>
      <c r="H36" s="135">
        <v>7</v>
      </c>
      <c r="I36" s="194">
        <f t="shared" si="2"/>
        <v>0.012280701754385965</v>
      </c>
      <c r="J36" s="195">
        <f t="shared" si="15"/>
        <v>567</v>
      </c>
      <c r="K36" s="135">
        <v>174</v>
      </c>
      <c r="L36" s="135">
        <v>393</v>
      </c>
      <c r="M36" s="135">
        <v>2</v>
      </c>
      <c r="N36" s="135">
        <v>1</v>
      </c>
      <c r="O36" s="135">
        <v>0</v>
      </c>
      <c r="P36" s="135">
        <v>0</v>
      </c>
      <c r="Q36" s="184">
        <f t="shared" si="3"/>
        <v>99.47368421052632</v>
      </c>
      <c r="R36" s="184">
        <f t="shared" si="4"/>
        <v>30.526315789473685</v>
      </c>
      <c r="S36" s="184">
        <f t="shared" si="5"/>
        <v>68.94736842105263</v>
      </c>
      <c r="T36" s="184">
        <f t="shared" si="6"/>
        <v>0.3508771929824561</v>
      </c>
      <c r="U36" s="184">
        <f t="shared" si="7"/>
        <v>0.17543859649122806</v>
      </c>
      <c r="V36" s="184">
        <f t="shared" si="8"/>
        <v>0</v>
      </c>
      <c r="W36" s="185">
        <f t="shared" si="9"/>
        <v>0</v>
      </c>
      <c r="X36" s="1982"/>
      <c r="Y36" s="111" t="s">
        <v>3</v>
      </c>
      <c r="Z36" s="135">
        <v>34</v>
      </c>
      <c r="AA36" s="177">
        <f t="shared" si="10"/>
        <v>5.964912280701754</v>
      </c>
      <c r="AB36" s="135">
        <v>27</v>
      </c>
      <c r="AC36" s="177">
        <f t="shared" si="11"/>
        <v>4.736842105263158</v>
      </c>
      <c r="AD36" s="135">
        <v>22</v>
      </c>
      <c r="AE36" s="171">
        <f t="shared" si="12"/>
        <v>3.8596491228070176</v>
      </c>
      <c r="AF36" s="142">
        <v>41</v>
      </c>
      <c r="AG36" s="135">
        <v>207</v>
      </c>
      <c r="AH36" s="135">
        <v>320</v>
      </c>
      <c r="AI36" s="135">
        <v>2</v>
      </c>
      <c r="AJ36" s="135">
        <f t="shared" si="21"/>
        <v>570</v>
      </c>
      <c r="AK36" s="158">
        <f t="shared" si="16"/>
        <v>7.192982456140351</v>
      </c>
      <c r="AL36" s="158">
        <f t="shared" si="17"/>
        <v>36.31578947368421</v>
      </c>
      <c r="AM36" s="158">
        <f t="shared" si="18"/>
        <v>56.14035087719298</v>
      </c>
      <c r="AN36" s="159">
        <f t="shared" si="19"/>
        <v>0.3508771929824561</v>
      </c>
      <c r="AO36" s="146"/>
    </row>
    <row r="37" spans="1:41" s="109" customFormat="1" ht="14.25">
      <c r="A37" s="1974"/>
      <c r="B37" s="110" t="s">
        <v>20</v>
      </c>
      <c r="C37" s="135">
        <v>461</v>
      </c>
      <c r="D37" s="135">
        <v>443</v>
      </c>
      <c r="E37" s="204">
        <f t="shared" si="0"/>
        <v>96.09544468546638</v>
      </c>
      <c r="F37" s="195">
        <f t="shared" si="14"/>
        <v>7</v>
      </c>
      <c r="G37" s="205">
        <f t="shared" si="1"/>
        <v>1.580135440180587</v>
      </c>
      <c r="H37" s="135">
        <v>18</v>
      </c>
      <c r="I37" s="194">
        <f t="shared" si="2"/>
        <v>0.040632054176072234</v>
      </c>
      <c r="J37" s="195">
        <f t="shared" si="15"/>
        <v>436</v>
      </c>
      <c r="K37" s="135">
        <v>333</v>
      </c>
      <c r="L37" s="135">
        <v>103</v>
      </c>
      <c r="M37" s="135">
        <v>7</v>
      </c>
      <c r="N37" s="135">
        <v>0</v>
      </c>
      <c r="O37" s="135">
        <v>0</v>
      </c>
      <c r="P37" s="135">
        <v>0</v>
      </c>
      <c r="Q37" s="184">
        <f t="shared" si="3"/>
        <v>98.41986455981942</v>
      </c>
      <c r="R37" s="184">
        <f t="shared" si="4"/>
        <v>75.16930022573364</v>
      </c>
      <c r="S37" s="184">
        <f t="shared" si="5"/>
        <v>23.25056433408578</v>
      </c>
      <c r="T37" s="184">
        <f t="shared" si="6"/>
        <v>1.580135440180587</v>
      </c>
      <c r="U37" s="184">
        <f t="shared" si="7"/>
        <v>0</v>
      </c>
      <c r="V37" s="184">
        <f t="shared" si="8"/>
        <v>0</v>
      </c>
      <c r="W37" s="185">
        <f t="shared" si="9"/>
        <v>0</v>
      </c>
      <c r="X37" s="1982"/>
      <c r="Y37" s="110" t="s">
        <v>20</v>
      </c>
      <c r="Z37" s="135">
        <v>49</v>
      </c>
      <c r="AA37" s="177">
        <f t="shared" si="10"/>
        <v>11.060948081264108</v>
      </c>
      <c r="AB37" s="135">
        <v>38</v>
      </c>
      <c r="AC37" s="177">
        <f t="shared" si="11"/>
        <v>8.577878103837472</v>
      </c>
      <c r="AD37" s="135">
        <v>18</v>
      </c>
      <c r="AE37" s="171">
        <f t="shared" si="12"/>
        <v>4.063205417607223</v>
      </c>
      <c r="AF37" s="142">
        <v>40</v>
      </c>
      <c r="AG37" s="135">
        <v>313</v>
      </c>
      <c r="AH37" s="135">
        <v>86</v>
      </c>
      <c r="AI37" s="135">
        <v>4</v>
      </c>
      <c r="AJ37" s="135">
        <f t="shared" si="21"/>
        <v>443</v>
      </c>
      <c r="AK37" s="158">
        <f t="shared" si="16"/>
        <v>9.029345372460497</v>
      </c>
      <c r="AL37" s="158">
        <f t="shared" si="17"/>
        <v>70.6546275395034</v>
      </c>
      <c r="AM37" s="158">
        <f t="shared" si="18"/>
        <v>19.41309255079007</v>
      </c>
      <c r="AN37" s="159">
        <f t="shared" si="19"/>
        <v>0.9029345372460496</v>
      </c>
      <c r="AO37" s="146"/>
    </row>
    <row r="38" spans="1:41" s="109" customFormat="1" ht="14.25">
      <c r="A38" s="1974"/>
      <c r="B38" s="110" t="s">
        <v>27</v>
      </c>
      <c r="C38" s="135">
        <v>115</v>
      </c>
      <c r="D38" s="135">
        <v>112</v>
      </c>
      <c r="E38" s="204">
        <f t="shared" si="0"/>
        <v>97.3913043478261</v>
      </c>
      <c r="F38" s="195">
        <f t="shared" si="14"/>
        <v>5</v>
      </c>
      <c r="G38" s="205">
        <f t="shared" si="1"/>
        <v>4.464285714285714</v>
      </c>
      <c r="H38" s="135">
        <v>10</v>
      </c>
      <c r="I38" s="194">
        <f t="shared" si="2"/>
        <v>0.08928571428571429</v>
      </c>
      <c r="J38" s="195">
        <f t="shared" si="15"/>
        <v>107</v>
      </c>
      <c r="K38" s="135">
        <v>17</v>
      </c>
      <c r="L38" s="135">
        <v>90</v>
      </c>
      <c r="M38" s="135">
        <v>4</v>
      </c>
      <c r="N38" s="135">
        <v>1</v>
      </c>
      <c r="O38" s="135">
        <v>0</v>
      </c>
      <c r="P38" s="135">
        <v>0</v>
      </c>
      <c r="Q38" s="184">
        <f t="shared" si="3"/>
        <v>95.53571428571429</v>
      </c>
      <c r="R38" s="184">
        <f t="shared" si="4"/>
        <v>15.178571428571427</v>
      </c>
      <c r="S38" s="184">
        <f t="shared" si="5"/>
        <v>80.35714285714286</v>
      </c>
      <c r="T38" s="184">
        <f t="shared" si="6"/>
        <v>3.571428571428571</v>
      </c>
      <c r="U38" s="184">
        <f t="shared" si="7"/>
        <v>0.8928571428571428</v>
      </c>
      <c r="V38" s="184">
        <f t="shared" si="8"/>
        <v>0</v>
      </c>
      <c r="W38" s="185">
        <f t="shared" si="9"/>
        <v>0</v>
      </c>
      <c r="X38" s="1982"/>
      <c r="Y38" s="110" t="s">
        <v>27</v>
      </c>
      <c r="Z38" s="135">
        <v>21</v>
      </c>
      <c r="AA38" s="177">
        <f t="shared" si="10"/>
        <v>18.75</v>
      </c>
      <c r="AB38" s="135">
        <v>13</v>
      </c>
      <c r="AC38" s="177">
        <f t="shared" si="11"/>
        <v>11.607142857142858</v>
      </c>
      <c r="AD38" s="135">
        <v>3</v>
      </c>
      <c r="AE38" s="171">
        <f t="shared" si="12"/>
        <v>2.6785714285714284</v>
      </c>
      <c r="AF38" s="142">
        <v>25</v>
      </c>
      <c r="AG38" s="135">
        <v>69</v>
      </c>
      <c r="AH38" s="135">
        <v>18</v>
      </c>
      <c r="AI38" s="135">
        <v>0</v>
      </c>
      <c r="AJ38" s="135">
        <f t="shared" si="21"/>
        <v>112</v>
      </c>
      <c r="AK38" s="158">
        <f t="shared" si="16"/>
        <v>22.321428571428573</v>
      </c>
      <c r="AL38" s="158">
        <f t="shared" si="17"/>
        <v>61.60714285714286</v>
      </c>
      <c r="AM38" s="158">
        <f t="shared" si="18"/>
        <v>16.071428571428573</v>
      </c>
      <c r="AN38" s="159">
        <f t="shared" si="19"/>
        <v>0</v>
      </c>
      <c r="AO38" s="146"/>
    </row>
    <row r="39" spans="1:41" s="109" customFormat="1" ht="14.25">
      <c r="A39" s="1974"/>
      <c r="B39" s="110" t="s">
        <v>1</v>
      </c>
      <c r="C39" s="135">
        <v>1582</v>
      </c>
      <c r="D39" s="135">
        <v>1582</v>
      </c>
      <c r="E39" s="204">
        <f t="shared" si="0"/>
        <v>100</v>
      </c>
      <c r="F39" s="195">
        <f t="shared" si="14"/>
        <v>33</v>
      </c>
      <c r="G39" s="205">
        <f t="shared" si="1"/>
        <v>2.0859671302149176</v>
      </c>
      <c r="H39" s="135">
        <v>110</v>
      </c>
      <c r="I39" s="194">
        <f t="shared" si="2"/>
        <v>0.0695322376738306</v>
      </c>
      <c r="J39" s="195">
        <f t="shared" si="15"/>
        <v>1549</v>
      </c>
      <c r="K39" s="135">
        <v>319</v>
      </c>
      <c r="L39" s="135">
        <v>1230</v>
      </c>
      <c r="M39" s="135">
        <v>26</v>
      </c>
      <c r="N39" s="135">
        <v>5</v>
      </c>
      <c r="O39" s="135">
        <v>2</v>
      </c>
      <c r="P39" s="135">
        <v>0</v>
      </c>
      <c r="Q39" s="184">
        <f t="shared" si="3"/>
        <v>97.91403286978509</v>
      </c>
      <c r="R39" s="184">
        <f t="shared" si="4"/>
        <v>20.16434892541087</v>
      </c>
      <c r="S39" s="184">
        <f t="shared" si="5"/>
        <v>77.74968394437421</v>
      </c>
      <c r="T39" s="184">
        <f t="shared" si="6"/>
        <v>1.643489254108723</v>
      </c>
      <c r="U39" s="184">
        <f t="shared" si="7"/>
        <v>0.31605562579013907</v>
      </c>
      <c r="V39" s="184">
        <f t="shared" si="8"/>
        <v>0.12642225031605564</v>
      </c>
      <c r="W39" s="185">
        <f t="shared" si="9"/>
        <v>0</v>
      </c>
      <c r="X39" s="1982"/>
      <c r="Y39" s="110" t="s">
        <v>1</v>
      </c>
      <c r="Z39" s="135">
        <v>242</v>
      </c>
      <c r="AA39" s="177">
        <f t="shared" si="10"/>
        <v>15.29709228824273</v>
      </c>
      <c r="AB39" s="135">
        <v>190</v>
      </c>
      <c r="AC39" s="177">
        <f t="shared" si="11"/>
        <v>12.010113780025284</v>
      </c>
      <c r="AD39" s="135">
        <v>88</v>
      </c>
      <c r="AE39" s="171">
        <f t="shared" si="12"/>
        <v>5.562579013906448</v>
      </c>
      <c r="AF39" s="142">
        <v>89</v>
      </c>
      <c r="AG39" s="135">
        <v>1140</v>
      </c>
      <c r="AH39" s="135">
        <v>345</v>
      </c>
      <c r="AI39" s="135">
        <v>8</v>
      </c>
      <c r="AJ39" s="135">
        <f t="shared" si="21"/>
        <v>1582</v>
      </c>
      <c r="AK39" s="158">
        <f t="shared" si="16"/>
        <v>5.625790139064475</v>
      </c>
      <c r="AL39" s="158">
        <f t="shared" si="17"/>
        <v>72.06068268015171</v>
      </c>
      <c r="AM39" s="158">
        <f t="shared" si="18"/>
        <v>21.807838179519596</v>
      </c>
      <c r="AN39" s="159">
        <f t="shared" si="19"/>
        <v>0.5056890012642226</v>
      </c>
      <c r="AO39" s="146"/>
    </row>
    <row r="40" spans="1:41" s="109" customFormat="1" ht="14.25">
      <c r="A40" s="1974"/>
      <c r="B40" s="110" t="s">
        <v>4</v>
      </c>
      <c r="C40" s="135">
        <v>706</v>
      </c>
      <c r="D40" s="135">
        <v>696</v>
      </c>
      <c r="E40" s="204">
        <f t="shared" si="0"/>
        <v>98.58356940509914</v>
      </c>
      <c r="F40" s="195">
        <f t="shared" si="14"/>
        <v>10</v>
      </c>
      <c r="G40" s="205">
        <f t="shared" si="1"/>
        <v>1.4367816091954022</v>
      </c>
      <c r="H40" s="135">
        <v>26</v>
      </c>
      <c r="I40" s="194">
        <f t="shared" si="2"/>
        <v>0.03735632183908046</v>
      </c>
      <c r="J40" s="195">
        <f t="shared" si="15"/>
        <v>686</v>
      </c>
      <c r="K40" s="135">
        <v>46</v>
      </c>
      <c r="L40" s="135">
        <v>640</v>
      </c>
      <c r="M40" s="135">
        <v>9</v>
      </c>
      <c r="N40" s="135">
        <v>0</v>
      </c>
      <c r="O40" s="135">
        <v>1</v>
      </c>
      <c r="P40" s="135">
        <v>0</v>
      </c>
      <c r="Q40" s="184">
        <f t="shared" si="3"/>
        <v>98.5632183908046</v>
      </c>
      <c r="R40" s="184">
        <f t="shared" si="4"/>
        <v>6.609195402298851</v>
      </c>
      <c r="S40" s="184">
        <f t="shared" si="5"/>
        <v>91.95402298850574</v>
      </c>
      <c r="T40" s="184">
        <f t="shared" si="6"/>
        <v>1.293103448275862</v>
      </c>
      <c r="U40" s="184">
        <f t="shared" si="7"/>
        <v>0</v>
      </c>
      <c r="V40" s="184">
        <f t="shared" si="8"/>
        <v>0.14367816091954022</v>
      </c>
      <c r="W40" s="185">
        <f t="shared" si="9"/>
        <v>0</v>
      </c>
      <c r="X40" s="1982"/>
      <c r="Y40" s="110" t="s">
        <v>4</v>
      </c>
      <c r="Z40" s="135">
        <v>55</v>
      </c>
      <c r="AA40" s="177">
        <f t="shared" si="10"/>
        <v>7.902298850574713</v>
      </c>
      <c r="AB40" s="135">
        <v>28</v>
      </c>
      <c r="AC40" s="177">
        <f t="shared" si="11"/>
        <v>4.022988505747127</v>
      </c>
      <c r="AD40" s="135">
        <v>32</v>
      </c>
      <c r="AE40" s="171">
        <f t="shared" si="12"/>
        <v>4.597701149425287</v>
      </c>
      <c r="AF40" s="1894"/>
      <c r="AG40" s="1893"/>
      <c r="AH40" s="1893"/>
      <c r="AI40" s="1893"/>
      <c r="AJ40" s="1893"/>
      <c r="AK40" s="1895"/>
      <c r="AL40" s="1895"/>
      <c r="AM40" s="1895"/>
      <c r="AN40" s="1896"/>
      <c r="AO40" s="1897"/>
    </row>
    <row r="41" spans="1:41" s="109" customFormat="1" ht="14.25">
      <c r="A41" s="1974"/>
      <c r="B41" s="110" t="s">
        <v>8</v>
      </c>
      <c r="C41" s="135">
        <v>763</v>
      </c>
      <c r="D41" s="135">
        <v>746</v>
      </c>
      <c r="E41" s="204">
        <f t="shared" si="0"/>
        <v>97.77195281782438</v>
      </c>
      <c r="F41" s="195">
        <f t="shared" si="14"/>
        <v>13</v>
      </c>
      <c r="G41" s="205">
        <f t="shared" si="1"/>
        <v>1.742627345844504</v>
      </c>
      <c r="H41" s="135">
        <v>47</v>
      </c>
      <c r="I41" s="194">
        <f t="shared" si="2"/>
        <v>0.06300268096514745</v>
      </c>
      <c r="J41" s="195">
        <f t="shared" si="15"/>
        <v>733</v>
      </c>
      <c r="K41" s="135">
        <v>51</v>
      </c>
      <c r="L41" s="135">
        <v>682</v>
      </c>
      <c r="M41" s="135">
        <v>11</v>
      </c>
      <c r="N41" s="135">
        <v>2</v>
      </c>
      <c r="O41" s="135">
        <v>0</v>
      </c>
      <c r="P41" s="135">
        <v>0</v>
      </c>
      <c r="Q41" s="184">
        <f t="shared" si="3"/>
        <v>98.25737265415549</v>
      </c>
      <c r="R41" s="184">
        <f t="shared" si="4"/>
        <v>6.8364611260053625</v>
      </c>
      <c r="S41" s="184">
        <f t="shared" si="5"/>
        <v>91.42091152815014</v>
      </c>
      <c r="T41" s="184">
        <f t="shared" si="6"/>
        <v>1.4745308310991956</v>
      </c>
      <c r="U41" s="184">
        <f t="shared" si="7"/>
        <v>0.2680965147453083</v>
      </c>
      <c r="V41" s="184">
        <f t="shared" si="8"/>
        <v>0</v>
      </c>
      <c r="W41" s="185">
        <f t="shared" si="9"/>
        <v>0</v>
      </c>
      <c r="X41" s="1982"/>
      <c r="Y41" s="110" t="s">
        <v>8</v>
      </c>
      <c r="Z41" s="135">
        <v>90</v>
      </c>
      <c r="AA41" s="177">
        <f t="shared" si="10"/>
        <v>12.064343163538874</v>
      </c>
      <c r="AB41" s="135">
        <v>32</v>
      </c>
      <c r="AC41" s="177">
        <f t="shared" si="11"/>
        <v>4.289544235924933</v>
      </c>
      <c r="AD41" s="135">
        <v>40</v>
      </c>
      <c r="AE41" s="171">
        <f t="shared" si="12"/>
        <v>5.361930294906166</v>
      </c>
      <c r="AF41" s="142">
        <v>40</v>
      </c>
      <c r="AG41" s="135">
        <v>493</v>
      </c>
      <c r="AH41" s="135">
        <v>208</v>
      </c>
      <c r="AI41" s="135">
        <v>5</v>
      </c>
      <c r="AJ41" s="135">
        <f t="shared" si="21"/>
        <v>746</v>
      </c>
      <c r="AK41" s="158">
        <f t="shared" si="16"/>
        <v>5.361930294906166</v>
      </c>
      <c r="AL41" s="158">
        <f t="shared" si="17"/>
        <v>66.08579088471849</v>
      </c>
      <c r="AM41" s="158">
        <f t="shared" si="18"/>
        <v>27.882037533512065</v>
      </c>
      <c r="AN41" s="159">
        <f t="shared" si="19"/>
        <v>0.6702412868632708</v>
      </c>
      <c r="AO41" s="146"/>
    </row>
    <row r="42" spans="1:41" s="109" customFormat="1" ht="14.25">
      <c r="A42" s="1974"/>
      <c r="B42" s="110" t="s">
        <v>28</v>
      </c>
      <c r="C42" s="135">
        <v>345</v>
      </c>
      <c r="D42" s="135">
        <v>331</v>
      </c>
      <c r="E42" s="204">
        <f t="shared" si="0"/>
        <v>95.94202898550725</v>
      </c>
      <c r="F42" s="195">
        <f t="shared" si="14"/>
        <v>14</v>
      </c>
      <c r="G42" s="205">
        <f t="shared" si="1"/>
        <v>4.229607250755287</v>
      </c>
      <c r="H42" s="135">
        <v>38</v>
      </c>
      <c r="I42" s="194">
        <f t="shared" si="2"/>
        <v>0.1148036253776435</v>
      </c>
      <c r="J42" s="195">
        <f t="shared" si="15"/>
        <v>317</v>
      </c>
      <c r="K42" s="135">
        <v>3</v>
      </c>
      <c r="L42" s="135">
        <v>314</v>
      </c>
      <c r="M42" s="135">
        <v>13</v>
      </c>
      <c r="N42" s="135">
        <v>0</v>
      </c>
      <c r="O42" s="135">
        <v>1</v>
      </c>
      <c r="P42" s="135">
        <v>0</v>
      </c>
      <c r="Q42" s="184">
        <f t="shared" si="3"/>
        <v>95.77039274924472</v>
      </c>
      <c r="R42" s="184">
        <f t="shared" si="4"/>
        <v>0.906344410876133</v>
      </c>
      <c r="S42" s="184">
        <f t="shared" si="5"/>
        <v>94.86404833836858</v>
      </c>
      <c r="T42" s="184">
        <f t="shared" si="6"/>
        <v>3.927492447129909</v>
      </c>
      <c r="U42" s="184">
        <f t="shared" si="7"/>
        <v>0</v>
      </c>
      <c r="V42" s="184">
        <f t="shared" si="8"/>
        <v>0.3021148036253776</v>
      </c>
      <c r="W42" s="185">
        <f t="shared" si="9"/>
        <v>0</v>
      </c>
      <c r="X42" s="1982"/>
      <c r="Y42" s="119" t="s">
        <v>28</v>
      </c>
      <c r="Z42" s="135">
        <v>46</v>
      </c>
      <c r="AA42" s="177">
        <f t="shared" si="10"/>
        <v>13.897280966767372</v>
      </c>
      <c r="AB42" s="135">
        <v>46</v>
      </c>
      <c r="AC42" s="177">
        <f t="shared" si="11"/>
        <v>13.897280966767372</v>
      </c>
      <c r="AD42" s="135">
        <v>21</v>
      </c>
      <c r="AE42" s="171">
        <f t="shared" si="12"/>
        <v>6.3444108761329305</v>
      </c>
      <c r="AF42" s="142"/>
      <c r="AG42" s="135"/>
      <c r="AH42" s="135"/>
      <c r="AI42" s="135"/>
      <c r="AJ42" s="135"/>
      <c r="AK42" s="158"/>
      <c r="AL42" s="158"/>
      <c r="AM42" s="158"/>
      <c r="AN42" s="159"/>
      <c r="AO42" s="146"/>
    </row>
    <row r="43" spans="1:41" s="109" customFormat="1" ht="14.25">
      <c r="A43" s="1974"/>
      <c r="B43" s="110" t="s">
        <v>29</v>
      </c>
      <c r="C43" s="135">
        <v>60</v>
      </c>
      <c r="D43" s="135">
        <v>59</v>
      </c>
      <c r="E43" s="204">
        <f t="shared" si="0"/>
        <v>98.33333333333333</v>
      </c>
      <c r="F43" s="195">
        <f t="shared" si="14"/>
        <v>2</v>
      </c>
      <c r="G43" s="205">
        <f t="shared" si="1"/>
        <v>3.389830508474576</v>
      </c>
      <c r="H43" s="135">
        <v>3</v>
      </c>
      <c r="I43" s="194">
        <f t="shared" si="2"/>
        <v>0.05084745762711865</v>
      </c>
      <c r="J43" s="195">
        <f t="shared" si="15"/>
        <v>57</v>
      </c>
      <c r="K43" s="135">
        <v>57</v>
      </c>
      <c r="L43" s="135">
        <v>0</v>
      </c>
      <c r="M43" s="135">
        <v>2</v>
      </c>
      <c r="N43" s="135">
        <v>0</v>
      </c>
      <c r="O43" s="135">
        <v>0</v>
      </c>
      <c r="P43" s="135">
        <v>0</v>
      </c>
      <c r="Q43" s="184">
        <f t="shared" si="3"/>
        <v>96.61016949152543</v>
      </c>
      <c r="R43" s="184">
        <f t="shared" si="4"/>
        <v>96.61016949152543</v>
      </c>
      <c r="S43" s="184">
        <f t="shared" si="5"/>
        <v>0</v>
      </c>
      <c r="T43" s="184">
        <f t="shared" si="6"/>
        <v>3.389830508474576</v>
      </c>
      <c r="U43" s="184">
        <f t="shared" si="7"/>
        <v>0</v>
      </c>
      <c r="V43" s="184">
        <f t="shared" si="8"/>
        <v>0</v>
      </c>
      <c r="W43" s="185">
        <f t="shared" si="9"/>
        <v>0</v>
      </c>
      <c r="X43" s="1982"/>
      <c r="Y43" s="111" t="s">
        <v>29</v>
      </c>
      <c r="Z43" s="135">
        <v>6</v>
      </c>
      <c r="AA43" s="177">
        <f t="shared" si="10"/>
        <v>10.16949152542373</v>
      </c>
      <c r="AB43" s="135">
        <v>4</v>
      </c>
      <c r="AC43" s="177">
        <f t="shared" si="11"/>
        <v>6.779661016949152</v>
      </c>
      <c r="AD43" s="135">
        <v>2</v>
      </c>
      <c r="AE43" s="171">
        <f t="shared" si="12"/>
        <v>3.389830508474576</v>
      </c>
      <c r="AF43" s="142"/>
      <c r="AG43" s="135"/>
      <c r="AH43" s="135"/>
      <c r="AI43" s="135"/>
      <c r="AJ43" s="135"/>
      <c r="AK43" s="166"/>
      <c r="AL43" s="166"/>
      <c r="AM43" s="166"/>
      <c r="AN43" s="167"/>
      <c r="AO43" s="146"/>
    </row>
    <row r="44" spans="1:41" s="109" customFormat="1" ht="14.25">
      <c r="A44" s="1974"/>
      <c r="B44" s="110" t="s">
        <v>22</v>
      </c>
      <c r="C44" s="135">
        <v>507</v>
      </c>
      <c r="D44" s="135">
        <v>490</v>
      </c>
      <c r="E44" s="204">
        <f t="shared" si="0"/>
        <v>96.64694280078896</v>
      </c>
      <c r="F44" s="195">
        <f t="shared" si="14"/>
        <v>17</v>
      </c>
      <c r="G44" s="205">
        <f t="shared" si="1"/>
        <v>3.4693877551020407</v>
      </c>
      <c r="H44" s="135">
        <v>53</v>
      </c>
      <c r="I44" s="194">
        <f t="shared" si="2"/>
        <v>0.10816326530612246</v>
      </c>
      <c r="J44" s="195">
        <f t="shared" si="15"/>
        <v>473</v>
      </c>
      <c r="K44" s="135">
        <v>416</v>
      </c>
      <c r="L44" s="135">
        <v>57</v>
      </c>
      <c r="M44" s="135">
        <v>15</v>
      </c>
      <c r="N44" s="135">
        <v>2</v>
      </c>
      <c r="O44" s="135">
        <v>0</v>
      </c>
      <c r="P44" s="135">
        <v>0</v>
      </c>
      <c r="Q44" s="184">
        <f t="shared" si="3"/>
        <v>96.53061224489797</v>
      </c>
      <c r="R44" s="184">
        <f t="shared" si="4"/>
        <v>84.89795918367346</v>
      </c>
      <c r="S44" s="184">
        <f t="shared" si="5"/>
        <v>11.63265306122449</v>
      </c>
      <c r="T44" s="184">
        <f t="shared" si="6"/>
        <v>3.061224489795918</v>
      </c>
      <c r="U44" s="184">
        <f t="shared" si="7"/>
        <v>0.40816326530612246</v>
      </c>
      <c r="V44" s="184">
        <f t="shared" si="8"/>
        <v>0</v>
      </c>
      <c r="W44" s="185">
        <f t="shared" si="9"/>
        <v>0</v>
      </c>
      <c r="X44" s="1982"/>
      <c r="Y44" s="111" t="s">
        <v>22</v>
      </c>
      <c r="Z44" s="135">
        <v>27</v>
      </c>
      <c r="AA44" s="177">
        <f t="shared" si="10"/>
        <v>5.510204081632653</v>
      </c>
      <c r="AB44" s="135">
        <v>26</v>
      </c>
      <c r="AC44" s="177">
        <f t="shared" si="11"/>
        <v>5.3061224489795915</v>
      </c>
      <c r="AD44" s="135">
        <v>18</v>
      </c>
      <c r="AE44" s="171">
        <f t="shared" si="12"/>
        <v>3.6734693877551026</v>
      </c>
      <c r="AF44" s="142"/>
      <c r="AG44" s="135"/>
      <c r="AH44" s="135"/>
      <c r="AI44" s="135"/>
      <c r="AJ44" s="135"/>
      <c r="AK44" s="166"/>
      <c r="AL44" s="166"/>
      <c r="AM44" s="166"/>
      <c r="AN44" s="167"/>
      <c r="AO44" s="146"/>
    </row>
    <row r="45" spans="1:41" s="109" customFormat="1" ht="14.25">
      <c r="A45" s="1974"/>
      <c r="B45" s="110" t="s">
        <v>49</v>
      </c>
      <c r="C45" s="135">
        <v>380</v>
      </c>
      <c r="D45" s="135">
        <v>365</v>
      </c>
      <c r="E45" s="204">
        <f t="shared" si="0"/>
        <v>96.05263157894737</v>
      </c>
      <c r="F45" s="195">
        <f t="shared" si="14"/>
        <v>8</v>
      </c>
      <c r="G45" s="205">
        <f t="shared" si="1"/>
        <v>2.191780821917808</v>
      </c>
      <c r="H45" s="135">
        <v>30</v>
      </c>
      <c r="I45" s="194">
        <f t="shared" si="2"/>
        <v>0.0821917808219178</v>
      </c>
      <c r="J45" s="195">
        <f t="shared" si="15"/>
        <v>357</v>
      </c>
      <c r="K45" s="135">
        <v>302</v>
      </c>
      <c r="L45" s="135">
        <v>55</v>
      </c>
      <c r="M45" s="135">
        <v>5</v>
      </c>
      <c r="N45" s="135">
        <v>2</v>
      </c>
      <c r="O45" s="135">
        <v>1</v>
      </c>
      <c r="P45" s="135">
        <v>0</v>
      </c>
      <c r="Q45" s="184">
        <f t="shared" si="3"/>
        <v>97.80821917808218</v>
      </c>
      <c r="R45" s="184">
        <f t="shared" si="4"/>
        <v>82.73972602739727</v>
      </c>
      <c r="S45" s="184">
        <f t="shared" si="5"/>
        <v>15.068493150684931</v>
      </c>
      <c r="T45" s="184">
        <f t="shared" si="6"/>
        <v>1.36986301369863</v>
      </c>
      <c r="U45" s="184">
        <f t="shared" si="7"/>
        <v>0.547945205479452</v>
      </c>
      <c r="V45" s="184">
        <f t="shared" si="8"/>
        <v>0.273972602739726</v>
      </c>
      <c r="W45" s="185">
        <f t="shared" si="9"/>
        <v>0</v>
      </c>
      <c r="X45" s="1982"/>
      <c r="Y45" s="235" t="s">
        <v>49</v>
      </c>
      <c r="Z45" s="135">
        <v>37</v>
      </c>
      <c r="AA45" s="177">
        <f t="shared" si="10"/>
        <v>10.136986301369863</v>
      </c>
      <c r="AB45" s="135">
        <v>21</v>
      </c>
      <c r="AC45" s="177">
        <f t="shared" si="11"/>
        <v>5.7534246575342465</v>
      </c>
      <c r="AD45" s="135">
        <v>20</v>
      </c>
      <c r="AE45" s="171">
        <f t="shared" si="12"/>
        <v>5.47945205479452</v>
      </c>
      <c r="AF45" s="142">
        <v>92</v>
      </c>
      <c r="AG45" s="135">
        <v>180</v>
      </c>
      <c r="AH45" s="135">
        <v>84</v>
      </c>
      <c r="AI45" s="135">
        <v>9</v>
      </c>
      <c r="AJ45" s="135">
        <f t="shared" si="21"/>
        <v>365</v>
      </c>
      <c r="AK45" s="158">
        <f>AF45/(AF45+AG45+AH45+AI45)*100</f>
        <v>25.205479452054796</v>
      </c>
      <c r="AL45" s="158">
        <f t="shared" si="17"/>
        <v>49.31506849315068</v>
      </c>
      <c r="AM45" s="158">
        <f t="shared" si="18"/>
        <v>23.013698630136986</v>
      </c>
      <c r="AN45" s="159">
        <f t="shared" si="19"/>
        <v>2.4657534246575343</v>
      </c>
      <c r="AO45" s="146">
        <v>322</v>
      </c>
    </row>
    <row r="46" spans="1:41" s="109" customFormat="1" ht="15" thickBot="1">
      <c r="A46" s="1975"/>
      <c r="B46" s="117" t="s">
        <v>30</v>
      </c>
      <c r="C46" s="138">
        <v>71</v>
      </c>
      <c r="D46" s="138">
        <v>69</v>
      </c>
      <c r="E46" s="210">
        <f t="shared" si="0"/>
        <v>97.1830985915493</v>
      </c>
      <c r="F46" s="201">
        <f t="shared" si="14"/>
        <v>3</v>
      </c>
      <c r="G46" s="211">
        <f t="shared" si="1"/>
        <v>4.3478260869565215</v>
      </c>
      <c r="H46" s="138">
        <v>10</v>
      </c>
      <c r="I46" s="200">
        <f t="shared" si="2"/>
        <v>0.14492753623188406</v>
      </c>
      <c r="J46" s="201">
        <f t="shared" si="15"/>
        <v>66</v>
      </c>
      <c r="K46" s="138">
        <v>64</v>
      </c>
      <c r="L46" s="138">
        <v>2</v>
      </c>
      <c r="M46" s="138">
        <v>2</v>
      </c>
      <c r="N46" s="138">
        <v>1</v>
      </c>
      <c r="O46" s="138">
        <v>0</v>
      </c>
      <c r="P46" s="138">
        <v>0</v>
      </c>
      <c r="Q46" s="190">
        <f t="shared" si="3"/>
        <v>95.65217391304348</v>
      </c>
      <c r="R46" s="190">
        <f t="shared" si="4"/>
        <v>92.7536231884058</v>
      </c>
      <c r="S46" s="190">
        <f t="shared" si="5"/>
        <v>2.898550724637681</v>
      </c>
      <c r="T46" s="190">
        <f t="shared" si="6"/>
        <v>2.898550724637681</v>
      </c>
      <c r="U46" s="190">
        <f t="shared" si="7"/>
        <v>1.4492753623188406</v>
      </c>
      <c r="V46" s="190">
        <f t="shared" si="8"/>
        <v>0</v>
      </c>
      <c r="W46" s="191">
        <f t="shared" si="9"/>
        <v>0</v>
      </c>
      <c r="X46" s="2017"/>
      <c r="Y46" s="236" t="s">
        <v>30</v>
      </c>
      <c r="Z46" s="136">
        <v>1</v>
      </c>
      <c r="AA46" s="178">
        <f t="shared" si="10"/>
        <v>1.4492753623188406</v>
      </c>
      <c r="AB46" s="136">
        <v>6</v>
      </c>
      <c r="AC46" s="178">
        <f t="shared" si="11"/>
        <v>8.695652173913043</v>
      </c>
      <c r="AD46" s="136">
        <v>0</v>
      </c>
      <c r="AE46" s="172">
        <f t="shared" si="12"/>
        <v>0</v>
      </c>
      <c r="AF46" s="144"/>
      <c r="AG46" s="136"/>
      <c r="AH46" s="136"/>
      <c r="AI46" s="136"/>
      <c r="AJ46" s="136"/>
      <c r="AK46" s="160"/>
      <c r="AL46" s="160"/>
      <c r="AM46" s="160"/>
      <c r="AN46" s="161"/>
      <c r="AO46" s="150">
        <v>65</v>
      </c>
    </row>
    <row r="47" spans="1:44" s="20" customFormat="1" ht="15" thickBot="1">
      <c r="A47" s="218" t="s">
        <v>257</v>
      </c>
      <c r="B47" s="226" t="s">
        <v>257</v>
      </c>
      <c r="C47" s="227">
        <v>21627</v>
      </c>
      <c r="D47" s="227">
        <v>20559</v>
      </c>
      <c r="E47" s="228">
        <f>+D47/C47*100</f>
        <v>95.06172839506173</v>
      </c>
      <c r="F47" s="229">
        <f t="shared" si="14"/>
        <v>400</v>
      </c>
      <c r="G47" s="230">
        <f>F47/D47*100</f>
        <v>1.9456199231480131</v>
      </c>
      <c r="H47" s="231">
        <v>1065</v>
      </c>
      <c r="I47" s="232">
        <f>H47/D47</f>
        <v>0.05180213045381585</v>
      </c>
      <c r="J47" s="229">
        <f>K47+L47</f>
        <v>20159</v>
      </c>
      <c r="K47" s="231">
        <v>18054</v>
      </c>
      <c r="L47" s="231">
        <v>2105</v>
      </c>
      <c r="M47" s="231">
        <v>355</v>
      </c>
      <c r="N47" s="231">
        <v>31</v>
      </c>
      <c r="O47" s="231">
        <v>12</v>
      </c>
      <c r="P47" s="231">
        <v>2</v>
      </c>
      <c r="Q47" s="233">
        <f>J47/D47*100</f>
        <v>98.05438007685198</v>
      </c>
      <c r="R47" s="233">
        <f>K47/D47*100</f>
        <v>87.81555523128557</v>
      </c>
      <c r="S47" s="233">
        <f>L47/D47*100</f>
        <v>10.23882484556642</v>
      </c>
      <c r="T47" s="233">
        <f>M47/D47*100</f>
        <v>1.7267376817938618</v>
      </c>
      <c r="U47" s="233">
        <f>N47/D47*100</f>
        <v>0.15078554404397101</v>
      </c>
      <c r="V47" s="233">
        <f>O47/D47*100</f>
        <v>0.05836859769444039</v>
      </c>
      <c r="W47" s="234">
        <f>P47/D47*100</f>
        <v>0.009728099615740065</v>
      </c>
      <c r="X47" s="237" t="s">
        <v>263</v>
      </c>
      <c r="Y47" s="46" t="s">
        <v>257</v>
      </c>
      <c r="Z47" s="47">
        <v>1270</v>
      </c>
      <c r="AA47" s="48">
        <f t="shared" si="10"/>
        <v>6.177343255994941</v>
      </c>
      <c r="AB47" s="49">
        <v>1307</v>
      </c>
      <c r="AC47" s="48">
        <f t="shared" si="11"/>
        <v>6.3573130988861335</v>
      </c>
      <c r="AD47" s="49">
        <v>922</v>
      </c>
      <c r="AE47" s="50">
        <f t="shared" si="12"/>
        <v>4.48465392285617</v>
      </c>
      <c r="AF47" s="51"/>
      <c r="AG47" s="52"/>
      <c r="AH47" s="52"/>
      <c r="AI47" s="52"/>
      <c r="AJ47" s="53"/>
      <c r="AK47" s="54"/>
      <c r="AL47" s="54"/>
      <c r="AM47" s="54"/>
      <c r="AN47" s="55"/>
      <c r="AO47" s="56">
        <v>19117</v>
      </c>
      <c r="AQ47" s="18"/>
      <c r="AR47" s="18"/>
    </row>
    <row r="48" spans="1:44" s="20" customFormat="1" ht="15" thickBot="1">
      <c r="A48" s="218" t="s">
        <v>258</v>
      </c>
      <c r="B48" s="226" t="s">
        <v>258</v>
      </c>
      <c r="C48" s="227">
        <v>6991</v>
      </c>
      <c r="D48" s="227">
        <v>6797</v>
      </c>
      <c r="E48" s="228">
        <f>+D48/C48*100</f>
        <v>97.22500357602631</v>
      </c>
      <c r="F48" s="229">
        <f t="shared" si="14"/>
        <v>82</v>
      </c>
      <c r="G48" s="230">
        <f>F48/D48*100</f>
        <v>1.206414594674121</v>
      </c>
      <c r="H48" s="231">
        <v>266</v>
      </c>
      <c r="I48" s="232">
        <f>H48/D48</f>
        <v>0.03913491246138002</v>
      </c>
      <c r="J48" s="229">
        <f>K48+L48</f>
        <v>6715</v>
      </c>
      <c r="K48" s="231">
        <v>6374</v>
      </c>
      <c r="L48" s="231">
        <v>341</v>
      </c>
      <c r="M48" s="231">
        <v>68</v>
      </c>
      <c r="N48" s="231">
        <v>8</v>
      </c>
      <c r="O48" s="231">
        <v>6</v>
      </c>
      <c r="P48" s="231">
        <v>0</v>
      </c>
      <c r="Q48" s="233">
        <f>J48/D48*100</f>
        <v>98.79358540532589</v>
      </c>
      <c r="R48" s="233">
        <f>K48/D48*100</f>
        <v>93.77666617625422</v>
      </c>
      <c r="S48" s="233">
        <f>L48/D48*100</f>
        <v>5.016919229071649</v>
      </c>
      <c r="T48" s="233">
        <f>M48/D48*100</f>
        <v>1.0004413711931734</v>
      </c>
      <c r="U48" s="233">
        <f>N48/D48*100</f>
        <v>0.1176989848462557</v>
      </c>
      <c r="V48" s="233">
        <f>O48/D48*100</f>
        <v>0.08827423863469178</v>
      </c>
      <c r="W48" s="234">
        <f>P48/D48*100</f>
        <v>0</v>
      </c>
      <c r="X48" s="45" t="s">
        <v>258</v>
      </c>
      <c r="Y48" s="58" t="s">
        <v>258</v>
      </c>
      <c r="Z48" s="59">
        <v>37</v>
      </c>
      <c r="AA48" s="60">
        <f t="shared" si="10"/>
        <v>0.5443578049139326</v>
      </c>
      <c r="AB48" s="61">
        <v>460</v>
      </c>
      <c r="AC48" s="60">
        <f t="shared" si="11"/>
        <v>6.767691628659703</v>
      </c>
      <c r="AD48" s="61">
        <v>3</v>
      </c>
      <c r="AE48" s="62">
        <f t="shared" si="12"/>
        <v>0.04413711931734589</v>
      </c>
      <c r="AF48" s="63">
        <v>2025</v>
      </c>
      <c r="AG48" s="59">
        <v>3861</v>
      </c>
      <c r="AH48" s="59">
        <v>823</v>
      </c>
      <c r="AI48" s="59">
        <v>88</v>
      </c>
      <c r="AJ48" s="57">
        <f t="shared" si="21"/>
        <v>6797</v>
      </c>
      <c r="AK48" s="64">
        <f>AF48/(AF48+AG48+AH48+AI48)*100</f>
        <v>29.792555539208475</v>
      </c>
      <c r="AL48" s="64">
        <f>AG48/(AF48+AG48+AH48+AI48)*100</f>
        <v>56.804472561424156</v>
      </c>
      <c r="AM48" s="64">
        <f>AH48/(AF48+AG48+AH48+AI48)*100</f>
        <v>12.108283066058554</v>
      </c>
      <c r="AN48" s="64">
        <f>AI48/(AF48+AG48+AH48+AI48)*100</f>
        <v>1.2946888333088127</v>
      </c>
      <c r="AO48" s="65"/>
      <c r="AQ48" s="18"/>
      <c r="AR48" s="18"/>
    </row>
    <row r="49" spans="1:41" s="109" customFormat="1" ht="15" thickBot="1">
      <c r="A49" s="1976" t="s">
        <v>59</v>
      </c>
      <c r="B49" s="1977"/>
      <c r="C49" s="219">
        <f>SUM(C6:C48)</f>
        <v>71135</v>
      </c>
      <c r="D49" s="219">
        <f>SUM(D6:D48)</f>
        <v>68122</v>
      </c>
      <c r="E49" s="220">
        <f t="shared" si="0"/>
        <v>95.76439164968018</v>
      </c>
      <c r="F49" s="221">
        <f t="shared" si="14"/>
        <v>1102</v>
      </c>
      <c r="G49" s="222">
        <f t="shared" si="1"/>
        <v>1.617685916444027</v>
      </c>
      <c r="H49" s="219">
        <f>SUM(H6:H48)</f>
        <v>3076</v>
      </c>
      <c r="I49" s="223">
        <f t="shared" si="2"/>
        <v>0.045154282023428555</v>
      </c>
      <c r="J49" s="221">
        <f>K49+L49</f>
        <v>67020</v>
      </c>
      <c r="K49" s="219">
        <f aca="true" t="shared" si="22" ref="K49:P49">SUM(K6:K48)</f>
        <v>47988</v>
      </c>
      <c r="L49" s="219">
        <f t="shared" si="22"/>
        <v>19032</v>
      </c>
      <c r="M49" s="219">
        <f t="shared" si="22"/>
        <v>951</v>
      </c>
      <c r="N49" s="219">
        <f t="shared" si="22"/>
        <v>98</v>
      </c>
      <c r="O49" s="219">
        <f t="shared" si="22"/>
        <v>43</v>
      </c>
      <c r="P49" s="219">
        <f t="shared" si="22"/>
        <v>10</v>
      </c>
      <c r="Q49" s="224">
        <f t="shared" si="3"/>
        <v>98.38231408355598</v>
      </c>
      <c r="R49" s="224">
        <f t="shared" si="4"/>
        <v>70.44420304747365</v>
      </c>
      <c r="S49" s="224">
        <f t="shared" si="5"/>
        <v>27.938111036082326</v>
      </c>
      <c r="T49" s="224">
        <f t="shared" si="6"/>
        <v>1.39602477907284</v>
      </c>
      <c r="U49" s="224">
        <f t="shared" si="7"/>
        <v>0.1438595461084525</v>
      </c>
      <c r="V49" s="224">
        <f t="shared" si="8"/>
        <v>0.06312204574146385</v>
      </c>
      <c r="W49" s="225">
        <f t="shared" si="9"/>
        <v>0.01467954552127066</v>
      </c>
      <c r="X49" s="1976" t="s">
        <v>59</v>
      </c>
      <c r="Y49" s="1977"/>
      <c r="Z49" s="152">
        <f>SUM(Z6:Z48)</f>
        <v>5765</v>
      </c>
      <c r="AA49" s="181">
        <f t="shared" si="10"/>
        <v>8.462757993012536</v>
      </c>
      <c r="AB49" s="152">
        <f>SUM(AB6:AB48)</f>
        <v>5077</v>
      </c>
      <c r="AC49" s="181">
        <f t="shared" si="11"/>
        <v>7.4528052611491145</v>
      </c>
      <c r="AD49" s="152">
        <f>SUM(AD6:AD48)</f>
        <v>2765</v>
      </c>
      <c r="AE49" s="175">
        <f t="shared" si="12"/>
        <v>4.0588943366313375</v>
      </c>
      <c r="AF49" s="153">
        <f>SUM(AF6:AF48)</f>
        <v>6556</v>
      </c>
      <c r="AG49" s="154">
        <f>SUM(AG6:AG48)</f>
        <v>24366</v>
      </c>
      <c r="AH49" s="154">
        <f>SUM(AH6:AH48)</f>
        <v>10884</v>
      </c>
      <c r="AI49" s="154">
        <f>SUM(AI6:AI48)</f>
        <v>641</v>
      </c>
      <c r="AJ49" s="152">
        <f>SUM(AJ6:AJ48)</f>
        <v>42447</v>
      </c>
      <c r="AK49" s="168">
        <f>AF49/(AF49+AG49+AH49+AI49)*100</f>
        <v>15.44514335524301</v>
      </c>
      <c r="AL49" s="168">
        <f>AG49/(AF49+AG49+AH49+AI49)*100</f>
        <v>57.40335006007492</v>
      </c>
      <c r="AM49" s="168">
        <f>AH49/(AF49+AG49+AH49+AI49)*100</f>
        <v>25.64138808396353</v>
      </c>
      <c r="AN49" s="169">
        <f>AI49/(AF49+AG49+AH49+AI49)*100</f>
        <v>1.5101185007185431</v>
      </c>
      <c r="AO49" s="155">
        <f>SUM(AO6:AO48)</f>
        <v>22506</v>
      </c>
    </row>
    <row r="50" spans="2:40" s="120" customFormat="1" ht="14.25">
      <c r="B50" s="121"/>
      <c r="C50" s="122"/>
      <c r="D50" s="123"/>
      <c r="E50" s="123"/>
      <c r="F50" s="123"/>
      <c r="G50" s="124"/>
      <c r="H50" s="123"/>
      <c r="I50" s="124"/>
      <c r="J50" s="123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AA50" s="125"/>
      <c r="AC50" s="125"/>
      <c r="AN50" s="126"/>
    </row>
    <row r="51" spans="1:29" s="120" customFormat="1" ht="14.25">
      <c r="A51" s="68"/>
      <c r="B51" s="127"/>
      <c r="J51" s="122"/>
      <c r="K51" s="128" t="s">
        <v>63</v>
      </c>
      <c r="L51" s="122"/>
      <c r="M51" s="122"/>
      <c r="N51" s="122"/>
      <c r="O51" s="122"/>
      <c r="P51" s="122"/>
      <c r="Q51" s="129"/>
      <c r="W51" s="122"/>
      <c r="X51" s="68"/>
      <c r="AA51" s="125"/>
      <c r="AC51" s="125"/>
    </row>
    <row r="52" spans="1:29" s="120" customFormat="1" ht="14.25">
      <c r="A52" s="68"/>
      <c r="B52" s="127"/>
      <c r="K52" s="128" t="s">
        <v>64</v>
      </c>
      <c r="W52" s="122"/>
      <c r="X52" s="68"/>
      <c r="AA52" s="125"/>
      <c r="AC52" s="125"/>
    </row>
    <row r="53" spans="1:29" s="120" customFormat="1" ht="14.25">
      <c r="A53" s="68"/>
      <c r="B53" s="127"/>
      <c r="K53" s="128" t="s">
        <v>65</v>
      </c>
      <c r="W53" s="122"/>
      <c r="X53" s="68"/>
      <c r="AA53" s="125"/>
      <c r="AC53" s="125"/>
    </row>
    <row r="54" spans="1:29" s="120" customFormat="1" ht="14.25">
      <c r="A54" s="68"/>
      <c r="B54" s="127"/>
      <c r="K54" s="128" t="s">
        <v>66</v>
      </c>
      <c r="W54" s="122"/>
      <c r="X54" s="68"/>
      <c r="AA54" s="125"/>
      <c r="AC54" s="125"/>
    </row>
    <row r="55" spans="1:40" s="120" customFormat="1" ht="14.25">
      <c r="A55" s="68"/>
      <c r="B55" s="130"/>
      <c r="K55" s="131" t="s">
        <v>57</v>
      </c>
      <c r="W55" s="122"/>
      <c r="X55" s="68"/>
      <c r="Y55" s="132"/>
      <c r="Z55" s="132"/>
      <c r="AA55" s="133"/>
      <c r="AB55" s="132"/>
      <c r="AC55" s="133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11" ht="14.25">
      <c r="A56" s="68"/>
      <c r="K56" s="131" t="s">
        <v>58</v>
      </c>
    </row>
  </sheetData>
  <sheetProtection/>
  <mergeCells count="33">
    <mergeCell ref="X35:X46"/>
    <mergeCell ref="X16:X22"/>
    <mergeCell ref="X23:X25"/>
    <mergeCell ref="X6:X11"/>
    <mergeCell ref="J4:L4"/>
    <mergeCell ref="M4:P4"/>
    <mergeCell ref="AF4:AJ4"/>
    <mergeCell ref="AK4:AN4"/>
    <mergeCell ref="AM1:AO1"/>
    <mergeCell ref="V2:W2"/>
    <mergeCell ref="AN2:AO2"/>
    <mergeCell ref="AO3:AO4"/>
    <mergeCell ref="AB3:AB4"/>
    <mergeCell ref="AD3:AD4"/>
    <mergeCell ref="A3:A5"/>
    <mergeCell ref="J3:P3"/>
    <mergeCell ref="Q3:W3"/>
    <mergeCell ref="X3:X5"/>
    <mergeCell ref="Z3:Z4"/>
    <mergeCell ref="U1:W1"/>
    <mergeCell ref="Q4:S4"/>
    <mergeCell ref="T4:W4"/>
    <mergeCell ref="I3:I4"/>
    <mergeCell ref="A6:A11"/>
    <mergeCell ref="A16:A22"/>
    <mergeCell ref="A23:A25"/>
    <mergeCell ref="A49:B49"/>
    <mergeCell ref="X49:Y49"/>
    <mergeCell ref="A12:A15"/>
    <mergeCell ref="A26:A34"/>
    <mergeCell ref="X12:X15"/>
    <mergeCell ref="X26:X34"/>
    <mergeCell ref="A35:A46"/>
  </mergeCells>
  <printOptions horizontalCentered="1"/>
  <pageMargins left="0.15748031496062992" right="0.15748031496062992" top="0.7480314960629921" bottom="0.31496062992125984" header="0.31496062992125984" footer="0.31496062992125984"/>
  <pageSetup fitToWidth="0" fitToHeight="1" horizontalDpi="600" verticalDpi="600" orientation="landscape" paperSize="8" r:id="rId1"/>
  <colBreaks count="1" manualBreakCount="1">
    <brk id="23" max="55" man="1"/>
  </colBreaks>
  <ignoredErrors>
    <ignoredError sqref="I9 Q6:W9 AA6:AA9 AC6:AC9 AE6:AE9 I11 Q11:W13 AA11:AA13 AC11:AC13 AE11:AE13 I15 Q15:W15 AA15 AC15 AE15 I24:I44 I49:J49 Q49:W49 I6 I7 I8 I13 I12 I17:I22 Q17:W22 AA17:AA22 AC17:AC22 AE17:AE22 I45 AE24:AE45 AC24:AC45 AA24:AA45 Q24:W45 AA46:AC46" unlockedFormula="1"/>
    <ignoredError sqref="AA49 AC49 AE49 F15" formula="1" unlockedFormula="1"/>
    <ignoredError sqref="F6:F10 J6:J46 F16:F48 F11:F14" formulaRange="1"/>
    <ignoredError sqref="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9"/>
  <sheetViews>
    <sheetView view="pageBreakPreview" zoomScale="70" zoomScaleNormal="60" zoomScaleSheetLayoutView="70" zoomScalePageLayoutView="40" workbookViewId="0" topLeftCell="A1">
      <selection activeCell="A1" sqref="A1"/>
    </sheetView>
  </sheetViews>
  <sheetFormatPr defaultColWidth="12.00390625" defaultRowHeight="13.5"/>
  <cols>
    <col min="1" max="1" width="7.50390625" style="72" customWidth="1"/>
    <col min="2" max="2" width="10.25390625" style="252" customWidth="1"/>
    <col min="3" max="3" width="7.125" style="252" customWidth="1"/>
    <col min="4" max="4" width="22.25390625" style="1614" customWidth="1"/>
    <col min="5" max="5" width="9.50390625" style="72" customWidth="1"/>
    <col min="6" max="6" width="9.25390625" style="72" bestFit="1" customWidth="1"/>
    <col min="7" max="7" width="7.875" style="72" bestFit="1" customWidth="1"/>
    <col min="8" max="8" width="10.625" style="325" bestFit="1" customWidth="1"/>
    <col min="9" max="9" width="6.875" style="325" bestFit="1" customWidth="1"/>
    <col min="10" max="10" width="10.625" style="325" bestFit="1" customWidth="1"/>
    <col min="11" max="11" width="6.875" style="325" bestFit="1" customWidth="1"/>
    <col min="12" max="12" width="8.875" style="325" customWidth="1"/>
    <col min="13" max="13" width="7.25390625" style="325" bestFit="1" customWidth="1"/>
    <col min="14" max="14" width="7.25390625" style="325" customWidth="1"/>
    <col min="15" max="15" width="7.75390625" style="325" customWidth="1"/>
    <col min="16" max="20" width="6.375" style="325" customWidth="1"/>
    <col min="21" max="21" width="5.25390625" style="325" customWidth="1"/>
    <col min="22" max="29" width="6.125" style="325" customWidth="1"/>
    <col min="30" max="30" width="5.00390625" style="325" customWidth="1"/>
    <col min="31" max="31" width="7.625" style="325" customWidth="1"/>
    <col min="32" max="32" width="10.125" style="325" customWidth="1"/>
    <col min="33" max="33" width="11.375" style="325" customWidth="1"/>
    <col min="34" max="34" width="14.375" style="325" bestFit="1" customWidth="1"/>
    <col min="35" max="35" width="12.50390625" style="325" bestFit="1" customWidth="1"/>
    <col min="36" max="36" width="11.75390625" style="325" bestFit="1" customWidth="1"/>
    <col min="37" max="37" width="12.25390625" style="325" bestFit="1" customWidth="1"/>
    <col min="38" max="38" width="14.375" style="325" bestFit="1" customWidth="1"/>
    <col min="39" max="39" width="12.625" style="325" bestFit="1" customWidth="1"/>
    <col min="40" max="43" width="8.75390625" style="325" customWidth="1"/>
    <col min="44" max="44" width="8.50390625" style="325" customWidth="1"/>
    <col min="45" max="48" width="10.875" style="325" customWidth="1"/>
    <col min="49" max="49" width="14.375" style="325" bestFit="1" customWidth="1"/>
    <col min="50" max="73" width="12.00390625" style="325" customWidth="1"/>
    <col min="74" max="16384" width="12.00390625" style="72" customWidth="1"/>
  </cols>
  <sheetData>
    <row r="1" spans="2:50" s="72" customFormat="1" ht="22.5" customHeight="1">
      <c r="B1" s="252"/>
      <c r="C1" s="252"/>
      <c r="D1" s="1610"/>
      <c r="E1" s="325"/>
      <c r="F1" s="325"/>
      <c r="G1" s="325"/>
      <c r="K1" s="325"/>
      <c r="M1" s="67"/>
      <c r="N1" s="67"/>
      <c r="O1" s="67"/>
      <c r="P1" s="67"/>
      <c r="Q1" s="67"/>
      <c r="R1" s="67"/>
      <c r="U1" s="325"/>
      <c r="V1" s="67"/>
      <c r="W1" s="67"/>
      <c r="X1" s="67"/>
      <c r="Y1" s="67"/>
      <c r="Z1" s="67"/>
      <c r="AA1" s="67"/>
      <c r="AB1" s="1996"/>
      <c r="AC1" s="1997"/>
      <c r="AD1" s="1997"/>
      <c r="AF1" s="252"/>
      <c r="AG1" s="252"/>
      <c r="AV1" s="1996"/>
      <c r="AW1" s="1997"/>
      <c r="AX1" s="1997"/>
    </row>
    <row r="2" spans="1:49" s="72" customFormat="1" ht="24">
      <c r="A2" s="2059" t="s">
        <v>70</v>
      </c>
      <c r="B2" s="2059"/>
      <c r="C2" s="2059"/>
      <c r="D2" s="2059"/>
      <c r="E2" s="2059"/>
      <c r="F2" s="2059"/>
      <c r="G2" s="2059"/>
      <c r="H2" s="2059"/>
      <c r="I2" s="2059"/>
      <c r="J2" s="2059"/>
      <c r="K2" s="2059"/>
      <c r="L2" s="2059"/>
      <c r="M2" s="2059"/>
      <c r="N2" s="2059"/>
      <c r="O2" s="2059"/>
      <c r="P2" s="2059"/>
      <c r="Q2" s="2059"/>
      <c r="R2" s="2059"/>
      <c r="S2" s="2059"/>
      <c r="T2" s="2059"/>
      <c r="U2" s="2059"/>
      <c r="AB2" s="67"/>
      <c r="AC2" s="67"/>
      <c r="AD2" s="67"/>
      <c r="AE2" s="2059" t="s">
        <v>70</v>
      </c>
      <c r="AF2" s="2059"/>
      <c r="AG2" s="2059"/>
      <c r="AH2" s="2059"/>
      <c r="AI2" s="2059"/>
      <c r="AJ2" s="2059"/>
      <c r="AK2" s="2059"/>
      <c r="AL2" s="2059"/>
      <c r="AM2" s="2059"/>
      <c r="AN2" s="2059"/>
      <c r="AO2" s="2059"/>
      <c r="AP2" s="2059"/>
      <c r="AQ2" s="325"/>
      <c r="AR2" s="325"/>
      <c r="AS2" s="325"/>
      <c r="AT2" s="325"/>
      <c r="AU2" s="327"/>
      <c r="AV2" s="2060"/>
      <c r="AW2" s="2060"/>
    </row>
    <row r="3" spans="2:50" s="72" customFormat="1" ht="18" customHeight="1" thickBot="1">
      <c r="B3" s="252"/>
      <c r="C3" s="252"/>
      <c r="D3" s="1610"/>
      <c r="E3" s="325"/>
      <c r="F3" s="325"/>
      <c r="G3" s="328"/>
      <c r="K3" s="325"/>
      <c r="L3" s="1948"/>
      <c r="U3" s="325"/>
      <c r="AD3" s="329" t="s">
        <v>274</v>
      </c>
      <c r="AF3" s="252"/>
      <c r="AG3" s="252"/>
      <c r="AN3" s="325"/>
      <c r="AO3" s="325"/>
      <c r="AP3" s="325"/>
      <c r="AQ3" s="325"/>
      <c r="AR3" s="325"/>
      <c r="AS3" s="325"/>
      <c r="AT3" s="325"/>
      <c r="AU3" s="325"/>
      <c r="AW3" s="330" t="s">
        <v>275</v>
      </c>
      <c r="AX3" s="325"/>
    </row>
    <row r="4" spans="1:50" s="72" customFormat="1" ht="14.25" customHeight="1">
      <c r="A4" s="1973" t="s">
        <v>56</v>
      </c>
      <c r="B4" s="709"/>
      <c r="C4" s="2056" t="s">
        <v>355</v>
      </c>
      <c r="D4" s="1611"/>
      <c r="E4" s="321"/>
      <c r="F4" s="322"/>
      <c r="G4" s="323"/>
      <c r="H4" s="324"/>
      <c r="I4" s="324"/>
      <c r="J4" s="324"/>
      <c r="K4" s="323"/>
      <c r="L4" s="2061" t="s">
        <v>268</v>
      </c>
      <c r="M4" s="2026" t="s">
        <v>157</v>
      </c>
      <c r="N4" s="2027"/>
      <c r="O4" s="2027"/>
      <c r="P4" s="2027"/>
      <c r="Q4" s="2027"/>
      <c r="R4" s="2027"/>
      <c r="S4" s="2027"/>
      <c r="T4" s="2027"/>
      <c r="U4" s="2027"/>
      <c r="V4" s="2028" t="s">
        <v>156</v>
      </c>
      <c r="W4" s="2029"/>
      <c r="X4" s="2029"/>
      <c r="Y4" s="2029"/>
      <c r="Z4" s="2029"/>
      <c r="AA4" s="2029"/>
      <c r="AB4" s="2029"/>
      <c r="AC4" s="2029"/>
      <c r="AD4" s="2030"/>
      <c r="AE4" s="1973" t="s">
        <v>56</v>
      </c>
      <c r="AF4" s="708"/>
      <c r="AG4" s="2056" t="s">
        <v>270</v>
      </c>
      <c r="AH4" s="2031" t="s">
        <v>272</v>
      </c>
      <c r="AI4" s="1907"/>
      <c r="AJ4" s="2033" t="s">
        <v>273</v>
      </c>
      <c r="AK4" s="1908"/>
      <c r="AL4" s="2035" t="s">
        <v>264</v>
      </c>
      <c r="AM4" s="1909"/>
      <c r="AN4" s="1910"/>
      <c r="AO4" s="1902"/>
      <c r="AP4" s="1902"/>
      <c r="AQ4" s="1902"/>
      <c r="AR4" s="1901"/>
      <c r="AS4" s="1911"/>
      <c r="AT4" s="1911"/>
      <c r="AU4" s="1911"/>
      <c r="AV4" s="1912"/>
      <c r="AW4" s="2036" t="s">
        <v>73</v>
      </c>
      <c r="AX4" s="325"/>
    </row>
    <row r="5" spans="1:50" s="72" customFormat="1" ht="28.5" customHeight="1">
      <c r="A5" s="2024"/>
      <c r="B5" s="715" t="s">
        <v>39</v>
      </c>
      <c r="C5" s="2057"/>
      <c r="D5" s="1903" t="s">
        <v>74</v>
      </c>
      <c r="E5" s="1904" t="s">
        <v>75</v>
      </c>
      <c r="F5" s="1617" t="s">
        <v>354</v>
      </c>
      <c r="G5" s="1616" t="s">
        <v>353</v>
      </c>
      <c r="H5" s="1615" t="s">
        <v>155</v>
      </c>
      <c r="I5" s="1615" t="s">
        <v>42</v>
      </c>
      <c r="J5" s="1798" t="s">
        <v>76</v>
      </c>
      <c r="K5" s="1799" t="s">
        <v>262</v>
      </c>
      <c r="L5" s="2061"/>
      <c r="M5" s="2039" t="s">
        <v>154</v>
      </c>
      <c r="N5" s="2040"/>
      <c r="O5" s="2040"/>
      <c r="P5" s="2041" t="s">
        <v>153</v>
      </c>
      <c r="Q5" s="2040"/>
      <c r="R5" s="2040"/>
      <c r="S5" s="2040"/>
      <c r="T5" s="2040"/>
      <c r="U5" s="2040"/>
      <c r="V5" s="2042" t="s">
        <v>154</v>
      </c>
      <c r="W5" s="2043"/>
      <c r="X5" s="2044"/>
      <c r="Y5" s="2045" t="s">
        <v>153</v>
      </c>
      <c r="Z5" s="2046"/>
      <c r="AA5" s="2046"/>
      <c r="AB5" s="2046"/>
      <c r="AC5" s="2046"/>
      <c r="AD5" s="2047"/>
      <c r="AE5" s="2024"/>
      <c r="AF5" s="1938" t="s">
        <v>39</v>
      </c>
      <c r="AG5" s="2057"/>
      <c r="AH5" s="2032"/>
      <c r="AI5" s="1913" t="s">
        <v>60</v>
      </c>
      <c r="AJ5" s="2034"/>
      <c r="AK5" s="1913" t="s">
        <v>60</v>
      </c>
      <c r="AL5" s="2034"/>
      <c r="AM5" s="1913" t="s">
        <v>60</v>
      </c>
      <c r="AN5" s="2048" t="s">
        <v>38</v>
      </c>
      <c r="AO5" s="2049"/>
      <c r="AP5" s="2049"/>
      <c r="AQ5" s="2049"/>
      <c r="AR5" s="2050"/>
      <c r="AS5" s="2051" t="s">
        <v>61</v>
      </c>
      <c r="AT5" s="2052"/>
      <c r="AU5" s="2052"/>
      <c r="AV5" s="2053"/>
      <c r="AW5" s="2037"/>
      <c r="AX5" s="325"/>
    </row>
    <row r="6" spans="1:50" s="72" customFormat="1" ht="18.75" customHeight="1" thickBot="1">
      <c r="A6" s="2025"/>
      <c r="B6" s="1835"/>
      <c r="C6" s="2058"/>
      <c r="D6" s="1612"/>
      <c r="E6" s="478"/>
      <c r="F6" s="1618" t="s">
        <v>152</v>
      </c>
      <c r="G6" s="1619" t="s">
        <v>151</v>
      </c>
      <c r="H6" s="1620" t="s">
        <v>150</v>
      </c>
      <c r="I6" s="1620" t="s">
        <v>149</v>
      </c>
      <c r="J6" s="1620" t="s">
        <v>148</v>
      </c>
      <c r="K6" s="1619" t="s">
        <v>147</v>
      </c>
      <c r="L6" s="1621" t="s">
        <v>146</v>
      </c>
      <c r="M6" s="1774" t="s">
        <v>145</v>
      </c>
      <c r="N6" s="1775" t="s">
        <v>44</v>
      </c>
      <c r="O6" s="1776" t="s">
        <v>45</v>
      </c>
      <c r="P6" s="1777" t="s">
        <v>34</v>
      </c>
      <c r="Q6" s="754" t="s">
        <v>35</v>
      </c>
      <c r="R6" s="1778" t="s">
        <v>144</v>
      </c>
      <c r="S6" s="1779" t="s">
        <v>77</v>
      </c>
      <c r="T6" s="1779" t="s">
        <v>78</v>
      </c>
      <c r="U6" s="1780" t="s">
        <v>79</v>
      </c>
      <c r="V6" s="1623" t="s">
        <v>145</v>
      </c>
      <c r="W6" s="1624" t="s">
        <v>44</v>
      </c>
      <c r="X6" s="1625" t="s">
        <v>45</v>
      </c>
      <c r="Y6" s="1626" t="s">
        <v>34</v>
      </c>
      <c r="Z6" s="1627" t="s">
        <v>35</v>
      </c>
      <c r="AA6" s="1622" t="s">
        <v>144</v>
      </c>
      <c r="AB6" s="1628" t="s">
        <v>77</v>
      </c>
      <c r="AC6" s="1628" t="s">
        <v>78</v>
      </c>
      <c r="AD6" s="1629" t="s">
        <v>79</v>
      </c>
      <c r="AE6" s="2025"/>
      <c r="AF6" s="1939"/>
      <c r="AG6" s="2058"/>
      <c r="AH6" s="1914" t="s">
        <v>143</v>
      </c>
      <c r="AI6" s="1915" t="s">
        <v>142</v>
      </c>
      <c r="AJ6" s="1914" t="s">
        <v>141</v>
      </c>
      <c r="AK6" s="1915" t="s">
        <v>140</v>
      </c>
      <c r="AL6" s="1914" t="s">
        <v>139</v>
      </c>
      <c r="AM6" s="1915" t="s">
        <v>138</v>
      </c>
      <c r="AN6" s="1916" t="s">
        <v>137</v>
      </c>
      <c r="AO6" s="1917" t="s">
        <v>136</v>
      </c>
      <c r="AP6" s="1918" t="s">
        <v>135</v>
      </c>
      <c r="AQ6" s="1918" t="s">
        <v>80</v>
      </c>
      <c r="AR6" s="1919" t="s">
        <v>37</v>
      </c>
      <c r="AS6" s="1920" t="s">
        <v>137</v>
      </c>
      <c r="AT6" s="1920" t="s">
        <v>136</v>
      </c>
      <c r="AU6" s="1921" t="s">
        <v>135</v>
      </c>
      <c r="AV6" s="1922" t="s">
        <v>80</v>
      </c>
      <c r="AW6" s="2038"/>
      <c r="AX6" s="325"/>
    </row>
    <row r="7" spans="1:50" s="251" customFormat="1" ht="15.75" customHeight="1">
      <c r="A7" s="1974" t="s">
        <v>51</v>
      </c>
      <c r="B7" s="1834" t="s">
        <v>0</v>
      </c>
      <c r="C7" s="1630" t="str">
        <f>IF(D7="","×","○")</f>
        <v>×</v>
      </c>
      <c r="D7" s="1631"/>
      <c r="E7" s="728"/>
      <c r="F7" s="729"/>
      <c r="G7" s="733"/>
      <c r="H7" s="1086"/>
      <c r="I7" s="1085"/>
      <c r="J7" s="1086"/>
      <c r="K7" s="744"/>
      <c r="L7" s="1087"/>
      <c r="M7" s="1088"/>
      <c r="N7" s="731"/>
      <c r="O7" s="731"/>
      <c r="P7" s="732"/>
      <c r="Q7" s="732"/>
      <c r="R7" s="1088"/>
      <c r="S7" s="733"/>
      <c r="T7" s="733"/>
      <c r="U7" s="733"/>
      <c r="V7" s="1139"/>
      <c r="W7" s="1140"/>
      <c r="X7" s="1140"/>
      <c r="Y7" s="1140"/>
      <c r="Z7" s="1140"/>
      <c r="AA7" s="1140"/>
      <c r="AB7" s="1141"/>
      <c r="AC7" s="1141"/>
      <c r="AD7" s="1297"/>
      <c r="AE7" s="1974" t="s">
        <v>51</v>
      </c>
      <c r="AF7" s="703" t="s">
        <v>0</v>
      </c>
      <c r="AG7" s="474" t="str">
        <f>IF(AH7="","×","○")</f>
        <v>×</v>
      </c>
      <c r="AH7" s="475"/>
      <c r="AI7" s="436"/>
      <c r="AJ7" s="345"/>
      <c r="AK7" s="427"/>
      <c r="AL7" s="476"/>
      <c r="AM7" s="477"/>
      <c r="AN7" s="332"/>
      <c r="AO7" s="283"/>
      <c r="AP7" s="283"/>
      <c r="AQ7" s="283"/>
      <c r="AR7" s="333"/>
      <c r="AS7" s="452"/>
      <c r="AT7" s="452"/>
      <c r="AU7" s="452"/>
      <c r="AV7" s="452"/>
      <c r="AW7" s="334"/>
      <c r="AX7" s="335"/>
    </row>
    <row r="8" spans="1:49" s="344" customFormat="1" ht="15.75" customHeight="1">
      <c r="A8" s="1974"/>
      <c r="B8" s="716" t="s">
        <v>81</v>
      </c>
      <c r="C8" s="1630" t="str">
        <f aca="true" t="shared" si="0" ref="C8:C48">IF(D8="","×","○")</f>
        <v>×</v>
      </c>
      <c r="D8" s="1632"/>
      <c r="E8" s="782"/>
      <c r="F8" s="783"/>
      <c r="G8" s="785"/>
      <c r="H8" s="1633"/>
      <c r="I8" s="1090"/>
      <c r="J8" s="1091"/>
      <c r="K8" s="745"/>
      <c r="L8" s="1092"/>
      <c r="M8" s="1093"/>
      <c r="N8" s="750"/>
      <c r="O8" s="750"/>
      <c r="P8" s="750"/>
      <c r="Q8" s="750"/>
      <c r="R8" s="1093"/>
      <c r="S8" s="833"/>
      <c r="T8" s="785"/>
      <c r="U8" s="785"/>
      <c r="V8" s="1140"/>
      <c r="W8" s="1142"/>
      <c r="X8" s="1142"/>
      <c r="Y8" s="1142"/>
      <c r="Z8" s="1142"/>
      <c r="AA8" s="1142"/>
      <c r="AB8" s="1143"/>
      <c r="AC8" s="1144"/>
      <c r="AD8" s="1298"/>
      <c r="AE8" s="1974"/>
      <c r="AF8" s="704" t="s">
        <v>25</v>
      </c>
      <c r="AG8" s="276" t="str">
        <f aca="true" t="shared" si="1" ref="AG8:AG48">IF(AH8="","×","○")</f>
        <v>×</v>
      </c>
      <c r="AH8" s="338"/>
      <c r="AI8" s="265"/>
      <c r="AJ8" s="336"/>
      <c r="AK8" s="274"/>
      <c r="AL8" s="339"/>
      <c r="AM8" s="268"/>
      <c r="AN8" s="340"/>
      <c r="AO8" s="341"/>
      <c r="AP8" s="341"/>
      <c r="AQ8" s="341"/>
      <c r="AR8" s="342"/>
      <c r="AS8" s="452"/>
      <c r="AT8" s="452"/>
      <c r="AU8" s="452"/>
      <c r="AV8" s="452"/>
      <c r="AW8" s="343"/>
    </row>
    <row r="9" spans="1:50" s="251" customFormat="1" ht="15.75" customHeight="1">
      <c r="A9" s="1974"/>
      <c r="B9" s="716" t="s">
        <v>15</v>
      </c>
      <c r="C9" s="1630" t="str">
        <f t="shared" si="0"/>
        <v>×</v>
      </c>
      <c r="D9" s="1634"/>
      <c r="E9" s="734"/>
      <c r="F9" s="735"/>
      <c r="G9" s="736"/>
      <c r="H9" s="1128"/>
      <c r="I9" s="1090"/>
      <c r="J9" s="1091"/>
      <c r="K9" s="745"/>
      <c r="L9" s="1092"/>
      <c r="M9" s="1093"/>
      <c r="N9" s="737"/>
      <c r="O9" s="737"/>
      <c r="P9" s="738"/>
      <c r="Q9" s="738"/>
      <c r="R9" s="1093"/>
      <c r="S9" s="733"/>
      <c r="T9" s="740"/>
      <c r="U9" s="740"/>
      <c r="V9" s="1142"/>
      <c r="W9" s="1142"/>
      <c r="X9" s="1142"/>
      <c r="Y9" s="1142"/>
      <c r="Z9" s="1142"/>
      <c r="AA9" s="1142"/>
      <c r="AB9" s="1141"/>
      <c r="AC9" s="1144"/>
      <c r="AD9" s="1297"/>
      <c r="AE9" s="1974"/>
      <c r="AF9" s="704" t="s">
        <v>15</v>
      </c>
      <c r="AG9" s="276" t="str">
        <f t="shared" si="1"/>
        <v>×</v>
      </c>
      <c r="AH9" s="346"/>
      <c r="AI9" s="265"/>
      <c r="AJ9" s="275"/>
      <c r="AK9" s="274"/>
      <c r="AL9" s="267"/>
      <c r="AM9" s="268"/>
      <c r="AN9" s="347"/>
      <c r="AO9" s="348"/>
      <c r="AP9" s="348"/>
      <c r="AQ9" s="348"/>
      <c r="AR9" s="342"/>
      <c r="AS9" s="452"/>
      <c r="AT9" s="452"/>
      <c r="AU9" s="452"/>
      <c r="AV9" s="452"/>
      <c r="AW9" s="334"/>
      <c r="AX9" s="335"/>
    </row>
    <row r="10" spans="1:50" s="251" customFormat="1" ht="15.75" customHeight="1">
      <c r="A10" s="1974"/>
      <c r="B10" s="896" t="s">
        <v>26</v>
      </c>
      <c r="C10" s="800" t="str">
        <f t="shared" si="0"/>
        <v>×</v>
      </c>
      <c r="D10" s="1635"/>
      <c r="E10" s="747"/>
      <c r="F10" s="748"/>
      <c r="G10" s="1636"/>
      <c r="H10" s="1112"/>
      <c r="I10" s="1090"/>
      <c r="J10" s="1095"/>
      <c r="K10" s="1637"/>
      <c r="L10" s="1096"/>
      <c r="M10" s="1093"/>
      <c r="N10" s="750"/>
      <c r="O10" s="750"/>
      <c r="P10" s="750"/>
      <c r="Q10" s="750"/>
      <c r="R10" s="1093"/>
      <c r="S10" s="751"/>
      <c r="T10" s="751"/>
      <c r="U10" s="751"/>
      <c r="V10" s="1142"/>
      <c r="W10" s="1142"/>
      <c r="X10" s="1142"/>
      <c r="Y10" s="1142"/>
      <c r="Z10" s="1142"/>
      <c r="AA10" s="1142"/>
      <c r="AB10" s="1145"/>
      <c r="AC10" s="1145"/>
      <c r="AD10" s="1299"/>
      <c r="AE10" s="1974"/>
      <c r="AF10" s="706" t="s">
        <v>26</v>
      </c>
      <c r="AG10" s="263" t="str">
        <f t="shared" si="1"/>
        <v>×</v>
      </c>
      <c r="AH10" s="351"/>
      <c r="AI10" s="434"/>
      <c r="AJ10" s="350"/>
      <c r="AK10" s="426"/>
      <c r="AL10" s="339"/>
      <c r="AM10" s="268"/>
      <c r="AN10" s="352"/>
      <c r="AO10" s="337"/>
      <c r="AP10" s="337"/>
      <c r="AQ10" s="337"/>
      <c r="AR10" s="342"/>
      <c r="AS10" s="453"/>
      <c r="AT10" s="453"/>
      <c r="AU10" s="453"/>
      <c r="AV10" s="453"/>
      <c r="AW10" s="343"/>
      <c r="AX10" s="335"/>
    </row>
    <row r="11" spans="1:50" s="251" customFormat="1" ht="15.75" customHeight="1">
      <c r="A11" s="1974"/>
      <c r="B11" s="722" t="s">
        <v>271</v>
      </c>
      <c r="C11" s="800" t="str">
        <f t="shared" si="0"/>
        <v>×</v>
      </c>
      <c r="D11" s="1638"/>
      <c r="E11" s="259"/>
      <c r="F11" s="1639"/>
      <c r="G11" s="1640"/>
      <c r="H11" s="1180"/>
      <c r="I11" s="1641"/>
      <c r="J11" s="1180"/>
      <c r="K11" s="1640"/>
      <c r="L11" s="1642"/>
      <c r="M11" s="1093"/>
      <c r="N11" s="737"/>
      <c r="O11" s="737"/>
      <c r="P11" s="738"/>
      <c r="Q11" s="738"/>
      <c r="R11" s="1093"/>
      <c r="S11" s="1643"/>
      <c r="T11" s="1643"/>
      <c r="U11" s="1640"/>
      <c r="V11" s="1142"/>
      <c r="W11" s="1142"/>
      <c r="X11" s="1142"/>
      <c r="Y11" s="1142"/>
      <c r="Z11" s="1142"/>
      <c r="AA11" s="1142"/>
      <c r="AB11" s="1160"/>
      <c r="AC11" s="1160"/>
      <c r="AD11" s="1307"/>
      <c r="AE11" s="1974"/>
      <c r="AF11" s="720" t="s">
        <v>271</v>
      </c>
      <c r="AG11" s="263" t="str">
        <f t="shared" si="1"/>
        <v>×</v>
      </c>
      <c r="AH11" s="264"/>
      <c r="AI11" s="265"/>
      <c r="AJ11" s="262"/>
      <c r="AK11" s="266"/>
      <c r="AL11" s="267"/>
      <c r="AM11" s="268"/>
      <c r="AN11" s="269"/>
      <c r="AO11" s="270"/>
      <c r="AP11" s="270"/>
      <c r="AQ11" s="270"/>
      <c r="AR11" s="271"/>
      <c r="AS11" s="272"/>
      <c r="AT11" s="272"/>
      <c r="AU11" s="272"/>
      <c r="AV11" s="272"/>
      <c r="AW11" s="273"/>
      <c r="AX11" s="250"/>
    </row>
    <row r="12" spans="1:50" s="251" customFormat="1" ht="15.75" customHeight="1" thickBot="1">
      <c r="A12" s="1975"/>
      <c r="B12" s="1835" t="s">
        <v>82</v>
      </c>
      <c r="C12" s="805" t="str">
        <f t="shared" si="0"/>
        <v>×</v>
      </c>
      <c r="D12" s="1644"/>
      <c r="E12" s="1645"/>
      <c r="F12" s="755"/>
      <c r="G12" s="759"/>
      <c r="H12" s="1099"/>
      <c r="I12" s="1646"/>
      <c r="J12" s="1099"/>
      <c r="K12" s="1647"/>
      <c r="L12" s="1100"/>
      <c r="M12" s="1101"/>
      <c r="N12" s="757"/>
      <c r="O12" s="757"/>
      <c r="P12" s="758"/>
      <c r="Q12" s="758"/>
      <c r="R12" s="1648"/>
      <c r="S12" s="759"/>
      <c r="T12" s="759"/>
      <c r="U12" s="759"/>
      <c r="V12" s="1146"/>
      <c r="W12" s="1146"/>
      <c r="X12" s="1146"/>
      <c r="Y12" s="1146"/>
      <c r="Z12" s="1146"/>
      <c r="AA12" s="1146"/>
      <c r="AB12" s="1147"/>
      <c r="AC12" s="1147"/>
      <c r="AD12" s="1300"/>
      <c r="AE12" s="1975"/>
      <c r="AF12" s="703" t="s">
        <v>2</v>
      </c>
      <c r="AG12" s="255" t="str">
        <f t="shared" si="1"/>
        <v>×</v>
      </c>
      <c r="AH12" s="353"/>
      <c r="AI12" s="435"/>
      <c r="AJ12" s="293"/>
      <c r="AK12" s="292"/>
      <c r="AL12" s="297"/>
      <c r="AM12" s="447"/>
      <c r="AN12" s="332"/>
      <c r="AO12" s="283"/>
      <c r="AP12" s="283"/>
      <c r="AQ12" s="283"/>
      <c r="AR12" s="354"/>
      <c r="AS12" s="284"/>
      <c r="AT12" s="284"/>
      <c r="AU12" s="284"/>
      <c r="AV12" s="284"/>
      <c r="AW12" s="355"/>
      <c r="AX12" s="335"/>
    </row>
    <row r="13" spans="1:50" s="251" customFormat="1" ht="15.75" customHeight="1">
      <c r="A13" s="1973" t="s">
        <v>52</v>
      </c>
      <c r="B13" s="715" t="s">
        <v>19</v>
      </c>
      <c r="C13" s="780" t="str">
        <f t="shared" si="0"/>
        <v>×</v>
      </c>
      <c r="D13" s="1649"/>
      <c r="E13" s="728"/>
      <c r="F13" s="729"/>
      <c r="G13" s="733"/>
      <c r="H13" s="1086"/>
      <c r="I13" s="1650"/>
      <c r="J13" s="1086"/>
      <c r="K13" s="744"/>
      <c r="L13" s="1087"/>
      <c r="M13" s="1088"/>
      <c r="N13" s="1651"/>
      <c r="O13" s="1651"/>
      <c r="P13" s="1652"/>
      <c r="Q13" s="1652"/>
      <c r="R13" s="1653"/>
      <c r="S13" s="733"/>
      <c r="T13" s="733"/>
      <c r="U13" s="733"/>
      <c r="V13" s="1654"/>
      <c r="W13" s="1654"/>
      <c r="X13" s="1654"/>
      <c r="Y13" s="1654"/>
      <c r="Z13" s="1654"/>
      <c r="AA13" s="1654"/>
      <c r="AB13" s="1141"/>
      <c r="AC13" s="1141"/>
      <c r="AD13" s="1297"/>
      <c r="AE13" s="1973" t="s">
        <v>52</v>
      </c>
      <c r="AF13" s="708" t="s">
        <v>19</v>
      </c>
      <c r="AG13" s="258" t="str">
        <f t="shared" si="1"/>
        <v>×</v>
      </c>
      <c r="AH13" s="331"/>
      <c r="AI13" s="436"/>
      <c r="AJ13" s="345"/>
      <c r="AK13" s="427"/>
      <c r="AL13" s="356"/>
      <c r="AM13" s="448"/>
      <c r="AN13" s="357"/>
      <c r="AO13" s="358"/>
      <c r="AP13" s="358"/>
      <c r="AQ13" s="358"/>
      <c r="AR13" s="342"/>
      <c r="AS13" s="454"/>
      <c r="AT13" s="454"/>
      <c r="AU13" s="454"/>
      <c r="AV13" s="454"/>
      <c r="AW13" s="359"/>
      <c r="AX13" s="335"/>
    </row>
    <row r="14" spans="1:50" s="251" customFormat="1" ht="15.75" customHeight="1">
      <c r="A14" s="1974"/>
      <c r="B14" s="716" t="s">
        <v>6</v>
      </c>
      <c r="C14" s="781" t="str">
        <f t="shared" si="0"/>
        <v>○</v>
      </c>
      <c r="D14" s="1634" t="s">
        <v>83</v>
      </c>
      <c r="E14" s="734" t="s">
        <v>84</v>
      </c>
      <c r="F14" s="735">
        <v>2706</v>
      </c>
      <c r="G14" s="740">
        <v>2352</v>
      </c>
      <c r="H14" s="1091">
        <f>G14/F14*100</f>
        <v>86.91796008869179</v>
      </c>
      <c r="I14" s="1090">
        <f>SUM(G14-M14)</f>
        <v>76</v>
      </c>
      <c r="J14" s="1091">
        <f>I14/G14*100</f>
        <v>3.231292517006803</v>
      </c>
      <c r="K14" s="745">
        <v>194</v>
      </c>
      <c r="L14" s="1092">
        <f>K14/G14</f>
        <v>0.0824829931972789</v>
      </c>
      <c r="M14" s="1093">
        <f>SUM(N14:O14)</f>
        <v>2276</v>
      </c>
      <c r="N14" s="737">
        <v>1591</v>
      </c>
      <c r="O14" s="737">
        <v>685</v>
      </c>
      <c r="P14" s="738">
        <v>63</v>
      </c>
      <c r="Q14" s="738">
        <v>11</v>
      </c>
      <c r="R14" s="1093">
        <f>SUM(S14:T14)</f>
        <v>2</v>
      </c>
      <c r="S14" s="740">
        <v>1</v>
      </c>
      <c r="T14" s="740">
        <v>1</v>
      </c>
      <c r="U14" s="740">
        <v>0</v>
      </c>
      <c r="V14" s="1142">
        <f>W14+X14</f>
        <v>96.7687074829932</v>
      </c>
      <c r="W14" s="1142">
        <f>N14/G14*100</f>
        <v>67.64455782312925</v>
      </c>
      <c r="X14" s="1142">
        <f>O14/G14*100</f>
        <v>29.124149659863946</v>
      </c>
      <c r="Y14" s="1142">
        <f>P14/G14*100</f>
        <v>2.6785714285714284</v>
      </c>
      <c r="Z14" s="1142">
        <f>Q14/G14*100</f>
        <v>0.467687074829932</v>
      </c>
      <c r="AA14" s="1142">
        <f>AB14+AC14</f>
        <v>0.08503401360544217</v>
      </c>
      <c r="AB14" s="1144">
        <f>S14/G14*100</f>
        <v>0.04251700680272109</v>
      </c>
      <c r="AC14" s="1144">
        <f>T14/G14*100</f>
        <v>0.04251700680272109</v>
      </c>
      <c r="AD14" s="1305">
        <f>U14/G14*100</f>
        <v>0</v>
      </c>
      <c r="AE14" s="1974"/>
      <c r="AF14" s="704" t="s">
        <v>6</v>
      </c>
      <c r="AG14" s="276" t="str">
        <f t="shared" si="1"/>
        <v>○</v>
      </c>
      <c r="AH14" s="346">
        <v>319</v>
      </c>
      <c r="AI14" s="265">
        <f>AH14/G14*100</f>
        <v>13.562925170068027</v>
      </c>
      <c r="AJ14" s="275">
        <v>264</v>
      </c>
      <c r="AK14" s="274">
        <f>AJ14/G14*100</f>
        <v>11.224489795918368</v>
      </c>
      <c r="AL14" s="267">
        <v>1</v>
      </c>
      <c r="AM14" s="268">
        <f>AL14/G14*100</f>
        <v>0.04251700680272109</v>
      </c>
      <c r="AN14" s="347">
        <v>23</v>
      </c>
      <c r="AO14" s="348">
        <v>1568</v>
      </c>
      <c r="AP14" s="348">
        <v>750</v>
      </c>
      <c r="AQ14" s="348">
        <v>11</v>
      </c>
      <c r="AR14" s="342">
        <f>SUM(AN14:AQ14)</f>
        <v>2352</v>
      </c>
      <c r="AS14" s="452">
        <f>+AN14/AR14*100</f>
        <v>0.9778911564625851</v>
      </c>
      <c r="AT14" s="452">
        <f>+AO14/AR14*100</f>
        <v>66.66666666666666</v>
      </c>
      <c r="AU14" s="452">
        <f>+AP14/AR14*100</f>
        <v>31.887755102040817</v>
      </c>
      <c r="AV14" s="452">
        <f>+AQ14/AR14*100</f>
        <v>0.467687074829932</v>
      </c>
      <c r="AW14" s="360">
        <v>2333</v>
      </c>
      <c r="AX14" s="250"/>
    </row>
    <row r="15" spans="1:50" s="251" customFormat="1" ht="15.75" customHeight="1">
      <c r="A15" s="1974"/>
      <c r="B15" s="716" t="s">
        <v>252</v>
      </c>
      <c r="C15" s="781" t="str">
        <f t="shared" si="0"/>
        <v>×</v>
      </c>
      <c r="D15" s="1655"/>
      <c r="E15" s="741"/>
      <c r="F15" s="742"/>
      <c r="G15" s="745"/>
      <c r="H15" s="1091"/>
      <c r="I15" s="1646"/>
      <c r="J15" s="1091"/>
      <c r="K15" s="745"/>
      <c r="L15" s="1092"/>
      <c r="M15" s="1656"/>
      <c r="N15" s="806"/>
      <c r="O15" s="806"/>
      <c r="P15" s="807"/>
      <c r="Q15" s="807"/>
      <c r="R15" s="1656"/>
      <c r="S15" s="740"/>
      <c r="T15" s="740"/>
      <c r="U15" s="745"/>
      <c r="V15" s="1155"/>
      <c r="W15" s="1155"/>
      <c r="X15" s="1155"/>
      <c r="Y15" s="1155"/>
      <c r="Z15" s="1155"/>
      <c r="AA15" s="1155"/>
      <c r="AB15" s="1144"/>
      <c r="AC15" s="1144"/>
      <c r="AD15" s="1305"/>
      <c r="AE15" s="1974"/>
      <c r="AF15" s="704" t="s">
        <v>252</v>
      </c>
      <c r="AG15" s="276" t="str">
        <f t="shared" si="1"/>
        <v>×</v>
      </c>
      <c r="AH15" s="277"/>
      <c r="AI15" s="278"/>
      <c r="AJ15" s="275"/>
      <c r="AK15" s="274"/>
      <c r="AL15" s="279"/>
      <c r="AM15" s="280"/>
      <c r="AN15" s="281"/>
      <c r="AO15" s="282"/>
      <c r="AP15" s="282"/>
      <c r="AQ15" s="282"/>
      <c r="AR15" s="283"/>
      <c r="AS15" s="284"/>
      <c r="AT15" s="284"/>
      <c r="AU15" s="284"/>
      <c r="AV15" s="284"/>
      <c r="AW15" s="285"/>
      <c r="AX15" s="250"/>
    </row>
    <row r="16" spans="1:49" s="344" customFormat="1" ht="15.75" customHeight="1" thickBot="1">
      <c r="A16" s="1975"/>
      <c r="B16" s="712" t="s">
        <v>24</v>
      </c>
      <c r="C16" s="781" t="str">
        <f t="shared" si="0"/>
        <v>×</v>
      </c>
      <c r="D16" s="1657"/>
      <c r="E16" s="1658"/>
      <c r="F16" s="1659"/>
      <c r="G16" s="1660"/>
      <c r="H16" s="1109"/>
      <c r="I16" s="1661"/>
      <c r="J16" s="1109"/>
      <c r="K16" s="1662"/>
      <c r="L16" s="1110"/>
      <c r="M16" s="1656"/>
      <c r="N16" s="794"/>
      <c r="O16" s="794"/>
      <c r="P16" s="794"/>
      <c r="Q16" s="794"/>
      <c r="R16" s="1101"/>
      <c r="S16" s="1660"/>
      <c r="T16" s="1660"/>
      <c r="U16" s="1660"/>
      <c r="V16" s="1152"/>
      <c r="W16" s="1152"/>
      <c r="X16" s="1152"/>
      <c r="Y16" s="1152"/>
      <c r="Z16" s="1152"/>
      <c r="AA16" s="1152"/>
      <c r="AB16" s="1153"/>
      <c r="AC16" s="1153"/>
      <c r="AD16" s="1303"/>
      <c r="AE16" s="1975"/>
      <c r="AF16" s="711" t="s">
        <v>24</v>
      </c>
      <c r="AG16" s="276" t="str">
        <f t="shared" si="1"/>
        <v>×</v>
      </c>
      <c r="AH16" s="363"/>
      <c r="AI16" s="437"/>
      <c r="AJ16" s="362"/>
      <c r="AK16" s="428"/>
      <c r="AL16" s="364"/>
      <c r="AM16" s="449"/>
      <c r="AN16" s="365"/>
      <c r="AO16" s="366"/>
      <c r="AP16" s="366"/>
      <c r="AQ16" s="366"/>
      <c r="AR16" s="354"/>
      <c r="AS16" s="455"/>
      <c r="AT16" s="455"/>
      <c r="AU16" s="455"/>
      <c r="AV16" s="455"/>
      <c r="AW16" s="367"/>
    </row>
    <row r="17" spans="1:50" s="251" customFormat="1" ht="15.75" customHeight="1">
      <c r="A17" s="1973" t="s">
        <v>344</v>
      </c>
      <c r="B17" s="1836" t="s">
        <v>253</v>
      </c>
      <c r="C17" s="1663" t="str">
        <f t="shared" si="0"/>
        <v>×</v>
      </c>
      <c r="D17" s="1664"/>
      <c r="E17" s="1665"/>
      <c r="F17" s="1666"/>
      <c r="G17" s="1667"/>
      <c r="H17" s="1668"/>
      <c r="I17" s="1669"/>
      <c r="J17" s="1668"/>
      <c r="K17" s="1670"/>
      <c r="L17" s="1671"/>
      <c r="M17" s="1653"/>
      <c r="N17" s="1651"/>
      <c r="O17" s="1651"/>
      <c r="P17" s="1652"/>
      <c r="Q17" s="1652"/>
      <c r="R17" s="1653"/>
      <c r="S17" s="1672"/>
      <c r="T17" s="1672"/>
      <c r="U17" s="1670"/>
      <c r="V17" s="1654"/>
      <c r="W17" s="1654"/>
      <c r="X17" s="1654"/>
      <c r="Y17" s="1654"/>
      <c r="Z17" s="1654"/>
      <c r="AA17" s="1654"/>
      <c r="AB17" s="1673"/>
      <c r="AC17" s="1673"/>
      <c r="AD17" s="1674"/>
      <c r="AE17" s="1973" t="s">
        <v>344</v>
      </c>
      <c r="AF17" s="1241" t="s">
        <v>253</v>
      </c>
      <c r="AG17" s="240" t="str">
        <f t="shared" si="1"/>
        <v>×</v>
      </c>
      <c r="AH17" s="288"/>
      <c r="AI17" s="242"/>
      <c r="AJ17" s="239"/>
      <c r="AK17" s="238"/>
      <c r="AL17" s="243"/>
      <c r="AM17" s="244"/>
      <c r="AN17" s="286"/>
      <c r="AO17" s="287"/>
      <c r="AP17" s="287"/>
      <c r="AQ17" s="287"/>
      <c r="AR17" s="287"/>
      <c r="AS17" s="289"/>
      <c r="AT17" s="289"/>
      <c r="AU17" s="289"/>
      <c r="AV17" s="289"/>
      <c r="AW17" s="290"/>
      <c r="AX17" s="250"/>
    </row>
    <row r="18" spans="1:50" s="251" customFormat="1" ht="15.75" customHeight="1">
      <c r="A18" s="1974"/>
      <c r="B18" s="714" t="s">
        <v>10</v>
      </c>
      <c r="C18" s="776" t="str">
        <f t="shared" si="0"/>
        <v>×</v>
      </c>
      <c r="D18" s="1675"/>
      <c r="E18" s="777"/>
      <c r="F18" s="1676"/>
      <c r="G18" s="1677"/>
      <c r="H18" s="1678"/>
      <c r="I18" s="1085"/>
      <c r="J18" s="1112"/>
      <c r="K18" s="1679"/>
      <c r="L18" s="1113"/>
      <c r="M18" s="1088"/>
      <c r="N18" s="731"/>
      <c r="O18" s="731"/>
      <c r="P18" s="732"/>
      <c r="Q18" s="732"/>
      <c r="R18" s="1088"/>
      <c r="S18" s="779"/>
      <c r="T18" s="779"/>
      <c r="U18" s="779"/>
      <c r="V18" s="1140"/>
      <c r="W18" s="1140"/>
      <c r="X18" s="1140"/>
      <c r="Y18" s="1140"/>
      <c r="Z18" s="1140"/>
      <c r="AA18" s="1140"/>
      <c r="AB18" s="1154"/>
      <c r="AC18" s="1154"/>
      <c r="AD18" s="1304"/>
      <c r="AE18" s="1974"/>
      <c r="AF18" s="713" t="s">
        <v>10</v>
      </c>
      <c r="AG18" s="316" t="str">
        <f t="shared" si="1"/>
        <v>×</v>
      </c>
      <c r="AH18" s="369"/>
      <c r="AI18" s="438"/>
      <c r="AJ18" s="368"/>
      <c r="AK18" s="425"/>
      <c r="AL18" s="356"/>
      <c r="AM18" s="448"/>
      <c r="AN18" s="370"/>
      <c r="AO18" s="371"/>
      <c r="AP18" s="371"/>
      <c r="AQ18" s="371"/>
      <c r="AR18" s="342"/>
      <c r="AS18" s="453"/>
      <c r="AT18" s="453"/>
      <c r="AU18" s="453"/>
      <c r="AV18" s="453"/>
      <c r="AW18" s="360"/>
      <c r="AX18" s="335"/>
    </row>
    <row r="19" spans="1:49" s="344" customFormat="1" ht="15.75" customHeight="1">
      <c r="A19" s="1974"/>
      <c r="B19" s="715" t="s">
        <v>5</v>
      </c>
      <c r="C19" s="776" t="str">
        <f t="shared" si="0"/>
        <v>○</v>
      </c>
      <c r="D19" s="1680" t="s">
        <v>85</v>
      </c>
      <c r="E19" s="795" t="s">
        <v>86</v>
      </c>
      <c r="F19" s="796">
        <v>1021</v>
      </c>
      <c r="G19" s="799">
        <v>883</v>
      </c>
      <c r="H19" s="1086">
        <f>G19/F19*100</f>
        <v>86.48383937316356</v>
      </c>
      <c r="I19" s="1090">
        <f>SUM(G19-M19)</f>
        <v>37</v>
      </c>
      <c r="J19" s="1086">
        <f>I19/G19*100</f>
        <v>4.190260475651189</v>
      </c>
      <c r="K19" s="744">
        <v>73</v>
      </c>
      <c r="L19" s="1087">
        <f>K19/G19</f>
        <v>0.08267270668176671</v>
      </c>
      <c r="M19" s="1093">
        <f>SUM(N19:O19)</f>
        <v>846</v>
      </c>
      <c r="N19" s="798">
        <v>176</v>
      </c>
      <c r="O19" s="798">
        <v>670</v>
      </c>
      <c r="P19" s="798">
        <v>30</v>
      </c>
      <c r="Q19" s="798">
        <v>6</v>
      </c>
      <c r="R19" s="1088">
        <f>SUM(S19:T19)</f>
        <v>0</v>
      </c>
      <c r="S19" s="799">
        <v>0</v>
      </c>
      <c r="T19" s="799">
        <v>0</v>
      </c>
      <c r="U19" s="799">
        <v>1</v>
      </c>
      <c r="V19" s="1140">
        <f>W19+X19</f>
        <v>95.80973952434883</v>
      </c>
      <c r="W19" s="1140">
        <f>N19/G19*100</f>
        <v>19.932049830124576</v>
      </c>
      <c r="X19" s="1140">
        <f>O19/G19*100</f>
        <v>75.87768969422424</v>
      </c>
      <c r="Y19" s="1140">
        <f>P19/G19*100</f>
        <v>3.397508493771234</v>
      </c>
      <c r="Z19" s="1140">
        <f>Q19/G19*100</f>
        <v>0.6795016987542469</v>
      </c>
      <c r="AA19" s="1140">
        <f>AB19+AC19</f>
        <v>0</v>
      </c>
      <c r="AB19" s="1141">
        <f>S19/G19*100</f>
        <v>0</v>
      </c>
      <c r="AC19" s="1141">
        <f>T19/G19*100</f>
        <v>0</v>
      </c>
      <c r="AD19" s="1297">
        <f>U19/G19*100</f>
        <v>0.11325028312570783</v>
      </c>
      <c r="AE19" s="1974"/>
      <c r="AF19" s="703" t="s">
        <v>5</v>
      </c>
      <c r="AG19" s="258" t="str">
        <f t="shared" si="1"/>
        <v>○</v>
      </c>
      <c r="AH19" s="373">
        <v>179</v>
      </c>
      <c r="AI19" s="436">
        <f>AH19/G19*100</f>
        <v>20.2718006795017</v>
      </c>
      <c r="AJ19" s="372">
        <v>129</v>
      </c>
      <c r="AK19" s="427">
        <f>AJ19/G19*100</f>
        <v>14.609286523216308</v>
      </c>
      <c r="AL19" s="374">
        <v>37</v>
      </c>
      <c r="AM19" s="448">
        <f>AL19/G19*100</f>
        <v>4.190260475651189</v>
      </c>
      <c r="AN19" s="375">
        <v>205</v>
      </c>
      <c r="AO19" s="376">
        <v>300</v>
      </c>
      <c r="AP19" s="376">
        <v>334</v>
      </c>
      <c r="AQ19" s="376">
        <v>44</v>
      </c>
      <c r="AR19" s="342">
        <f>SUM(AN19:AQ19)</f>
        <v>883</v>
      </c>
      <c r="AS19" s="452">
        <f>+AN19/AR19*100</f>
        <v>23.2163080407701</v>
      </c>
      <c r="AT19" s="452">
        <f>+AO19/AR19*100</f>
        <v>33.975084937712346</v>
      </c>
      <c r="AU19" s="452">
        <f>+AP19/AR19*100</f>
        <v>37.82559456398641</v>
      </c>
      <c r="AV19" s="452">
        <f>+AQ19/AR19*100</f>
        <v>4.983012457531144</v>
      </c>
      <c r="AW19" s="377">
        <v>174</v>
      </c>
    </row>
    <row r="20" spans="1:49" s="344" customFormat="1" ht="15.75" customHeight="1">
      <c r="A20" s="1974"/>
      <c r="B20" s="706" t="s">
        <v>18</v>
      </c>
      <c r="C20" s="780" t="str">
        <f t="shared" si="0"/>
        <v>×</v>
      </c>
      <c r="D20" s="1681"/>
      <c r="E20" s="1682"/>
      <c r="F20" s="748"/>
      <c r="G20" s="751"/>
      <c r="H20" s="1095"/>
      <c r="I20" s="1090"/>
      <c r="J20" s="1095"/>
      <c r="K20" s="1637"/>
      <c r="L20" s="1096"/>
      <c r="M20" s="1093"/>
      <c r="N20" s="750"/>
      <c r="O20" s="750"/>
      <c r="P20" s="750"/>
      <c r="Q20" s="750"/>
      <c r="R20" s="1093"/>
      <c r="S20" s="751"/>
      <c r="T20" s="833"/>
      <c r="U20" s="785"/>
      <c r="V20" s="1155"/>
      <c r="W20" s="1155"/>
      <c r="X20" s="1155"/>
      <c r="Y20" s="1155"/>
      <c r="Z20" s="1155"/>
      <c r="AA20" s="1155"/>
      <c r="AB20" s="1144"/>
      <c r="AC20" s="1144"/>
      <c r="AD20" s="1305"/>
      <c r="AE20" s="1974"/>
      <c r="AF20" s="704" t="s">
        <v>18</v>
      </c>
      <c r="AG20" s="263" t="str">
        <f t="shared" si="1"/>
        <v>×</v>
      </c>
      <c r="AH20" s="378"/>
      <c r="AI20" s="434"/>
      <c r="AJ20" s="350"/>
      <c r="AK20" s="426"/>
      <c r="AL20" s="339"/>
      <c r="AM20" s="268"/>
      <c r="AN20" s="352"/>
      <c r="AO20" s="337"/>
      <c r="AP20" s="337"/>
      <c r="AQ20" s="337"/>
      <c r="AR20" s="342"/>
      <c r="AS20" s="453"/>
      <c r="AT20" s="453"/>
      <c r="AU20" s="453"/>
      <c r="AV20" s="456"/>
      <c r="AW20" s="379"/>
    </row>
    <row r="21" spans="1:49" s="344" customFormat="1" ht="15.75" customHeight="1">
      <c r="A21" s="1974"/>
      <c r="B21" s="715" t="s">
        <v>13</v>
      </c>
      <c r="C21" s="746" t="str">
        <f t="shared" si="0"/>
        <v>×</v>
      </c>
      <c r="D21" s="1683"/>
      <c r="E21" s="795"/>
      <c r="F21" s="796"/>
      <c r="G21" s="799"/>
      <c r="H21" s="1086"/>
      <c r="I21" s="1090"/>
      <c r="J21" s="1086"/>
      <c r="K21" s="744"/>
      <c r="L21" s="1087"/>
      <c r="M21" s="1093"/>
      <c r="N21" s="798"/>
      <c r="O21" s="798"/>
      <c r="P21" s="798"/>
      <c r="Q21" s="798"/>
      <c r="R21" s="1088"/>
      <c r="S21" s="799"/>
      <c r="T21" s="799"/>
      <c r="U21" s="804"/>
      <c r="V21" s="1142"/>
      <c r="W21" s="1142"/>
      <c r="X21" s="1142"/>
      <c r="Y21" s="1142"/>
      <c r="Z21" s="1142"/>
      <c r="AA21" s="1142"/>
      <c r="AB21" s="1160"/>
      <c r="AC21" s="1684"/>
      <c r="AD21" s="1685"/>
      <c r="AE21" s="1974"/>
      <c r="AF21" s="1861" t="s">
        <v>13</v>
      </c>
      <c r="AG21" s="258" t="str">
        <f t="shared" si="1"/>
        <v>×</v>
      </c>
      <c r="AH21" s="373"/>
      <c r="AI21" s="436"/>
      <c r="AJ21" s="372"/>
      <c r="AK21" s="427"/>
      <c r="AL21" s="374"/>
      <c r="AM21" s="448"/>
      <c r="AN21" s="375"/>
      <c r="AO21" s="376"/>
      <c r="AP21" s="376"/>
      <c r="AQ21" s="376"/>
      <c r="AR21" s="342"/>
      <c r="AS21" s="452"/>
      <c r="AT21" s="452"/>
      <c r="AU21" s="452"/>
      <c r="AV21" s="452"/>
      <c r="AW21" s="380"/>
    </row>
    <row r="22" spans="1:49" s="344" customFormat="1" ht="15.75" customHeight="1">
      <c r="A22" s="1974"/>
      <c r="B22" s="716" t="s">
        <v>87</v>
      </c>
      <c r="C22" s="781" t="str">
        <f t="shared" si="0"/>
        <v>×</v>
      </c>
      <c r="D22" s="1681"/>
      <c r="E22" s="782"/>
      <c r="F22" s="783"/>
      <c r="G22" s="854"/>
      <c r="H22" s="1633"/>
      <c r="I22" s="1090"/>
      <c r="J22" s="1125"/>
      <c r="K22" s="881"/>
      <c r="L22" s="1092"/>
      <c r="M22" s="1093"/>
      <c r="N22" s="750"/>
      <c r="O22" s="750"/>
      <c r="P22" s="750"/>
      <c r="Q22" s="750"/>
      <c r="R22" s="1093"/>
      <c r="S22" s="785"/>
      <c r="T22" s="785"/>
      <c r="U22" s="799"/>
      <c r="V22" s="1140"/>
      <c r="W22" s="1140"/>
      <c r="X22" s="1140"/>
      <c r="Y22" s="1140"/>
      <c r="Z22" s="1140"/>
      <c r="AA22" s="1140"/>
      <c r="AB22" s="1141"/>
      <c r="AC22" s="1141"/>
      <c r="AD22" s="1305"/>
      <c r="AE22" s="1974"/>
      <c r="AF22" s="704" t="s">
        <v>47</v>
      </c>
      <c r="AG22" s="276" t="str">
        <f t="shared" si="1"/>
        <v>×</v>
      </c>
      <c r="AH22" s="338"/>
      <c r="AI22" s="434"/>
      <c r="AJ22" s="336"/>
      <c r="AK22" s="426"/>
      <c r="AL22" s="339"/>
      <c r="AM22" s="268"/>
      <c r="AN22" s="340"/>
      <c r="AO22" s="381"/>
      <c r="AP22" s="381"/>
      <c r="AQ22" s="381"/>
      <c r="AR22" s="342"/>
      <c r="AS22" s="453"/>
      <c r="AT22" s="453"/>
      <c r="AU22" s="453"/>
      <c r="AV22" s="456"/>
      <c r="AW22" s="377"/>
    </row>
    <row r="23" spans="1:49" s="344" customFormat="1" ht="15.75" customHeight="1" thickBot="1">
      <c r="A23" s="1975"/>
      <c r="B23" s="716" t="s">
        <v>23</v>
      </c>
      <c r="C23" s="768" t="str">
        <f t="shared" si="0"/>
        <v>×</v>
      </c>
      <c r="D23" s="1681"/>
      <c r="E23" s="782"/>
      <c r="F23" s="783"/>
      <c r="G23" s="785"/>
      <c r="H23" s="1091"/>
      <c r="I23" s="1646"/>
      <c r="J23" s="1086"/>
      <c r="K23" s="745"/>
      <c r="L23" s="1092"/>
      <c r="M23" s="1656"/>
      <c r="N23" s="784"/>
      <c r="O23" s="784"/>
      <c r="P23" s="784"/>
      <c r="Q23" s="784"/>
      <c r="R23" s="1138"/>
      <c r="S23" s="785"/>
      <c r="T23" s="785"/>
      <c r="U23" s="785"/>
      <c r="V23" s="1155"/>
      <c r="W23" s="1155"/>
      <c r="X23" s="1155"/>
      <c r="Y23" s="1155"/>
      <c r="Z23" s="1155"/>
      <c r="AA23" s="1155"/>
      <c r="AB23" s="1144"/>
      <c r="AC23" s="1144"/>
      <c r="AD23" s="1305"/>
      <c r="AE23" s="1975"/>
      <c r="AF23" s="711" t="s">
        <v>23</v>
      </c>
      <c r="AG23" s="317" t="str">
        <f t="shared" si="1"/>
        <v>×</v>
      </c>
      <c r="AH23" s="363"/>
      <c r="AI23" s="437"/>
      <c r="AJ23" s="362"/>
      <c r="AK23" s="428"/>
      <c r="AL23" s="364"/>
      <c r="AM23" s="449"/>
      <c r="AN23" s="361"/>
      <c r="AO23" s="364"/>
      <c r="AP23" s="364"/>
      <c r="AQ23" s="364"/>
      <c r="AR23" s="354"/>
      <c r="AS23" s="301"/>
      <c r="AT23" s="301"/>
      <c r="AU23" s="301"/>
      <c r="AV23" s="301"/>
      <c r="AW23" s="382"/>
    </row>
    <row r="24" spans="1:50" s="251" customFormat="1" ht="15.75" customHeight="1">
      <c r="A24" s="1973" t="s">
        <v>276</v>
      </c>
      <c r="B24" s="1836" t="s">
        <v>255</v>
      </c>
      <c r="C24" s="1663" t="str">
        <f t="shared" si="0"/>
        <v>○</v>
      </c>
      <c r="D24" s="1664" t="s">
        <v>269</v>
      </c>
      <c r="E24" s="1665" t="s">
        <v>360</v>
      </c>
      <c r="F24" s="1686">
        <v>3600</v>
      </c>
      <c r="G24" s="1670">
        <v>583</v>
      </c>
      <c r="H24" s="1668">
        <f>G24/F24*100</f>
        <v>16.194444444444443</v>
      </c>
      <c r="I24" s="1669">
        <f>P24+Q24+S24+T24+U24</f>
        <v>3</v>
      </c>
      <c r="J24" s="1668">
        <f>I24/G24*100</f>
        <v>0.5145797598627788</v>
      </c>
      <c r="K24" s="1670">
        <v>8</v>
      </c>
      <c r="L24" s="1671">
        <f>K24/G24</f>
        <v>0.0137221269296741</v>
      </c>
      <c r="M24" s="1653">
        <f>N24+O24</f>
        <v>580</v>
      </c>
      <c r="N24" s="1651">
        <v>548</v>
      </c>
      <c r="O24" s="1651">
        <v>32</v>
      </c>
      <c r="P24" s="1652">
        <v>2</v>
      </c>
      <c r="Q24" s="1652">
        <v>1</v>
      </c>
      <c r="R24" s="1653">
        <f>S24+T24</f>
        <v>0</v>
      </c>
      <c r="S24" s="1687">
        <v>0</v>
      </c>
      <c r="T24" s="1672">
        <v>0</v>
      </c>
      <c r="U24" s="1670">
        <v>0</v>
      </c>
      <c r="V24" s="1654">
        <f>W24+X24</f>
        <v>99.48542024013722</v>
      </c>
      <c r="W24" s="1654">
        <f>N24/G24*100</f>
        <v>93.99656946826758</v>
      </c>
      <c r="X24" s="1654">
        <f>O24/G24*100</f>
        <v>5.4888507718696395</v>
      </c>
      <c r="Y24" s="1654">
        <f>P24/G24*100</f>
        <v>0.34305317324185247</v>
      </c>
      <c r="Z24" s="1654">
        <f>Q24/G24*100</f>
        <v>0.17152658662092624</v>
      </c>
      <c r="AA24" s="1654">
        <f>AB24+AC24</f>
        <v>0</v>
      </c>
      <c r="AB24" s="1673">
        <f>S24/G24*100</f>
        <v>0</v>
      </c>
      <c r="AC24" s="1673">
        <f>T24/G24*100</f>
        <v>0</v>
      </c>
      <c r="AD24" s="1674">
        <f>U24/G24*100</f>
        <v>0</v>
      </c>
      <c r="AE24" s="1973" t="s">
        <v>277</v>
      </c>
      <c r="AF24" s="1241" t="s">
        <v>255</v>
      </c>
      <c r="AG24" s="240" t="str">
        <f t="shared" si="1"/>
        <v>○</v>
      </c>
      <c r="AH24" s="241">
        <v>2</v>
      </c>
      <c r="AI24" s="242">
        <f>AH24/G24*100</f>
        <v>0.34305317324185247</v>
      </c>
      <c r="AJ24" s="239">
        <v>38</v>
      </c>
      <c r="AK24" s="238">
        <f>AJ24/G24*100</f>
        <v>6.518010291595197</v>
      </c>
      <c r="AL24" s="243">
        <v>32</v>
      </c>
      <c r="AM24" s="244">
        <f>AL24/G24*100</f>
        <v>5.4888507718696395</v>
      </c>
      <c r="AN24" s="245"/>
      <c r="AO24" s="246"/>
      <c r="AP24" s="246"/>
      <c r="AQ24" s="246"/>
      <c r="AR24" s="246"/>
      <c r="AS24" s="247"/>
      <c r="AT24" s="248"/>
      <c r="AU24" s="248"/>
      <c r="AV24" s="248"/>
      <c r="AW24" s="249"/>
      <c r="AX24" s="250"/>
    </row>
    <row r="25" spans="1:49" s="344" customFormat="1" ht="15.75" customHeight="1">
      <c r="A25" s="1974"/>
      <c r="B25" s="720" t="s">
        <v>7</v>
      </c>
      <c r="C25" s="1688" t="str">
        <f t="shared" si="0"/>
        <v>○</v>
      </c>
      <c r="D25" s="1680" t="s">
        <v>88</v>
      </c>
      <c r="E25" s="795" t="s">
        <v>361</v>
      </c>
      <c r="F25" s="796">
        <v>531</v>
      </c>
      <c r="G25" s="799">
        <v>167</v>
      </c>
      <c r="H25" s="1086">
        <f>G25/F25*100</f>
        <v>31.45009416195857</v>
      </c>
      <c r="I25" s="1085">
        <f>SUM(G25-M25)</f>
        <v>14</v>
      </c>
      <c r="J25" s="1086">
        <f>I25/G25*100</f>
        <v>8.383233532934131</v>
      </c>
      <c r="K25" s="744">
        <v>1</v>
      </c>
      <c r="L25" s="1087">
        <f>K25/G25</f>
        <v>0.005988023952095809</v>
      </c>
      <c r="M25" s="1088">
        <f>SUM(N25:O25)</f>
        <v>153</v>
      </c>
      <c r="N25" s="798">
        <v>67</v>
      </c>
      <c r="O25" s="798">
        <v>86</v>
      </c>
      <c r="P25" s="798">
        <v>1</v>
      </c>
      <c r="Q25" s="798">
        <v>0</v>
      </c>
      <c r="R25" s="1088">
        <f>SUM(S25:T25)</f>
        <v>0</v>
      </c>
      <c r="S25" s="799">
        <v>0</v>
      </c>
      <c r="T25" s="799">
        <v>0</v>
      </c>
      <c r="U25" s="799">
        <v>0</v>
      </c>
      <c r="V25" s="1146">
        <f>W25+X25</f>
        <v>91.61676646706587</v>
      </c>
      <c r="W25" s="1146">
        <f>N25/G25*100</f>
        <v>40.119760479041915</v>
      </c>
      <c r="X25" s="1146">
        <f>O25/G25*100</f>
        <v>51.49700598802395</v>
      </c>
      <c r="Y25" s="1146">
        <f>P25/G25*100</f>
        <v>0.5988023952095809</v>
      </c>
      <c r="Z25" s="1146">
        <f>Q25/G25*100</f>
        <v>0</v>
      </c>
      <c r="AA25" s="1146">
        <f>AB25+AC25</f>
        <v>0</v>
      </c>
      <c r="AB25" s="1141">
        <f>S25/G25*100</f>
        <v>0</v>
      </c>
      <c r="AC25" s="1141">
        <f>T25/G25*100</f>
        <v>0</v>
      </c>
      <c r="AD25" s="1297">
        <f>U25/G25*100</f>
        <v>0</v>
      </c>
      <c r="AE25" s="1974"/>
      <c r="AF25" s="713" t="s">
        <v>7</v>
      </c>
      <c r="AG25" s="316" t="str">
        <f t="shared" si="1"/>
        <v>○</v>
      </c>
      <c r="AH25" s="469">
        <v>28</v>
      </c>
      <c r="AI25" s="438">
        <f>AH25/G25*100</f>
        <v>16.766467065868262</v>
      </c>
      <c r="AJ25" s="349">
        <v>10</v>
      </c>
      <c r="AK25" s="425">
        <f>AJ25/G25*100</f>
        <v>5.9880239520958085</v>
      </c>
      <c r="AL25" s="374">
        <v>2</v>
      </c>
      <c r="AM25" s="448">
        <f>AL25/G25*100</f>
        <v>1.1976047904191618</v>
      </c>
      <c r="AN25" s="470">
        <v>0</v>
      </c>
      <c r="AO25" s="471">
        <v>0</v>
      </c>
      <c r="AP25" s="471">
        <v>143</v>
      </c>
      <c r="AQ25" s="471">
        <v>11</v>
      </c>
      <c r="AR25" s="342">
        <f>SUM(AN25:AQ25)</f>
        <v>154</v>
      </c>
      <c r="AS25" s="453">
        <f>+AN25/AR25*100</f>
        <v>0</v>
      </c>
      <c r="AT25" s="453">
        <f>+AO25/AR25*100</f>
        <v>0</v>
      </c>
      <c r="AU25" s="453">
        <f>+AP25/AR25*100</f>
        <v>92.85714285714286</v>
      </c>
      <c r="AV25" s="453">
        <f>+AQ25/AR25*100</f>
        <v>7.142857142857142</v>
      </c>
      <c r="AW25" s="377"/>
    </row>
    <row r="26" spans="1:50" s="251" customFormat="1" ht="15.75" customHeight="1" thickBot="1">
      <c r="A26" s="1975"/>
      <c r="B26" s="703" t="s">
        <v>16</v>
      </c>
      <c r="C26" s="1689" t="str">
        <f t="shared" si="0"/>
        <v>×</v>
      </c>
      <c r="D26" s="1690"/>
      <c r="E26" s="1691"/>
      <c r="F26" s="770"/>
      <c r="G26" s="774"/>
      <c r="H26" s="1109"/>
      <c r="I26" s="1098"/>
      <c r="J26" s="1109"/>
      <c r="K26" s="1662"/>
      <c r="L26" s="1110"/>
      <c r="M26" s="1101"/>
      <c r="N26" s="772"/>
      <c r="O26" s="772"/>
      <c r="P26" s="773"/>
      <c r="Q26" s="773"/>
      <c r="R26" s="1101"/>
      <c r="S26" s="773"/>
      <c r="T26" s="773"/>
      <c r="U26" s="773"/>
      <c r="V26" s="1692"/>
      <c r="W26" s="1692"/>
      <c r="X26" s="1692"/>
      <c r="Y26" s="1692"/>
      <c r="Z26" s="1692"/>
      <c r="AA26" s="1692"/>
      <c r="AB26" s="1153"/>
      <c r="AC26" s="1153"/>
      <c r="AD26" s="1303"/>
      <c r="AE26" s="1975"/>
      <c r="AF26" s="1862" t="s">
        <v>16</v>
      </c>
      <c r="AG26" s="255" t="str">
        <f t="shared" si="1"/>
        <v>×</v>
      </c>
      <c r="AH26" s="294"/>
      <c r="AI26" s="439"/>
      <c r="AJ26" s="293"/>
      <c r="AK26" s="292"/>
      <c r="AL26" s="297"/>
      <c r="AM26" s="447"/>
      <c r="AN26" s="383"/>
      <c r="AO26" s="291"/>
      <c r="AP26" s="291"/>
      <c r="AQ26" s="291"/>
      <c r="AR26" s="354"/>
      <c r="AS26" s="457"/>
      <c r="AT26" s="457"/>
      <c r="AU26" s="457"/>
      <c r="AV26" s="458"/>
      <c r="AW26" s="384"/>
      <c r="AX26" s="335"/>
    </row>
    <row r="27" spans="1:49" s="344" customFormat="1" ht="15.75" customHeight="1">
      <c r="A27" s="1973" t="s">
        <v>89</v>
      </c>
      <c r="B27" s="1241" t="s">
        <v>12</v>
      </c>
      <c r="C27" s="1693" t="str">
        <f t="shared" si="0"/>
        <v>○</v>
      </c>
      <c r="D27" s="1694" t="s">
        <v>90</v>
      </c>
      <c r="E27" s="803" t="s">
        <v>91</v>
      </c>
      <c r="F27" s="749">
        <v>865</v>
      </c>
      <c r="G27" s="749">
        <v>629</v>
      </c>
      <c r="H27" s="1128">
        <f>G27/F27*100</f>
        <v>72.71676300578035</v>
      </c>
      <c r="I27" s="1129">
        <f>SUM(G27-M27)</f>
        <v>22</v>
      </c>
      <c r="J27" s="1128">
        <f>I27/G27*100</f>
        <v>3.4976152623211445</v>
      </c>
      <c r="K27" s="743">
        <v>40</v>
      </c>
      <c r="L27" s="1130">
        <f>K27/G27</f>
        <v>0.06359300476947535</v>
      </c>
      <c r="M27" s="1088">
        <f>SUM(N27:O27)</f>
        <v>607</v>
      </c>
      <c r="N27" s="750">
        <v>4</v>
      </c>
      <c r="O27" s="750">
        <v>603</v>
      </c>
      <c r="P27" s="750">
        <v>16</v>
      </c>
      <c r="Q27" s="750">
        <v>1</v>
      </c>
      <c r="R27" s="1088">
        <f>SUM(S27:T27)</f>
        <v>1</v>
      </c>
      <c r="S27" s="749">
        <v>1</v>
      </c>
      <c r="T27" s="749">
        <v>0</v>
      </c>
      <c r="U27" s="749">
        <v>0</v>
      </c>
      <c r="V27" s="1142">
        <f>W27+X27</f>
        <v>96.50238473767887</v>
      </c>
      <c r="W27" s="1695">
        <f>N27/G27*100</f>
        <v>0.6359300476947536</v>
      </c>
      <c r="X27" s="1695">
        <f>O27/G27*100</f>
        <v>95.86645468998411</v>
      </c>
      <c r="Y27" s="1695">
        <f>P27/G27*100</f>
        <v>2.5437201907790143</v>
      </c>
      <c r="Z27" s="1695">
        <f>Q27/G27*100</f>
        <v>0.1589825119236884</v>
      </c>
      <c r="AA27" s="1142">
        <f>AB27+AC27</f>
        <v>0.1589825119236884</v>
      </c>
      <c r="AB27" s="1161">
        <f>S27/G27*100</f>
        <v>0.1589825119236884</v>
      </c>
      <c r="AC27" s="1161">
        <f>T27/G27*100</f>
        <v>0</v>
      </c>
      <c r="AD27" s="1208">
        <f>U27/G27*100</f>
        <v>0</v>
      </c>
      <c r="AE27" s="1973" t="s">
        <v>89</v>
      </c>
      <c r="AF27" s="713" t="s">
        <v>92</v>
      </c>
      <c r="AG27" s="258" t="str">
        <f t="shared" si="1"/>
        <v>○</v>
      </c>
      <c r="AH27" s="385">
        <v>42</v>
      </c>
      <c r="AI27" s="440">
        <f>AH27/G27*100</f>
        <v>6.677265500794912</v>
      </c>
      <c r="AJ27" s="374">
        <v>69</v>
      </c>
      <c r="AK27" s="444">
        <f>AJ27/G27*100</f>
        <v>10.969793322734498</v>
      </c>
      <c r="AL27" s="374">
        <v>39</v>
      </c>
      <c r="AM27" s="244">
        <f>AL27/G27*100</f>
        <v>6.200317965023848</v>
      </c>
      <c r="AN27" s="386"/>
      <c r="AO27" s="374"/>
      <c r="AP27" s="374"/>
      <c r="AQ27" s="374"/>
      <c r="AR27" s="342"/>
      <c r="AS27" s="459"/>
      <c r="AT27" s="459"/>
      <c r="AU27" s="459"/>
      <c r="AV27" s="460"/>
      <c r="AW27" s="387">
        <v>602</v>
      </c>
    </row>
    <row r="28" spans="1:49" s="344" customFormat="1" ht="15.75" customHeight="1">
      <c r="A28" s="1974"/>
      <c r="B28" s="703" t="s">
        <v>17</v>
      </c>
      <c r="C28" s="1696" t="str">
        <f t="shared" si="0"/>
        <v>×</v>
      </c>
      <c r="D28" s="1694"/>
      <c r="E28" s="803"/>
      <c r="F28" s="749"/>
      <c r="G28" s="749"/>
      <c r="H28" s="1128"/>
      <c r="I28" s="1129"/>
      <c r="J28" s="1128"/>
      <c r="K28" s="743"/>
      <c r="L28" s="1130"/>
      <c r="M28" s="1093"/>
      <c r="N28" s="750"/>
      <c r="O28" s="750"/>
      <c r="P28" s="750"/>
      <c r="Q28" s="750"/>
      <c r="R28" s="1088"/>
      <c r="S28" s="749"/>
      <c r="T28" s="749"/>
      <c r="U28" s="749"/>
      <c r="V28" s="1142"/>
      <c r="W28" s="1695"/>
      <c r="X28" s="1695"/>
      <c r="Y28" s="1695"/>
      <c r="Z28" s="1695"/>
      <c r="AA28" s="1142"/>
      <c r="AB28" s="1161"/>
      <c r="AC28" s="1161"/>
      <c r="AD28" s="1208"/>
      <c r="AE28" s="1974"/>
      <c r="AF28" s="717" t="s">
        <v>17</v>
      </c>
      <c r="AG28" s="276" t="str">
        <f t="shared" si="1"/>
        <v>×</v>
      </c>
      <c r="AH28" s="388"/>
      <c r="AI28" s="441"/>
      <c r="AJ28" s="339"/>
      <c r="AK28" s="424"/>
      <c r="AL28" s="339"/>
      <c r="AM28" s="268"/>
      <c r="AN28" s="389"/>
      <c r="AO28" s="339"/>
      <c r="AP28" s="339"/>
      <c r="AQ28" s="339"/>
      <c r="AR28" s="342"/>
      <c r="AS28" s="461"/>
      <c r="AT28" s="461"/>
      <c r="AU28" s="461"/>
      <c r="AV28" s="462"/>
      <c r="AW28" s="390"/>
    </row>
    <row r="29" spans="1:50" s="251" customFormat="1" ht="15.75" customHeight="1">
      <c r="A29" s="1974"/>
      <c r="B29" s="704" t="s">
        <v>21</v>
      </c>
      <c r="C29" s="1696" t="str">
        <f t="shared" si="0"/>
        <v>×</v>
      </c>
      <c r="D29" s="1697"/>
      <c r="E29" s="1698"/>
      <c r="F29" s="736"/>
      <c r="G29" s="736"/>
      <c r="H29" s="1128"/>
      <c r="I29" s="1129"/>
      <c r="J29" s="1128"/>
      <c r="K29" s="743"/>
      <c r="L29" s="1130"/>
      <c r="M29" s="1093"/>
      <c r="N29" s="737"/>
      <c r="O29" s="737"/>
      <c r="P29" s="738"/>
      <c r="Q29" s="738"/>
      <c r="R29" s="1093"/>
      <c r="S29" s="736"/>
      <c r="T29" s="736"/>
      <c r="U29" s="736"/>
      <c r="V29" s="1142"/>
      <c r="W29" s="1142"/>
      <c r="X29" s="1142"/>
      <c r="Y29" s="1142"/>
      <c r="Z29" s="1142"/>
      <c r="AA29" s="1142"/>
      <c r="AB29" s="1161"/>
      <c r="AC29" s="1161"/>
      <c r="AD29" s="1208"/>
      <c r="AE29" s="1974"/>
      <c r="AF29" s="720" t="s">
        <v>21</v>
      </c>
      <c r="AG29" s="276" t="str">
        <f t="shared" si="1"/>
        <v>×</v>
      </c>
      <c r="AH29" s="391"/>
      <c r="AI29" s="441"/>
      <c r="AJ29" s="267"/>
      <c r="AK29" s="424"/>
      <c r="AL29" s="267"/>
      <c r="AM29" s="268"/>
      <c r="AN29" s="392"/>
      <c r="AO29" s="393"/>
      <c r="AP29" s="393"/>
      <c r="AQ29" s="393"/>
      <c r="AR29" s="342"/>
      <c r="AS29" s="461"/>
      <c r="AT29" s="461"/>
      <c r="AU29" s="461"/>
      <c r="AV29" s="462"/>
      <c r="AW29" s="394"/>
      <c r="AX29" s="395"/>
    </row>
    <row r="30" spans="1:50" s="251" customFormat="1" ht="15.75" customHeight="1">
      <c r="A30" s="1974"/>
      <c r="B30" s="717" t="s">
        <v>48</v>
      </c>
      <c r="C30" s="1699" t="str">
        <f t="shared" si="0"/>
        <v>×</v>
      </c>
      <c r="D30" s="1697"/>
      <c r="E30" s="1698"/>
      <c r="F30" s="736"/>
      <c r="G30" s="736"/>
      <c r="H30" s="1128"/>
      <c r="I30" s="1129"/>
      <c r="J30" s="1128"/>
      <c r="K30" s="743"/>
      <c r="L30" s="1130"/>
      <c r="M30" s="1093"/>
      <c r="N30" s="737"/>
      <c r="O30" s="737"/>
      <c r="P30" s="738"/>
      <c r="Q30" s="738"/>
      <c r="R30" s="1093"/>
      <c r="S30" s="736"/>
      <c r="T30" s="736"/>
      <c r="U30" s="736"/>
      <c r="V30" s="1142"/>
      <c r="W30" s="1142"/>
      <c r="X30" s="1142"/>
      <c r="Y30" s="1142"/>
      <c r="Z30" s="1142"/>
      <c r="AA30" s="1142"/>
      <c r="AB30" s="1161"/>
      <c r="AC30" s="1161"/>
      <c r="AD30" s="1208"/>
      <c r="AE30" s="1974"/>
      <c r="AF30" s="720" t="s">
        <v>48</v>
      </c>
      <c r="AG30" s="318" t="str">
        <f t="shared" si="1"/>
        <v>×</v>
      </c>
      <c r="AH30" s="391"/>
      <c r="AI30" s="441"/>
      <c r="AJ30" s="267"/>
      <c r="AK30" s="424"/>
      <c r="AL30" s="267"/>
      <c r="AM30" s="268"/>
      <c r="AN30" s="392"/>
      <c r="AO30" s="393"/>
      <c r="AP30" s="393"/>
      <c r="AQ30" s="393"/>
      <c r="AR30" s="342"/>
      <c r="AS30" s="461"/>
      <c r="AT30" s="461"/>
      <c r="AU30" s="461"/>
      <c r="AV30" s="462"/>
      <c r="AW30" s="394"/>
      <c r="AX30" s="395"/>
    </row>
    <row r="31" spans="1:50" s="251" customFormat="1" ht="15.75" customHeight="1">
      <c r="A31" s="1974"/>
      <c r="B31" s="706" t="s">
        <v>93</v>
      </c>
      <c r="C31" s="1696" t="str">
        <f t="shared" si="0"/>
        <v>○</v>
      </c>
      <c r="D31" s="1694" t="s">
        <v>90</v>
      </c>
      <c r="E31" s="803" t="s">
        <v>91</v>
      </c>
      <c r="F31" s="736">
        <v>784</v>
      </c>
      <c r="G31" s="736">
        <v>695</v>
      </c>
      <c r="H31" s="1128">
        <f>G31/F31*100</f>
        <v>88.64795918367348</v>
      </c>
      <c r="I31" s="1129">
        <f>SUM(G31-M31)</f>
        <v>68</v>
      </c>
      <c r="J31" s="1128">
        <f>I31/G31*100</f>
        <v>9.784172661870503</v>
      </c>
      <c r="K31" s="743">
        <v>218</v>
      </c>
      <c r="L31" s="1130">
        <f>K31/G31</f>
        <v>0.31366906474820144</v>
      </c>
      <c r="M31" s="1093">
        <f>SUM(N31:O31)</f>
        <v>627</v>
      </c>
      <c r="N31" s="737">
        <v>205</v>
      </c>
      <c r="O31" s="737">
        <v>422</v>
      </c>
      <c r="P31" s="738">
        <v>43</v>
      </c>
      <c r="Q31" s="738">
        <v>21</v>
      </c>
      <c r="R31" s="1088">
        <f>SUM(S31:T31)</f>
        <v>4</v>
      </c>
      <c r="S31" s="736">
        <v>4</v>
      </c>
      <c r="T31" s="736">
        <v>0</v>
      </c>
      <c r="U31" s="736">
        <v>0</v>
      </c>
      <c r="V31" s="1142">
        <f>W31+X31</f>
        <v>90.2158273381295</v>
      </c>
      <c r="W31" s="1142">
        <f>N31/G31*100</f>
        <v>29.496402877697843</v>
      </c>
      <c r="X31" s="1142">
        <f>O31/G31*100</f>
        <v>60.71942446043166</v>
      </c>
      <c r="Y31" s="1142">
        <f>P31/G31*100</f>
        <v>6.18705035971223</v>
      </c>
      <c r="Z31" s="1142">
        <f>Q31/G31*100</f>
        <v>3.0215827338129495</v>
      </c>
      <c r="AA31" s="1142">
        <f>AB31+AC31</f>
        <v>0.5755395683453237</v>
      </c>
      <c r="AB31" s="1161">
        <f>S31/G31*100</f>
        <v>0.5755395683453237</v>
      </c>
      <c r="AC31" s="1161">
        <f>T31/G31*100</f>
        <v>0</v>
      </c>
      <c r="AD31" s="1208">
        <f>U31/G31*100</f>
        <v>0</v>
      </c>
      <c r="AE31" s="1974"/>
      <c r="AF31" s="720" t="s">
        <v>9</v>
      </c>
      <c r="AG31" s="276" t="str">
        <f t="shared" si="1"/>
        <v>○</v>
      </c>
      <c r="AH31" s="391">
        <v>83</v>
      </c>
      <c r="AI31" s="441">
        <f>AH31/G31*100</f>
        <v>11.942446043165468</v>
      </c>
      <c r="AJ31" s="267">
        <v>146</v>
      </c>
      <c r="AK31" s="424">
        <f>AJ31/G31*100</f>
        <v>21.007194244604317</v>
      </c>
      <c r="AL31" s="267">
        <v>52</v>
      </c>
      <c r="AM31" s="268">
        <f>AL31/G31*100</f>
        <v>7.482014388489208</v>
      </c>
      <c r="AN31" s="392">
        <v>121</v>
      </c>
      <c r="AO31" s="393">
        <v>301</v>
      </c>
      <c r="AP31" s="393">
        <v>255</v>
      </c>
      <c r="AQ31" s="393">
        <v>18</v>
      </c>
      <c r="AR31" s="342">
        <f>SUM(AN31:AQ31)</f>
        <v>695</v>
      </c>
      <c r="AS31" s="461">
        <f>+AN31/AR31*100</f>
        <v>17.41007194244604</v>
      </c>
      <c r="AT31" s="461">
        <f>+AO31/AR31*100</f>
        <v>43.30935251798561</v>
      </c>
      <c r="AU31" s="461">
        <f>+AP31/AR31*100</f>
        <v>36.69064748201439</v>
      </c>
      <c r="AV31" s="462">
        <f>+AQ31/AR31*100</f>
        <v>2.5899280575539567</v>
      </c>
      <c r="AW31" s="394">
        <v>652</v>
      </c>
      <c r="AX31" s="395"/>
    </row>
    <row r="32" spans="1:50" s="251" customFormat="1" ht="15.75" customHeight="1">
      <c r="A32" s="1974"/>
      <c r="B32" s="720" t="s">
        <v>94</v>
      </c>
      <c r="C32" s="1696" t="str">
        <f t="shared" si="0"/>
        <v>×</v>
      </c>
      <c r="D32" s="1697"/>
      <c r="E32" s="1698"/>
      <c r="F32" s="736"/>
      <c r="G32" s="736"/>
      <c r="H32" s="1128"/>
      <c r="I32" s="1129"/>
      <c r="J32" s="1128"/>
      <c r="K32" s="743"/>
      <c r="L32" s="1130"/>
      <c r="M32" s="1093"/>
      <c r="N32" s="737"/>
      <c r="O32" s="737"/>
      <c r="P32" s="738"/>
      <c r="Q32" s="738"/>
      <c r="R32" s="1093"/>
      <c r="S32" s="736"/>
      <c r="T32" s="736"/>
      <c r="U32" s="736"/>
      <c r="V32" s="1142"/>
      <c r="W32" s="1142"/>
      <c r="X32" s="1142"/>
      <c r="Y32" s="1142"/>
      <c r="Z32" s="1142"/>
      <c r="AA32" s="1142"/>
      <c r="AB32" s="1161"/>
      <c r="AC32" s="1161"/>
      <c r="AD32" s="1208"/>
      <c r="AE32" s="1974"/>
      <c r="AF32" s="720" t="s">
        <v>94</v>
      </c>
      <c r="AG32" s="276" t="str">
        <f t="shared" si="1"/>
        <v>×</v>
      </c>
      <c r="AH32" s="391"/>
      <c r="AI32" s="441"/>
      <c r="AJ32" s="267"/>
      <c r="AK32" s="424"/>
      <c r="AL32" s="267"/>
      <c r="AM32" s="268"/>
      <c r="AN32" s="392"/>
      <c r="AO32" s="393"/>
      <c r="AP32" s="393"/>
      <c r="AQ32" s="393"/>
      <c r="AR32" s="342"/>
      <c r="AS32" s="461"/>
      <c r="AT32" s="461"/>
      <c r="AU32" s="461"/>
      <c r="AV32" s="462"/>
      <c r="AW32" s="394"/>
      <c r="AX32" s="395"/>
    </row>
    <row r="33" spans="1:50" s="251" customFormat="1" ht="15.75" customHeight="1">
      <c r="A33" s="1974"/>
      <c r="B33" s="704" t="s">
        <v>95</v>
      </c>
      <c r="C33" s="1696" t="str">
        <f t="shared" si="0"/>
        <v>○</v>
      </c>
      <c r="D33" s="1694" t="s">
        <v>96</v>
      </c>
      <c r="E33" s="803" t="s">
        <v>97</v>
      </c>
      <c r="F33" s="743">
        <v>84</v>
      </c>
      <c r="G33" s="743">
        <v>86</v>
      </c>
      <c r="H33" s="1128">
        <f>G33/F33*100</f>
        <v>102.38095238095238</v>
      </c>
      <c r="I33" s="1129">
        <f>SUM(G33-M33)</f>
        <v>4</v>
      </c>
      <c r="J33" s="1128">
        <f>I33/G33*100</f>
        <v>4.651162790697675</v>
      </c>
      <c r="K33" s="743">
        <v>7</v>
      </c>
      <c r="L33" s="1130">
        <f>K33/G33</f>
        <v>0.08139534883720931</v>
      </c>
      <c r="M33" s="1093">
        <f>SUM(N33:O33)</f>
        <v>82</v>
      </c>
      <c r="N33" s="750">
        <v>26</v>
      </c>
      <c r="O33" s="750">
        <v>56</v>
      </c>
      <c r="P33" s="750">
        <v>3</v>
      </c>
      <c r="Q33" s="750">
        <v>1</v>
      </c>
      <c r="R33" s="1088">
        <f>SUM(S33:T33)</f>
        <v>0</v>
      </c>
      <c r="S33" s="749">
        <v>0</v>
      </c>
      <c r="T33" s="749">
        <v>0</v>
      </c>
      <c r="U33" s="749">
        <v>0</v>
      </c>
      <c r="V33" s="1142">
        <f>W33+X33</f>
        <v>95.34883720930233</v>
      </c>
      <c r="W33" s="1142">
        <f>N33/G33*100</f>
        <v>30.23255813953488</v>
      </c>
      <c r="X33" s="1142">
        <f>O33/G33*100</f>
        <v>65.11627906976744</v>
      </c>
      <c r="Y33" s="1142">
        <f>P33/G33*100</f>
        <v>3.488372093023256</v>
      </c>
      <c r="Z33" s="1142">
        <f>Q33/G33*100</f>
        <v>1.1627906976744187</v>
      </c>
      <c r="AA33" s="1142">
        <f>AB33+AC33</f>
        <v>0</v>
      </c>
      <c r="AB33" s="1161">
        <f>S33/G33*100</f>
        <v>0</v>
      </c>
      <c r="AC33" s="1161">
        <f>T33/G33*100</f>
        <v>0</v>
      </c>
      <c r="AD33" s="1208">
        <f>U33/G33*100</f>
        <v>0</v>
      </c>
      <c r="AE33" s="1974"/>
      <c r="AF33" s="1863" t="s">
        <v>98</v>
      </c>
      <c r="AG33" s="276" t="str">
        <f t="shared" si="1"/>
        <v>○</v>
      </c>
      <c r="AH33" s="396">
        <v>5</v>
      </c>
      <c r="AI33" s="441">
        <f>AH33/G33*100</f>
        <v>5.813953488372093</v>
      </c>
      <c r="AJ33" s="339">
        <v>11</v>
      </c>
      <c r="AK33" s="424">
        <f>AJ33/G33*100</f>
        <v>12.790697674418606</v>
      </c>
      <c r="AL33" s="339">
        <v>5</v>
      </c>
      <c r="AM33" s="280">
        <f>AL33/G33*100</f>
        <v>5.813953488372093</v>
      </c>
      <c r="AN33" s="389">
        <v>25</v>
      </c>
      <c r="AO33" s="339">
        <v>57</v>
      </c>
      <c r="AP33" s="339">
        <v>3</v>
      </c>
      <c r="AQ33" s="339">
        <v>0</v>
      </c>
      <c r="AR33" s="342">
        <f>SUM(AN33:AQ33)</f>
        <v>85</v>
      </c>
      <c r="AS33" s="461">
        <f>+AN33/AR33*100</f>
        <v>29.411764705882355</v>
      </c>
      <c r="AT33" s="461">
        <f>+AO33/AR33*100</f>
        <v>67.05882352941175</v>
      </c>
      <c r="AU33" s="461">
        <f>+AP33/AR33*100</f>
        <v>3.5294117647058822</v>
      </c>
      <c r="AV33" s="462">
        <f>+AQ33/AR33*100</f>
        <v>0</v>
      </c>
      <c r="AW33" s="390">
        <v>15</v>
      </c>
      <c r="AX33" s="395"/>
    </row>
    <row r="34" spans="1:50" s="251" customFormat="1" ht="15.75" customHeight="1">
      <c r="A34" s="1974"/>
      <c r="B34" s="704" t="s">
        <v>31</v>
      </c>
      <c r="C34" s="1700" t="str">
        <f t="shared" si="0"/>
        <v>×</v>
      </c>
      <c r="D34" s="1697"/>
      <c r="E34" s="1698"/>
      <c r="F34" s="736"/>
      <c r="G34" s="736"/>
      <c r="H34" s="1128"/>
      <c r="I34" s="1129"/>
      <c r="J34" s="1128"/>
      <c r="K34" s="743"/>
      <c r="L34" s="1130"/>
      <c r="M34" s="1093"/>
      <c r="N34" s="737"/>
      <c r="O34" s="737"/>
      <c r="P34" s="738"/>
      <c r="Q34" s="738"/>
      <c r="R34" s="1093"/>
      <c r="S34" s="736"/>
      <c r="T34" s="736"/>
      <c r="U34" s="736"/>
      <c r="V34" s="1142"/>
      <c r="W34" s="1142"/>
      <c r="X34" s="1142"/>
      <c r="Y34" s="1142"/>
      <c r="Z34" s="1142"/>
      <c r="AA34" s="1142"/>
      <c r="AB34" s="1161"/>
      <c r="AC34" s="1161"/>
      <c r="AD34" s="1208"/>
      <c r="AE34" s="1974"/>
      <c r="AF34" s="717" t="s">
        <v>31</v>
      </c>
      <c r="AG34" s="254" t="str">
        <f t="shared" si="1"/>
        <v>×</v>
      </c>
      <c r="AH34" s="391"/>
      <c r="AI34" s="440"/>
      <c r="AJ34" s="267"/>
      <c r="AK34" s="444"/>
      <c r="AL34" s="267"/>
      <c r="AM34" s="268"/>
      <c r="AN34" s="392"/>
      <c r="AO34" s="393"/>
      <c r="AP34" s="393"/>
      <c r="AQ34" s="393"/>
      <c r="AR34" s="342"/>
      <c r="AS34" s="461"/>
      <c r="AT34" s="461"/>
      <c r="AU34" s="461"/>
      <c r="AV34" s="462"/>
      <c r="AW34" s="394"/>
      <c r="AX34" s="335"/>
    </row>
    <row r="35" spans="1:49" s="344" customFormat="1" ht="15.75" customHeight="1" thickBot="1">
      <c r="A35" s="1974"/>
      <c r="B35" s="1837" t="s">
        <v>99</v>
      </c>
      <c r="C35" s="1693" t="str">
        <f t="shared" si="0"/>
        <v>○</v>
      </c>
      <c r="D35" s="1681" t="s">
        <v>100</v>
      </c>
      <c r="E35" s="803" t="s">
        <v>97</v>
      </c>
      <c r="F35" s="788">
        <v>30</v>
      </c>
      <c r="G35" s="788">
        <v>30</v>
      </c>
      <c r="H35" s="1181">
        <f>G35/F35*100</f>
        <v>100</v>
      </c>
      <c r="I35" s="1701">
        <f>SUM(G35-M35)</f>
        <v>1</v>
      </c>
      <c r="J35" s="1181">
        <f>I35/G35*100</f>
        <v>3.3333333333333335</v>
      </c>
      <c r="K35" s="1702">
        <v>3</v>
      </c>
      <c r="L35" s="1703">
        <f>K35/G35</f>
        <v>0.1</v>
      </c>
      <c r="M35" s="1101">
        <f>SUM(N35:O35)</f>
        <v>29</v>
      </c>
      <c r="N35" s="784">
        <v>6</v>
      </c>
      <c r="O35" s="784">
        <v>23</v>
      </c>
      <c r="P35" s="784">
        <v>1</v>
      </c>
      <c r="Q35" s="784">
        <v>0</v>
      </c>
      <c r="R35" s="1093">
        <f>SUM(S35:T35)</f>
        <v>0</v>
      </c>
      <c r="S35" s="788">
        <v>0</v>
      </c>
      <c r="T35" s="788">
        <v>0</v>
      </c>
      <c r="U35" s="788">
        <v>0</v>
      </c>
      <c r="V35" s="1155"/>
      <c r="W35" s="1155"/>
      <c r="X35" s="1155"/>
      <c r="Y35" s="1155"/>
      <c r="Z35" s="1155"/>
      <c r="AA35" s="1155"/>
      <c r="AB35" s="1215"/>
      <c r="AC35" s="1215"/>
      <c r="AD35" s="1213"/>
      <c r="AE35" s="1974"/>
      <c r="AF35" s="1864" t="s">
        <v>99</v>
      </c>
      <c r="AG35" s="258" t="str">
        <f t="shared" si="1"/>
        <v>○</v>
      </c>
      <c r="AH35" s="398">
        <v>1</v>
      </c>
      <c r="AI35" s="440">
        <f>AH35/G35*100</f>
        <v>3.3333333333333335</v>
      </c>
      <c r="AJ35" s="397">
        <v>5</v>
      </c>
      <c r="AK35" s="444">
        <f>AJ35/G35*100</f>
        <v>16.666666666666664</v>
      </c>
      <c r="AL35" s="397">
        <v>1</v>
      </c>
      <c r="AM35" s="450">
        <f>AL35/G35*100</f>
        <v>3.3333333333333335</v>
      </c>
      <c r="AN35" s="399">
        <v>8</v>
      </c>
      <c r="AO35" s="397">
        <v>19</v>
      </c>
      <c r="AP35" s="397">
        <v>3</v>
      </c>
      <c r="AQ35" s="397">
        <v>0</v>
      </c>
      <c r="AR35" s="354">
        <f>SUM(AN35:AQ35)</f>
        <v>30</v>
      </c>
      <c r="AS35" s="1296">
        <f>+AN35/AR35*100</f>
        <v>26.666666666666668</v>
      </c>
      <c r="AT35" s="461">
        <f>+AO35/AR35*100</f>
        <v>63.33333333333333</v>
      </c>
      <c r="AU35" s="461">
        <f>+AP35/AR35*100</f>
        <v>10</v>
      </c>
      <c r="AV35" s="462">
        <f>+AQ35/AR35*100</f>
        <v>0</v>
      </c>
      <c r="AW35" s="400">
        <v>27</v>
      </c>
    </row>
    <row r="36" spans="1:49" s="344" customFormat="1" ht="15.75" customHeight="1">
      <c r="A36" s="1973" t="s">
        <v>55</v>
      </c>
      <c r="B36" s="703" t="s">
        <v>14</v>
      </c>
      <c r="C36" s="1704" t="str">
        <f t="shared" si="0"/>
        <v>×</v>
      </c>
      <c r="D36" s="1705"/>
      <c r="E36" s="1706"/>
      <c r="F36" s="1707"/>
      <c r="G36" s="1708"/>
      <c r="H36" s="1668"/>
      <c r="I36" s="1669"/>
      <c r="J36" s="1668"/>
      <c r="K36" s="1670"/>
      <c r="L36" s="1671"/>
      <c r="M36" s="1088"/>
      <c r="N36" s="1709"/>
      <c r="O36" s="1709"/>
      <c r="P36" s="1709"/>
      <c r="Q36" s="1709"/>
      <c r="R36" s="1710"/>
      <c r="S36" s="1711"/>
      <c r="T36" s="1711"/>
      <c r="U36" s="1711"/>
      <c r="V36" s="1712"/>
      <c r="W36" s="1712"/>
      <c r="X36" s="1712"/>
      <c r="Y36" s="1712"/>
      <c r="Z36" s="1712"/>
      <c r="AA36" s="1712"/>
      <c r="AB36" s="1713"/>
      <c r="AC36" s="1713"/>
      <c r="AD36" s="1714"/>
      <c r="AE36" s="1973" t="s">
        <v>55</v>
      </c>
      <c r="AF36" s="1865" t="s">
        <v>14</v>
      </c>
      <c r="AG36" s="319" t="str">
        <f t="shared" si="1"/>
        <v>×</v>
      </c>
      <c r="AH36" s="402"/>
      <c r="AI36" s="442"/>
      <c r="AJ36" s="401"/>
      <c r="AK36" s="445"/>
      <c r="AL36" s="403"/>
      <c r="AM36" s="451"/>
      <c r="AN36" s="404"/>
      <c r="AO36" s="405"/>
      <c r="AP36" s="405"/>
      <c r="AQ36" s="405"/>
      <c r="AR36" s="342"/>
      <c r="AS36" s="463"/>
      <c r="AT36" s="463"/>
      <c r="AU36" s="463"/>
      <c r="AV36" s="463"/>
      <c r="AW36" s="406"/>
    </row>
    <row r="37" spans="1:49" s="344" customFormat="1" ht="15.75" customHeight="1">
      <c r="A37" s="1974"/>
      <c r="B37" s="704" t="s">
        <v>3</v>
      </c>
      <c r="C37" s="781" t="str">
        <f t="shared" si="0"/>
        <v>○</v>
      </c>
      <c r="D37" s="1680" t="s">
        <v>101</v>
      </c>
      <c r="E37" s="795" t="s">
        <v>86</v>
      </c>
      <c r="F37" s="796">
        <v>612</v>
      </c>
      <c r="G37" s="799">
        <v>361</v>
      </c>
      <c r="H37" s="1086">
        <f>G37/F37*100</f>
        <v>58.98692810457516</v>
      </c>
      <c r="I37" s="1085">
        <f>SUM(G37-M37)</f>
        <v>6</v>
      </c>
      <c r="J37" s="1086">
        <f>I37/G37*100</f>
        <v>1.662049861495845</v>
      </c>
      <c r="K37" s="744">
        <v>12</v>
      </c>
      <c r="L37" s="1087">
        <f>K37/G37</f>
        <v>0.0332409972299169</v>
      </c>
      <c r="M37" s="1088">
        <f>SUM(N37:O37)</f>
        <v>355</v>
      </c>
      <c r="N37" s="750">
        <v>161</v>
      </c>
      <c r="O37" s="750">
        <v>194</v>
      </c>
      <c r="P37" s="750">
        <v>5</v>
      </c>
      <c r="Q37" s="750">
        <v>1</v>
      </c>
      <c r="R37" s="1088">
        <f>SUM(S37:T37)</f>
        <v>0</v>
      </c>
      <c r="S37" s="785"/>
      <c r="T37" s="785"/>
      <c r="U37" s="785"/>
      <c r="V37" s="1142">
        <f>W37+X37</f>
        <v>98.33795013850416</v>
      </c>
      <c r="W37" s="1142">
        <f>N37/G37*100</f>
        <v>44.59833795013851</v>
      </c>
      <c r="X37" s="1142">
        <f>O37/G37*100</f>
        <v>53.73961218836565</v>
      </c>
      <c r="Y37" s="1142">
        <f>P37/G37*100</f>
        <v>1.3850415512465373</v>
      </c>
      <c r="Z37" s="1142">
        <f>Q37/G37*100</f>
        <v>0.2770083102493075</v>
      </c>
      <c r="AA37" s="1142">
        <f>AB37+AC37</f>
        <v>0</v>
      </c>
      <c r="AB37" s="1144">
        <f>S37/G37*100</f>
        <v>0</v>
      </c>
      <c r="AC37" s="1144">
        <f>T37/G37*100</f>
        <v>0</v>
      </c>
      <c r="AD37" s="1305">
        <f>U37/G37*100</f>
        <v>0</v>
      </c>
      <c r="AE37" s="1974"/>
      <c r="AF37" s="704" t="s">
        <v>3</v>
      </c>
      <c r="AG37" s="276" t="str">
        <f t="shared" si="1"/>
        <v>○</v>
      </c>
      <c r="AH37" s="338">
        <v>23</v>
      </c>
      <c r="AI37" s="265">
        <f>AH37/G37*100</f>
        <v>6.3711911357340725</v>
      </c>
      <c r="AJ37" s="336">
        <v>49</v>
      </c>
      <c r="AK37" s="274">
        <f>AJ37/G37*100</f>
        <v>13.573407202216067</v>
      </c>
      <c r="AL37" s="339">
        <v>13</v>
      </c>
      <c r="AM37" s="268">
        <f>AL37/G37*100</f>
        <v>3.6011080332409975</v>
      </c>
      <c r="AN37" s="340"/>
      <c r="AO37" s="340"/>
      <c r="AP37" s="340"/>
      <c r="AQ37" s="340"/>
      <c r="AR37" s="342"/>
      <c r="AS37" s="452"/>
      <c r="AT37" s="452"/>
      <c r="AU37" s="452"/>
      <c r="AV37" s="452"/>
      <c r="AW37" s="377">
        <v>342</v>
      </c>
    </row>
    <row r="38" spans="1:50" s="251" customFormat="1" ht="15.75" customHeight="1">
      <c r="A38" s="1974"/>
      <c r="B38" s="704" t="s">
        <v>20</v>
      </c>
      <c r="C38" s="781" t="str">
        <f t="shared" si="0"/>
        <v>○</v>
      </c>
      <c r="D38" s="1634" t="s">
        <v>90</v>
      </c>
      <c r="E38" s="734" t="s">
        <v>97</v>
      </c>
      <c r="F38" s="735">
        <v>479</v>
      </c>
      <c r="G38" s="740">
        <v>429</v>
      </c>
      <c r="H38" s="1091">
        <f>G38/F38*100</f>
        <v>89.56158663883089</v>
      </c>
      <c r="I38" s="1090">
        <f>SUM(G38-M38)</f>
        <v>20</v>
      </c>
      <c r="J38" s="1091">
        <f>I38/G38*100</f>
        <v>4.662004662004662</v>
      </c>
      <c r="K38" s="745">
        <v>28</v>
      </c>
      <c r="L38" s="1092">
        <f>K38/G38</f>
        <v>0.06526806526806526</v>
      </c>
      <c r="M38" s="1093">
        <f>SUM(N38:O38)</f>
        <v>409</v>
      </c>
      <c r="N38" s="737">
        <v>97</v>
      </c>
      <c r="O38" s="737">
        <v>312</v>
      </c>
      <c r="P38" s="738">
        <v>16</v>
      </c>
      <c r="Q38" s="738">
        <v>2</v>
      </c>
      <c r="R38" s="1088">
        <f>SUM(S38:T38)</f>
        <v>1</v>
      </c>
      <c r="S38" s="740">
        <v>0</v>
      </c>
      <c r="T38" s="740">
        <v>1</v>
      </c>
      <c r="U38" s="740">
        <v>0</v>
      </c>
      <c r="V38" s="1142">
        <f>W38+X38</f>
        <v>95.33799533799535</v>
      </c>
      <c r="W38" s="1142">
        <f>N38/G38*100</f>
        <v>22.61072261072261</v>
      </c>
      <c r="X38" s="1142">
        <f>O38/G38*100</f>
        <v>72.72727272727273</v>
      </c>
      <c r="Y38" s="1142">
        <f>P38/G38*100</f>
        <v>3.7296037296037294</v>
      </c>
      <c r="Z38" s="1142">
        <f>Q38/G38*100</f>
        <v>0.4662004662004662</v>
      </c>
      <c r="AA38" s="1142">
        <f>AB38+AC38</f>
        <v>0.2331002331002331</v>
      </c>
      <c r="AB38" s="1144">
        <f>S38/G38*100</f>
        <v>0</v>
      </c>
      <c r="AC38" s="1144">
        <f>T38/G38*100</f>
        <v>0.2331002331002331</v>
      </c>
      <c r="AD38" s="1305">
        <f>U38/G38*100</f>
        <v>0</v>
      </c>
      <c r="AE38" s="1974"/>
      <c r="AF38" s="704" t="s">
        <v>20</v>
      </c>
      <c r="AG38" s="276" t="str">
        <f t="shared" si="1"/>
        <v>○</v>
      </c>
      <c r="AH38" s="346">
        <v>46</v>
      </c>
      <c r="AI38" s="265">
        <f>AH38/G38*100</f>
        <v>10.722610722610723</v>
      </c>
      <c r="AJ38" s="275">
        <v>52</v>
      </c>
      <c r="AK38" s="274">
        <f>AJ38/G38*100</f>
        <v>12.121212121212121</v>
      </c>
      <c r="AL38" s="267">
        <v>29</v>
      </c>
      <c r="AM38" s="268">
        <f>AL38/G38*100</f>
        <v>6.75990675990676</v>
      </c>
      <c r="AN38" s="340"/>
      <c r="AO38" s="341"/>
      <c r="AP38" s="341"/>
      <c r="AQ38" s="341"/>
      <c r="AR38" s="342"/>
      <c r="AS38" s="452"/>
      <c r="AT38" s="452"/>
      <c r="AU38" s="452"/>
      <c r="AV38" s="452"/>
      <c r="AW38" s="360">
        <v>418</v>
      </c>
      <c r="AX38" s="335"/>
    </row>
    <row r="39" spans="1:50" s="251" customFormat="1" ht="15.75" customHeight="1">
      <c r="A39" s="1974"/>
      <c r="B39" s="704" t="s">
        <v>27</v>
      </c>
      <c r="C39" s="781" t="str">
        <f t="shared" si="0"/>
        <v>×</v>
      </c>
      <c r="D39" s="1634"/>
      <c r="E39" s="734"/>
      <c r="F39" s="735"/>
      <c r="G39" s="740"/>
      <c r="H39" s="1091"/>
      <c r="I39" s="1090"/>
      <c r="J39" s="1091"/>
      <c r="K39" s="745"/>
      <c r="L39" s="1092"/>
      <c r="M39" s="1093"/>
      <c r="N39" s="806"/>
      <c r="O39" s="806"/>
      <c r="P39" s="807"/>
      <c r="Q39" s="807"/>
      <c r="R39" s="1656"/>
      <c r="S39" s="740"/>
      <c r="T39" s="740"/>
      <c r="U39" s="740"/>
      <c r="V39" s="1155"/>
      <c r="W39" s="1155"/>
      <c r="X39" s="1155"/>
      <c r="Y39" s="1155"/>
      <c r="Z39" s="1155"/>
      <c r="AA39" s="1155"/>
      <c r="AB39" s="1144"/>
      <c r="AC39" s="1144"/>
      <c r="AD39" s="1305"/>
      <c r="AE39" s="1974"/>
      <c r="AF39" s="704" t="s">
        <v>27</v>
      </c>
      <c r="AG39" s="276" t="str">
        <f t="shared" si="1"/>
        <v>×</v>
      </c>
      <c r="AH39" s="407"/>
      <c r="AI39" s="278"/>
      <c r="AJ39" s="275"/>
      <c r="AK39" s="274"/>
      <c r="AL39" s="279"/>
      <c r="AM39" s="280"/>
      <c r="AN39" s="347"/>
      <c r="AO39" s="347"/>
      <c r="AP39" s="347"/>
      <c r="AQ39" s="347"/>
      <c r="AR39" s="342"/>
      <c r="AS39" s="284"/>
      <c r="AT39" s="284"/>
      <c r="AU39" s="284"/>
      <c r="AV39" s="284"/>
      <c r="AW39" s="285"/>
      <c r="AX39" s="335"/>
    </row>
    <row r="40" spans="1:50" s="251" customFormat="1" ht="15.75" customHeight="1">
      <c r="A40" s="1974"/>
      <c r="B40" s="720" t="s">
        <v>1</v>
      </c>
      <c r="C40" s="800" t="str">
        <f t="shared" si="0"/>
        <v>×</v>
      </c>
      <c r="D40" s="1697"/>
      <c r="E40" s="1715"/>
      <c r="F40" s="1716"/>
      <c r="G40" s="1643"/>
      <c r="H40" s="1180"/>
      <c r="I40" s="1090"/>
      <c r="J40" s="1180"/>
      <c r="K40" s="1640"/>
      <c r="L40" s="1642"/>
      <c r="M40" s="1093"/>
      <c r="N40" s="737"/>
      <c r="O40" s="737"/>
      <c r="P40" s="738"/>
      <c r="Q40" s="738"/>
      <c r="R40" s="1093"/>
      <c r="S40" s="1643"/>
      <c r="T40" s="1643"/>
      <c r="U40" s="1643"/>
      <c r="V40" s="1142"/>
      <c r="W40" s="1142"/>
      <c r="X40" s="1142"/>
      <c r="Y40" s="1142"/>
      <c r="Z40" s="1142"/>
      <c r="AA40" s="1142"/>
      <c r="AB40" s="1160"/>
      <c r="AC40" s="1160"/>
      <c r="AD40" s="1307"/>
      <c r="AE40" s="1974"/>
      <c r="AF40" s="720" t="s">
        <v>1</v>
      </c>
      <c r="AG40" s="263" t="str">
        <f t="shared" si="1"/>
        <v>×</v>
      </c>
      <c r="AH40" s="264"/>
      <c r="AI40" s="443"/>
      <c r="AJ40" s="262"/>
      <c r="AK40" s="261"/>
      <c r="AL40" s="267"/>
      <c r="AM40" s="268"/>
      <c r="AN40" s="269"/>
      <c r="AO40" s="270"/>
      <c r="AP40" s="270"/>
      <c r="AQ40" s="270"/>
      <c r="AR40" s="342"/>
      <c r="AS40" s="272"/>
      <c r="AT40" s="272"/>
      <c r="AU40" s="272"/>
      <c r="AV40" s="272"/>
      <c r="AW40" s="408"/>
      <c r="AX40" s="335"/>
    </row>
    <row r="41" spans="1:50" s="251" customFormat="1" ht="15.75" customHeight="1">
      <c r="A41" s="1974"/>
      <c r="B41" s="720" t="s">
        <v>4</v>
      </c>
      <c r="C41" s="800" t="str">
        <f t="shared" si="0"/>
        <v>×</v>
      </c>
      <c r="D41" s="1697"/>
      <c r="E41" s="1715"/>
      <c r="F41" s="1716"/>
      <c r="G41" s="1643"/>
      <c r="H41" s="1180"/>
      <c r="I41" s="1090"/>
      <c r="J41" s="1180"/>
      <c r="K41" s="1640"/>
      <c r="L41" s="1642"/>
      <c r="M41" s="1093"/>
      <c r="N41" s="737"/>
      <c r="O41" s="737"/>
      <c r="P41" s="738"/>
      <c r="Q41" s="738"/>
      <c r="R41" s="1093"/>
      <c r="S41" s="1643"/>
      <c r="T41" s="1643"/>
      <c r="U41" s="1643"/>
      <c r="V41" s="1142"/>
      <c r="W41" s="1142"/>
      <c r="X41" s="1142"/>
      <c r="Y41" s="1142"/>
      <c r="Z41" s="1142"/>
      <c r="AA41" s="1142"/>
      <c r="AB41" s="1160"/>
      <c r="AC41" s="1160"/>
      <c r="AD41" s="1307"/>
      <c r="AE41" s="1974"/>
      <c r="AF41" s="720" t="s">
        <v>4</v>
      </c>
      <c r="AG41" s="263" t="str">
        <f t="shared" si="1"/>
        <v>×</v>
      </c>
      <c r="AH41" s="409"/>
      <c r="AI41" s="443"/>
      <c r="AJ41" s="262"/>
      <c r="AK41" s="261"/>
      <c r="AL41" s="267"/>
      <c r="AM41" s="268"/>
      <c r="AN41" s="347"/>
      <c r="AO41" s="347"/>
      <c r="AP41" s="347"/>
      <c r="AQ41" s="347"/>
      <c r="AR41" s="342"/>
      <c r="AS41" s="272"/>
      <c r="AT41" s="272"/>
      <c r="AU41" s="272"/>
      <c r="AV41" s="272"/>
      <c r="AW41" s="408"/>
      <c r="AX41" s="335"/>
    </row>
    <row r="42" spans="1:50" s="251" customFormat="1" ht="15.75" customHeight="1">
      <c r="A42" s="1974"/>
      <c r="B42" s="703" t="s">
        <v>102</v>
      </c>
      <c r="C42" s="781" t="str">
        <f t="shared" si="0"/>
        <v>○</v>
      </c>
      <c r="D42" s="1697" t="s">
        <v>103</v>
      </c>
      <c r="E42" s="728" t="s">
        <v>104</v>
      </c>
      <c r="F42" s="729">
        <v>716</v>
      </c>
      <c r="G42" s="733">
        <v>650</v>
      </c>
      <c r="H42" s="1086">
        <f>G42/F42*100</f>
        <v>90.78212290502793</v>
      </c>
      <c r="I42" s="1090">
        <f>SUM(G42-M42)</f>
        <v>40</v>
      </c>
      <c r="J42" s="1086">
        <f>I42/G42*100</f>
        <v>6.153846153846154</v>
      </c>
      <c r="K42" s="744">
        <v>125</v>
      </c>
      <c r="L42" s="1717">
        <f>K42/G42</f>
        <v>0.19230769230769232</v>
      </c>
      <c r="M42" s="1093">
        <f>SUM(N42:O42)</f>
        <v>610</v>
      </c>
      <c r="N42" s="731">
        <v>246</v>
      </c>
      <c r="O42" s="1718">
        <v>364</v>
      </c>
      <c r="P42" s="1719">
        <v>32</v>
      </c>
      <c r="Q42" s="1720">
        <v>6</v>
      </c>
      <c r="R42" s="1088">
        <f>SUM(S42:T42)</f>
        <v>2</v>
      </c>
      <c r="S42" s="1721">
        <v>0</v>
      </c>
      <c r="T42" s="1721">
        <v>2</v>
      </c>
      <c r="U42" s="1722">
        <v>0</v>
      </c>
      <c r="V42" s="1139">
        <f>W42+X42</f>
        <v>93.84615384615385</v>
      </c>
      <c r="W42" s="1723">
        <f>N42/G42*100</f>
        <v>37.84615384615385</v>
      </c>
      <c r="X42" s="1724">
        <f>O42/G42*100</f>
        <v>56.00000000000001</v>
      </c>
      <c r="Y42" s="1724">
        <f>P42/G42*100</f>
        <v>4.923076923076923</v>
      </c>
      <c r="Z42" s="1724">
        <f>Q42/G42*100</f>
        <v>0.9230769230769231</v>
      </c>
      <c r="AA42" s="1139">
        <f>AB42+AC42</f>
        <v>0.3076923076923077</v>
      </c>
      <c r="AB42" s="1725">
        <f>S42/G42*100</f>
        <v>0</v>
      </c>
      <c r="AC42" s="1726">
        <f>T42/G42*100</f>
        <v>0.3076923076923077</v>
      </c>
      <c r="AD42" s="1727">
        <f>U42/G42*100</f>
        <v>0</v>
      </c>
      <c r="AE42" s="1974"/>
      <c r="AF42" s="720" t="s">
        <v>102</v>
      </c>
      <c r="AG42" s="258" t="str">
        <f t="shared" si="1"/>
        <v>○</v>
      </c>
      <c r="AH42" s="264">
        <v>36</v>
      </c>
      <c r="AI42" s="443">
        <f>AH42/G42*100</f>
        <v>5.538461538461538</v>
      </c>
      <c r="AJ42" s="410">
        <v>57</v>
      </c>
      <c r="AK42" s="266">
        <f>AJ42/G42*100</f>
        <v>8.76923076923077</v>
      </c>
      <c r="AL42" s="267">
        <v>19</v>
      </c>
      <c r="AM42" s="268">
        <f>AL42/G42*100</f>
        <v>2.923076923076923</v>
      </c>
      <c r="AN42" s="411"/>
      <c r="AO42" s="412"/>
      <c r="AP42" s="412"/>
      <c r="AQ42" s="412"/>
      <c r="AR42" s="342"/>
      <c r="AS42" s="272"/>
      <c r="AT42" s="272"/>
      <c r="AU42" s="272"/>
      <c r="AV42" s="272"/>
      <c r="AW42" s="408">
        <v>616</v>
      </c>
      <c r="AX42" s="335"/>
    </row>
    <row r="43" spans="1:49" s="344" customFormat="1" ht="15.75" customHeight="1">
      <c r="A43" s="1974"/>
      <c r="B43" s="704" t="s">
        <v>28</v>
      </c>
      <c r="C43" s="781" t="str">
        <f t="shared" si="0"/>
        <v>×</v>
      </c>
      <c r="D43" s="1680"/>
      <c r="E43" s="782"/>
      <c r="F43" s="783"/>
      <c r="G43" s="785"/>
      <c r="H43" s="1091"/>
      <c r="I43" s="1090"/>
      <c r="J43" s="1091"/>
      <c r="K43" s="745"/>
      <c r="L43" s="1728"/>
      <c r="M43" s="1093"/>
      <c r="N43" s="1729"/>
      <c r="O43" s="1730"/>
      <c r="P43" s="1730"/>
      <c r="Q43" s="1730"/>
      <c r="R43" s="1731"/>
      <c r="S43" s="1732"/>
      <c r="T43" s="1732"/>
      <c r="U43" s="1732"/>
      <c r="V43" s="1733"/>
      <c r="W43" s="1733"/>
      <c r="X43" s="1733"/>
      <c r="Y43" s="1733"/>
      <c r="Z43" s="1733"/>
      <c r="AA43" s="1733"/>
      <c r="AB43" s="1734"/>
      <c r="AC43" s="1734"/>
      <c r="AD43" s="1735"/>
      <c r="AE43" s="1974"/>
      <c r="AF43" s="720" t="s">
        <v>28</v>
      </c>
      <c r="AG43" s="276" t="str">
        <f t="shared" si="1"/>
        <v>×</v>
      </c>
      <c r="AH43" s="413"/>
      <c r="AI43" s="443"/>
      <c r="AJ43" s="414"/>
      <c r="AK43" s="261"/>
      <c r="AL43" s="339"/>
      <c r="AM43" s="268"/>
      <c r="AN43" s="411"/>
      <c r="AO43" s="412"/>
      <c r="AP43" s="412"/>
      <c r="AQ43" s="412"/>
      <c r="AR43" s="342"/>
      <c r="AS43" s="272"/>
      <c r="AT43" s="272"/>
      <c r="AU43" s="272"/>
      <c r="AV43" s="272"/>
      <c r="AW43" s="380"/>
    </row>
    <row r="44" spans="1:50" s="251" customFormat="1" ht="15.75" customHeight="1">
      <c r="A44" s="1974"/>
      <c r="B44" s="704" t="s">
        <v>29</v>
      </c>
      <c r="C44" s="781" t="str">
        <f t="shared" si="0"/>
        <v>×</v>
      </c>
      <c r="D44" s="1634"/>
      <c r="E44" s="734"/>
      <c r="F44" s="735"/>
      <c r="G44" s="740"/>
      <c r="H44" s="1091"/>
      <c r="I44" s="1090"/>
      <c r="J44" s="1091"/>
      <c r="K44" s="745"/>
      <c r="L44" s="1728"/>
      <c r="M44" s="1093"/>
      <c r="N44" s="1736"/>
      <c r="O44" s="1736"/>
      <c r="P44" s="1737"/>
      <c r="Q44" s="1737"/>
      <c r="R44" s="1731"/>
      <c r="S44" s="1738"/>
      <c r="T44" s="1738"/>
      <c r="U44" s="1738"/>
      <c r="V44" s="1733"/>
      <c r="W44" s="1733"/>
      <c r="X44" s="1733"/>
      <c r="Y44" s="1733"/>
      <c r="Z44" s="1733"/>
      <c r="AA44" s="1733"/>
      <c r="AB44" s="1734"/>
      <c r="AC44" s="1734"/>
      <c r="AD44" s="1735"/>
      <c r="AE44" s="1974"/>
      <c r="AF44" s="720" t="s">
        <v>29</v>
      </c>
      <c r="AG44" s="276" t="str">
        <f t="shared" si="1"/>
        <v>×</v>
      </c>
      <c r="AH44" s="264"/>
      <c r="AI44" s="443"/>
      <c r="AJ44" s="262"/>
      <c r="AK44" s="261"/>
      <c r="AL44" s="267"/>
      <c r="AM44" s="268"/>
      <c r="AN44" s="269"/>
      <c r="AO44" s="270"/>
      <c r="AP44" s="270"/>
      <c r="AQ44" s="270"/>
      <c r="AR44" s="342"/>
      <c r="AS44" s="272"/>
      <c r="AT44" s="272"/>
      <c r="AU44" s="272"/>
      <c r="AV44" s="272"/>
      <c r="AW44" s="408"/>
      <c r="AX44" s="335"/>
    </row>
    <row r="45" spans="1:50" s="251" customFormat="1" ht="15.75" customHeight="1">
      <c r="A45" s="1974"/>
      <c r="B45" s="704" t="s">
        <v>22</v>
      </c>
      <c r="C45" s="746" t="str">
        <f t="shared" si="0"/>
        <v>×</v>
      </c>
      <c r="D45" s="1634"/>
      <c r="E45" s="734"/>
      <c r="F45" s="735"/>
      <c r="G45" s="740"/>
      <c r="H45" s="1091"/>
      <c r="I45" s="1090"/>
      <c r="J45" s="1091"/>
      <c r="K45" s="745"/>
      <c r="L45" s="1728"/>
      <c r="M45" s="1093"/>
      <c r="N45" s="1736"/>
      <c r="O45" s="1736"/>
      <c r="P45" s="1737"/>
      <c r="Q45" s="1737"/>
      <c r="R45" s="1731"/>
      <c r="S45" s="1738"/>
      <c r="T45" s="1738"/>
      <c r="U45" s="1738"/>
      <c r="V45" s="1733"/>
      <c r="W45" s="1733"/>
      <c r="X45" s="1733"/>
      <c r="Y45" s="1733"/>
      <c r="Z45" s="1733"/>
      <c r="AA45" s="1733"/>
      <c r="AB45" s="1734"/>
      <c r="AC45" s="1734"/>
      <c r="AD45" s="1735"/>
      <c r="AE45" s="1974"/>
      <c r="AF45" s="720" t="s">
        <v>22</v>
      </c>
      <c r="AG45" s="276" t="str">
        <f t="shared" si="1"/>
        <v>×</v>
      </c>
      <c r="AH45" s="264"/>
      <c r="AI45" s="443"/>
      <c r="AJ45" s="262"/>
      <c r="AK45" s="261"/>
      <c r="AL45" s="267"/>
      <c r="AM45" s="268"/>
      <c r="AN45" s="269"/>
      <c r="AO45" s="270"/>
      <c r="AP45" s="270"/>
      <c r="AQ45" s="270"/>
      <c r="AR45" s="342"/>
      <c r="AS45" s="272"/>
      <c r="AT45" s="272"/>
      <c r="AU45" s="272"/>
      <c r="AV45" s="272"/>
      <c r="AW45" s="408"/>
      <c r="AX45" s="335"/>
    </row>
    <row r="46" spans="1:50" s="251" customFormat="1" ht="15.75" customHeight="1">
      <c r="A46" s="1974"/>
      <c r="B46" s="704" t="s">
        <v>105</v>
      </c>
      <c r="C46" s="900" t="str">
        <f t="shared" si="0"/>
        <v>×</v>
      </c>
      <c r="D46" s="1634"/>
      <c r="E46" s="734"/>
      <c r="F46" s="735"/>
      <c r="G46" s="740"/>
      <c r="H46" s="1091"/>
      <c r="I46" s="1090"/>
      <c r="J46" s="1091"/>
      <c r="K46" s="745"/>
      <c r="L46" s="1728"/>
      <c r="M46" s="1093"/>
      <c r="N46" s="1736"/>
      <c r="O46" s="1736"/>
      <c r="P46" s="1737"/>
      <c r="Q46" s="1737"/>
      <c r="R46" s="1731"/>
      <c r="S46" s="1738"/>
      <c r="T46" s="1738"/>
      <c r="U46" s="1738"/>
      <c r="V46" s="1733"/>
      <c r="W46" s="1733"/>
      <c r="X46" s="1733"/>
      <c r="Y46" s="1733"/>
      <c r="Z46" s="1733"/>
      <c r="AA46" s="1733"/>
      <c r="AB46" s="1734"/>
      <c r="AC46" s="1734"/>
      <c r="AD46" s="1735"/>
      <c r="AE46" s="1974"/>
      <c r="AF46" s="720" t="s">
        <v>105</v>
      </c>
      <c r="AG46" s="276" t="str">
        <f t="shared" si="1"/>
        <v>×</v>
      </c>
      <c r="AH46" s="264"/>
      <c r="AI46" s="443"/>
      <c r="AJ46" s="262"/>
      <c r="AK46" s="261"/>
      <c r="AL46" s="267"/>
      <c r="AM46" s="268"/>
      <c r="AN46" s="269"/>
      <c r="AO46" s="270"/>
      <c r="AP46" s="270"/>
      <c r="AQ46" s="260"/>
      <c r="AR46" s="342"/>
      <c r="AS46" s="464"/>
      <c r="AT46" s="464"/>
      <c r="AU46" s="464"/>
      <c r="AV46" s="465"/>
      <c r="AW46" s="408"/>
      <c r="AX46" s="335"/>
    </row>
    <row r="47" spans="1:49" s="251" customFormat="1" ht="15.75" customHeight="1" thickBot="1">
      <c r="A47" s="1975"/>
      <c r="B47" s="711" t="s">
        <v>30</v>
      </c>
      <c r="C47" s="1689" t="str">
        <f t="shared" si="0"/>
        <v>○</v>
      </c>
      <c r="D47" s="1690" t="s">
        <v>106</v>
      </c>
      <c r="E47" s="1691" t="s">
        <v>107</v>
      </c>
      <c r="F47" s="770">
        <v>76</v>
      </c>
      <c r="G47" s="1739">
        <v>76</v>
      </c>
      <c r="H47" s="1109">
        <f>G47/F47*100</f>
        <v>100</v>
      </c>
      <c r="I47" s="1661">
        <f>SUM(G47-M47)</f>
        <v>5</v>
      </c>
      <c r="J47" s="1109">
        <f>I47/G47*100</f>
        <v>6.578947368421052</v>
      </c>
      <c r="K47" s="1662">
        <v>15</v>
      </c>
      <c r="L47" s="1100">
        <f>K47/G47</f>
        <v>0.19736842105263158</v>
      </c>
      <c r="M47" s="1101">
        <f>SUM(N47:O47)</f>
        <v>71</v>
      </c>
      <c r="N47" s="1740">
        <v>70</v>
      </c>
      <c r="O47" s="1740">
        <v>1</v>
      </c>
      <c r="P47" s="1741">
        <v>5</v>
      </c>
      <c r="Q47" s="1741">
        <v>0</v>
      </c>
      <c r="R47" s="1742">
        <f>SUM(S47:T47)</f>
        <v>0</v>
      </c>
      <c r="S47" s="759">
        <v>0</v>
      </c>
      <c r="T47" s="759">
        <v>0</v>
      </c>
      <c r="U47" s="759">
        <v>0</v>
      </c>
      <c r="V47" s="1743">
        <f>W47+X47</f>
        <v>93.42105263157895</v>
      </c>
      <c r="W47" s="1743">
        <f>N47/G47*100</f>
        <v>92.10526315789474</v>
      </c>
      <c r="X47" s="1743">
        <f>O47/G47*100</f>
        <v>1.3157894736842104</v>
      </c>
      <c r="Y47" s="1744">
        <f>P47/G47*100</f>
        <v>6.578947368421052</v>
      </c>
      <c r="Z47" s="1744">
        <f>Q47/G47*100</f>
        <v>0</v>
      </c>
      <c r="AA47" s="1743">
        <f>AB47+AC47</f>
        <v>0</v>
      </c>
      <c r="AB47" s="1147">
        <f>S47/G47*100</f>
        <v>0</v>
      </c>
      <c r="AC47" s="1147">
        <f>T47/G47*100</f>
        <v>0</v>
      </c>
      <c r="AD47" s="1303">
        <f>U47/G47*100</f>
        <v>0</v>
      </c>
      <c r="AE47" s="1975"/>
      <c r="AF47" s="1862" t="s">
        <v>30</v>
      </c>
      <c r="AG47" s="317" t="str">
        <f t="shared" si="1"/>
        <v>○</v>
      </c>
      <c r="AH47" s="294">
        <v>0</v>
      </c>
      <c r="AI47" s="439">
        <f>AH47/G47*100</f>
        <v>0</v>
      </c>
      <c r="AJ47" s="293">
        <v>10</v>
      </c>
      <c r="AK47" s="292">
        <f>AJ47/G47*100</f>
        <v>13.157894736842104</v>
      </c>
      <c r="AL47" s="297">
        <v>2</v>
      </c>
      <c r="AM47" s="447">
        <f>AL47/G47*100</f>
        <v>2.631578947368421</v>
      </c>
      <c r="AN47" s="472"/>
      <c r="AO47" s="296"/>
      <c r="AP47" s="296"/>
      <c r="AQ47" s="296"/>
      <c r="AR47" s="473"/>
      <c r="AS47" s="301"/>
      <c r="AT47" s="301"/>
      <c r="AU47" s="466"/>
      <c r="AV47" s="467"/>
      <c r="AW47" s="415">
        <v>71</v>
      </c>
    </row>
    <row r="48" spans="1:50" s="251" customFormat="1" ht="15.75" customHeight="1" thickBot="1">
      <c r="A48" s="489" t="s">
        <v>257</v>
      </c>
      <c r="B48" s="703" t="s">
        <v>257</v>
      </c>
      <c r="C48" s="1689" t="str">
        <f t="shared" si="0"/>
        <v>×</v>
      </c>
      <c r="D48" s="1745"/>
      <c r="E48" s="1746"/>
      <c r="F48" s="1747"/>
      <c r="G48" s="1748"/>
      <c r="H48" s="1099"/>
      <c r="I48" s="1749"/>
      <c r="J48" s="1099"/>
      <c r="K48" s="1647"/>
      <c r="L48" s="1100"/>
      <c r="M48" s="1750"/>
      <c r="N48" s="1740"/>
      <c r="O48" s="1740"/>
      <c r="P48" s="1751"/>
      <c r="Q48" s="1751"/>
      <c r="R48" s="1750"/>
      <c r="S48" s="759"/>
      <c r="T48" s="759"/>
      <c r="U48" s="1748"/>
      <c r="V48" s="1743"/>
      <c r="W48" s="1743"/>
      <c r="X48" s="1743"/>
      <c r="Y48" s="1743"/>
      <c r="Z48" s="1743"/>
      <c r="AA48" s="1743"/>
      <c r="AB48" s="1147"/>
      <c r="AC48" s="1147"/>
      <c r="AD48" s="1300"/>
      <c r="AE48" s="489" t="s">
        <v>257</v>
      </c>
      <c r="AF48" s="703" t="s">
        <v>257</v>
      </c>
      <c r="AG48" s="255" t="str">
        <f t="shared" si="1"/>
        <v>×</v>
      </c>
      <c r="AH48" s="294"/>
      <c r="AI48" s="295"/>
      <c r="AJ48" s="296"/>
      <c r="AK48" s="292"/>
      <c r="AL48" s="297"/>
      <c r="AM48" s="298"/>
      <c r="AN48" s="299"/>
      <c r="AO48" s="293"/>
      <c r="AP48" s="296"/>
      <c r="AQ48" s="296"/>
      <c r="AR48" s="300"/>
      <c r="AS48" s="301"/>
      <c r="AT48" s="301"/>
      <c r="AU48" s="301"/>
      <c r="AV48" s="302"/>
      <c r="AW48" s="303"/>
      <c r="AX48" s="250"/>
    </row>
    <row r="49" spans="1:50" s="251" customFormat="1" ht="15.75" customHeight="1" thickBot="1">
      <c r="A49" s="1866" t="s">
        <v>258</v>
      </c>
      <c r="B49" s="1838" t="s">
        <v>258</v>
      </c>
      <c r="C49" s="1752" t="str">
        <f>IF(D49="","×","○")</f>
        <v>×</v>
      </c>
      <c r="D49" s="1753"/>
      <c r="E49" s="1754"/>
      <c r="F49" s="1755"/>
      <c r="G49" s="1756"/>
      <c r="H49" s="1757"/>
      <c r="I49" s="1758"/>
      <c r="J49" s="1757"/>
      <c r="K49" s="1759"/>
      <c r="L49" s="1760"/>
      <c r="M49" s="1761"/>
      <c r="N49" s="1762"/>
      <c r="O49" s="1762"/>
      <c r="P49" s="1763"/>
      <c r="Q49" s="1763"/>
      <c r="R49" s="1761"/>
      <c r="S49" s="1764"/>
      <c r="T49" s="1764"/>
      <c r="U49" s="1759"/>
      <c r="V49" s="1765"/>
      <c r="W49" s="1765"/>
      <c r="X49" s="1765"/>
      <c r="Y49" s="1765"/>
      <c r="Z49" s="1765"/>
      <c r="AA49" s="1765"/>
      <c r="AB49" s="1766"/>
      <c r="AC49" s="1766"/>
      <c r="AD49" s="1767"/>
      <c r="AE49" s="1866" t="s">
        <v>258</v>
      </c>
      <c r="AF49" s="1867" t="s">
        <v>258</v>
      </c>
      <c r="AG49" s="256" t="str">
        <f>IF(AH49="","×","○")</f>
        <v>×</v>
      </c>
      <c r="AH49" s="306"/>
      <c r="AI49" s="307"/>
      <c r="AJ49" s="305"/>
      <c r="AK49" s="304"/>
      <c r="AL49" s="308"/>
      <c r="AM49" s="309"/>
      <c r="AN49" s="310"/>
      <c r="AO49" s="305"/>
      <c r="AP49" s="305"/>
      <c r="AQ49" s="311"/>
      <c r="AR49" s="312"/>
      <c r="AS49" s="313"/>
      <c r="AT49" s="313"/>
      <c r="AU49" s="313"/>
      <c r="AV49" s="314"/>
      <c r="AW49" s="315"/>
      <c r="AX49" s="250"/>
    </row>
    <row r="50" spans="1:49" s="251" customFormat="1" ht="15.75" customHeight="1" thickBot="1" thickTop="1">
      <c r="A50" s="2054" t="s">
        <v>59</v>
      </c>
      <c r="B50" s="2055"/>
      <c r="C50" s="1768"/>
      <c r="D50" s="1644"/>
      <c r="E50" s="754"/>
      <c r="F50" s="755">
        <f>SUM(F7:F49)</f>
        <v>11504</v>
      </c>
      <c r="G50" s="1769">
        <f>SUM(G7:G49)</f>
        <v>6941</v>
      </c>
      <c r="H50" s="1099">
        <f>G50/F50*100</f>
        <v>60.33553546592489</v>
      </c>
      <c r="I50" s="1770">
        <f>SUM(G50-M50)</f>
        <v>296</v>
      </c>
      <c r="J50" s="1099">
        <f>I50/G50*100</f>
        <v>4.264515199538971</v>
      </c>
      <c r="K50" s="1748">
        <f>SUM(K7:K49)</f>
        <v>724</v>
      </c>
      <c r="L50" s="1771">
        <f>K50/G50</f>
        <v>0.10430773663737214</v>
      </c>
      <c r="M50" s="1772">
        <f>SUM(N50:O50)</f>
        <v>6645</v>
      </c>
      <c r="N50" s="1740">
        <f>SUM(N7:N49)</f>
        <v>3197</v>
      </c>
      <c r="O50" s="759">
        <f>SUM(O7:O49)</f>
        <v>3448</v>
      </c>
      <c r="P50" s="759">
        <f>SUM(P7:P49)</f>
        <v>217</v>
      </c>
      <c r="Q50" s="759">
        <f>SUM(Q7:Q49)</f>
        <v>50</v>
      </c>
      <c r="R50" s="1750">
        <f>S50+T50</f>
        <v>10</v>
      </c>
      <c r="S50" s="1740">
        <f>SUM(S7:S49)</f>
        <v>6</v>
      </c>
      <c r="T50" s="759">
        <f>SUM(T7:T49)</f>
        <v>4</v>
      </c>
      <c r="U50" s="759">
        <f>SUM(U7:U49)</f>
        <v>1</v>
      </c>
      <c r="V50" s="1744">
        <f>W50+X50</f>
        <v>95.73548480046102</v>
      </c>
      <c r="W50" s="1744">
        <f>N50/G50*100</f>
        <v>46.05964558420977</v>
      </c>
      <c r="X50" s="1773">
        <f>O50/G50*100</f>
        <v>49.67583921625126</v>
      </c>
      <c r="Y50" s="1773">
        <f>P50/G50*100</f>
        <v>3.1263506699322865</v>
      </c>
      <c r="Z50" s="1773">
        <f>Q50/G50*100</f>
        <v>0.7203572972194208</v>
      </c>
      <c r="AA50" s="1744">
        <f>AB50+AC50</f>
        <v>0.14407145944388416</v>
      </c>
      <c r="AB50" s="1773">
        <f>S50/G50*100</f>
        <v>0.08644287566633051</v>
      </c>
      <c r="AC50" s="1773">
        <f>T50/G50*100</f>
        <v>0.05762858377755367</v>
      </c>
      <c r="AD50" s="1300">
        <f>U50/G50*100</f>
        <v>0.014407145944388418</v>
      </c>
      <c r="AE50" s="2054" t="s">
        <v>59</v>
      </c>
      <c r="AF50" s="2055"/>
      <c r="AG50" s="320"/>
      <c r="AH50" s="416">
        <f>SUM(AH7:AH49)</f>
        <v>764</v>
      </c>
      <c r="AI50" s="439">
        <f>AH50/G50*100</f>
        <v>11.00705950151275</v>
      </c>
      <c r="AJ50" s="293">
        <f>SUM(AJ7:AJ49)</f>
        <v>840</v>
      </c>
      <c r="AK50" s="446">
        <f>AJ50/G50*100</f>
        <v>12.102002593286269</v>
      </c>
      <c r="AL50" s="417">
        <f>SUM(AL7:AL49)</f>
        <v>232</v>
      </c>
      <c r="AM50" s="447">
        <f>AL50/G50*100</f>
        <v>3.3424578590981127</v>
      </c>
      <c r="AN50" s="418">
        <f>SUM(AN7:AN49)</f>
        <v>382</v>
      </c>
      <c r="AO50" s="296">
        <f>SUM(AO7:AO49)</f>
        <v>2245</v>
      </c>
      <c r="AP50" s="293">
        <f>SUM(AP7:AP49)</f>
        <v>1488</v>
      </c>
      <c r="AQ50" s="296">
        <f>SUM(AQ7:AQ49)</f>
        <v>84</v>
      </c>
      <c r="AR50" s="296">
        <f>SUM(AR7:AR49)</f>
        <v>4199</v>
      </c>
      <c r="AS50" s="301">
        <f>+AN50/AR50*100</f>
        <v>9.097404143843772</v>
      </c>
      <c r="AT50" s="301">
        <f>+AO50/AR50*100</f>
        <v>53.465110740652534</v>
      </c>
      <c r="AU50" s="301">
        <f>+AP50/AR50*100</f>
        <v>35.437008811621816</v>
      </c>
      <c r="AV50" s="468">
        <f>+AQ50/AR50*100</f>
        <v>2.0004763038818765</v>
      </c>
      <c r="AW50" s="419">
        <f>SUM(AW7:AW49)</f>
        <v>5250</v>
      </c>
    </row>
    <row r="51" spans="2:39" ht="14.25">
      <c r="B51" s="257"/>
      <c r="C51" s="257"/>
      <c r="D51" s="1613"/>
      <c r="E51" s="420"/>
      <c r="F51" s="421"/>
      <c r="G51" s="421"/>
      <c r="H51" s="429"/>
      <c r="I51" s="423"/>
      <c r="J51" s="429"/>
      <c r="K51" s="423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</row>
    <row r="52" spans="11:22" ht="14.25">
      <c r="K52" s="328"/>
      <c r="M52" s="326"/>
      <c r="N52" s="430" t="s">
        <v>63</v>
      </c>
      <c r="O52" s="326"/>
      <c r="P52" s="326"/>
      <c r="Q52" s="326"/>
      <c r="R52" s="326"/>
      <c r="S52" s="328"/>
      <c r="T52" s="328"/>
      <c r="U52" s="328"/>
      <c r="V52" s="326"/>
    </row>
    <row r="53" ht="14.25">
      <c r="N53" s="430" t="s">
        <v>64</v>
      </c>
    </row>
    <row r="54" ht="14.25">
      <c r="N54" s="430" t="s">
        <v>65</v>
      </c>
    </row>
    <row r="55" spans="1:73" s="422" customFormat="1" ht="14.25">
      <c r="A55" s="72"/>
      <c r="B55" s="252"/>
      <c r="C55" s="252"/>
      <c r="D55" s="1614"/>
      <c r="E55" s="72"/>
      <c r="F55" s="72"/>
      <c r="G55" s="72"/>
      <c r="H55" s="325"/>
      <c r="I55" s="325"/>
      <c r="J55" s="325"/>
      <c r="K55" s="325"/>
      <c r="L55" s="325"/>
      <c r="M55" s="325"/>
      <c r="N55" s="430" t="s">
        <v>66</v>
      </c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</row>
    <row r="56" spans="1:73" s="422" customFormat="1" ht="14.25">
      <c r="A56" s="72"/>
      <c r="B56" s="252"/>
      <c r="C56" s="252"/>
      <c r="D56" s="1614"/>
      <c r="E56" s="72"/>
      <c r="F56" s="72"/>
      <c r="G56" s="72"/>
      <c r="H56" s="325"/>
      <c r="I56" s="325"/>
      <c r="J56" s="325"/>
      <c r="K56" s="325"/>
      <c r="L56" s="325"/>
      <c r="M56" s="325"/>
      <c r="N56" s="431" t="s">
        <v>57</v>
      </c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</row>
    <row r="57" spans="1:73" s="422" customFormat="1" ht="14.25">
      <c r="A57" s="72"/>
      <c r="B57" s="252"/>
      <c r="C57" s="252"/>
      <c r="D57" s="1614"/>
      <c r="E57" s="72"/>
      <c r="F57" s="72"/>
      <c r="G57" s="72"/>
      <c r="H57" s="325"/>
      <c r="I57" s="325"/>
      <c r="J57" s="325"/>
      <c r="K57" s="325"/>
      <c r="L57" s="325"/>
      <c r="M57" s="325"/>
      <c r="N57" s="431" t="s">
        <v>58</v>
      </c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</row>
    <row r="58" spans="1:73" s="422" customFormat="1" ht="14.25">
      <c r="A58" s="72"/>
      <c r="B58" s="252"/>
      <c r="C58" s="252"/>
      <c r="D58" s="1614"/>
      <c r="E58" s="72"/>
      <c r="F58" s="72"/>
      <c r="G58" s="72"/>
      <c r="H58" s="325"/>
      <c r="I58" s="325"/>
      <c r="J58" s="325"/>
      <c r="K58" s="325"/>
      <c r="L58" s="325"/>
      <c r="M58" s="325"/>
      <c r="N58" s="430"/>
      <c r="O58" s="325"/>
      <c r="P58" s="325"/>
      <c r="Q58" s="325"/>
      <c r="R58" s="325"/>
      <c r="S58" s="325"/>
      <c r="T58" s="325"/>
      <c r="U58" s="325"/>
      <c r="V58" s="325"/>
      <c r="W58" s="430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</row>
    <row r="59" spans="1:73" s="422" customFormat="1" ht="14.25">
      <c r="A59" s="72"/>
      <c r="B59" s="252"/>
      <c r="C59" s="252"/>
      <c r="D59" s="1614"/>
      <c r="E59" s="72"/>
      <c r="F59" s="72"/>
      <c r="G59" s="72"/>
      <c r="H59" s="325"/>
      <c r="I59" s="325"/>
      <c r="J59" s="325"/>
      <c r="K59" s="325"/>
      <c r="L59" s="325"/>
      <c r="M59" s="432"/>
      <c r="N59" s="432"/>
      <c r="O59" s="432"/>
      <c r="P59" s="432"/>
      <c r="Q59" s="432"/>
      <c r="R59" s="432"/>
      <c r="S59" s="325"/>
      <c r="T59" s="325"/>
      <c r="U59" s="325"/>
      <c r="V59" s="432"/>
      <c r="W59" s="432"/>
      <c r="X59" s="432"/>
      <c r="Y59" s="432"/>
      <c r="Z59" s="432"/>
      <c r="AA59" s="432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</row>
    <row r="60" spans="1:73" s="422" customFormat="1" ht="14.25">
      <c r="A60" s="72"/>
      <c r="B60" s="252"/>
      <c r="C60" s="252"/>
      <c r="D60" s="1614"/>
      <c r="E60" s="72"/>
      <c r="F60" s="72"/>
      <c r="G60" s="72"/>
      <c r="H60" s="325"/>
      <c r="I60" s="325"/>
      <c r="J60" s="325"/>
      <c r="K60" s="325"/>
      <c r="L60" s="325"/>
      <c r="M60" s="432"/>
      <c r="N60" s="432"/>
      <c r="O60" s="432"/>
      <c r="P60" s="432"/>
      <c r="Q60" s="432"/>
      <c r="R60" s="432"/>
      <c r="S60" s="325"/>
      <c r="T60" s="325"/>
      <c r="U60" s="325"/>
      <c r="V60" s="432"/>
      <c r="W60" s="432"/>
      <c r="X60" s="432"/>
      <c r="Y60" s="432"/>
      <c r="Z60" s="432"/>
      <c r="AA60" s="432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</row>
    <row r="61" spans="1:73" s="422" customFormat="1" ht="14.25">
      <c r="A61" s="72"/>
      <c r="B61" s="252"/>
      <c r="C61" s="252"/>
      <c r="D61" s="1614"/>
      <c r="E61" s="72"/>
      <c r="F61" s="72"/>
      <c r="G61" s="72"/>
      <c r="H61" s="325"/>
      <c r="I61" s="325"/>
      <c r="J61" s="325"/>
      <c r="K61" s="325"/>
      <c r="L61" s="325"/>
      <c r="M61" s="432"/>
      <c r="N61" s="432"/>
      <c r="O61" s="432"/>
      <c r="P61" s="432"/>
      <c r="Q61" s="432"/>
      <c r="R61" s="432"/>
      <c r="S61" s="325"/>
      <c r="T61" s="325"/>
      <c r="U61" s="325"/>
      <c r="V61" s="432"/>
      <c r="W61" s="432"/>
      <c r="X61" s="432"/>
      <c r="Y61" s="432"/>
      <c r="Z61" s="432"/>
      <c r="AA61" s="432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</row>
    <row r="62" spans="1:73" s="422" customFormat="1" ht="14.25">
      <c r="A62" s="72"/>
      <c r="B62" s="252"/>
      <c r="C62" s="252"/>
      <c r="D62" s="1614"/>
      <c r="E62" s="72"/>
      <c r="F62" s="72"/>
      <c r="G62" s="72"/>
      <c r="H62" s="325"/>
      <c r="I62" s="325"/>
      <c r="J62" s="325"/>
      <c r="K62" s="325"/>
      <c r="L62" s="325"/>
      <c r="M62" s="432"/>
      <c r="N62" s="432"/>
      <c r="O62" s="432"/>
      <c r="P62" s="432"/>
      <c r="Q62" s="432"/>
      <c r="R62" s="432"/>
      <c r="S62" s="325"/>
      <c r="T62" s="325"/>
      <c r="U62" s="325"/>
      <c r="V62" s="432"/>
      <c r="W62" s="432"/>
      <c r="X62" s="432"/>
      <c r="Y62" s="432"/>
      <c r="Z62" s="432"/>
      <c r="AA62" s="432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</row>
    <row r="63" spans="1:73" s="422" customFormat="1" ht="14.25">
      <c r="A63" s="72"/>
      <c r="B63" s="252"/>
      <c r="C63" s="252"/>
      <c r="D63" s="1614"/>
      <c r="E63" s="72"/>
      <c r="F63" s="72"/>
      <c r="G63" s="72"/>
      <c r="H63" s="325"/>
      <c r="I63" s="325"/>
      <c r="J63" s="325"/>
      <c r="K63" s="325"/>
      <c r="L63" s="325"/>
      <c r="M63" s="432"/>
      <c r="N63" s="432"/>
      <c r="O63" s="432"/>
      <c r="P63" s="432"/>
      <c r="Q63" s="432"/>
      <c r="R63" s="432"/>
      <c r="S63" s="325"/>
      <c r="T63" s="325"/>
      <c r="U63" s="325"/>
      <c r="V63" s="432"/>
      <c r="W63" s="432"/>
      <c r="X63" s="432"/>
      <c r="Y63" s="432"/>
      <c r="Z63" s="432"/>
      <c r="AA63" s="432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</row>
    <row r="64" spans="1:73" s="422" customFormat="1" ht="14.25">
      <c r="A64" s="72"/>
      <c r="B64" s="252"/>
      <c r="C64" s="252"/>
      <c r="D64" s="1614"/>
      <c r="E64" s="72"/>
      <c r="F64" s="72"/>
      <c r="G64" s="72"/>
      <c r="H64" s="325"/>
      <c r="I64" s="325"/>
      <c r="J64" s="325"/>
      <c r="K64" s="325"/>
      <c r="L64" s="325"/>
      <c r="M64" s="432"/>
      <c r="N64" s="432"/>
      <c r="O64" s="432"/>
      <c r="P64" s="432"/>
      <c r="Q64" s="432"/>
      <c r="R64" s="432"/>
      <c r="S64" s="325"/>
      <c r="T64" s="325"/>
      <c r="U64" s="325"/>
      <c r="V64" s="432"/>
      <c r="W64" s="432"/>
      <c r="X64" s="432"/>
      <c r="Y64" s="432"/>
      <c r="Z64" s="432"/>
      <c r="AA64" s="432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</row>
    <row r="65" spans="1:73" s="422" customFormat="1" ht="14.25">
      <c r="A65" s="72"/>
      <c r="B65" s="252"/>
      <c r="C65" s="252"/>
      <c r="D65" s="1614"/>
      <c r="E65" s="72"/>
      <c r="F65" s="72"/>
      <c r="G65" s="72"/>
      <c r="H65" s="325"/>
      <c r="I65" s="325"/>
      <c r="J65" s="325"/>
      <c r="K65" s="325"/>
      <c r="L65" s="325"/>
      <c r="M65" s="432"/>
      <c r="N65" s="432"/>
      <c r="O65" s="432"/>
      <c r="P65" s="432"/>
      <c r="Q65" s="432"/>
      <c r="R65" s="432"/>
      <c r="S65" s="325"/>
      <c r="T65" s="325"/>
      <c r="U65" s="325"/>
      <c r="V65" s="432"/>
      <c r="W65" s="432"/>
      <c r="X65" s="432"/>
      <c r="Y65" s="432"/>
      <c r="Z65" s="432"/>
      <c r="AA65" s="432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</row>
    <row r="66" spans="1:73" s="422" customFormat="1" ht="14.25">
      <c r="A66" s="72"/>
      <c r="B66" s="252"/>
      <c r="C66" s="252"/>
      <c r="D66" s="1614"/>
      <c r="E66" s="72"/>
      <c r="F66" s="72"/>
      <c r="G66" s="72"/>
      <c r="H66" s="325"/>
      <c r="I66" s="325"/>
      <c r="J66" s="325"/>
      <c r="K66" s="325"/>
      <c r="L66" s="325"/>
      <c r="M66" s="432"/>
      <c r="N66" s="432"/>
      <c r="O66" s="432"/>
      <c r="P66" s="432"/>
      <c r="Q66" s="432"/>
      <c r="R66" s="432"/>
      <c r="S66" s="325"/>
      <c r="T66" s="325"/>
      <c r="U66" s="325"/>
      <c r="V66" s="432"/>
      <c r="W66" s="432"/>
      <c r="X66" s="432"/>
      <c r="Y66" s="432"/>
      <c r="Z66" s="432"/>
      <c r="AA66" s="432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</row>
    <row r="67" spans="1:73" s="422" customFormat="1" ht="14.25">
      <c r="A67" s="72"/>
      <c r="B67" s="252"/>
      <c r="C67" s="252"/>
      <c r="D67" s="1614"/>
      <c r="E67" s="72"/>
      <c r="F67" s="72"/>
      <c r="G67" s="72"/>
      <c r="H67" s="325"/>
      <c r="I67" s="325"/>
      <c r="J67" s="325"/>
      <c r="K67" s="325"/>
      <c r="L67" s="325"/>
      <c r="M67" s="432"/>
      <c r="N67" s="432"/>
      <c r="O67" s="432"/>
      <c r="P67" s="432"/>
      <c r="Q67" s="432"/>
      <c r="R67" s="432"/>
      <c r="S67" s="325"/>
      <c r="T67" s="325"/>
      <c r="U67" s="325"/>
      <c r="V67" s="432"/>
      <c r="W67" s="432"/>
      <c r="X67" s="432"/>
      <c r="Y67" s="432"/>
      <c r="Z67" s="432"/>
      <c r="AA67" s="432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</row>
    <row r="68" spans="1:73" s="422" customFormat="1" ht="14.25">
      <c r="A68" s="72"/>
      <c r="B68" s="252"/>
      <c r="C68" s="252"/>
      <c r="D68" s="1614"/>
      <c r="E68" s="72"/>
      <c r="F68" s="72"/>
      <c r="G68" s="72"/>
      <c r="H68" s="325"/>
      <c r="I68" s="325"/>
      <c r="J68" s="325"/>
      <c r="K68" s="325"/>
      <c r="L68" s="325"/>
      <c r="M68" s="432"/>
      <c r="N68" s="432"/>
      <c r="O68" s="432"/>
      <c r="P68" s="432"/>
      <c r="Q68" s="432"/>
      <c r="R68" s="432"/>
      <c r="S68" s="325"/>
      <c r="T68" s="325"/>
      <c r="U68" s="325"/>
      <c r="V68" s="432"/>
      <c r="W68" s="432"/>
      <c r="X68" s="432"/>
      <c r="Y68" s="432"/>
      <c r="Z68" s="432"/>
      <c r="AA68" s="432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</row>
    <row r="69" spans="1:73" s="422" customFormat="1" ht="14.25">
      <c r="A69" s="72"/>
      <c r="B69" s="252"/>
      <c r="C69" s="252"/>
      <c r="D69" s="1614"/>
      <c r="E69" s="72"/>
      <c r="F69" s="72"/>
      <c r="G69" s="72"/>
      <c r="H69" s="325"/>
      <c r="I69" s="325"/>
      <c r="J69" s="325"/>
      <c r="K69" s="325"/>
      <c r="L69" s="325"/>
      <c r="M69" s="432"/>
      <c r="N69" s="432"/>
      <c r="O69" s="432"/>
      <c r="P69" s="432"/>
      <c r="Q69" s="432"/>
      <c r="R69" s="432"/>
      <c r="S69" s="325"/>
      <c r="T69" s="325"/>
      <c r="U69" s="325"/>
      <c r="V69" s="432"/>
      <c r="W69" s="432"/>
      <c r="X69" s="432"/>
      <c r="Y69" s="432"/>
      <c r="Z69" s="432"/>
      <c r="AA69" s="432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</row>
    <row r="70" spans="1:73" s="422" customFormat="1" ht="14.25">
      <c r="A70" s="72"/>
      <c r="B70" s="252"/>
      <c r="C70" s="252"/>
      <c r="D70" s="1614"/>
      <c r="E70" s="72"/>
      <c r="F70" s="72"/>
      <c r="G70" s="72"/>
      <c r="H70" s="325"/>
      <c r="I70" s="325"/>
      <c r="J70" s="325"/>
      <c r="K70" s="325"/>
      <c r="L70" s="325"/>
      <c r="M70" s="432"/>
      <c r="N70" s="432"/>
      <c r="O70" s="432"/>
      <c r="P70" s="432"/>
      <c r="Q70" s="432"/>
      <c r="R70" s="432"/>
      <c r="S70" s="325"/>
      <c r="T70" s="325"/>
      <c r="U70" s="325"/>
      <c r="V70" s="432"/>
      <c r="W70" s="432"/>
      <c r="X70" s="432"/>
      <c r="Y70" s="432"/>
      <c r="Z70" s="432"/>
      <c r="AA70" s="432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</row>
    <row r="71" spans="1:73" s="422" customFormat="1" ht="14.25">
      <c r="A71" s="72"/>
      <c r="B71" s="252"/>
      <c r="C71" s="252"/>
      <c r="D71" s="1614"/>
      <c r="E71" s="72"/>
      <c r="F71" s="72"/>
      <c r="G71" s="72"/>
      <c r="H71" s="325"/>
      <c r="I71" s="325"/>
      <c r="J71" s="325"/>
      <c r="K71" s="325"/>
      <c r="L71" s="325"/>
      <c r="M71" s="432"/>
      <c r="N71" s="432"/>
      <c r="O71" s="432"/>
      <c r="P71" s="432"/>
      <c r="Q71" s="432"/>
      <c r="R71" s="432"/>
      <c r="S71" s="325"/>
      <c r="T71" s="325"/>
      <c r="U71" s="325"/>
      <c r="V71" s="432"/>
      <c r="W71" s="432"/>
      <c r="X71" s="432"/>
      <c r="Y71" s="432"/>
      <c r="Z71" s="432"/>
      <c r="AA71" s="432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</row>
    <row r="72" spans="1:73" s="422" customFormat="1" ht="14.25">
      <c r="A72" s="72"/>
      <c r="B72" s="252"/>
      <c r="C72" s="252"/>
      <c r="D72" s="1614"/>
      <c r="E72" s="72"/>
      <c r="F72" s="72"/>
      <c r="G72" s="72"/>
      <c r="H72" s="325"/>
      <c r="I72" s="325"/>
      <c r="J72" s="325"/>
      <c r="K72" s="325"/>
      <c r="L72" s="325"/>
      <c r="M72" s="432"/>
      <c r="N72" s="432"/>
      <c r="O72" s="432"/>
      <c r="P72" s="432"/>
      <c r="Q72" s="432"/>
      <c r="R72" s="432"/>
      <c r="S72" s="325"/>
      <c r="T72" s="325"/>
      <c r="U72" s="325"/>
      <c r="V72" s="432"/>
      <c r="W72" s="432"/>
      <c r="X72" s="432"/>
      <c r="Y72" s="432"/>
      <c r="Z72" s="432"/>
      <c r="AA72" s="432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</row>
    <row r="73" spans="1:73" s="422" customFormat="1" ht="14.25">
      <c r="A73" s="72"/>
      <c r="B73" s="252"/>
      <c r="C73" s="252"/>
      <c r="D73" s="1614"/>
      <c r="E73" s="72"/>
      <c r="F73" s="72"/>
      <c r="G73" s="72"/>
      <c r="H73" s="325"/>
      <c r="I73" s="325"/>
      <c r="J73" s="325"/>
      <c r="K73" s="325"/>
      <c r="L73" s="325"/>
      <c r="M73" s="432"/>
      <c r="N73" s="432"/>
      <c r="O73" s="432"/>
      <c r="P73" s="432"/>
      <c r="Q73" s="432"/>
      <c r="R73" s="432"/>
      <c r="S73" s="325"/>
      <c r="T73" s="325"/>
      <c r="U73" s="325"/>
      <c r="V73" s="432"/>
      <c r="W73" s="432"/>
      <c r="X73" s="432"/>
      <c r="Y73" s="432"/>
      <c r="Z73" s="432"/>
      <c r="AA73" s="432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</row>
    <row r="74" spans="1:73" s="422" customFormat="1" ht="14.25">
      <c r="A74" s="72"/>
      <c r="B74" s="252"/>
      <c r="C74" s="252"/>
      <c r="D74" s="1614"/>
      <c r="E74" s="72"/>
      <c r="F74" s="72"/>
      <c r="G74" s="72"/>
      <c r="H74" s="325"/>
      <c r="I74" s="325"/>
      <c r="J74" s="325"/>
      <c r="K74" s="325"/>
      <c r="L74" s="325"/>
      <c r="M74" s="432"/>
      <c r="N74" s="432"/>
      <c r="O74" s="432"/>
      <c r="P74" s="432"/>
      <c r="Q74" s="432"/>
      <c r="R74" s="432"/>
      <c r="S74" s="325"/>
      <c r="T74" s="325"/>
      <c r="U74" s="325"/>
      <c r="V74" s="432"/>
      <c r="W74" s="432"/>
      <c r="X74" s="432"/>
      <c r="Y74" s="432"/>
      <c r="Z74" s="432"/>
      <c r="AA74" s="432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</row>
    <row r="75" spans="1:73" s="422" customFormat="1" ht="14.25">
      <c r="A75" s="72"/>
      <c r="B75" s="252"/>
      <c r="C75" s="252"/>
      <c r="D75" s="1614"/>
      <c r="E75" s="72"/>
      <c r="F75" s="72"/>
      <c r="G75" s="72"/>
      <c r="H75" s="325"/>
      <c r="I75" s="325"/>
      <c r="J75" s="325"/>
      <c r="K75" s="325"/>
      <c r="L75" s="325"/>
      <c r="M75" s="432"/>
      <c r="N75" s="432"/>
      <c r="O75" s="432"/>
      <c r="P75" s="432"/>
      <c r="Q75" s="432"/>
      <c r="R75" s="432"/>
      <c r="S75" s="325"/>
      <c r="T75" s="325"/>
      <c r="U75" s="325"/>
      <c r="V75" s="432"/>
      <c r="W75" s="432"/>
      <c r="X75" s="432"/>
      <c r="Y75" s="432"/>
      <c r="Z75" s="432"/>
      <c r="AA75" s="432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</row>
    <row r="76" spans="1:73" s="422" customFormat="1" ht="14.25">
      <c r="A76" s="72"/>
      <c r="B76" s="252"/>
      <c r="C76" s="252"/>
      <c r="D76" s="1614"/>
      <c r="E76" s="72"/>
      <c r="F76" s="72"/>
      <c r="G76" s="72"/>
      <c r="H76" s="325"/>
      <c r="I76" s="325"/>
      <c r="J76" s="325"/>
      <c r="K76" s="325"/>
      <c r="L76" s="325"/>
      <c r="M76" s="432"/>
      <c r="N76" s="432"/>
      <c r="O76" s="432"/>
      <c r="P76" s="432"/>
      <c r="Q76" s="432"/>
      <c r="R76" s="432"/>
      <c r="S76" s="325"/>
      <c r="T76" s="325"/>
      <c r="U76" s="325"/>
      <c r="V76" s="432"/>
      <c r="W76" s="432"/>
      <c r="X76" s="432"/>
      <c r="Y76" s="432"/>
      <c r="Z76" s="432"/>
      <c r="AA76" s="432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</row>
    <row r="77" spans="1:73" s="422" customFormat="1" ht="14.25">
      <c r="A77" s="72"/>
      <c r="B77" s="252"/>
      <c r="C77" s="252"/>
      <c r="D77" s="1614"/>
      <c r="E77" s="72"/>
      <c r="F77" s="72"/>
      <c r="G77" s="72"/>
      <c r="H77" s="325"/>
      <c r="I77" s="325"/>
      <c r="J77" s="325"/>
      <c r="K77" s="325"/>
      <c r="L77" s="325"/>
      <c r="M77" s="432"/>
      <c r="N77" s="432"/>
      <c r="O77" s="432"/>
      <c r="P77" s="432"/>
      <c r="Q77" s="432"/>
      <c r="R77" s="432"/>
      <c r="S77" s="325"/>
      <c r="T77" s="325"/>
      <c r="U77" s="325"/>
      <c r="V77" s="432"/>
      <c r="W77" s="432"/>
      <c r="X77" s="432"/>
      <c r="Y77" s="432"/>
      <c r="Z77" s="432"/>
      <c r="AA77" s="432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25"/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25"/>
      <c r="BC77" s="325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  <c r="BO77" s="325"/>
      <c r="BP77" s="325"/>
      <c r="BQ77" s="325"/>
      <c r="BR77" s="325"/>
      <c r="BS77" s="325"/>
      <c r="BT77" s="325"/>
      <c r="BU77" s="325"/>
    </row>
    <row r="78" spans="1:73" s="422" customFormat="1" ht="14.25">
      <c r="A78" s="72"/>
      <c r="B78" s="252"/>
      <c r="C78" s="252"/>
      <c r="D78" s="1614"/>
      <c r="E78" s="72"/>
      <c r="F78" s="72"/>
      <c r="G78" s="72"/>
      <c r="H78" s="325"/>
      <c r="I78" s="325"/>
      <c r="J78" s="325"/>
      <c r="K78" s="325"/>
      <c r="L78" s="325"/>
      <c r="M78" s="432"/>
      <c r="N78" s="432"/>
      <c r="O78" s="432"/>
      <c r="P78" s="432"/>
      <c r="Q78" s="432"/>
      <c r="R78" s="432"/>
      <c r="S78" s="325"/>
      <c r="T78" s="325"/>
      <c r="U78" s="325"/>
      <c r="V78" s="432"/>
      <c r="W78" s="432"/>
      <c r="X78" s="432"/>
      <c r="Y78" s="432"/>
      <c r="Z78" s="432"/>
      <c r="AA78" s="432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5"/>
      <c r="BF78" s="325"/>
      <c r="BG78" s="325"/>
      <c r="BH78" s="325"/>
      <c r="BI78" s="325"/>
      <c r="BJ78" s="325"/>
      <c r="BK78" s="325"/>
      <c r="BL78" s="325"/>
      <c r="BM78" s="325"/>
      <c r="BN78" s="325"/>
      <c r="BO78" s="325"/>
      <c r="BP78" s="325"/>
      <c r="BQ78" s="325"/>
      <c r="BR78" s="325"/>
      <c r="BS78" s="325"/>
      <c r="BT78" s="325"/>
      <c r="BU78" s="325"/>
    </row>
    <row r="83" spans="1:73" s="422" customFormat="1" ht="14.25">
      <c r="A83" s="72"/>
      <c r="B83" s="252"/>
      <c r="C83" s="252"/>
      <c r="D83" s="1614"/>
      <c r="E83" s="72"/>
      <c r="F83" s="72"/>
      <c r="G83" s="72"/>
      <c r="H83" s="325"/>
      <c r="I83" s="325"/>
      <c r="J83" s="325"/>
      <c r="K83" s="325"/>
      <c r="L83" s="325"/>
      <c r="M83" s="432"/>
      <c r="N83" s="432"/>
      <c r="O83" s="432"/>
      <c r="P83" s="432"/>
      <c r="Q83" s="432"/>
      <c r="R83" s="432"/>
      <c r="S83" s="325"/>
      <c r="T83" s="325"/>
      <c r="U83" s="325"/>
      <c r="V83" s="432"/>
      <c r="W83" s="432"/>
      <c r="X83" s="432"/>
      <c r="Y83" s="432"/>
      <c r="Z83" s="432"/>
      <c r="AA83" s="432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</row>
    <row r="84" spans="1:73" s="422" customFormat="1" ht="14.25">
      <c r="A84" s="72"/>
      <c r="B84" s="252"/>
      <c r="C84" s="252"/>
      <c r="D84" s="1614"/>
      <c r="E84" s="72"/>
      <c r="F84" s="72"/>
      <c r="G84" s="72"/>
      <c r="H84" s="325"/>
      <c r="I84" s="325"/>
      <c r="J84" s="325"/>
      <c r="K84" s="325"/>
      <c r="L84" s="325"/>
      <c r="M84" s="432"/>
      <c r="N84" s="432"/>
      <c r="O84" s="432"/>
      <c r="P84" s="432"/>
      <c r="Q84" s="432"/>
      <c r="R84" s="432"/>
      <c r="S84" s="325"/>
      <c r="T84" s="325"/>
      <c r="U84" s="325"/>
      <c r="V84" s="432"/>
      <c r="W84" s="432"/>
      <c r="X84" s="432"/>
      <c r="Y84" s="432"/>
      <c r="Z84" s="432"/>
      <c r="AA84" s="432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</row>
    <row r="85" spans="1:73" s="422" customFormat="1" ht="14.25">
      <c r="A85" s="72"/>
      <c r="B85" s="252"/>
      <c r="C85" s="252"/>
      <c r="D85" s="1614"/>
      <c r="E85" s="72"/>
      <c r="F85" s="72"/>
      <c r="G85" s="72"/>
      <c r="H85" s="325"/>
      <c r="I85" s="325"/>
      <c r="J85" s="325"/>
      <c r="K85" s="325"/>
      <c r="L85" s="325"/>
      <c r="M85" s="433"/>
      <c r="N85" s="433"/>
      <c r="O85" s="433"/>
      <c r="P85" s="433"/>
      <c r="Q85" s="433"/>
      <c r="R85" s="433"/>
      <c r="S85" s="325"/>
      <c r="T85" s="325"/>
      <c r="U85" s="325"/>
      <c r="V85" s="433"/>
      <c r="W85" s="433"/>
      <c r="X85" s="433"/>
      <c r="Y85" s="433"/>
      <c r="Z85" s="433"/>
      <c r="AA85" s="433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</row>
    <row r="86" spans="1:73" s="422" customFormat="1" ht="14.25">
      <c r="A86" s="72"/>
      <c r="B86" s="252"/>
      <c r="C86" s="252"/>
      <c r="D86" s="1614"/>
      <c r="E86" s="72"/>
      <c r="F86" s="72"/>
      <c r="G86" s="72"/>
      <c r="H86" s="325"/>
      <c r="I86" s="325"/>
      <c r="J86" s="325"/>
      <c r="K86" s="325"/>
      <c r="L86" s="325"/>
      <c r="M86" s="433"/>
      <c r="N86" s="433"/>
      <c r="O86" s="433"/>
      <c r="P86" s="433"/>
      <c r="Q86" s="433"/>
      <c r="R86" s="433"/>
      <c r="S86" s="325"/>
      <c r="T86" s="325"/>
      <c r="U86" s="325"/>
      <c r="V86" s="433"/>
      <c r="W86" s="433"/>
      <c r="X86" s="433"/>
      <c r="Y86" s="433"/>
      <c r="Z86" s="433"/>
      <c r="AA86" s="433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5"/>
      <c r="BB86" s="325"/>
      <c r="BC86" s="325"/>
      <c r="BD86" s="325"/>
      <c r="BE86" s="325"/>
      <c r="BF86" s="325"/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</row>
    <row r="87" spans="1:73" s="422" customFormat="1" ht="14.25">
      <c r="A87" s="72"/>
      <c r="B87" s="252"/>
      <c r="C87" s="252"/>
      <c r="D87" s="1614"/>
      <c r="E87" s="72"/>
      <c r="F87" s="72"/>
      <c r="G87" s="72"/>
      <c r="H87" s="325"/>
      <c r="I87" s="325"/>
      <c r="J87" s="325"/>
      <c r="K87" s="325"/>
      <c r="L87" s="325"/>
      <c r="M87" s="433"/>
      <c r="N87" s="433"/>
      <c r="O87" s="433"/>
      <c r="P87" s="433"/>
      <c r="Q87" s="433"/>
      <c r="R87" s="433"/>
      <c r="S87" s="325"/>
      <c r="T87" s="325"/>
      <c r="U87" s="325"/>
      <c r="V87" s="433"/>
      <c r="W87" s="433"/>
      <c r="X87" s="433"/>
      <c r="Y87" s="433"/>
      <c r="Z87" s="433"/>
      <c r="AA87" s="433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  <c r="BO87" s="325"/>
      <c r="BP87" s="325"/>
      <c r="BQ87" s="325"/>
      <c r="BR87" s="325"/>
      <c r="BS87" s="325"/>
      <c r="BT87" s="325"/>
      <c r="BU87" s="325"/>
    </row>
    <row r="88" spans="1:73" s="422" customFormat="1" ht="14.25">
      <c r="A88" s="72"/>
      <c r="B88" s="252"/>
      <c r="C88" s="252"/>
      <c r="D88" s="1614"/>
      <c r="E88" s="72"/>
      <c r="F88" s="72"/>
      <c r="G88" s="72"/>
      <c r="H88" s="325"/>
      <c r="I88" s="325"/>
      <c r="J88" s="325"/>
      <c r="K88" s="325"/>
      <c r="L88" s="325"/>
      <c r="M88" s="433"/>
      <c r="N88" s="433"/>
      <c r="O88" s="433"/>
      <c r="P88" s="433"/>
      <c r="Q88" s="433"/>
      <c r="R88" s="433"/>
      <c r="S88" s="325"/>
      <c r="T88" s="325"/>
      <c r="U88" s="325"/>
      <c r="V88" s="433"/>
      <c r="W88" s="433"/>
      <c r="X88" s="433"/>
      <c r="Y88" s="433"/>
      <c r="Z88" s="433"/>
      <c r="AA88" s="433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5"/>
      <c r="BP88" s="325"/>
      <c r="BQ88" s="325"/>
      <c r="BR88" s="325"/>
      <c r="BS88" s="325"/>
      <c r="BT88" s="325"/>
      <c r="BU88" s="325"/>
    </row>
    <row r="89" spans="1:73" s="422" customFormat="1" ht="14.25">
      <c r="A89" s="72"/>
      <c r="B89" s="252"/>
      <c r="C89" s="252"/>
      <c r="D89" s="1614"/>
      <c r="E89" s="72"/>
      <c r="F89" s="72"/>
      <c r="G89" s="72"/>
      <c r="H89" s="325"/>
      <c r="I89" s="325"/>
      <c r="J89" s="325"/>
      <c r="K89" s="325"/>
      <c r="L89" s="325"/>
      <c r="M89" s="433"/>
      <c r="N89" s="433"/>
      <c r="O89" s="433"/>
      <c r="P89" s="433"/>
      <c r="Q89" s="433"/>
      <c r="R89" s="433"/>
      <c r="S89" s="325"/>
      <c r="T89" s="325"/>
      <c r="U89" s="325"/>
      <c r="V89" s="433"/>
      <c r="W89" s="433"/>
      <c r="X89" s="433"/>
      <c r="Y89" s="433"/>
      <c r="Z89" s="433"/>
      <c r="AA89" s="433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  <c r="BD89" s="325"/>
      <c r="BE89" s="325"/>
      <c r="BF89" s="325"/>
      <c r="BG89" s="325"/>
      <c r="BH89" s="325"/>
      <c r="BI89" s="325"/>
      <c r="BJ89" s="325"/>
      <c r="BK89" s="325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</row>
  </sheetData>
  <sheetProtection/>
  <mergeCells count="36">
    <mergeCell ref="AB1:AD1"/>
    <mergeCell ref="AV1:AX1"/>
    <mergeCell ref="AE2:AP2"/>
    <mergeCell ref="A24:A26"/>
    <mergeCell ref="AE24:AE26"/>
    <mergeCell ref="A13:A16"/>
    <mergeCell ref="AE13:AE16"/>
    <mergeCell ref="A2:U2"/>
    <mergeCell ref="AV2:AW2"/>
    <mergeCell ref="L4:L5"/>
    <mergeCell ref="A50:B50"/>
    <mergeCell ref="AE50:AF50"/>
    <mergeCell ref="C4:C6"/>
    <mergeCell ref="A36:A47"/>
    <mergeCell ref="AE36:AE47"/>
    <mergeCell ref="AG4:AG6"/>
    <mergeCell ref="A27:A35"/>
    <mergeCell ref="AE27:AE35"/>
    <mergeCell ref="A7:A12"/>
    <mergeCell ref="AE7:AE12"/>
    <mergeCell ref="AJ4:AJ5"/>
    <mergeCell ref="AL4:AL5"/>
    <mergeCell ref="AW4:AW6"/>
    <mergeCell ref="M5:O5"/>
    <mergeCell ref="P5:U5"/>
    <mergeCell ref="V5:X5"/>
    <mergeCell ref="Y5:AD5"/>
    <mergeCell ref="AN5:AR5"/>
    <mergeCell ref="AS5:AV5"/>
    <mergeCell ref="A4:A6"/>
    <mergeCell ref="M4:U4"/>
    <mergeCell ref="V4:AD4"/>
    <mergeCell ref="AE4:AE6"/>
    <mergeCell ref="AH4:AH5"/>
    <mergeCell ref="A17:A23"/>
    <mergeCell ref="AE17:AE23"/>
  </mergeCells>
  <printOptions horizontalCentered="1"/>
  <pageMargins left="0.15748031496062992" right="0.15748031496062992" top="0.7480314960629921" bottom="0.31496062992125984" header="0.31496062992125984" footer="0.31496062992125984"/>
  <pageSetup fitToWidth="0" fitToHeight="1" horizontalDpi="600" verticalDpi="600" orientation="landscape" paperSize="8" scale="92" r:id="rId2"/>
  <colBreaks count="1" manualBreakCount="1">
    <brk id="30" max="56" man="1"/>
  </colBreaks>
  <ignoredErrors>
    <ignoredError sqref="AI50:AM50" formula="1"/>
    <ignoredError sqref="N50:Q50 S50:AA50 S14:AA14 S19:AA19 S24:AA25 S27:AA35 S37:AA47" unlockedFormula="1"/>
    <ignoredError sqref="M28:M30 R15:R18 R20:R23 R26 R36" formulaRange="1"/>
    <ignoredError sqref="M14:M27 M31:M33 R14 R19 R24:R25 R27:R35 R37:R47 M35:M38 M42:M50 R50" formulaRange="1" unlockedFormula="1"/>
    <ignoredError sqref="R50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view="pageBreakPreview" zoomScale="80" zoomScaleNormal="80" zoomScaleSheetLayoutView="80" workbookViewId="0" topLeftCell="A1">
      <selection activeCell="A1" sqref="A1"/>
    </sheetView>
  </sheetViews>
  <sheetFormatPr defaultColWidth="12.00390625" defaultRowHeight="13.5"/>
  <cols>
    <col min="1" max="1" width="5.625" style="700" customWidth="1"/>
    <col min="2" max="2" width="8.875" style="1240" customWidth="1"/>
    <col min="3" max="3" width="6.00390625" style="700" customWidth="1"/>
    <col min="4" max="4" width="20.625" style="1240" customWidth="1"/>
    <col min="5" max="5" width="9.50390625" style="700" customWidth="1"/>
    <col min="6" max="6" width="9.25390625" style="700" bestFit="1" customWidth="1"/>
    <col min="7" max="7" width="9.00390625" style="700" bestFit="1" customWidth="1"/>
    <col min="8" max="8" width="10.00390625" style="700" customWidth="1"/>
    <col min="9" max="9" width="6.875" style="700" bestFit="1" customWidth="1"/>
    <col min="10" max="10" width="10.625" style="700" bestFit="1" customWidth="1"/>
    <col min="11" max="11" width="6.875" style="700" bestFit="1" customWidth="1"/>
    <col min="12" max="12" width="7.50390625" style="700" customWidth="1"/>
    <col min="13" max="13" width="8.00390625" style="700" customWidth="1"/>
    <col min="14" max="14" width="9.125" style="700" customWidth="1"/>
    <col min="15" max="15" width="7.625" style="700" customWidth="1"/>
    <col min="16" max="17" width="6.375" style="700" customWidth="1"/>
    <col min="18" max="21" width="5.875" style="700" customWidth="1"/>
    <col min="22" max="29" width="6.125" style="700" customWidth="1"/>
    <col min="30" max="30" width="5.00390625" style="700" customWidth="1"/>
    <col min="31" max="31" width="12.00390625" style="700" customWidth="1"/>
    <col min="32" max="32" width="17.625" style="700" customWidth="1"/>
    <col min="33" max="33" width="11.375" style="700" customWidth="1"/>
    <col min="34" max="34" width="14.375" style="700" bestFit="1" customWidth="1"/>
    <col min="35" max="35" width="12.50390625" style="700" bestFit="1" customWidth="1"/>
    <col min="36" max="36" width="11.75390625" style="700" bestFit="1" customWidth="1"/>
    <col min="37" max="37" width="12.25390625" style="700" bestFit="1" customWidth="1"/>
    <col min="38" max="38" width="14.375" style="700" bestFit="1" customWidth="1"/>
    <col min="39" max="39" width="12.625" style="700" bestFit="1" customWidth="1"/>
    <col min="40" max="43" width="8.75390625" style="700" customWidth="1"/>
    <col min="44" max="44" width="8.50390625" style="700" customWidth="1"/>
    <col min="45" max="48" width="10.875" style="700" customWidth="1"/>
    <col min="49" max="49" width="14.375" style="700" bestFit="1" customWidth="1"/>
    <col min="50" max="16384" width="12.00390625" style="700" customWidth="1"/>
  </cols>
  <sheetData>
    <row r="1" spans="2:50" ht="22.5" customHeight="1">
      <c r="B1" s="1238"/>
      <c r="C1" s="335"/>
      <c r="D1" s="1238"/>
      <c r="E1" s="335"/>
      <c r="F1" s="335"/>
      <c r="G1" s="335"/>
      <c r="H1" s="335"/>
      <c r="I1" s="335"/>
      <c r="J1" s="335"/>
      <c r="K1" s="335"/>
      <c r="L1" s="335"/>
      <c r="M1" s="701"/>
      <c r="N1" s="701"/>
      <c r="O1" s="701"/>
      <c r="P1" s="701"/>
      <c r="Q1" s="701"/>
      <c r="R1" s="701"/>
      <c r="S1" s="335"/>
      <c r="T1" s="335"/>
      <c r="U1" s="335"/>
      <c r="V1" s="701"/>
      <c r="W1" s="701"/>
      <c r="X1" s="701"/>
      <c r="Y1" s="701"/>
      <c r="Z1" s="701"/>
      <c r="AA1" s="701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</row>
    <row r="2" spans="1:50" s="484" customFormat="1" ht="24">
      <c r="A2" s="2074" t="s">
        <v>158</v>
      </c>
      <c r="B2" s="2074"/>
      <c r="C2" s="2074"/>
      <c r="D2" s="2074"/>
      <c r="E2" s="2074"/>
      <c r="F2" s="2074"/>
      <c r="G2" s="2074"/>
      <c r="H2" s="2074"/>
      <c r="I2" s="2074"/>
      <c r="J2" s="2074"/>
      <c r="K2" s="2074"/>
      <c r="L2" s="2074"/>
      <c r="M2" s="2074"/>
      <c r="N2" s="2074"/>
      <c r="O2" s="2074"/>
      <c r="P2" s="2074"/>
      <c r="Q2" s="2074"/>
      <c r="R2" s="2074"/>
      <c r="S2" s="2074"/>
      <c r="T2" s="2074"/>
      <c r="U2" s="481"/>
      <c r="V2" s="482"/>
      <c r="W2" s="482"/>
      <c r="X2" s="482"/>
      <c r="Y2" s="482"/>
      <c r="Z2" s="482"/>
      <c r="AA2" s="482"/>
      <c r="AB2" s="1996"/>
      <c r="AC2" s="1997"/>
      <c r="AD2" s="1997"/>
      <c r="AE2" s="483" t="s">
        <v>158</v>
      </c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2010"/>
      <c r="AV2" s="2011"/>
      <c r="AW2" s="2011"/>
      <c r="AX2" s="483"/>
    </row>
    <row r="3" spans="1:50" s="484" customFormat="1" ht="18" customHeight="1" thickBot="1">
      <c r="A3" s="482"/>
      <c r="B3" s="1239"/>
      <c r="C3" s="485"/>
      <c r="D3" s="2360"/>
      <c r="E3" s="482"/>
      <c r="F3" s="482"/>
      <c r="G3" s="486"/>
      <c r="H3" s="482"/>
      <c r="I3" s="482"/>
      <c r="J3" s="482"/>
      <c r="K3" s="482"/>
      <c r="L3" s="1827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7" t="s">
        <v>299</v>
      </c>
      <c r="AE3" s="482"/>
      <c r="AF3" s="485"/>
      <c r="AG3" s="485"/>
      <c r="AH3" s="482"/>
      <c r="AI3" s="482"/>
      <c r="AJ3" s="482"/>
      <c r="AK3" s="482"/>
      <c r="AL3" s="482"/>
      <c r="AM3" s="482"/>
      <c r="AN3" s="488"/>
      <c r="AO3" s="488"/>
      <c r="AP3" s="488"/>
      <c r="AQ3" s="488"/>
      <c r="AR3" s="488"/>
      <c r="AS3" s="488"/>
      <c r="AT3" s="488"/>
      <c r="AU3" s="1947"/>
      <c r="AV3" s="487"/>
      <c r="AW3" s="1947" t="s">
        <v>300</v>
      </c>
      <c r="AX3" s="488"/>
    </row>
    <row r="4" spans="1:50" s="72" customFormat="1" ht="14.25" customHeight="1">
      <c r="A4" s="2378" t="s">
        <v>56</v>
      </c>
      <c r="B4" s="709"/>
      <c r="C4" s="2056" t="s">
        <v>355</v>
      </c>
      <c r="D4" s="1940"/>
      <c r="E4" s="1941"/>
      <c r="F4" s="1942"/>
      <c r="G4" s="1943"/>
      <c r="H4" s="1944"/>
      <c r="I4" s="1944"/>
      <c r="J4" s="1944"/>
      <c r="K4" s="1943"/>
      <c r="L4" s="2061" t="s">
        <v>358</v>
      </c>
      <c r="M4" s="2062" t="s">
        <v>157</v>
      </c>
      <c r="N4" s="2063"/>
      <c r="O4" s="2063"/>
      <c r="P4" s="2063"/>
      <c r="Q4" s="2063"/>
      <c r="R4" s="2063"/>
      <c r="S4" s="2063"/>
      <c r="T4" s="2063"/>
      <c r="U4" s="2063"/>
      <c r="V4" s="2069" t="s">
        <v>156</v>
      </c>
      <c r="W4" s="2070"/>
      <c r="X4" s="2070"/>
      <c r="Y4" s="2070"/>
      <c r="Z4" s="2070"/>
      <c r="AA4" s="2070"/>
      <c r="AB4" s="2070"/>
      <c r="AC4" s="2070"/>
      <c r="AD4" s="2071"/>
      <c r="AE4" s="1973" t="s">
        <v>56</v>
      </c>
      <c r="AF4" s="708"/>
      <c r="AG4" s="2056" t="s">
        <v>270</v>
      </c>
      <c r="AH4" s="2031" t="s">
        <v>272</v>
      </c>
      <c r="AI4" s="1907"/>
      <c r="AJ4" s="2033" t="s">
        <v>273</v>
      </c>
      <c r="AK4" s="1908"/>
      <c r="AL4" s="2035" t="s">
        <v>264</v>
      </c>
      <c r="AM4" s="1909"/>
      <c r="AN4" s="1910"/>
      <c r="AO4" s="1902"/>
      <c r="AP4" s="1902"/>
      <c r="AQ4" s="1902"/>
      <c r="AR4" s="1901"/>
      <c r="AS4" s="1911"/>
      <c r="AT4" s="1911"/>
      <c r="AU4" s="1911"/>
      <c r="AV4" s="1912"/>
      <c r="AW4" s="2036" t="s">
        <v>73</v>
      </c>
      <c r="AX4" s="325"/>
    </row>
    <row r="5" spans="1:50" s="72" customFormat="1" ht="28.5" customHeight="1">
      <c r="A5" s="2379"/>
      <c r="B5" s="715" t="s">
        <v>39</v>
      </c>
      <c r="C5" s="2057"/>
      <c r="D5" s="1945" t="s">
        <v>74</v>
      </c>
      <c r="E5" s="1946" t="s">
        <v>75</v>
      </c>
      <c r="F5" s="1617" t="s">
        <v>354</v>
      </c>
      <c r="G5" s="1616" t="s">
        <v>353</v>
      </c>
      <c r="H5" s="1615" t="s">
        <v>155</v>
      </c>
      <c r="I5" s="1615" t="s">
        <v>42</v>
      </c>
      <c r="J5" s="1798" t="s">
        <v>76</v>
      </c>
      <c r="K5" s="1799" t="s">
        <v>262</v>
      </c>
      <c r="L5" s="2061"/>
      <c r="M5" s="2039" t="s">
        <v>154</v>
      </c>
      <c r="N5" s="2040"/>
      <c r="O5" s="2040"/>
      <c r="P5" s="2041" t="s">
        <v>153</v>
      </c>
      <c r="Q5" s="2040"/>
      <c r="R5" s="2040"/>
      <c r="S5" s="2040"/>
      <c r="T5" s="2040"/>
      <c r="U5" s="2040"/>
      <c r="V5" s="2042" t="s">
        <v>154</v>
      </c>
      <c r="W5" s="2043"/>
      <c r="X5" s="2044"/>
      <c r="Y5" s="2045" t="s">
        <v>153</v>
      </c>
      <c r="Z5" s="2046"/>
      <c r="AA5" s="2046"/>
      <c r="AB5" s="2046"/>
      <c r="AC5" s="2046"/>
      <c r="AD5" s="2047"/>
      <c r="AE5" s="2024"/>
      <c r="AF5" s="703" t="s">
        <v>39</v>
      </c>
      <c r="AG5" s="2057"/>
      <c r="AH5" s="2032"/>
      <c r="AI5" s="1913" t="s">
        <v>60</v>
      </c>
      <c r="AJ5" s="2034"/>
      <c r="AK5" s="1913" t="s">
        <v>60</v>
      </c>
      <c r="AL5" s="2034"/>
      <c r="AM5" s="1913" t="s">
        <v>60</v>
      </c>
      <c r="AN5" s="2048" t="s">
        <v>38</v>
      </c>
      <c r="AO5" s="2049"/>
      <c r="AP5" s="2049"/>
      <c r="AQ5" s="2049"/>
      <c r="AR5" s="2050"/>
      <c r="AS5" s="2051" t="s">
        <v>61</v>
      </c>
      <c r="AT5" s="2052"/>
      <c r="AU5" s="2052"/>
      <c r="AV5" s="2053"/>
      <c r="AW5" s="2037"/>
      <c r="AX5" s="325"/>
    </row>
    <row r="6" spans="1:50" s="72" customFormat="1" ht="18.75" customHeight="1" thickBot="1">
      <c r="A6" s="2380"/>
      <c r="B6" s="1835"/>
      <c r="C6" s="2058"/>
      <c r="D6" s="1905"/>
      <c r="E6" s="1906"/>
      <c r="F6" s="1618" t="s">
        <v>152</v>
      </c>
      <c r="G6" s="1619" t="s">
        <v>151</v>
      </c>
      <c r="H6" s="1620" t="s">
        <v>150</v>
      </c>
      <c r="I6" s="1620" t="s">
        <v>149</v>
      </c>
      <c r="J6" s="1620" t="s">
        <v>148</v>
      </c>
      <c r="K6" s="1619" t="s">
        <v>147</v>
      </c>
      <c r="L6" s="1621" t="s">
        <v>146</v>
      </c>
      <c r="M6" s="1774" t="s">
        <v>145</v>
      </c>
      <c r="N6" s="1775" t="s">
        <v>44</v>
      </c>
      <c r="O6" s="1776" t="s">
        <v>45</v>
      </c>
      <c r="P6" s="1777" t="s">
        <v>34</v>
      </c>
      <c r="Q6" s="754" t="s">
        <v>35</v>
      </c>
      <c r="R6" s="1778" t="s">
        <v>144</v>
      </c>
      <c r="S6" s="1779" t="s">
        <v>77</v>
      </c>
      <c r="T6" s="1779" t="s">
        <v>78</v>
      </c>
      <c r="U6" s="1780" t="s">
        <v>79</v>
      </c>
      <c r="V6" s="1828" t="s">
        <v>145</v>
      </c>
      <c r="W6" s="1829" t="s">
        <v>44</v>
      </c>
      <c r="X6" s="1830" t="s">
        <v>45</v>
      </c>
      <c r="Y6" s="1831" t="s">
        <v>34</v>
      </c>
      <c r="Z6" s="1832" t="s">
        <v>35</v>
      </c>
      <c r="AA6" s="1778" t="s">
        <v>144</v>
      </c>
      <c r="AB6" s="1620" t="s">
        <v>77</v>
      </c>
      <c r="AC6" s="1620" t="s">
        <v>78</v>
      </c>
      <c r="AD6" s="1833" t="s">
        <v>79</v>
      </c>
      <c r="AE6" s="2025"/>
      <c r="AF6" s="1862"/>
      <c r="AG6" s="2058"/>
      <c r="AH6" s="1914" t="s">
        <v>143</v>
      </c>
      <c r="AI6" s="1915" t="s">
        <v>142</v>
      </c>
      <c r="AJ6" s="1914" t="s">
        <v>141</v>
      </c>
      <c r="AK6" s="1915" t="s">
        <v>140</v>
      </c>
      <c r="AL6" s="1914" t="s">
        <v>139</v>
      </c>
      <c r="AM6" s="1915" t="s">
        <v>138</v>
      </c>
      <c r="AN6" s="1916" t="s">
        <v>137</v>
      </c>
      <c r="AO6" s="1917" t="s">
        <v>136</v>
      </c>
      <c r="AP6" s="1918" t="s">
        <v>135</v>
      </c>
      <c r="AQ6" s="1918" t="s">
        <v>80</v>
      </c>
      <c r="AR6" s="1919" t="s">
        <v>37</v>
      </c>
      <c r="AS6" s="1920" t="s">
        <v>137</v>
      </c>
      <c r="AT6" s="1920" t="s">
        <v>136</v>
      </c>
      <c r="AU6" s="1921" t="s">
        <v>135</v>
      </c>
      <c r="AV6" s="1922" t="s">
        <v>80</v>
      </c>
      <c r="AW6" s="2038"/>
      <c r="AX6" s="325"/>
    </row>
    <row r="7" spans="1:50" s="702" customFormat="1" ht="15.75" customHeight="1">
      <c r="A7" s="2381" t="s">
        <v>51</v>
      </c>
      <c r="B7" s="1839" t="s">
        <v>0</v>
      </c>
      <c r="C7" s="727" t="str">
        <f>IF(D7="","×","○")</f>
        <v>×</v>
      </c>
      <c r="D7" s="2361"/>
      <c r="E7" s="728"/>
      <c r="F7" s="729"/>
      <c r="G7" s="730"/>
      <c r="H7" s="1084"/>
      <c r="I7" s="1085"/>
      <c r="J7" s="1086"/>
      <c r="K7" s="744"/>
      <c r="L7" s="1087"/>
      <c r="M7" s="1088"/>
      <c r="N7" s="731"/>
      <c r="O7" s="731"/>
      <c r="P7" s="732"/>
      <c r="Q7" s="732"/>
      <c r="R7" s="1088"/>
      <c r="S7" s="733"/>
      <c r="T7" s="733"/>
      <c r="U7" s="733"/>
      <c r="V7" s="1139"/>
      <c r="W7" s="1140"/>
      <c r="X7" s="1140"/>
      <c r="Y7" s="1140"/>
      <c r="Z7" s="1140"/>
      <c r="AA7" s="1140"/>
      <c r="AB7" s="1141"/>
      <c r="AC7" s="1141"/>
      <c r="AD7" s="1297"/>
      <c r="AE7" s="2064" t="s">
        <v>51</v>
      </c>
      <c r="AF7" s="895" t="s">
        <v>0</v>
      </c>
      <c r="AG7" s="703" t="str">
        <f>IF(AH7="","×","○")</f>
        <v>×</v>
      </c>
      <c r="AH7" s="822"/>
      <c r="AI7" s="1168"/>
      <c r="AJ7" s="733"/>
      <c r="AK7" s="1086"/>
      <c r="AL7" s="733"/>
      <c r="AM7" s="1207"/>
      <c r="AN7" s="823"/>
      <c r="AO7" s="824"/>
      <c r="AP7" s="824"/>
      <c r="AQ7" s="824"/>
      <c r="AR7" s="825"/>
      <c r="AS7" s="1182"/>
      <c r="AT7" s="1182"/>
      <c r="AU7" s="1182"/>
      <c r="AV7" s="1220"/>
      <c r="AW7" s="826"/>
      <c r="AX7" s="335"/>
    </row>
    <row r="8" spans="1:52" ht="15.75" customHeight="1">
      <c r="A8" s="2382"/>
      <c r="B8" s="1840" t="s">
        <v>15</v>
      </c>
      <c r="C8" s="727" t="str">
        <f aca="true" t="shared" si="0" ref="C8:C49">IF(D8="","×","○")</f>
        <v>×</v>
      </c>
      <c r="D8" s="2362"/>
      <c r="E8" s="734"/>
      <c r="F8" s="735"/>
      <c r="G8" s="736"/>
      <c r="H8" s="1089"/>
      <c r="I8" s="1090"/>
      <c r="J8" s="1091"/>
      <c r="K8" s="745"/>
      <c r="L8" s="1092"/>
      <c r="M8" s="1093"/>
      <c r="N8" s="737"/>
      <c r="O8" s="737"/>
      <c r="P8" s="738"/>
      <c r="Q8" s="738"/>
      <c r="R8" s="1093"/>
      <c r="S8" s="739"/>
      <c r="T8" s="740"/>
      <c r="U8" s="740"/>
      <c r="V8" s="1140"/>
      <c r="W8" s="1142"/>
      <c r="X8" s="1142"/>
      <c r="Y8" s="1142"/>
      <c r="Z8" s="1142"/>
      <c r="AA8" s="1142"/>
      <c r="AB8" s="1143"/>
      <c r="AC8" s="1144"/>
      <c r="AD8" s="1298"/>
      <c r="AE8" s="2065"/>
      <c r="AF8" s="716" t="s">
        <v>15</v>
      </c>
      <c r="AG8" s="704" t="str">
        <f aca="true" t="shared" si="1" ref="AG8:AG49">IF(AH8="","×","○")</f>
        <v>×</v>
      </c>
      <c r="AH8" s="827"/>
      <c r="AI8" s="1165"/>
      <c r="AJ8" s="740"/>
      <c r="AK8" s="1091"/>
      <c r="AL8" s="1193"/>
      <c r="AM8" s="1208"/>
      <c r="AN8" s="828"/>
      <c r="AO8" s="829"/>
      <c r="AP8" s="829"/>
      <c r="AQ8" s="829"/>
      <c r="AR8" s="825"/>
      <c r="AS8" s="1182"/>
      <c r="AT8" s="1182"/>
      <c r="AU8" s="1182"/>
      <c r="AV8" s="1220"/>
      <c r="AW8" s="826"/>
      <c r="AX8" s="335"/>
      <c r="AY8" s="702"/>
      <c r="AZ8" s="702"/>
    </row>
    <row r="9" spans="1:52" s="702" customFormat="1" ht="15.75" customHeight="1">
      <c r="A9" s="2382"/>
      <c r="B9" s="1841" t="s">
        <v>81</v>
      </c>
      <c r="C9" s="727" t="str">
        <f t="shared" si="0"/>
        <v>○</v>
      </c>
      <c r="D9" s="2363" t="s">
        <v>116</v>
      </c>
      <c r="E9" s="741" t="s">
        <v>113</v>
      </c>
      <c r="F9" s="742">
        <v>77</v>
      </c>
      <c r="G9" s="743">
        <v>71</v>
      </c>
      <c r="H9" s="1089">
        <f>G9/F9*100</f>
        <v>92.20779220779221</v>
      </c>
      <c r="I9" s="1090">
        <f aca="true" t="shared" si="2" ref="I9:I45">+SUM(P9:R9)</f>
        <v>4</v>
      </c>
      <c r="J9" s="1091">
        <f>I9/G9*100</f>
        <v>5.633802816901409</v>
      </c>
      <c r="K9" s="745">
        <v>10</v>
      </c>
      <c r="L9" s="1092">
        <f>K9/G9</f>
        <v>0.14084507042253522</v>
      </c>
      <c r="M9" s="1093">
        <f aca="true" t="shared" si="3" ref="M9:M45">SUM(N9:O9)</f>
        <v>67</v>
      </c>
      <c r="N9" s="738">
        <v>66</v>
      </c>
      <c r="O9" s="738">
        <v>1</v>
      </c>
      <c r="P9" s="738">
        <v>4</v>
      </c>
      <c r="Q9" s="738">
        <v>0</v>
      </c>
      <c r="R9" s="1093">
        <f aca="true" t="shared" si="4" ref="R9:R45">SUM(S9:T9)</f>
        <v>0</v>
      </c>
      <c r="S9" s="744">
        <v>0</v>
      </c>
      <c r="T9" s="745">
        <v>0</v>
      </c>
      <c r="U9" s="745">
        <v>0</v>
      </c>
      <c r="V9" s="1140">
        <f>W9+X9</f>
        <v>94.36619718309859</v>
      </c>
      <c r="W9" s="1142">
        <f>N9/G9*100</f>
        <v>92.95774647887323</v>
      </c>
      <c r="X9" s="1142">
        <f>O9/G9*100</f>
        <v>1.4084507042253522</v>
      </c>
      <c r="Y9" s="1142">
        <f>P9/G9*100</f>
        <v>5.633802816901409</v>
      </c>
      <c r="Z9" s="1142">
        <f>Q9/G9*100</f>
        <v>0</v>
      </c>
      <c r="AA9" s="1142">
        <f>AB9+AC9</f>
        <v>0</v>
      </c>
      <c r="AB9" s="1143">
        <f>S9/G9*100</f>
        <v>0</v>
      </c>
      <c r="AC9" s="1144">
        <f>T9/G9*100</f>
        <v>0</v>
      </c>
      <c r="AD9" s="1298">
        <f>U9/G9*100</f>
        <v>0</v>
      </c>
      <c r="AE9" s="2065"/>
      <c r="AF9" s="710" t="s">
        <v>81</v>
      </c>
      <c r="AG9" s="705" t="str">
        <f t="shared" si="1"/>
        <v>○</v>
      </c>
      <c r="AH9" s="830">
        <v>0</v>
      </c>
      <c r="AI9" s="1165">
        <f>AH9/G9*100</f>
        <v>0</v>
      </c>
      <c r="AJ9" s="745">
        <v>0</v>
      </c>
      <c r="AK9" s="1091">
        <f>AJ9/G9*100</f>
        <v>0</v>
      </c>
      <c r="AL9" s="1194">
        <v>0</v>
      </c>
      <c r="AM9" s="1208">
        <f>AL9/G9*100</f>
        <v>0</v>
      </c>
      <c r="AN9" s="828">
        <v>11</v>
      </c>
      <c r="AO9" s="829">
        <v>47</v>
      </c>
      <c r="AP9" s="829">
        <v>13</v>
      </c>
      <c r="AQ9" s="829">
        <v>0</v>
      </c>
      <c r="AR9" s="825">
        <f>SUM(AN9:AQ9)</f>
        <v>71</v>
      </c>
      <c r="AS9" s="1182">
        <f>+AN9/AR9*100</f>
        <v>15.492957746478872</v>
      </c>
      <c r="AT9" s="1182">
        <f>+AO9/AR9*100</f>
        <v>66.19718309859155</v>
      </c>
      <c r="AU9" s="1182">
        <f>+AP9/AR9*100</f>
        <v>18.30985915492958</v>
      </c>
      <c r="AV9" s="1220">
        <f>+AQ9/AR9*100</f>
        <v>0</v>
      </c>
      <c r="AW9" s="826">
        <v>44</v>
      </c>
      <c r="AX9" s="335"/>
      <c r="AY9" s="700"/>
      <c r="AZ9" s="700"/>
    </row>
    <row r="10" spans="1:50" s="707" customFormat="1" ht="15.75" customHeight="1">
      <c r="A10" s="2382"/>
      <c r="B10" s="1842" t="s">
        <v>26</v>
      </c>
      <c r="C10" s="727" t="str">
        <f t="shared" si="0"/>
        <v>○</v>
      </c>
      <c r="D10" s="2364" t="s">
        <v>134</v>
      </c>
      <c r="E10" s="747" t="s">
        <v>113</v>
      </c>
      <c r="F10" s="748">
        <v>48</v>
      </c>
      <c r="G10" s="749">
        <v>45</v>
      </c>
      <c r="H10" s="1094">
        <f>G10/F10*100</f>
        <v>93.75</v>
      </c>
      <c r="I10" s="1090">
        <f t="shared" si="2"/>
        <v>3</v>
      </c>
      <c r="J10" s="1095">
        <f>I10/G10*100</f>
        <v>6.666666666666667</v>
      </c>
      <c r="K10" s="1637">
        <v>7</v>
      </c>
      <c r="L10" s="1096">
        <f>K10/G10</f>
        <v>0.15555555555555556</v>
      </c>
      <c r="M10" s="1093">
        <f t="shared" si="3"/>
        <v>42</v>
      </c>
      <c r="N10" s="750">
        <v>41</v>
      </c>
      <c r="O10" s="750">
        <v>1</v>
      </c>
      <c r="P10" s="750">
        <v>2</v>
      </c>
      <c r="Q10" s="750">
        <v>1</v>
      </c>
      <c r="R10" s="1093">
        <f t="shared" si="4"/>
        <v>0</v>
      </c>
      <c r="S10" s="751">
        <v>0</v>
      </c>
      <c r="T10" s="751">
        <v>0</v>
      </c>
      <c r="U10" s="751">
        <v>0</v>
      </c>
      <c r="V10" s="1140">
        <f>W10+X10</f>
        <v>93.33333333333334</v>
      </c>
      <c r="W10" s="1142">
        <f>N10/G10*100</f>
        <v>91.11111111111111</v>
      </c>
      <c r="X10" s="1142">
        <f>O10/G10*100</f>
        <v>2.2222222222222223</v>
      </c>
      <c r="Y10" s="1142">
        <f>P10/G10*100</f>
        <v>4.444444444444445</v>
      </c>
      <c r="Z10" s="1142">
        <f>Q10/G10*100</f>
        <v>2.2222222222222223</v>
      </c>
      <c r="AA10" s="1142">
        <f>AB10+AC10</f>
        <v>0</v>
      </c>
      <c r="AB10" s="1143">
        <f>S10/G10*100</f>
        <v>0</v>
      </c>
      <c r="AC10" s="1145">
        <f>T10/G10*100</f>
        <v>0</v>
      </c>
      <c r="AD10" s="1299">
        <f>U10/G10*100</f>
        <v>0</v>
      </c>
      <c r="AE10" s="2065"/>
      <c r="AF10" s="896" t="s">
        <v>26</v>
      </c>
      <c r="AG10" s="706" t="str">
        <f t="shared" si="1"/>
        <v>○</v>
      </c>
      <c r="AH10" s="831">
        <v>1</v>
      </c>
      <c r="AI10" s="1169">
        <f>AH10/G10*100</f>
        <v>2.2222222222222223</v>
      </c>
      <c r="AJ10" s="751">
        <v>2</v>
      </c>
      <c r="AK10" s="1095">
        <f>AJ10/G10*100</f>
        <v>4.444444444444445</v>
      </c>
      <c r="AL10" s="804">
        <v>0</v>
      </c>
      <c r="AM10" s="1208">
        <f>AL10/G10*100</f>
        <v>0</v>
      </c>
      <c r="AN10" s="832">
        <v>13</v>
      </c>
      <c r="AO10" s="833">
        <v>28</v>
      </c>
      <c r="AP10" s="833">
        <v>4</v>
      </c>
      <c r="AQ10" s="833">
        <v>0</v>
      </c>
      <c r="AR10" s="825">
        <f>SUM(AN10:AQ10)</f>
        <v>45</v>
      </c>
      <c r="AS10" s="1183">
        <f>+AN10/AR10*100</f>
        <v>28.888888888888886</v>
      </c>
      <c r="AT10" s="1183">
        <f>+AO10/AR10*100</f>
        <v>62.22222222222222</v>
      </c>
      <c r="AU10" s="1183">
        <f>+AP10/AR10*100</f>
        <v>8.88888888888889</v>
      </c>
      <c r="AV10" s="1221">
        <f>+AQ10/AR10*100</f>
        <v>0</v>
      </c>
      <c r="AW10" s="834"/>
      <c r="AX10" s="344"/>
    </row>
    <row r="11" spans="1:50" s="484" customFormat="1" ht="15.75" customHeight="1">
      <c r="A11" s="2382"/>
      <c r="B11" s="1843" t="s">
        <v>271</v>
      </c>
      <c r="C11" s="752" t="str">
        <f t="shared" si="0"/>
        <v>×</v>
      </c>
      <c r="D11" s="2365"/>
      <c r="E11" s="492"/>
      <c r="F11" s="493"/>
      <c r="G11" s="494"/>
      <c r="H11" s="495"/>
      <c r="I11" s="496"/>
      <c r="J11" s="497"/>
      <c r="K11" s="1781"/>
      <c r="L11" s="499"/>
      <c r="M11" s="500"/>
      <c r="N11" s="494"/>
      <c r="O11" s="494"/>
      <c r="P11" s="501"/>
      <c r="Q11" s="501"/>
      <c r="R11" s="500"/>
      <c r="S11" s="498"/>
      <c r="T11" s="498"/>
      <c r="U11" s="498"/>
      <c r="V11" s="502"/>
      <c r="W11" s="502"/>
      <c r="X11" s="502"/>
      <c r="Y11" s="502"/>
      <c r="Z11" s="502"/>
      <c r="AA11" s="502"/>
      <c r="AB11" s="503"/>
      <c r="AC11" s="503"/>
      <c r="AD11" s="504"/>
      <c r="AE11" s="2065"/>
      <c r="AF11" s="490" t="s">
        <v>271</v>
      </c>
      <c r="AG11" s="491" t="str">
        <f t="shared" si="1"/>
        <v>×</v>
      </c>
      <c r="AH11" s="505"/>
      <c r="AI11" s="506"/>
      <c r="AJ11" s="498"/>
      <c r="AK11" s="497"/>
      <c r="AL11" s="903"/>
      <c r="AM11" s="507"/>
      <c r="AN11" s="508"/>
      <c r="AO11" s="509"/>
      <c r="AP11" s="509"/>
      <c r="AQ11" s="509"/>
      <c r="AR11" s="510"/>
      <c r="AS11" s="511"/>
      <c r="AT11" s="511"/>
      <c r="AU11" s="511"/>
      <c r="AV11" s="1222"/>
      <c r="AW11" s="512"/>
      <c r="AX11" s="513"/>
    </row>
    <row r="12" spans="1:50" s="702" customFormat="1" ht="15.75" customHeight="1" thickBot="1">
      <c r="A12" s="2383"/>
      <c r="B12" s="1844" t="s">
        <v>2</v>
      </c>
      <c r="C12" s="753" t="str">
        <f t="shared" si="0"/>
        <v>○</v>
      </c>
      <c r="D12" s="2366" t="s">
        <v>133</v>
      </c>
      <c r="E12" s="754" t="s">
        <v>132</v>
      </c>
      <c r="F12" s="755">
        <v>3486</v>
      </c>
      <c r="G12" s="756">
        <v>2753</v>
      </c>
      <c r="H12" s="1097">
        <f>G12/F12*100</f>
        <v>78.97303499713139</v>
      </c>
      <c r="I12" s="1098">
        <f t="shared" si="2"/>
        <v>144</v>
      </c>
      <c r="J12" s="1099">
        <f>I12/G12*100</f>
        <v>5.23065746458409</v>
      </c>
      <c r="K12" s="1647">
        <v>358</v>
      </c>
      <c r="L12" s="1100">
        <f>K12/G12</f>
        <v>0.1300399564111878</v>
      </c>
      <c r="M12" s="1101">
        <f t="shared" si="3"/>
        <v>2609</v>
      </c>
      <c r="N12" s="757">
        <v>1547</v>
      </c>
      <c r="O12" s="757">
        <v>1062</v>
      </c>
      <c r="P12" s="758">
        <v>121</v>
      </c>
      <c r="Q12" s="758">
        <v>14</v>
      </c>
      <c r="R12" s="1138">
        <f t="shared" si="4"/>
        <v>9</v>
      </c>
      <c r="S12" s="759">
        <v>9</v>
      </c>
      <c r="T12" s="759">
        <v>0</v>
      </c>
      <c r="U12" s="759">
        <v>0</v>
      </c>
      <c r="V12" s="1146">
        <f>W12+X12</f>
        <v>94.76934253541592</v>
      </c>
      <c r="W12" s="1146">
        <f>N12/G12*100</f>
        <v>56.19324373410824</v>
      </c>
      <c r="X12" s="1146">
        <f>O12/G12*100</f>
        <v>38.576098801307666</v>
      </c>
      <c r="Y12" s="1146">
        <f>P12/G12*100</f>
        <v>4.3952052306574645</v>
      </c>
      <c r="Z12" s="1146">
        <f>Q12/G12*100</f>
        <v>0.5085361423901199</v>
      </c>
      <c r="AA12" s="1146">
        <f>AB12+AC12</f>
        <v>0.32691609153650564</v>
      </c>
      <c r="AB12" s="1147">
        <f>S12/G12*100</f>
        <v>0.32691609153650564</v>
      </c>
      <c r="AC12" s="1147">
        <f>T12/G12*100</f>
        <v>0</v>
      </c>
      <c r="AD12" s="1300">
        <f>U12/G12*100</f>
        <v>0</v>
      </c>
      <c r="AE12" s="2066"/>
      <c r="AF12" s="897" t="s">
        <v>2</v>
      </c>
      <c r="AG12" s="703" t="str">
        <f t="shared" si="1"/>
        <v>○</v>
      </c>
      <c r="AH12" s="835">
        <v>138</v>
      </c>
      <c r="AI12" s="1170">
        <f>AH12/G12*100</f>
        <v>5.0127134035597525</v>
      </c>
      <c r="AJ12" s="733">
        <v>399</v>
      </c>
      <c r="AK12" s="1086">
        <f>AJ12/G12*100</f>
        <v>14.493280058118415</v>
      </c>
      <c r="AL12" s="1195">
        <v>186</v>
      </c>
      <c r="AM12" s="1209">
        <f>AL12/G12*100</f>
        <v>6.75626589175445</v>
      </c>
      <c r="AN12" s="823">
        <v>503</v>
      </c>
      <c r="AO12" s="824">
        <v>1556</v>
      </c>
      <c r="AP12" s="824">
        <v>647</v>
      </c>
      <c r="AQ12" s="824">
        <v>47</v>
      </c>
      <c r="AR12" s="836">
        <f>SUM(AN12:AQ12)</f>
        <v>2753</v>
      </c>
      <c r="AS12" s="1184">
        <f>+AN12/AR12*100</f>
        <v>18.270977115873592</v>
      </c>
      <c r="AT12" s="1184">
        <f>+AO12/AR12*100</f>
        <v>56.520159825644754</v>
      </c>
      <c r="AU12" s="1184">
        <f>+AP12/AR12*100</f>
        <v>23.501634580457683</v>
      </c>
      <c r="AV12" s="1223">
        <f>+AQ12/AR12*100</f>
        <v>1.7072284780239737</v>
      </c>
      <c r="AW12" s="837"/>
      <c r="AX12" s="335"/>
    </row>
    <row r="13" spans="1:50" s="707" customFormat="1" ht="15.75" customHeight="1">
      <c r="A13" s="2381" t="s">
        <v>52</v>
      </c>
      <c r="B13" s="1845" t="s">
        <v>19</v>
      </c>
      <c r="C13" s="760" t="str">
        <f t="shared" si="0"/>
        <v>○</v>
      </c>
      <c r="D13" s="2367" t="s">
        <v>131</v>
      </c>
      <c r="E13" s="761" t="s">
        <v>113</v>
      </c>
      <c r="F13" s="762">
        <v>711</v>
      </c>
      <c r="G13" s="763">
        <v>620</v>
      </c>
      <c r="H13" s="1102">
        <f>G13/F13*100</f>
        <v>87.20112517580873</v>
      </c>
      <c r="I13" s="1085">
        <f t="shared" si="2"/>
        <v>47</v>
      </c>
      <c r="J13" s="1103">
        <f>I13/G13*100</f>
        <v>7.580645161290322</v>
      </c>
      <c r="K13" s="1782">
        <v>122</v>
      </c>
      <c r="L13" s="1104">
        <f>K13/G13</f>
        <v>0.1967741935483871</v>
      </c>
      <c r="M13" s="1088">
        <f t="shared" si="3"/>
        <v>573</v>
      </c>
      <c r="N13" s="764">
        <v>509</v>
      </c>
      <c r="O13" s="764">
        <v>64</v>
      </c>
      <c r="P13" s="764">
        <v>34</v>
      </c>
      <c r="Q13" s="764">
        <v>7</v>
      </c>
      <c r="R13" s="1088">
        <f t="shared" si="4"/>
        <v>6</v>
      </c>
      <c r="S13" s="765">
        <v>4</v>
      </c>
      <c r="T13" s="765">
        <v>2</v>
      </c>
      <c r="U13" s="765">
        <v>0</v>
      </c>
      <c r="V13" s="1148">
        <f>W13+X13</f>
        <v>92.41935483870968</v>
      </c>
      <c r="W13" s="1148">
        <f>N13/G13*100</f>
        <v>82.09677419354838</v>
      </c>
      <c r="X13" s="1148">
        <f>O13/G13*100</f>
        <v>10.32258064516129</v>
      </c>
      <c r="Y13" s="1148">
        <f>P13/G13*100</f>
        <v>5.483870967741936</v>
      </c>
      <c r="Z13" s="1148">
        <f>Q13/G13*100</f>
        <v>1.129032258064516</v>
      </c>
      <c r="AA13" s="1148">
        <f>AB13+AC13</f>
        <v>0.967741935483871</v>
      </c>
      <c r="AB13" s="1149">
        <f>S13/G13*100</f>
        <v>0.6451612903225806</v>
      </c>
      <c r="AC13" s="1149">
        <f>T13/G13*100</f>
        <v>0.3225806451612903</v>
      </c>
      <c r="AD13" s="1301">
        <f>U13/G13*100</f>
        <v>0</v>
      </c>
      <c r="AE13" s="2064" t="s">
        <v>52</v>
      </c>
      <c r="AF13" s="709" t="s">
        <v>19</v>
      </c>
      <c r="AG13" s="708" t="str">
        <f t="shared" si="1"/>
        <v>○</v>
      </c>
      <c r="AH13" s="838">
        <v>38</v>
      </c>
      <c r="AI13" s="1171">
        <f>AH13/G13*100</f>
        <v>6.129032258064516</v>
      </c>
      <c r="AJ13" s="765">
        <v>64</v>
      </c>
      <c r="AK13" s="1103">
        <f>AJ13/G13*100</f>
        <v>10.32258064516129</v>
      </c>
      <c r="AL13" s="1196">
        <v>34</v>
      </c>
      <c r="AM13" s="1207">
        <f>AL13/G13*100</f>
        <v>5.483870967741936</v>
      </c>
      <c r="AN13" s="839"/>
      <c r="AO13" s="840"/>
      <c r="AP13" s="840"/>
      <c r="AQ13" s="840"/>
      <c r="AR13" s="825"/>
      <c r="AS13" s="1185"/>
      <c r="AT13" s="1185"/>
      <c r="AU13" s="1185"/>
      <c r="AV13" s="1224"/>
      <c r="AW13" s="841">
        <v>589</v>
      </c>
      <c r="AX13" s="344"/>
    </row>
    <row r="14" spans="1:50" s="702" customFormat="1" ht="15.75" customHeight="1">
      <c r="A14" s="2384"/>
      <c r="B14" s="1841" t="s">
        <v>6</v>
      </c>
      <c r="C14" s="766" t="str">
        <f t="shared" si="0"/>
        <v>○</v>
      </c>
      <c r="D14" s="1634" t="s">
        <v>130</v>
      </c>
      <c r="E14" s="734" t="s">
        <v>362</v>
      </c>
      <c r="F14" s="735">
        <v>763</v>
      </c>
      <c r="G14" s="736">
        <v>565</v>
      </c>
      <c r="H14" s="1105">
        <f>G14/F14*100</f>
        <v>74.04980340760157</v>
      </c>
      <c r="I14" s="1090">
        <f t="shared" si="2"/>
        <v>54</v>
      </c>
      <c r="J14" s="1106">
        <f>I14/G14*100</f>
        <v>9.557522123893806</v>
      </c>
      <c r="K14" s="745">
        <v>141</v>
      </c>
      <c r="L14" s="1107">
        <f>K14/G14</f>
        <v>0.24955752212389382</v>
      </c>
      <c r="M14" s="1093">
        <f t="shared" si="3"/>
        <v>511</v>
      </c>
      <c r="N14" s="737">
        <v>511</v>
      </c>
      <c r="O14" s="737">
        <v>0</v>
      </c>
      <c r="P14" s="738">
        <v>38</v>
      </c>
      <c r="Q14" s="738">
        <v>16</v>
      </c>
      <c r="R14" s="1093">
        <f t="shared" si="4"/>
        <v>0</v>
      </c>
      <c r="S14" s="740">
        <v>0</v>
      </c>
      <c r="T14" s="740">
        <v>0</v>
      </c>
      <c r="U14" s="740">
        <v>0</v>
      </c>
      <c r="V14" s="1142">
        <f>W14+X14</f>
        <v>90.4424778761062</v>
      </c>
      <c r="W14" s="1142">
        <f>N14/G14*100</f>
        <v>90.4424778761062</v>
      </c>
      <c r="X14" s="1142">
        <f>O14/G14*100</f>
        <v>0</v>
      </c>
      <c r="Y14" s="1142">
        <f>P14/G14*100</f>
        <v>6.725663716814159</v>
      </c>
      <c r="Z14" s="1142">
        <f>Q14/G14*100</f>
        <v>2.831858407079646</v>
      </c>
      <c r="AA14" s="1150">
        <f>AB14+AC14</f>
        <v>0</v>
      </c>
      <c r="AB14" s="1151">
        <f>S14/G14*100</f>
        <v>0</v>
      </c>
      <c r="AC14" s="1151">
        <f>T14/G14*100</f>
        <v>0</v>
      </c>
      <c r="AD14" s="1302">
        <f>U14/G14*100</f>
        <v>0</v>
      </c>
      <c r="AE14" s="2067"/>
      <c r="AF14" s="710" t="s">
        <v>6</v>
      </c>
      <c r="AG14" s="704" t="str">
        <f t="shared" si="1"/>
        <v>○</v>
      </c>
      <c r="AH14" s="827">
        <v>65</v>
      </c>
      <c r="AI14" s="1165">
        <f>AH14/G14*100</f>
        <v>11.504424778761061</v>
      </c>
      <c r="AJ14" s="740">
        <v>60</v>
      </c>
      <c r="AK14" s="1091">
        <f>AJ14/G14*100</f>
        <v>10.619469026548673</v>
      </c>
      <c r="AL14" s="1197">
        <v>0</v>
      </c>
      <c r="AM14" s="1210">
        <f>AL14/G14*100</f>
        <v>0</v>
      </c>
      <c r="AN14" s="842"/>
      <c r="AO14" s="843"/>
      <c r="AP14" s="843"/>
      <c r="AQ14" s="843"/>
      <c r="AR14" s="825"/>
      <c r="AS14" s="1182"/>
      <c r="AT14" s="1182"/>
      <c r="AU14" s="1182"/>
      <c r="AV14" s="1220"/>
      <c r="AW14" s="826">
        <v>560</v>
      </c>
      <c r="AX14" s="335"/>
    </row>
    <row r="15" spans="1:50" s="484" customFormat="1" ht="15.75" customHeight="1">
      <c r="A15" s="2384"/>
      <c r="B15" s="1846" t="s">
        <v>252</v>
      </c>
      <c r="C15" s="767" t="str">
        <f t="shared" si="0"/>
        <v>×</v>
      </c>
      <c r="D15" s="2368"/>
      <c r="E15" s="516"/>
      <c r="F15" s="517"/>
      <c r="G15" s="494"/>
      <c r="H15" s="518"/>
      <c r="I15" s="519"/>
      <c r="J15" s="520"/>
      <c r="K15" s="1783"/>
      <c r="L15" s="522"/>
      <c r="M15" s="523"/>
      <c r="N15" s="524"/>
      <c r="O15" s="524"/>
      <c r="P15" s="525"/>
      <c r="Q15" s="525"/>
      <c r="R15" s="526"/>
      <c r="S15" s="521"/>
      <c r="T15" s="521"/>
      <c r="U15" s="521"/>
      <c r="V15" s="502"/>
      <c r="W15" s="502"/>
      <c r="X15" s="502"/>
      <c r="Y15" s="502"/>
      <c r="Z15" s="502"/>
      <c r="AA15" s="527"/>
      <c r="AB15" s="528"/>
      <c r="AC15" s="528"/>
      <c r="AD15" s="529"/>
      <c r="AE15" s="2067"/>
      <c r="AF15" s="514" t="s">
        <v>252</v>
      </c>
      <c r="AG15" s="515" t="str">
        <f t="shared" si="1"/>
        <v>×</v>
      </c>
      <c r="AH15" s="530"/>
      <c r="AI15" s="531"/>
      <c r="AJ15" s="521"/>
      <c r="AK15" s="532"/>
      <c r="AL15" s="1198"/>
      <c r="AM15" s="533"/>
      <c r="AN15" s="534"/>
      <c r="AO15" s="535"/>
      <c r="AP15" s="535"/>
      <c r="AQ15" s="535"/>
      <c r="AR15" s="536"/>
      <c r="AS15" s="537"/>
      <c r="AT15" s="537"/>
      <c r="AU15" s="537"/>
      <c r="AV15" s="1225"/>
      <c r="AW15" s="538"/>
      <c r="AX15" s="513"/>
    </row>
    <row r="16" spans="1:50" s="702" customFormat="1" ht="15.75" customHeight="1" thickBot="1">
      <c r="A16" s="2384"/>
      <c r="B16" s="1847" t="s">
        <v>24</v>
      </c>
      <c r="C16" s="768" t="str">
        <f t="shared" si="0"/>
        <v>×</v>
      </c>
      <c r="D16" s="1690"/>
      <c r="E16" s="769"/>
      <c r="F16" s="770"/>
      <c r="G16" s="771"/>
      <c r="H16" s="1108"/>
      <c r="I16" s="1098"/>
      <c r="J16" s="1109"/>
      <c r="K16" s="1662"/>
      <c r="L16" s="1110"/>
      <c r="M16" s="1101"/>
      <c r="N16" s="772"/>
      <c r="O16" s="772"/>
      <c r="P16" s="773"/>
      <c r="Q16" s="773"/>
      <c r="R16" s="1138"/>
      <c r="S16" s="774"/>
      <c r="T16" s="774"/>
      <c r="U16" s="774"/>
      <c r="V16" s="1152"/>
      <c r="W16" s="1152"/>
      <c r="X16" s="1152"/>
      <c r="Y16" s="1152"/>
      <c r="Z16" s="1152"/>
      <c r="AA16" s="1152"/>
      <c r="AB16" s="1153"/>
      <c r="AC16" s="1153"/>
      <c r="AD16" s="1303"/>
      <c r="AE16" s="2067"/>
      <c r="AF16" s="712" t="s">
        <v>24</v>
      </c>
      <c r="AG16" s="711" t="str">
        <f t="shared" si="1"/>
        <v>×</v>
      </c>
      <c r="AH16" s="844"/>
      <c r="AI16" s="1172"/>
      <c r="AJ16" s="774"/>
      <c r="AK16" s="1109"/>
      <c r="AL16" s="1199"/>
      <c r="AM16" s="1211"/>
      <c r="AN16" s="845"/>
      <c r="AO16" s="846"/>
      <c r="AP16" s="846"/>
      <c r="AQ16" s="846"/>
      <c r="AR16" s="836"/>
      <c r="AS16" s="1186"/>
      <c r="AT16" s="1186"/>
      <c r="AU16" s="1186"/>
      <c r="AV16" s="1226"/>
      <c r="AW16" s="847"/>
      <c r="AX16" s="335"/>
    </row>
    <row r="17" spans="1:50" s="484" customFormat="1" ht="15.75" customHeight="1">
      <c r="A17" s="2381" t="s">
        <v>259</v>
      </c>
      <c r="B17" s="1848" t="s">
        <v>253</v>
      </c>
      <c r="C17" s="775" t="str">
        <f t="shared" si="0"/>
        <v>○</v>
      </c>
      <c r="D17" s="2369" t="s">
        <v>278</v>
      </c>
      <c r="E17" s="541" t="s">
        <v>279</v>
      </c>
      <c r="F17" s="542">
        <v>3277</v>
      </c>
      <c r="G17" s="543">
        <v>2752</v>
      </c>
      <c r="H17" s="544">
        <f>G17/F17*100</f>
        <v>83.9792493133964</v>
      </c>
      <c r="I17" s="545">
        <f t="shared" si="2"/>
        <v>126</v>
      </c>
      <c r="J17" s="546">
        <f>I17/G17*100</f>
        <v>4.578488372093023</v>
      </c>
      <c r="K17" s="1784">
        <v>334</v>
      </c>
      <c r="L17" s="548">
        <f>K17/G17</f>
        <v>0.12136627906976744</v>
      </c>
      <c r="M17" s="549">
        <f t="shared" si="3"/>
        <v>2666</v>
      </c>
      <c r="N17" s="543">
        <v>2599</v>
      </c>
      <c r="O17" s="543">
        <v>67</v>
      </c>
      <c r="P17" s="550">
        <v>101</v>
      </c>
      <c r="Q17" s="550">
        <v>19</v>
      </c>
      <c r="R17" s="549">
        <f>S17+T17</f>
        <v>6</v>
      </c>
      <c r="S17" s="547">
        <v>6</v>
      </c>
      <c r="T17" s="547">
        <v>0</v>
      </c>
      <c r="U17" s="547">
        <v>0</v>
      </c>
      <c r="V17" s="551">
        <f>W17+X17</f>
        <v>96.875</v>
      </c>
      <c r="W17" s="551">
        <f>N17/G17*100</f>
        <v>94.44040697674419</v>
      </c>
      <c r="X17" s="551">
        <f>O17/G17*100</f>
        <v>2.434593023255814</v>
      </c>
      <c r="Y17" s="551">
        <f>P17/G17*100</f>
        <v>3.670058139534884</v>
      </c>
      <c r="Z17" s="551">
        <f>Q17/G17*100</f>
        <v>0.690406976744186</v>
      </c>
      <c r="AA17" s="551">
        <f>AB17+AC17</f>
        <v>0.2180232558139535</v>
      </c>
      <c r="AB17" s="552">
        <f>S17/G17*100</f>
        <v>0.2180232558139535</v>
      </c>
      <c r="AC17" s="552">
        <f>T17/G17*100</f>
        <v>0</v>
      </c>
      <c r="AD17" s="553">
        <f>U17/G17*100</f>
        <v>0</v>
      </c>
      <c r="AE17" s="2064" t="s">
        <v>259</v>
      </c>
      <c r="AF17" s="539" t="s">
        <v>253</v>
      </c>
      <c r="AG17" s="540" t="str">
        <f t="shared" si="1"/>
        <v>○</v>
      </c>
      <c r="AH17" s="554">
        <v>191</v>
      </c>
      <c r="AI17" s="555">
        <f>AH17/G17*100</f>
        <v>6.940406976744186</v>
      </c>
      <c r="AJ17" s="547">
        <v>236</v>
      </c>
      <c r="AK17" s="546">
        <f>AJ17/G17*100</f>
        <v>8.575581395348838</v>
      </c>
      <c r="AL17" s="563">
        <v>320</v>
      </c>
      <c r="AM17" s="556">
        <f>AL17/G17*100</f>
        <v>11.627906976744185</v>
      </c>
      <c r="AN17" s="557"/>
      <c r="AO17" s="558"/>
      <c r="AP17" s="558"/>
      <c r="AQ17" s="558"/>
      <c r="AR17" s="559"/>
      <c r="AS17" s="560"/>
      <c r="AT17" s="560"/>
      <c r="AU17" s="560"/>
      <c r="AV17" s="1227"/>
      <c r="AW17" s="561"/>
      <c r="AX17" s="513"/>
    </row>
    <row r="18" spans="1:50" s="702" customFormat="1" ht="15.75" customHeight="1">
      <c r="A18" s="2384"/>
      <c r="B18" s="1849" t="s">
        <v>129</v>
      </c>
      <c r="C18" s="776" t="str">
        <f t="shared" si="0"/>
        <v>○</v>
      </c>
      <c r="D18" s="1675" t="s">
        <v>128</v>
      </c>
      <c r="E18" s="777" t="s">
        <v>127</v>
      </c>
      <c r="F18" s="778">
        <v>1628</v>
      </c>
      <c r="G18" s="730">
        <v>1075</v>
      </c>
      <c r="H18" s="1111">
        <f>G18/F18*100</f>
        <v>66.03194103194103</v>
      </c>
      <c r="I18" s="1090">
        <f t="shared" si="2"/>
        <v>58</v>
      </c>
      <c r="J18" s="1112">
        <f>I18/G18*100</f>
        <v>5.395348837209302</v>
      </c>
      <c r="K18" s="1679">
        <v>145</v>
      </c>
      <c r="L18" s="1113">
        <f>K18/G18</f>
        <v>0.13488372093023257</v>
      </c>
      <c r="M18" s="1093">
        <f t="shared" si="3"/>
        <v>1017</v>
      </c>
      <c r="N18" s="731">
        <v>664</v>
      </c>
      <c r="O18" s="731">
        <v>353</v>
      </c>
      <c r="P18" s="732">
        <v>48</v>
      </c>
      <c r="Q18" s="732">
        <v>5</v>
      </c>
      <c r="R18" s="1093">
        <f t="shared" si="4"/>
        <v>5</v>
      </c>
      <c r="S18" s="779">
        <v>5</v>
      </c>
      <c r="T18" s="779">
        <v>0</v>
      </c>
      <c r="U18" s="779">
        <v>0</v>
      </c>
      <c r="V18" s="1140">
        <f>W18+X18</f>
        <v>94.6046511627907</v>
      </c>
      <c r="W18" s="1140">
        <f>N18/G18*100</f>
        <v>61.76744186046511</v>
      </c>
      <c r="X18" s="1140">
        <f>O18/G18*100</f>
        <v>32.83720930232558</v>
      </c>
      <c r="Y18" s="1140">
        <f>P18/G18*100</f>
        <v>4.465116279069767</v>
      </c>
      <c r="Z18" s="1140">
        <f>Q18/G18*100</f>
        <v>0.46511627906976744</v>
      </c>
      <c r="AA18" s="1140">
        <f>AB18+AC18</f>
        <v>0.46511627906976744</v>
      </c>
      <c r="AB18" s="1154">
        <f>S18/G18*100</f>
        <v>0.46511627906976744</v>
      </c>
      <c r="AC18" s="1154">
        <f>T18/G18*100</f>
        <v>0</v>
      </c>
      <c r="AD18" s="1304">
        <f>U18/G18*100</f>
        <v>0</v>
      </c>
      <c r="AE18" s="2067"/>
      <c r="AF18" s="714" t="s">
        <v>129</v>
      </c>
      <c r="AG18" s="713" t="str">
        <f t="shared" si="1"/>
        <v>○</v>
      </c>
      <c r="AH18" s="848">
        <v>101</v>
      </c>
      <c r="AI18" s="1173">
        <f>AH18/G18*100</f>
        <v>9.395348837209303</v>
      </c>
      <c r="AJ18" s="779">
        <v>166</v>
      </c>
      <c r="AK18" s="1112">
        <f>AJ18/G18*100</f>
        <v>15.441860465116278</v>
      </c>
      <c r="AL18" s="1200">
        <v>67</v>
      </c>
      <c r="AM18" s="1212">
        <f>AL18/G18*100</f>
        <v>6.232558139534883</v>
      </c>
      <c r="AN18" s="849">
        <v>30</v>
      </c>
      <c r="AO18" s="850">
        <v>491</v>
      </c>
      <c r="AP18" s="850">
        <v>550</v>
      </c>
      <c r="AQ18" s="850">
        <v>4</v>
      </c>
      <c r="AR18" s="825">
        <f>SUM(AN18:AQ18)</f>
        <v>1075</v>
      </c>
      <c r="AS18" s="1183">
        <f>+AN18/AR18*100</f>
        <v>2.7906976744186047</v>
      </c>
      <c r="AT18" s="1183">
        <f>+AO18/AR18*100</f>
        <v>45.674418604651166</v>
      </c>
      <c r="AU18" s="1183">
        <f>+AP18/AR18*100</f>
        <v>51.162790697674424</v>
      </c>
      <c r="AV18" s="1221">
        <f>+AQ18/AR18*100</f>
        <v>0.37209302325581395</v>
      </c>
      <c r="AW18" s="826">
        <v>996</v>
      </c>
      <c r="AX18" s="335"/>
    </row>
    <row r="19" spans="1:50" s="702" customFormat="1" ht="15.75" customHeight="1">
      <c r="A19" s="2384"/>
      <c r="B19" s="1850" t="s">
        <v>5</v>
      </c>
      <c r="C19" s="780" t="str">
        <f t="shared" si="0"/>
        <v>×</v>
      </c>
      <c r="D19" s="1649"/>
      <c r="E19" s="728"/>
      <c r="F19" s="729"/>
      <c r="G19" s="736"/>
      <c r="H19" s="1084"/>
      <c r="I19" s="1090"/>
      <c r="J19" s="1086"/>
      <c r="K19" s="744"/>
      <c r="L19" s="1087"/>
      <c r="M19" s="1093"/>
      <c r="N19" s="731"/>
      <c r="O19" s="731"/>
      <c r="P19" s="732"/>
      <c r="Q19" s="732"/>
      <c r="R19" s="1093"/>
      <c r="S19" s="733"/>
      <c r="T19" s="733"/>
      <c r="U19" s="733"/>
      <c r="V19" s="1140"/>
      <c r="W19" s="1140"/>
      <c r="X19" s="1140"/>
      <c r="Y19" s="1140"/>
      <c r="Z19" s="1140"/>
      <c r="AA19" s="1140"/>
      <c r="AB19" s="1141"/>
      <c r="AC19" s="1141"/>
      <c r="AD19" s="1297"/>
      <c r="AE19" s="2067"/>
      <c r="AF19" s="715" t="s">
        <v>5</v>
      </c>
      <c r="AG19" s="703" t="str">
        <f t="shared" si="1"/>
        <v>×</v>
      </c>
      <c r="AH19" s="822"/>
      <c r="AI19" s="1168"/>
      <c r="AJ19" s="733"/>
      <c r="AK19" s="1086"/>
      <c r="AL19" s="1200"/>
      <c r="AM19" s="1212"/>
      <c r="AN19" s="851"/>
      <c r="AO19" s="825"/>
      <c r="AP19" s="825"/>
      <c r="AQ19" s="825"/>
      <c r="AR19" s="825"/>
      <c r="AS19" s="1182"/>
      <c r="AT19" s="1182"/>
      <c r="AU19" s="1182"/>
      <c r="AV19" s="1220"/>
      <c r="AW19" s="826"/>
      <c r="AX19" s="335"/>
    </row>
    <row r="20" spans="1:50" s="707" customFormat="1" ht="15.75" customHeight="1">
      <c r="A20" s="2384"/>
      <c r="B20" s="1840" t="s">
        <v>18</v>
      </c>
      <c r="C20" s="746" t="str">
        <f t="shared" si="0"/>
        <v>○</v>
      </c>
      <c r="D20" s="1681" t="s">
        <v>126</v>
      </c>
      <c r="E20" s="782" t="s">
        <v>113</v>
      </c>
      <c r="F20" s="783">
        <v>881</v>
      </c>
      <c r="G20" s="749">
        <v>655</v>
      </c>
      <c r="H20" s="1114">
        <f>G20/F20*100</f>
        <v>74.34733257661748</v>
      </c>
      <c r="I20" s="1090">
        <f t="shared" si="2"/>
        <v>56</v>
      </c>
      <c r="J20" s="1091">
        <f>I20/G20*100</f>
        <v>8.549618320610687</v>
      </c>
      <c r="K20" s="745">
        <v>208</v>
      </c>
      <c r="L20" s="1092">
        <f>K20/G20</f>
        <v>0.31755725190839695</v>
      </c>
      <c r="M20" s="1093">
        <f t="shared" si="3"/>
        <v>599</v>
      </c>
      <c r="N20" s="784">
        <v>414</v>
      </c>
      <c r="O20" s="784">
        <v>185</v>
      </c>
      <c r="P20" s="784">
        <v>46</v>
      </c>
      <c r="Q20" s="784">
        <v>9</v>
      </c>
      <c r="R20" s="1093">
        <f t="shared" si="4"/>
        <v>1</v>
      </c>
      <c r="S20" s="785">
        <v>1</v>
      </c>
      <c r="T20" s="785">
        <v>0</v>
      </c>
      <c r="U20" s="785">
        <v>0</v>
      </c>
      <c r="V20" s="1155">
        <f>W20+X20</f>
        <v>91.45038167938932</v>
      </c>
      <c r="W20" s="1155">
        <f>N20/G20*100</f>
        <v>63.20610687022901</v>
      </c>
      <c r="X20" s="1155">
        <f>O20/G20*100</f>
        <v>28.24427480916031</v>
      </c>
      <c r="Y20" s="1155">
        <f>P20/G20*100</f>
        <v>7.022900763358779</v>
      </c>
      <c r="Z20" s="1155">
        <f>Q20/G20*100</f>
        <v>1.3740458015267176</v>
      </c>
      <c r="AA20" s="1155">
        <f>AB20+AC20</f>
        <v>0.15267175572519084</v>
      </c>
      <c r="AB20" s="1144">
        <f>S20/G20*100</f>
        <v>0.15267175572519084</v>
      </c>
      <c r="AC20" s="1144">
        <f>T20/G20*100</f>
        <v>0</v>
      </c>
      <c r="AD20" s="1305">
        <f>U20/G20*100</f>
        <v>0</v>
      </c>
      <c r="AE20" s="2067"/>
      <c r="AF20" s="716" t="s">
        <v>18</v>
      </c>
      <c r="AG20" s="704" t="str">
        <f t="shared" si="1"/>
        <v>○</v>
      </c>
      <c r="AH20" s="852">
        <v>56</v>
      </c>
      <c r="AI20" s="1166">
        <f>AH20/G20*100</f>
        <v>8.549618320610687</v>
      </c>
      <c r="AJ20" s="785">
        <v>111</v>
      </c>
      <c r="AK20" s="1091">
        <f>AJ20/G20*100</f>
        <v>16.946564885496183</v>
      </c>
      <c r="AL20" s="1201">
        <v>16</v>
      </c>
      <c r="AM20" s="1213">
        <f>AL20/G20*100</f>
        <v>2.4427480916030535</v>
      </c>
      <c r="AN20" s="853"/>
      <c r="AO20" s="854"/>
      <c r="AP20" s="854"/>
      <c r="AQ20" s="854"/>
      <c r="AR20" s="825"/>
      <c r="AS20" s="1184"/>
      <c r="AT20" s="1184"/>
      <c r="AU20" s="1184"/>
      <c r="AV20" s="1223"/>
      <c r="AW20" s="855">
        <v>612</v>
      </c>
      <c r="AX20" s="344"/>
    </row>
    <row r="21" spans="1:50" s="707" customFormat="1" ht="15.75" customHeight="1">
      <c r="A21" s="2384"/>
      <c r="B21" s="1851" t="s">
        <v>13</v>
      </c>
      <c r="C21" s="902" t="str">
        <f t="shared" si="0"/>
        <v>×</v>
      </c>
      <c r="D21" s="1681"/>
      <c r="E21" s="782"/>
      <c r="F21" s="786"/>
      <c r="G21" s="749"/>
      <c r="H21" s="1115"/>
      <c r="I21" s="1090"/>
      <c r="J21" s="1116"/>
      <c r="K21" s="1785"/>
      <c r="L21" s="1117"/>
      <c r="M21" s="1093"/>
      <c r="N21" s="750"/>
      <c r="O21" s="750"/>
      <c r="P21" s="750"/>
      <c r="Q21" s="750"/>
      <c r="R21" s="1093"/>
      <c r="S21" s="787"/>
      <c r="T21" s="787"/>
      <c r="U21" s="787"/>
      <c r="V21" s="1142"/>
      <c r="W21" s="1142"/>
      <c r="X21" s="1142"/>
      <c r="Y21" s="1142"/>
      <c r="Z21" s="1142"/>
      <c r="AA21" s="1142"/>
      <c r="AB21" s="1156"/>
      <c r="AC21" s="1156"/>
      <c r="AD21" s="1306"/>
      <c r="AE21" s="2067"/>
      <c r="AF21" s="898" t="s">
        <v>13</v>
      </c>
      <c r="AG21" s="717" t="str">
        <f t="shared" si="1"/>
        <v>×</v>
      </c>
      <c r="AH21" s="856"/>
      <c r="AI21" s="1174"/>
      <c r="AJ21" s="787"/>
      <c r="AK21" s="1116"/>
      <c r="AL21" s="804"/>
      <c r="AM21" s="1208"/>
      <c r="AN21" s="857"/>
      <c r="AO21" s="857"/>
      <c r="AP21" s="857"/>
      <c r="AQ21" s="857"/>
      <c r="AR21" s="825"/>
      <c r="AS21" s="1187"/>
      <c r="AT21" s="1187"/>
      <c r="AU21" s="1187"/>
      <c r="AV21" s="1228"/>
      <c r="AW21" s="858"/>
      <c r="AX21" s="344"/>
    </row>
    <row r="22" spans="1:50" s="707" customFormat="1" ht="15.75" customHeight="1">
      <c r="A22" s="2384"/>
      <c r="B22" s="1840" t="s">
        <v>87</v>
      </c>
      <c r="C22" s="781" t="str">
        <f t="shared" si="0"/>
        <v>×</v>
      </c>
      <c r="D22" s="1681"/>
      <c r="E22" s="782"/>
      <c r="F22" s="783"/>
      <c r="G22" s="749"/>
      <c r="H22" s="1114"/>
      <c r="I22" s="1090"/>
      <c r="J22" s="1091"/>
      <c r="K22" s="745"/>
      <c r="L22" s="1092"/>
      <c r="M22" s="1093"/>
      <c r="N22" s="750"/>
      <c r="O22" s="750"/>
      <c r="P22" s="750"/>
      <c r="Q22" s="750"/>
      <c r="R22" s="1093"/>
      <c r="S22" s="785"/>
      <c r="T22" s="785"/>
      <c r="U22" s="785"/>
      <c r="V22" s="1142"/>
      <c r="W22" s="1142"/>
      <c r="X22" s="1142"/>
      <c r="Y22" s="1142"/>
      <c r="Z22" s="1142"/>
      <c r="AA22" s="1142"/>
      <c r="AB22" s="1144"/>
      <c r="AC22" s="1144"/>
      <c r="AD22" s="1305"/>
      <c r="AE22" s="2067"/>
      <c r="AF22" s="716" t="s">
        <v>87</v>
      </c>
      <c r="AG22" s="704" t="str">
        <f t="shared" si="1"/>
        <v>×</v>
      </c>
      <c r="AH22" s="859"/>
      <c r="AI22" s="1165"/>
      <c r="AJ22" s="785"/>
      <c r="AK22" s="1091"/>
      <c r="AL22" s="804"/>
      <c r="AM22" s="1208"/>
      <c r="AN22" s="860"/>
      <c r="AO22" s="854"/>
      <c r="AP22" s="854"/>
      <c r="AQ22" s="854"/>
      <c r="AR22" s="825"/>
      <c r="AS22" s="1182"/>
      <c r="AT22" s="1182"/>
      <c r="AU22" s="1182"/>
      <c r="AV22" s="1220"/>
      <c r="AW22" s="834"/>
      <c r="AX22" s="344"/>
    </row>
    <row r="23" spans="1:50" s="707" customFormat="1" ht="15.75" customHeight="1" thickBot="1">
      <c r="A23" s="2385"/>
      <c r="B23" s="1840" t="s">
        <v>23</v>
      </c>
      <c r="C23" s="781" t="str">
        <f t="shared" si="0"/>
        <v>○</v>
      </c>
      <c r="D23" s="1681" t="s">
        <v>122</v>
      </c>
      <c r="E23" s="782" t="s">
        <v>125</v>
      </c>
      <c r="F23" s="783">
        <v>609</v>
      </c>
      <c r="G23" s="793">
        <v>576</v>
      </c>
      <c r="H23" s="1114">
        <f>G23/F23*100</f>
        <v>94.58128078817734</v>
      </c>
      <c r="I23" s="1098">
        <f t="shared" si="2"/>
        <v>30</v>
      </c>
      <c r="J23" s="1091">
        <f>I23/G23*100</f>
        <v>5.208333333333334</v>
      </c>
      <c r="K23" s="745">
        <v>75</v>
      </c>
      <c r="L23" s="1092">
        <f>K23/G23</f>
        <v>0.13020833333333334</v>
      </c>
      <c r="M23" s="1101">
        <f t="shared" si="3"/>
        <v>546</v>
      </c>
      <c r="N23" s="784">
        <v>247</v>
      </c>
      <c r="O23" s="784">
        <v>299</v>
      </c>
      <c r="P23" s="784">
        <v>25</v>
      </c>
      <c r="Q23" s="784">
        <v>5</v>
      </c>
      <c r="R23" s="1138">
        <f t="shared" si="4"/>
        <v>0</v>
      </c>
      <c r="S23" s="785">
        <v>0</v>
      </c>
      <c r="T23" s="785">
        <v>0</v>
      </c>
      <c r="U23" s="785">
        <v>0</v>
      </c>
      <c r="V23" s="1155">
        <f>W23+X23</f>
        <v>94.79166666666666</v>
      </c>
      <c r="W23" s="1155">
        <f>N23/G23*100</f>
        <v>42.88194444444444</v>
      </c>
      <c r="X23" s="1155">
        <f>O23/G23*100</f>
        <v>51.90972222222222</v>
      </c>
      <c r="Y23" s="1155">
        <f>P23/G23*100</f>
        <v>4.340277777777778</v>
      </c>
      <c r="Z23" s="1155">
        <f>Q23/G23*100</f>
        <v>0.8680555555555556</v>
      </c>
      <c r="AA23" s="1155">
        <f>AB23+AC23</f>
        <v>0</v>
      </c>
      <c r="AB23" s="1144">
        <f>S23/G23*100</f>
        <v>0</v>
      </c>
      <c r="AC23" s="1157">
        <f>T23/G23*100</f>
        <v>0</v>
      </c>
      <c r="AD23" s="1305">
        <f>U23/G23*100</f>
        <v>0</v>
      </c>
      <c r="AE23" s="2068"/>
      <c r="AF23" s="716" t="s">
        <v>23</v>
      </c>
      <c r="AG23" s="704" t="str">
        <f t="shared" si="1"/>
        <v>○</v>
      </c>
      <c r="AH23" s="852">
        <v>52</v>
      </c>
      <c r="AI23" s="1166">
        <f>AH23/G23*100</f>
        <v>9.027777777777777</v>
      </c>
      <c r="AJ23" s="785">
        <v>158</v>
      </c>
      <c r="AK23" s="1091">
        <f>AJ23/G23*100</f>
        <v>27.430555555555557</v>
      </c>
      <c r="AL23" s="1201">
        <v>49</v>
      </c>
      <c r="AM23" s="1213">
        <f>AL23/G23*100</f>
        <v>8.506944444444445</v>
      </c>
      <c r="AN23" s="783">
        <v>18</v>
      </c>
      <c r="AO23" s="861">
        <v>277</v>
      </c>
      <c r="AP23" s="861">
        <v>246</v>
      </c>
      <c r="AQ23" s="861">
        <v>35</v>
      </c>
      <c r="AR23" s="836">
        <f>SUM(AN23:AQ23)</f>
        <v>576</v>
      </c>
      <c r="AS23" s="1184">
        <f>+AN23/AR23*100</f>
        <v>3.125</v>
      </c>
      <c r="AT23" s="1184">
        <f>+AO23/AR23*100</f>
        <v>48.09027777777778</v>
      </c>
      <c r="AU23" s="1184">
        <f>+AP23/AR23*100</f>
        <v>42.70833333333333</v>
      </c>
      <c r="AV23" s="1223">
        <f>+AQ23/AR23*100</f>
        <v>6.076388888888888</v>
      </c>
      <c r="AW23" s="855">
        <v>0</v>
      </c>
      <c r="AX23" s="344"/>
    </row>
    <row r="24" spans="1:50" s="484" customFormat="1" ht="15.75" customHeight="1">
      <c r="A24" s="2381" t="s">
        <v>53</v>
      </c>
      <c r="B24" s="1848" t="s">
        <v>255</v>
      </c>
      <c r="C24" s="775" t="str">
        <f t="shared" si="0"/>
        <v>×</v>
      </c>
      <c r="D24" s="2369"/>
      <c r="E24" s="562"/>
      <c r="F24" s="563"/>
      <c r="G24" s="564"/>
      <c r="H24" s="565"/>
      <c r="I24" s="549"/>
      <c r="J24" s="566"/>
      <c r="K24" s="550"/>
      <c r="L24" s="567"/>
      <c r="M24" s="549"/>
      <c r="N24" s="543"/>
      <c r="O24" s="543"/>
      <c r="P24" s="550"/>
      <c r="Q24" s="550"/>
      <c r="R24" s="549"/>
      <c r="S24" s="543"/>
      <c r="T24" s="543"/>
      <c r="U24" s="543"/>
      <c r="V24" s="551"/>
      <c r="W24" s="551"/>
      <c r="X24" s="551"/>
      <c r="Y24" s="551"/>
      <c r="Z24" s="551"/>
      <c r="AA24" s="551"/>
      <c r="AB24" s="551"/>
      <c r="AC24" s="551"/>
      <c r="AD24" s="556"/>
      <c r="AE24" s="2064" t="s">
        <v>53</v>
      </c>
      <c r="AF24" s="539" t="s">
        <v>255</v>
      </c>
      <c r="AG24" s="540" t="str">
        <f t="shared" si="1"/>
        <v>×</v>
      </c>
      <c r="AH24" s="568"/>
      <c r="AI24" s="555"/>
      <c r="AJ24" s="547"/>
      <c r="AK24" s="546"/>
      <c r="AL24" s="563"/>
      <c r="AM24" s="556"/>
      <c r="AN24" s="569"/>
      <c r="AO24" s="570"/>
      <c r="AP24" s="570"/>
      <c r="AQ24" s="570"/>
      <c r="AR24" s="570"/>
      <c r="AS24" s="571"/>
      <c r="AT24" s="572"/>
      <c r="AU24" s="573"/>
      <c r="AV24" s="1229"/>
      <c r="AW24" s="1234"/>
      <c r="AX24" s="513"/>
    </row>
    <row r="25" spans="1:50" s="707" customFormat="1" ht="15.75" customHeight="1">
      <c r="A25" s="2384"/>
      <c r="B25" s="1852" t="s">
        <v>7</v>
      </c>
      <c r="C25" s="780" t="str">
        <f t="shared" si="0"/>
        <v>×</v>
      </c>
      <c r="D25" s="2370"/>
      <c r="E25" s="904"/>
      <c r="F25" s="905"/>
      <c r="G25" s="797"/>
      <c r="H25" s="1118"/>
      <c r="I25" s="1085"/>
      <c r="J25" s="1119"/>
      <c r="K25" s="1786"/>
      <c r="L25" s="1120"/>
      <c r="M25" s="1088"/>
      <c r="N25" s="798"/>
      <c r="O25" s="798"/>
      <c r="P25" s="798"/>
      <c r="Q25" s="798"/>
      <c r="R25" s="1088"/>
      <c r="S25" s="797"/>
      <c r="T25" s="797"/>
      <c r="U25" s="797"/>
      <c r="V25" s="1140"/>
      <c r="W25" s="1140"/>
      <c r="X25" s="1140"/>
      <c r="Y25" s="1140"/>
      <c r="Z25" s="1140"/>
      <c r="AA25" s="1140"/>
      <c r="AB25" s="1158"/>
      <c r="AC25" s="1158"/>
      <c r="AD25" s="1212"/>
      <c r="AE25" s="2067"/>
      <c r="AF25" s="715" t="s">
        <v>7</v>
      </c>
      <c r="AG25" s="703" t="str">
        <f t="shared" si="1"/>
        <v>×</v>
      </c>
      <c r="AH25" s="906"/>
      <c r="AI25" s="1170"/>
      <c r="AJ25" s="799"/>
      <c r="AK25" s="1086"/>
      <c r="AL25" s="1202"/>
      <c r="AM25" s="1212"/>
      <c r="AN25" s="907"/>
      <c r="AO25" s="869"/>
      <c r="AP25" s="869"/>
      <c r="AQ25" s="908"/>
      <c r="AR25" s="825"/>
      <c r="AS25" s="1184"/>
      <c r="AT25" s="1184"/>
      <c r="AU25" s="1184"/>
      <c r="AV25" s="1223"/>
      <c r="AW25" s="855"/>
      <c r="AX25" s="344"/>
    </row>
    <row r="26" spans="1:50" s="707" customFormat="1" ht="15.75" customHeight="1" thickBot="1">
      <c r="A26" s="2385"/>
      <c r="B26" s="1853" t="s">
        <v>124</v>
      </c>
      <c r="C26" s="790" t="str">
        <f t="shared" si="0"/>
        <v>○</v>
      </c>
      <c r="D26" s="2371" t="s">
        <v>122</v>
      </c>
      <c r="E26" s="791" t="s">
        <v>113</v>
      </c>
      <c r="F26" s="792">
        <v>532</v>
      </c>
      <c r="G26" s="793">
        <v>428</v>
      </c>
      <c r="H26" s="1121">
        <f>G26/F26*100</f>
        <v>80.45112781954887</v>
      </c>
      <c r="I26" s="1098">
        <f t="shared" si="2"/>
        <v>34</v>
      </c>
      <c r="J26" s="1122">
        <f>I26/G26*100</f>
        <v>7.943925233644859</v>
      </c>
      <c r="K26" s="1787">
        <v>72</v>
      </c>
      <c r="L26" s="1123">
        <f>K26/G26</f>
        <v>0.16822429906542055</v>
      </c>
      <c r="M26" s="1093">
        <f t="shared" si="3"/>
        <v>338</v>
      </c>
      <c r="N26" s="794">
        <v>116</v>
      </c>
      <c r="O26" s="794">
        <v>222</v>
      </c>
      <c r="P26" s="794">
        <v>30</v>
      </c>
      <c r="Q26" s="794">
        <v>3</v>
      </c>
      <c r="R26" s="1138">
        <f t="shared" si="4"/>
        <v>1</v>
      </c>
      <c r="S26" s="793">
        <v>0</v>
      </c>
      <c r="T26" s="793">
        <v>1</v>
      </c>
      <c r="U26" s="793">
        <v>0</v>
      </c>
      <c r="V26" s="1152">
        <f>W26+X26</f>
        <v>78.97196261682242</v>
      </c>
      <c r="W26" s="1152">
        <f>N26/G26*100</f>
        <v>27.102803738317753</v>
      </c>
      <c r="X26" s="1152">
        <f>O26/G26*100</f>
        <v>51.86915887850467</v>
      </c>
      <c r="Y26" s="1152">
        <f>P26/G26*100</f>
        <v>7.009345794392523</v>
      </c>
      <c r="Z26" s="1152">
        <f>Q26/G26*100</f>
        <v>0.7009345794392523</v>
      </c>
      <c r="AA26" s="1152">
        <f>AB26+AC26</f>
        <v>0.23364485981308408</v>
      </c>
      <c r="AB26" s="1159">
        <f>S26/G26*100</f>
        <v>0</v>
      </c>
      <c r="AC26" s="1159">
        <f>T26/G26*100</f>
        <v>0.23364485981308408</v>
      </c>
      <c r="AD26" s="1211">
        <f>U26/G26*100</f>
        <v>0</v>
      </c>
      <c r="AE26" s="2068"/>
      <c r="AF26" s="718" t="s">
        <v>124</v>
      </c>
      <c r="AG26" s="719" t="str">
        <f t="shared" si="1"/>
        <v>○</v>
      </c>
      <c r="AH26" s="863">
        <v>12</v>
      </c>
      <c r="AI26" s="1175">
        <f>AH26/G26*100</f>
        <v>2.803738317757009</v>
      </c>
      <c r="AJ26" s="793">
        <v>34</v>
      </c>
      <c r="AK26" s="1122">
        <f>AJ26/G26*100</f>
        <v>7.943925233644859</v>
      </c>
      <c r="AL26" s="792">
        <v>14</v>
      </c>
      <c r="AM26" s="1214">
        <f>AL26/G26*100</f>
        <v>3.2710280373831773</v>
      </c>
      <c r="AN26" s="864">
        <v>3</v>
      </c>
      <c r="AO26" s="865">
        <v>118</v>
      </c>
      <c r="AP26" s="866">
        <v>215</v>
      </c>
      <c r="AQ26" s="793">
        <v>36</v>
      </c>
      <c r="AR26" s="836">
        <f>SUM(AN26:AQ26)</f>
        <v>372</v>
      </c>
      <c r="AS26" s="1188">
        <f>+AN26/AR26*100</f>
        <v>0.8064516129032258</v>
      </c>
      <c r="AT26" s="1188">
        <f>+AO26/AR26*100</f>
        <v>31.72043010752688</v>
      </c>
      <c r="AU26" s="1188">
        <f>+AP26/AR26*100</f>
        <v>57.795698924731184</v>
      </c>
      <c r="AV26" s="1230">
        <f>+AQ26/AR26*100</f>
        <v>9.67741935483871</v>
      </c>
      <c r="AW26" s="1235">
        <v>0</v>
      </c>
      <c r="AX26" s="344"/>
    </row>
    <row r="27" spans="1:50" s="707" customFormat="1" ht="15.75" customHeight="1">
      <c r="A27" s="2381" t="s">
        <v>89</v>
      </c>
      <c r="B27" s="1850" t="s">
        <v>12</v>
      </c>
      <c r="C27" s="780" t="str">
        <f t="shared" si="0"/>
        <v>○</v>
      </c>
      <c r="D27" s="1680" t="s">
        <v>116</v>
      </c>
      <c r="E27" s="795" t="s">
        <v>113</v>
      </c>
      <c r="F27" s="796">
        <v>876</v>
      </c>
      <c r="G27" s="797">
        <v>605</v>
      </c>
      <c r="H27" s="1084">
        <f>G27/F27*100</f>
        <v>69.06392694063926</v>
      </c>
      <c r="I27" s="1090">
        <f t="shared" si="2"/>
        <v>35</v>
      </c>
      <c r="J27" s="1086">
        <f>I27/G27*100</f>
        <v>5.785123966942149</v>
      </c>
      <c r="K27" s="744">
        <v>83</v>
      </c>
      <c r="L27" s="1087">
        <f>K27/G27</f>
        <v>0.1371900826446281</v>
      </c>
      <c r="M27" s="1093">
        <f t="shared" si="3"/>
        <v>570</v>
      </c>
      <c r="N27" s="798">
        <v>3</v>
      </c>
      <c r="O27" s="798">
        <v>567</v>
      </c>
      <c r="P27" s="798">
        <v>28</v>
      </c>
      <c r="Q27" s="798">
        <v>5</v>
      </c>
      <c r="R27" s="1093">
        <f t="shared" si="4"/>
        <v>2</v>
      </c>
      <c r="S27" s="799">
        <v>0</v>
      </c>
      <c r="T27" s="799">
        <v>2</v>
      </c>
      <c r="U27" s="799">
        <v>0</v>
      </c>
      <c r="V27" s="1140">
        <f>W27+X27</f>
        <v>94.21487603305786</v>
      </c>
      <c r="W27" s="1140">
        <f>N27/G27*100</f>
        <v>0.49586776859504134</v>
      </c>
      <c r="X27" s="1140">
        <f>O27/G27*100</f>
        <v>93.71900826446281</v>
      </c>
      <c r="Y27" s="1140">
        <f>P27/G27*100</f>
        <v>4.628099173553719</v>
      </c>
      <c r="Z27" s="1140">
        <f>Q27/G27*100</f>
        <v>0.8264462809917356</v>
      </c>
      <c r="AA27" s="1140">
        <f>AB27+AC27</f>
        <v>0.3305785123966942</v>
      </c>
      <c r="AB27" s="1141">
        <f>S27/G27*100</f>
        <v>0</v>
      </c>
      <c r="AC27" s="1141">
        <f>T27/G27*100</f>
        <v>0.3305785123966942</v>
      </c>
      <c r="AD27" s="1297">
        <f>U27/G27*100</f>
        <v>0</v>
      </c>
      <c r="AE27" s="2064" t="s">
        <v>89</v>
      </c>
      <c r="AF27" s="715" t="s">
        <v>12</v>
      </c>
      <c r="AG27" s="1241" t="str">
        <f t="shared" si="1"/>
        <v>○</v>
      </c>
      <c r="AH27" s="867">
        <v>25</v>
      </c>
      <c r="AI27" s="1168">
        <f>AH27/G27*100</f>
        <v>4.132231404958678</v>
      </c>
      <c r="AJ27" s="799">
        <v>78</v>
      </c>
      <c r="AK27" s="1086">
        <f>AJ27/G27*100</f>
        <v>12.892561983471074</v>
      </c>
      <c r="AL27" s="905">
        <v>42</v>
      </c>
      <c r="AM27" s="1212">
        <f>AL27/G27*100</f>
        <v>6.9421487603305785</v>
      </c>
      <c r="AN27" s="868"/>
      <c r="AO27" s="869"/>
      <c r="AP27" s="869"/>
      <c r="AQ27" s="869"/>
      <c r="AR27" s="825"/>
      <c r="AS27" s="1182"/>
      <c r="AT27" s="1182"/>
      <c r="AU27" s="1182"/>
      <c r="AV27" s="1220"/>
      <c r="AW27" s="834">
        <v>579</v>
      </c>
      <c r="AX27" s="344"/>
    </row>
    <row r="28" spans="1:50" s="707" customFormat="1" ht="15.75" customHeight="1">
      <c r="A28" s="2384"/>
      <c r="B28" s="1840" t="s">
        <v>17</v>
      </c>
      <c r="C28" s="781" t="str">
        <f t="shared" si="0"/>
        <v>○</v>
      </c>
      <c r="D28" s="1681" t="s">
        <v>123</v>
      </c>
      <c r="E28" s="782" t="s">
        <v>113</v>
      </c>
      <c r="F28" s="783">
        <v>822</v>
      </c>
      <c r="G28" s="749">
        <v>766</v>
      </c>
      <c r="H28" s="1114">
        <f>G28/F28*100</f>
        <v>93.18734793187348</v>
      </c>
      <c r="I28" s="1090">
        <f t="shared" si="2"/>
        <v>52</v>
      </c>
      <c r="J28" s="1091">
        <f>I28/G28*100</f>
        <v>6.7885117493472595</v>
      </c>
      <c r="K28" s="745">
        <v>137</v>
      </c>
      <c r="L28" s="1092">
        <f>K28/G28</f>
        <v>0.17885117493472585</v>
      </c>
      <c r="M28" s="1093">
        <f t="shared" si="3"/>
        <v>714</v>
      </c>
      <c r="N28" s="750">
        <v>572</v>
      </c>
      <c r="O28" s="750">
        <v>142</v>
      </c>
      <c r="P28" s="750">
        <v>39</v>
      </c>
      <c r="Q28" s="750">
        <v>11</v>
      </c>
      <c r="R28" s="1093">
        <f t="shared" si="4"/>
        <v>2</v>
      </c>
      <c r="S28" s="785">
        <v>2</v>
      </c>
      <c r="T28" s="785">
        <v>0</v>
      </c>
      <c r="U28" s="785">
        <v>1</v>
      </c>
      <c r="V28" s="1142">
        <f>W28+X28</f>
        <v>93.21148825065274</v>
      </c>
      <c r="W28" s="1142">
        <f>N28/G28*100</f>
        <v>74.67362924281984</v>
      </c>
      <c r="X28" s="1142">
        <f>O28/G28*100</f>
        <v>18.5378590078329</v>
      </c>
      <c r="Y28" s="1142">
        <f>P28/G28*100</f>
        <v>5.091383812010443</v>
      </c>
      <c r="Z28" s="1142">
        <f>Q28/G28*100</f>
        <v>1.4360313315926894</v>
      </c>
      <c r="AA28" s="1142">
        <f>AB28+AC28</f>
        <v>0.26109660574412535</v>
      </c>
      <c r="AB28" s="1144">
        <f>S28/G28*100</f>
        <v>0.26109660574412535</v>
      </c>
      <c r="AC28" s="1144">
        <f>T28/G28*100</f>
        <v>0</v>
      </c>
      <c r="AD28" s="1305">
        <f>U28/G28*100</f>
        <v>0.13054830287206268</v>
      </c>
      <c r="AE28" s="2067"/>
      <c r="AF28" s="716" t="s">
        <v>17</v>
      </c>
      <c r="AG28" s="703" t="str">
        <f t="shared" si="1"/>
        <v>○</v>
      </c>
      <c r="AH28" s="852">
        <v>14</v>
      </c>
      <c r="AI28" s="1166">
        <f>AH28/G28*100</f>
        <v>1.8276762402088773</v>
      </c>
      <c r="AJ28" s="785">
        <v>106</v>
      </c>
      <c r="AK28" s="1091">
        <f>AJ28/G28*100</f>
        <v>13.838120104438643</v>
      </c>
      <c r="AL28" s="1201">
        <v>48</v>
      </c>
      <c r="AM28" s="1213">
        <f>AL28/G28*100</f>
        <v>6.266318537859007</v>
      </c>
      <c r="AN28" s="853">
        <v>137</v>
      </c>
      <c r="AO28" s="854">
        <v>358</v>
      </c>
      <c r="AP28" s="854">
        <v>261</v>
      </c>
      <c r="AQ28" s="854">
        <v>10</v>
      </c>
      <c r="AR28" s="825">
        <f>SUM(AN28:AQ28)</f>
        <v>766</v>
      </c>
      <c r="AS28" s="1184">
        <f>+AN28/AR28*100</f>
        <v>17.885117493472585</v>
      </c>
      <c r="AT28" s="1184">
        <f>+AO28/AR28*100</f>
        <v>46.73629242819843</v>
      </c>
      <c r="AU28" s="1184">
        <f>+AP28/AR28*100</f>
        <v>34.07310704960835</v>
      </c>
      <c r="AV28" s="1223">
        <f>+AQ28/AR28*100</f>
        <v>1.3054830287206265</v>
      </c>
      <c r="AW28" s="855"/>
      <c r="AX28" s="344"/>
    </row>
    <row r="29" spans="1:50" s="707" customFormat="1" ht="15.75" customHeight="1">
      <c r="A29" s="2384"/>
      <c r="B29" s="1840" t="s">
        <v>21</v>
      </c>
      <c r="C29" s="781" t="str">
        <f t="shared" si="0"/>
        <v>○</v>
      </c>
      <c r="D29" s="1681" t="s">
        <v>122</v>
      </c>
      <c r="E29" s="782" t="s">
        <v>113</v>
      </c>
      <c r="F29" s="783">
        <v>550</v>
      </c>
      <c r="G29" s="749">
        <v>481</v>
      </c>
      <c r="H29" s="1114">
        <f>G29/F29*100</f>
        <v>87.45454545454545</v>
      </c>
      <c r="I29" s="1090">
        <f t="shared" si="2"/>
        <v>42</v>
      </c>
      <c r="J29" s="1091">
        <f>I29/G29*100</f>
        <v>8.731808731808732</v>
      </c>
      <c r="K29" s="745">
        <v>117</v>
      </c>
      <c r="L29" s="1092">
        <f>K29/G29</f>
        <v>0.24324324324324326</v>
      </c>
      <c r="M29" s="1093">
        <f t="shared" si="3"/>
        <v>439</v>
      </c>
      <c r="N29" s="784">
        <v>351</v>
      </c>
      <c r="O29" s="784">
        <v>88</v>
      </c>
      <c r="P29" s="784">
        <v>31</v>
      </c>
      <c r="Q29" s="784">
        <v>10</v>
      </c>
      <c r="R29" s="1093">
        <f t="shared" si="4"/>
        <v>1</v>
      </c>
      <c r="S29" s="785">
        <v>1</v>
      </c>
      <c r="T29" s="785">
        <v>0</v>
      </c>
      <c r="U29" s="785">
        <v>0</v>
      </c>
      <c r="V29" s="1155">
        <f>W29+X29</f>
        <v>91.26819126819126</v>
      </c>
      <c r="W29" s="1155">
        <f>N29/G29*100</f>
        <v>72.97297297297297</v>
      </c>
      <c r="X29" s="1155">
        <f>O29/G29*100</f>
        <v>18.295218295218298</v>
      </c>
      <c r="Y29" s="1155">
        <f>P29/G29*100</f>
        <v>6.4449064449064455</v>
      </c>
      <c r="Z29" s="1155">
        <f>Q29/G29*100</f>
        <v>2.079002079002079</v>
      </c>
      <c r="AA29" s="1155">
        <f>AB29+AC29</f>
        <v>0.2079002079002079</v>
      </c>
      <c r="AB29" s="1144">
        <f>S29/G29*100</f>
        <v>0.2079002079002079</v>
      </c>
      <c r="AC29" s="1144">
        <f>T29/G29*100</f>
        <v>0</v>
      </c>
      <c r="AD29" s="1305">
        <f>U29/G29*100</f>
        <v>0</v>
      </c>
      <c r="AE29" s="2067"/>
      <c r="AF29" s="716" t="s">
        <v>21</v>
      </c>
      <c r="AG29" s="720" t="str">
        <f t="shared" si="1"/>
        <v>○</v>
      </c>
      <c r="AH29" s="870">
        <v>9</v>
      </c>
      <c r="AI29" s="1176">
        <f>AH29/G29*100</f>
        <v>1.8711018711018712</v>
      </c>
      <c r="AJ29" s="802">
        <v>57</v>
      </c>
      <c r="AK29" s="1180">
        <f>AJ29/G29*100</f>
        <v>11.85031185031185</v>
      </c>
      <c r="AL29" s="804">
        <v>32</v>
      </c>
      <c r="AM29" s="1208">
        <f>AL29/G29*100</f>
        <v>6.652806652806653</v>
      </c>
      <c r="AN29" s="871">
        <v>0</v>
      </c>
      <c r="AO29" s="872">
        <v>345</v>
      </c>
      <c r="AP29" s="872">
        <v>133</v>
      </c>
      <c r="AQ29" s="872">
        <v>3</v>
      </c>
      <c r="AR29" s="825">
        <f>SUM(AN29:AQ29)</f>
        <v>481</v>
      </c>
      <c r="AS29" s="1189">
        <f>+AN29/AR29*100</f>
        <v>0</v>
      </c>
      <c r="AT29" s="1189">
        <f>+AO29/AR29*100</f>
        <v>71.72557172557173</v>
      </c>
      <c r="AU29" s="1189">
        <f>+AP29/AR29*100</f>
        <v>27.650727650727653</v>
      </c>
      <c r="AV29" s="1231">
        <f>+AQ29/AR29*100</f>
        <v>0.6237006237006237</v>
      </c>
      <c r="AW29" s="858"/>
      <c r="AX29" s="721"/>
    </row>
    <row r="30" spans="1:50" s="707" customFormat="1" ht="15.75" customHeight="1">
      <c r="A30" s="2384"/>
      <c r="B30" s="1854" t="s">
        <v>48</v>
      </c>
      <c r="C30" s="800" t="str">
        <f t="shared" si="0"/>
        <v>○</v>
      </c>
      <c r="D30" s="1694" t="s">
        <v>121</v>
      </c>
      <c r="E30" s="782" t="s">
        <v>113</v>
      </c>
      <c r="F30" s="801">
        <v>466</v>
      </c>
      <c r="G30" s="749">
        <v>414</v>
      </c>
      <c r="H30" s="1124">
        <f>G30/F30*100</f>
        <v>88.8412017167382</v>
      </c>
      <c r="I30" s="1090">
        <f t="shared" si="2"/>
        <v>32</v>
      </c>
      <c r="J30" s="1125">
        <f>I30/G30*100</f>
        <v>7.729468599033816</v>
      </c>
      <c r="K30" s="1640">
        <v>95</v>
      </c>
      <c r="L30" s="1126">
        <f>K30/G30</f>
        <v>0.22946859903381642</v>
      </c>
      <c r="M30" s="1093">
        <f t="shared" si="3"/>
        <v>380</v>
      </c>
      <c r="N30" s="750">
        <v>111</v>
      </c>
      <c r="O30" s="750">
        <v>269</v>
      </c>
      <c r="P30" s="750">
        <v>25</v>
      </c>
      <c r="Q30" s="750">
        <v>6</v>
      </c>
      <c r="R30" s="1093">
        <f t="shared" si="4"/>
        <v>1</v>
      </c>
      <c r="S30" s="802">
        <v>0</v>
      </c>
      <c r="T30" s="802">
        <v>1</v>
      </c>
      <c r="U30" s="802">
        <v>0</v>
      </c>
      <c r="V30" s="1142">
        <f>W30+X30</f>
        <v>91.78743961352657</v>
      </c>
      <c r="W30" s="1142">
        <f>N30/G30*100</f>
        <v>26.811594202898554</v>
      </c>
      <c r="X30" s="1142">
        <f>O30/G30*100</f>
        <v>64.97584541062803</v>
      </c>
      <c r="Y30" s="1142">
        <f>P30/G30*100</f>
        <v>6.038647342995169</v>
      </c>
      <c r="Z30" s="1142">
        <f>Q30/G30*100</f>
        <v>1.4492753623188406</v>
      </c>
      <c r="AA30" s="1142">
        <f>AB30+AC30</f>
        <v>0.24154589371980675</v>
      </c>
      <c r="AB30" s="1160">
        <f>S30/G30*100</f>
        <v>0</v>
      </c>
      <c r="AC30" s="1160">
        <f>T30/G30*100</f>
        <v>0.24154589371980675</v>
      </c>
      <c r="AD30" s="1307">
        <f>U30/G30*100</f>
        <v>0</v>
      </c>
      <c r="AE30" s="2067"/>
      <c r="AF30" s="722" t="s">
        <v>48</v>
      </c>
      <c r="AG30" s="703" t="str">
        <f t="shared" si="1"/>
        <v>○</v>
      </c>
      <c r="AH30" s="867">
        <v>26</v>
      </c>
      <c r="AI30" s="1168">
        <f>AH30/G30*100</f>
        <v>6.280193236714976</v>
      </c>
      <c r="AJ30" s="799">
        <v>36</v>
      </c>
      <c r="AK30" s="1086">
        <f>AJ30/G30*100</f>
        <v>8.695652173913043</v>
      </c>
      <c r="AL30" s="905">
        <v>33</v>
      </c>
      <c r="AM30" s="1212">
        <f>AL30/G30*100</f>
        <v>7.971014492753622</v>
      </c>
      <c r="AN30" s="868">
        <v>22</v>
      </c>
      <c r="AO30" s="869">
        <v>99</v>
      </c>
      <c r="AP30" s="869">
        <v>290</v>
      </c>
      <c r="AQ30" s="869">
        <v>1</v>
      </c>
      <c r="AR30" s="825">
        <f>SUM(AN30:AQ30)</f>
        <v>412</v>
      </c>
      <c r="AS30" s="1182">
        <f>+AN30/AR30*100</f>
        <v>5.339805825242718</v>
      </c>
      <c r="AT30" s="1182">
        <f>+AO30/AR30*100</f>
        <v>24.029126213592235</v>
      </c>
      <c r="AU30" s="1182">
        <f>+AP30/AR30*100</f>
        <v>70.3883495145631</v>
      </c>
      <c r="AV30" s="1220">
        <f>+AQ30/AR30*100</f>
        <v>0.24271844660194172</v>
      </c>
      <c r="AW30" s="834">
        <v>368</v>
      </c>
      <c r="AX30" s="721"/>
    </row>
    <row r="31" spans="1:50" s="707" customFormat="1" ht="15.75" customHeight="1">
      <c r="A31" s="2384"/>
      <c r="B31" s="1850" t="s">
        <v>9</v>
      </c>
      <c r="C31" s="780" t="str">
        <f t="shared" si="0"/>
        <v>×</v>
      </c>
      <c r="D31" s="1694"/>
      <c r="E31" s="782"/>
      <c r="F31" s="796"/>
      <c r="G31" s="749"/>
      <c r="H31" s="1084"/>
      <c r="I31" s="1090"/>
      <c r="J31" s="1086"/>
      <c r="K31" s="744"/>
      <c r="L31" s="1087"/>
      <c r="M31" s="1093"/>
      <c r="N31" s="798"/>
      <c r="O31" s="798"/>
      <c r="P31" s="798"/>
      <c r="Q31" s="798"/>
      <c r="R31" s="1093"/>
      <c r="S31" s="799"/>
      <c r="T31" s="799"/>
      <c r="U31" s="799"/>
      <c r="V31" s="1140"/>
      <c r="W31" s="1140"/>
      <c r="X31" s="1140"/>
      <c r="Y31" s="1140"/>
      <c r="Z31" s="1140"/>
      <c r="AA31" s="1140"/>
      <c r="AB31" s="1141"/>
      <c r="AC31" s="1141"/>
      <c r="AD31" s="1297"/>
      <c r="AE31" s="2067"/>
      <c r="AF31" s="715" t="s">
        <v>9</v>
      </c>
      <c r="AG31" s="704" t="str">
        <f t="shared" si="1"/>
        <v>×</v>
      </c>
      <c r="AH31" s="859"/>
      <c r="AI31" s="1165"/>
      <c r="AJ31" s="785"/>
      <c r="AK31" s="1091"/>
      <c r="AL31" s="804"/>
      <c r="AM31" s="1208"/>
      <c r="AN31" s="860"/>
      <c r="AO31" s="873"/>
      <c r="AP31" s="873"/>
      <c r="AQ31" s="873"/>
      <c r="AR31" s="825"/>
      <c r="AS31" s="1182"/>
      <c r="AT31" s="1182"/>
      <c r="AU31" s="1182"/>
      <c r="AV31" s="1220"/>
      <c r="AW31" s="834"/>
      <c r="AX31" s="721"/>
    </row>
    <row r="32" spans="1:50" s="707" customFormat="1" ht="15.75" customHeight="1">
      <c r="A32" s="2384"/>
      <c r="B32" s="1840" t="s">
        <v>11</v>
      </c>
      <c r="C32" s="746" t="str">
        <f t="shared" si="0"/>
        <v>○</v>
      </c>
      <c r="D32" s="1681" t="s">
        <v>116</v>
      </c>
      <c r="E32" s="782" t="s">
        <v>113</v>
      </c>
      <c r="F32" s="783">
        <v>711</v>
      </c>
      <c r="G32" s="749">
        <v>650</v>
      </c>
      <c r="H32" s="1127">
        <f>G32/F32*100</f>
        <v>91.42053445850914</v>
      </c>
      <c r="I32" s="1090">
        <f t="shared" si="2"/>
        <v>52</v>
      </c>
      <c r="J32" s="1091">
        <f>I32/G32*100</f>
        <v>8</v>
      </c>
      <c r="K32" s="745">
        <v>185</v>
      </c>
      <c r="L32" s="1092">
        <f>K32/G32</f>
        <v>0.2846153846153846</v>
      </c>
      <c r="M32" s="1093">
        <f t="shared" si="3"/>
        <v>598</v>
      </c>
      <c r="N32" s="750">
        <v>308</v>
      </c>
      <c r="O32" s="750">
        <v>290</v>
      </c>
      <c r="P32" s="750">
        <v>34</v>
      </c>
      <c r="Q32" s="750">
        <v>15</v>
      </c>
      <c r="R32" s="1093">
        <f t="shared" si="4"/>
        <v>3</v>
      </c>
      <c r="S32" s="785">
        <v>3</v>
      </c>
      <c r="T32" s="785">
        <v>0</v>
      </c>
      <c r="U32" s="785">
        <v>0</v>
      </c>
      <c r="V32" s="1142">
        <f>W32+X32</f>
        <v>92</v>
      </c>
      <c r="W32" s="1142">
        <f>N32/G32*100</f>
        <v>47.38461538461539</v>
      </c>
      <c r="X32" s="1142">
        <f>O32/G32*100</f>
        <v>44.61538461538462</v>
      </c>
      <c r="Y32" s="1142">
        <f>P32/G32*100</f>
        <v>5.230769230769231</v>
      </c>
      <c r="Z32" s="1142">
        <f>Q32/G32*100</f>
        <v>2.307692307692308</v>
      </c>
      <c r="AA32" s="1142">
        <f>AB32+AC32</f>
        <v>0.46153846153846156</v>
      </c>
      <c r="AB32" s="1144">
        <f>S32/G32*100</f>
        <v>0.46153846153846156</v>
      </c>
      <c r="AC32" s="1144">
        <f>T32/G32*100</f>
        <v>0</v>
      </c>
      <c r="AD32" s="1305">
        <f>U32/G32*100</f>
        <v>0</v>
      </c>
      <c r="AE32" s="2067"/>
      <c r="AF32" s="716" t="s">
        <v>11</v>
      </c>
      <c r="AG32" s="704" t="str">
        <f t="shared" si="1"/>
        <v>○</v>
      </c>
      <c r="AH32" s="874">
        <v>43</v>
      </c>
      <c r="AI32" s="1166">
        <f>AH32/G32*100</f>
        <v>6.615384615384616</v>
      </c>
      <c r="AJ32" s="785">
        <v>93</v>
      </c>
      <c r="AK32" s="1091">
        <f>AJ32/G32*100</f>
        <v>14.307692307692307</v>
      </c>
      <c r="AL32" s="1201">
        <v>58</v>
      </c>
      <c r="AM32" s="1213">
        <f>AL32/G32*100</f>
        <v>8.923076923076923</v>
      </c>
      <c r="AN32" s="853">
        <v>32</v>
      </c>
      <c r="AO32" s="854">
        <v>535</v>
      </c>
      <c r="AP32" s="854">
        <v>74</v>
      </c>
      <c r="AQ32" s="854">
        <v>9</v>
      </c>
      <c r="AR32" s="825">
        <f>SUM(AN32:AQ32)</f>
        <v>650</v>
      </c>
      <c r="AS32" s="1184">
        <f>+AN32/AR32*100</f>
        <v>4.923076923076923</v>
      </c>
      <c r="AT32" s="1184">
        <f>+AO32/AR32*100</f>
        <v>82.3076923076923</v>
      </c>
      <c r="AU32" s="1184">
        <f>+AP32/AR32*100</f>
        <v>11.384615384615385</v>
      </c>
      <c r="AV32" s="1223">
        <f>+AQ32/AR32*100</f>
        <v>1.3846153846153846</v>
      </c>
      <c r="AW32" s="855">
        <v>612</v>
      </c>
      <c r="AX32" s="721"/>
    </row>
    <row r="33" spans="1:50" s="344" customFormat="1" ht="15.75" customHeight="1">
      <c r="A33" s="2384"/>
      <c r="B33" s="1855" t="s">
        <v>98</v>
      </c>
      <c r="C33" s="900" t="str">
        <f t="shared" si="0"/>
        <v>×</v>
      </c>
      <c r="D33" s="1694"/>
      <c r="E33" s="803"/>
      <c r="F33" s="749"/>
      <c r="G33" s="749"/>
      <c r="H33" s="1128"/>
      <c r="I33" s="1090"/>
      <c r="J33" s="1128"/>
      <c r="K33" s="743"/>
      <c r="L33" s="1130"/>
      <c r="M33" s="1093"/>
      <c r="N33" s="750"/>
      <c r="O33" s="750"/>
      <c r="P33" s="750"/>
      <c r="Q33" s="750"/>
      <c r="R33" s="1093"/>
      <c r="S33" s="749"/>
      <c r="T33" s="749"/>
      <c r="U33" s="749"/>
      <c r="V33" s="1142"/>
      <c r="W33" s="1142"/>
      <c r="X33" s="1142"/>
      <c r="Y33" s="1142"/>
      <c r="Z33" s="1142"/>
      <c r="AA33" s="1142"/>
      <c r="AB33" s="1161"/>
      <c r="AC33" s="1161"/>
      <c r="AD33" s="1208"/>
      <c r="AE33" s="2067"/>
      <c r="AF33" s="253" t="s">
        <v>98</v>
      </c>
      <c r="AG33" s="263" t="str">
        <f t="shared" si="1"/>
        <v>×</v>
      </c>
      <c r="AH33" s="875"/>
      <c r="AI33" s="1177"/>
      <c r="AJ33" s="876"/>
      <c r="AK33" s="1177"/>
      <c r="AL33" s="1203"/>
      <c r="AM33" s="1177"/>
      <c r="AN33" s="876"/>
      <c r="AO33" s="876"/>
      <c r="AP33" s="876"/>
      <c r="AQ33" s="876"/>
      <c r="AR33" s="825"/>
      <c r="AS33" s="1177"/>
      <c r="AT33" s="1177"/>
      <c r="AU33" s="1177"/>
      <c r="AV33" s="1232"/>
      <c r="AW33" s="1236"/>
      <c r="AX33" s="721"/>
    </row>
    <row r="34" spans="1:50" s="707" customFormat="1" ht="15.75" customHeight="1">
      <c r="A34" s="2384"/>
      <c r="B34" s="1840" t="s">
        <v>31</v>
      </c>
      <c r="C34" s="900" t="str">
        <f t="shared" si="0"/>
        <v>○</v>
      </c>
      <c r="D34" s="2372" t="s">
        <v>116</v>
      </c>
      <c r="E34" s="782" t="s">
        <v>113</v>
      </c>
      <c r="F34" s="783">
        <v>101</v>
      </c>
      <c r="G34" s="804">
        <v>95</v>
      </c>
      <c r="H34" s="1131">
        <f>G34/F34*100</f>
        <v>94.05940594059405</v>
      </c>
      <c r="I34" s="1090">
        <f t="shared" si="2"/>
        <v>14</v>
      </c>
      <c r="J34" s="1116">
        <f>I34/G34*100</f>
        <v>14.736842105263156</v>
      </c>
      <c r="K34" s="1785">
        <v>37</v>
      </c>
      <c r="L34" s="1117">
        <f>K34/G34</f>
        <v>0.3894736842105263</v>
      </c>
      <c r="M34" s="1093">
        <f t="shared" si="3"/>
        <v>81</v>
      </c>
      <c r="N34" s="750">
        <v>40</v>
      </c>
      <c r="O34" s="750">
        <v>41</v>
      </c>
      <c r="P34" s="750">
        <v>10</v>
      </c>
      <c r="Q34" s="750">
        <v>3</v>
      </c>
      <c r="R34" s="1093">
        <f t="shared" si="4"/>
        <v>1</v>
      </c>
      <c r="S34" s="787">
        <v>1</v>
      </c>
      <c r="T34" s="787">
        <v>0</v>
      </c>
      <c r="U34" s="787">
        <v>0</v>
      </c>
      <c r="V34" s="1142">
        <f>W34+X34</f>
        <v>85.26315789473685</v>
      </c>
      <c r="W34" s="1142">
        <f>N34/G34*100</f>
        <v>42.10526315789473</v>
      </c>
      <c r="X34" s="1142">
        <f>O34/G34*100</f>
        <v>43.15789473684211</v>
      </c>
      <c r="Y34" s="1142">
        <f>P34/G34*100</f>
        <v>10.526315789473683</v>
      </c>
      <c r="Z34" s="1142">
        <f>Q34/G34*100</f>
        <v>3.1578947368421053</v>
      </c>
      <c r="AA34" s="1142">
        <f>AB34+AC34</f>
        <v>1.0526315789473684</v>
      </c>
      <c r="AB34" s="1156">
        <f>S34/G34*100</f>
        <v>1.0526315789473684</v>
      </c>
      <c r="AC34" s="1156">
        <f>T34/G34*100</f>
        <v>0</v>
      </c>
      <c r="AD34" s="1306">
        <f>U34/G34*100</f>
        <v>0</v>
      </c>
      <c r="AE34" s="2067"/>
      <c r="AF34" s="716" t="s">
        <v>31</v>
      </c>
      <c r="AG34" s="703" t="str">
        <f t="shared" si="1"/>
        <v>○</v>
      </c>
      <c r="AH34" s="867">
        <v>7</v>
      </c>
      <c r="AI34" s="1168">
        <f>AH34/G34*100</f>
        <v>7.368421052631578</v>
      </c>
      <c r="AJ34" s="799">
        <v>11</v>
      </c>
      <c r="AK34" s="1086">
        <f>AJ34/G34*100</f>
        <v>11.578947368421053</v>
      </c>
      <c r="AL34" s="905">
        <v>5</v>
      </c>
      <c r="AM34" s="1212">
        <f>AL34/G34*100</f>
        <v>5.263157894736842</v>
      </c>
      <c r="AN34" s="868">
        <v>6</v>
      </c>
      <c r="AO34" s="869">
        <v>47</v>
      </c>
      <c r="AP34" s="869">
        <v>33</v>
      </c>
      <c r="AQ34" s="869">
        <v>9</v>
      </c>
      <c r="AR34" s="825">
        <f>SUM(AN34:AQ34)</f>
        <v>95</v>
      </c>
      <c r="AS34" s="1182">
        <f>+AN34/AR34*100</f>
        <v>6.315789473684211</v>
      </c>
      <c r="AT34" s="1182">
        <f>+AO34/AR34*100</f>
        <v>49.473684210526315</v>
      </c>
      <c r="AU34" s="1182">
        <f>+AP34/AR34*100</f>
        <v>34.73684210526316</v>
      </c>
      <c r="AV34" s="1220">
        <f>+AQ34/AR34*100</f>
        <v>9.473684210526317</v>
      </c>
      <c r="AW34" s="834">
        <v>93</v>
      </c>
      <c r="AX34" s="344"/>
    </row>
    <row r="35" spans="1:50" s="344" customFormat="1" ht="15.75" customHeight="1" thickBot="1">
      <c r="A35" s="2385"/>
      <c r="B35" s="1856" t="s">
        <v>99</v>
      </c>
      <c r="C35" s="901" t="str">
        <f t="shared" si="0"/>
        <v>×</v>
      </c>
      <c r="D35" s="2371"/>
      <c r="E35" s="791"/>
      <c r="F35" s="793"/>
      <c r="G35" s="792"/>
      <c r="H35" s="1122"/>
      <c r="I35" s="1098"/>
      <c r="J35" s="1122"/>
      <c r="K35" s="1787"/>
      <c r="L35" s="1123"/>
      <c r="M35" s="1101"/>
      <c r="N35" s="794"/>
      <c r="O35" s="794"/>
      <c r="P35" s="794"/>
      <c r="Q35" s="794"/>
      <c r="R35" s="1138"/>
      <c r="S35" s="793"/>
      <c r="T35" s="793"/>
      <c r="U35" s="793"/>
      <c r="V35" s="1152"/>
      <c r="W35" s="1152"/>
      <c r="X35" s="1152"/>
      <c r="Y35" s="1152"/>
      <c r="Z35" s="1152"/>
      <c r="AA35" s="1152"/>
      <c r="AB35" s="1159"/>
      <c r="AC35" s="1159"/>
      <c r="AD35" s="1211"/>
      <c r="AE35" s="2068"/>
      <c r="AF35" s="899" t="s">
        <v>99</v>
      </c>
      <c r="AG35" s="318" t="str">
        <f t="shared" si="1"/>
        <v>×</v>
      </c>
      <c r="AH35" s="877"/>
      <c r="AI35" s="1178"/>
      <c r="AJ35" s="788"/>
      <c r="AK35" s="1181"/>
      <c r="AL35" s="1201"/>
      <c r="AM35" s="1215"/>
      <c r="AN35" s="788"/>
      <c r="AO35" s="788"/>
      <c r="AP35" s="788"/>
      <c r="AQ35" s="788"/>
      <c r="AR35" s="836"/>
      <c r="AS35" s="1190"/>
      <c r="AT35" s="1190"/>
      <c r="AU35" s="1190"/>
      <c r="AV35" s="1233"/>
      <c r="AW35" s="1237"/>
      <c r="AX35" s="721"/>
    </row>
    <row r="36" spans="1:50" s="707" customFormat="1" ht="15.75" customHeight="1">
      <c r="A36" s="2381" t="s">
        <v>55</v>
      </c>
      <c r="B36" s="1850" t="s">
        <v>14</v>
      </c>
      <c r="C36" s="780" t="str">
        <f t="shared" si="0"/>
        <v>○</v>
      </c>
      <c r="D36" s="2373" t="s">
        <v>120</v>
      </c>
      <c r="E36" s="795" t="s">
        <v>113</v>
      </c>
      <c r="F36" s="796">
        <v>1698</v>
      </c>
      <c r="G36" s="797">
        <v>1535</v>
      </c>
      <c r="H36" s="1084">
        <f>G36/F36*100</f>
        <v>90.40047114252062</v>
      </c>
      <c r="I36" s="1090">
        <f t="shared" si="2"/>
        <v>117</v>
      </c>
      <c r="J36" s="1086">
        <f>I36/G36*100</f>
        <v>7.62214983713355</v>
      </c>
      <c r="K36" s="744">
        <v>313</v>
      </c>
      <c r="L36" s="1087">
        <f>K36/G36</f>
        <v>0.20390879478827362</v>
      </c>
      <c r="M36" s="1093">
        <f t="shared" si="3"/>
        <v>1418</v>
      </c>
      <c r="N36" s="798">
        <v>1067</v>
      </c>
      <c r="O36" s="798">
        <v>351</v>
      </c>
      <c r="P36" s="798">
        <v>94</v>
      </c>
      <c r="Q36" s="798">
        <v>20</v>
      </c>
      <c r="R36" s="1093">
        <f t="shared" si="4"/>
        <v>3</v>
      </c>
      <c r="S36" s="799">
        <v>0</v>
      </c>
      <c r="T36" s="799">
        <v>3</v>
      </c>
      <c r="U36" s="799">
        <v>0</v>
      </c>
      <c r="V36" s="1140">
        <f>W36+X36</f>
        <v>92.37785016286645</v>
      </c>
      <c r="W36" s="1140">
        <f>N36/G36*100</f>
        <v>69.51140065146579</v>
      </c>
      <c r="X36" s="1140">
        <f>O36/G36*100</f>
        <v>22.866449511400653</v>
      </c>
      <c r="Y36" s="1140">
        <f>P36/G36*100</f>
        <v>6.1237785016286646</v>
      </c>
      <c r="Z36" s="1140">
        <f>Q36/G36*100</f>
        <v>1.3029315960912053</v>
      </c>
      <c r="AA36" s="1140">
        <f>AB36+AC36</f>
        <v>0.19543973941368079</v>
      </c>
      <c r="AB36" s="1141">
        <f>S36/G36*100</f>
        <v>0</v>
      </c>
      <c r="AC36" s="1141">
        <f>T36/G36*100</f>
        <v>0.19543973941368079</v>
      </c>
      <c r="AD36" s="1297">
        <f>U36/G36*100</f>
        <v>0</v>
      </c>
      <c r="AE36" s="2064" t="s">
        <v>55</v>
      </c>
      <c r="AF36" s="715" t="s">
        <v>14</v>
      </c>
      <c r="AG36" s="708" t="str">
        <f t="shared" si="1"/>
        <v>○</v>
      </c>
      <c r="AH36" s="838">
        <v>110</v>
      </c>
      <c r="AI36" s="1179">
        <f>AH36/G36*100</f>
        <v>7.166123778501629</v>
      </c>
      <c r="AJ36" s="765">
        <v>280</v>
      </c>
      <c r="AK36" s="1103">
        <f>AJ36/G36*100</f>
        <v>18.241042345276874</v>
      </c>
      <c r="AL36" s="789">
        <v>192</v>
      </c>
      <c r="AM36" s="1216">
        <f>AL36/G36*100</f>
        <v>12.50814332247557</v>
      </c>
      <c r="AN36" s="878"/>
      <c r="AO36" s="862"/>
      <c r="AP36" s="862"/>
      <c r="AQ36" s="862"/>
      <c r="AR36" s="825"/>
      <c r="AS36" s="1185"/>
      <c r="AT36" s="1185"/>
      <c r="AU36" s="1185"/>
      <c r="AV36" s="1224"/>
      <c r="AW36" s="841">
        <v>1472</v>
      </c>
      <c r="AX36" s="344"/>
    </row>
    <row r="37" spans="1:50" s="707" customFormat="1" ht="15.75" customHeight="1">
      <c r="A37" s="2384"/>
      <c r="B37" s="1840" t="s">
        <v>3</v>
      </c>
      <c r="C37" s="781" t="str">
        <f t="shared" si="0"/>
        <v>○</v>
      </c>
      <c r="D37" s="1681" t="s">
        <v>119</v>
      </c>
      <c r="E37" s="782" t="s">
        <v>113</v>
      </c>
      <c r="F37" s="783">
        <v>621</v>
      </c>
      <c r="G37" s="749">
        <v>425</v>
      </c>
      <c r="H37" s="1114">
        <f>G37/F37*100</f>
        <v>68.43800322061192</v>
      </c>
      <c r="I37" s="1090">
        <f t="shared" si="2"/>
        <v>11</v>
      </c>
      <c r="J37" s="1091">
        <f>I37/G37*100</f>
        <v>2.588235294117647</v>
      </c>
      <c r="K37" s="745">
        <v>30</v>
      </c>
      <c r="L37" s="1092">
        <f>K37/G37</f>
        <v>0.07058823529411765</v>
      </c>
      <c r="M37" s="1093">
        <f t="shared" si="3"/>
        <v>414</v>
      </c>
      <c r="N37" s="750">
        <v>121</v>
      </c>
      <c r="O37" s="750">
        <v>293</v>
      </c>
      <c r="P37" s="750">
        <v>9</v>
      </c>
      <c r="Q37" s="750">
        <v>1</v>
      </c>
      <c r="R37" s="1093">
        <f t="shared" si="4"/>
        <v>1</v>
      </c>
      <c r="S37" s="785">
        <v>1</v>
      </c>
      <c r="T37" s="785">
        <v>0</v>
      </c>
      <c r="U37" s="785">
        <v>0</v>
      </c>
      <c r="V37" s="1142">
        <f>W37+X37</f>
        <v>97.41176470588235</v>
      </c>
      <c r="W37" s="1142">
        <f>N37/G37*100</f>
        <v>28.47058823529412</v>
      </c>
      <c r="X37" s="1142">
        <f>O37/G37*100</f>
        <v>68.94117647058823</v>
      </c>
      <c r="Y37" s="1142">
        <f>P37/G37*100</f>
        <v>2.1176470588235294</v>
      </c>
      <c r="Z37" s="1142">
        <f>Q37/G37*100</f>
        <v>0.2352941176470588</v>
      </c>
      <c r="AA37" s="1142">
        <f>AB37+AC37</f>
        <v>0.2352941176470588</v>
      </c>
      <c r="AB37" s="1144">
        <f>S37/G37*100</f>
        <v>0.2352941176470588</v>
      </c>
      <c r="AC37" s="1144">
        <f>T37/G37*100</f>
        <v>0</v>
      </c>
      <c r="AD37" s="1305">
        <f>U37/G37*100</f>
        <v>0</v>
      </c>
      <c r="AE37" s="2067"/>
      <c r="AF37" s="716" t="s">
        <v>3</v>
      </c>
      <c r="AG37" s="704" t="str">
        <f t="shared" si="1"/>
        <v>○</v>
      </c>
      <c r="AH37" s="859">
        <v>10</v>
      </c>
      <c r="AI37" s="1165">
        <f>AH37/G37*100</f>
        <v>2.3529411764705883</v>
      </c>
      <c r="AJ37" s="785">
        <v>53</v>
      </c>
      <c r="AK37" s="1091">
        <f>AJ37/G37*100</f>
        <v>12.470588235294118</v>
      </c>
      <c r="AL37" s="804">
        <v>13</v>
      </c>
      <c r="AM37" s="1208">
        <f>AL37/G37*100</f>
        <v>3.058823529411765</v>
      </c>
      <c r="AN37" s="860">
        <v>21</v>
      </c>
      <c r="AO37" s="860">
        <v>165</v>
      </c>
      <c r="AP37" s="860">
        <v>236</v>
      </c>
      <c r="AQ37" s="860">
        <v>3</v>
      </c>
      <c r="AR37" s="825">
        <f>SUM(AN37:AQ37)</f>
        <v>425</v>
      </c>
      <c r="AS37" s="1182">
        <f>+AN37/AR37*100</f>
        <v>4.941176470588235</v>
      </c>
      <c r="AT37" s="1182">
        <f>+AO37/AR37*100</f>
        <v>38.82352941176471</v>
      </c>
      <c r="AU37" s="1182">
        <f>+AP37/AR37*100</f>
        <v>55.529411764705884</v>
      </c>
      <c r="AV37" s="1220">
        <f>+AQ37/AR37*100</f>
        <v>0.7058823529411765</v>
      </c>
      <c r="AW37" s="834"/>
      <c r="AX37" s="344"/>
    </row>
    <row r="38" spans="1:50" s="702" customFormat="1" ht="15.75" customHeight="1">
      <c r="A38" s="2384"/>
      <c r="B38" s="1840" t="s">
        <v>20</v>
      </c>
      <c r="C38" s="781" t="str">
        <f t="shared" si="0"/>
        <v>×</v>
      </c>
      <c r="D38" s="1634"/>
      <c r="E38" s="734"/>
      <c r="F38" s="735"/>
      <c r="G38" s="736"/>
      <c r="H38" s="1114"/>
      <c r="I38" s="1090"/>
      <c r="J38" s="1091"/>
      <c r="K38" s="745"/>
      <c r="L38" s="1092"/>
      <c r="M38" s="1093"/>
      <c r="N38" s="737"/>
      <c r="O38" s="737"/>
      <c r="P38" s="738"/>
      <c r="Q38" s="738"/>
      <c r="R38" s="1093"/>
      <c r="S38" s="740"/>
      <c r="T38" s="740"/>
      <c r="U38" s="740"/>
      <c r="V38" s="1142"/>
      <c r="W38" s="1142"/>
      <c r="X38" s="1142"/>
      <c r="Y38" s="1142"/>
      <c r="Z38" s="1142"/>
      <c r="AA38" s="1142"/>
      <c r="AB38" s="1144"/>
      <c r="AC38" s="1144"/>
      <c r="AD38" s="1305"/>
      <c r="AE38" s="2067"/>
      <c r="AF38" s="716" t="s">
        <v>20</v>
      </c>
      <c r="AG38" s="704" t="str">
        <f t="shared" si="1"/>
        <v>×</v>
      </c>
      <c r="AH38" s="827"/>
      <c r="AI38" s="1165"/>
      <c r="AJ38" s="740"/>
      <c r="AK38" s="1091"/>
      <c r="AL38" s="1193"/>
      <c r="AM38" s="1208"/>
      <c r="AN38" s="828"/>
      <c r="AO38" s="829"/>
      <c r="AP38" s="829"/>
      <c r="AQ38" s="829"/>
      <c r="AR38" s="825"/>
      <c r="AS38" s="1182"/>
      <c r="AT38" s="1182"/>
      <c r="AU38" s="1182"/>
      <c r="AV38" s="1220"/>
      <c r="AW38" s="826"/>
      <c r="AX38" s="335"/>
    </row>
    <row r="39" spans="1:50" s="702" customFormat="1" ht="15.75" customHeight="1">
      <c r="A39" s="2384"/>
      <c r="B39" s="1840" t="s">
        <v>27</v>
      </c>
      <c r="C39" s="746" t="str">
        <f t="shared" si="0"/>
        <v>○</v>
      </c>
      <c r="D39" s="1634" t="s">
        <v>118</v>
      </c>
      <c r="E39" s="734" t="s">
        <v>113</v>
      </c>
      <c r="F39" s="735">
        <v>139</v>
      </c>
      <c r="G39" s="736">
        <v>118</v>
      </c>
      <c r="H39" s="1114">
        <f aca="true" t="shared" si="5" ref="H39:H45">G39/F39*100</f>
        <v>84.89208633093526</v>
      </c>
      <c r="I39" s="1090">
        <f t="shared" si="2"/>
        <v>3</v>
      </c>
      <c r="J39" s="1091">
        <f aca="true" t="shared" si="6" ref="J39:J45">I39/G39*100</f>
        <v>2.5423728813559325</v>
      </c>
      <c r="K39" s="745">
        <v>8</v>
      </c>
      <c r="L39" s="1092">
        <f aca="true" t="shared" si="7" ref="L39:L45">K39/G39</f>
        <v>0.06779661016949153</v>
      </c>
      <c r="M39" s="1093">
        <f t="shared" si="3"/>
        <v>115</v>
      </c>
      <c r="N39" s="806">
        <v>0</v>
      </c>
      <c r="O39" s="806">
        <v>115</v>
      </c>
      <c r="P39" s="807">
        <v>3</v>
      </c>
      <c r="Q39" s="807">
        <v>0</v>
      </c>
      <c r="R39" s="1093">
        <f t="shared" si="4"/>
        <v>0</v>
      </c>
      <c r="S39" s="740">
        <v>0</v>
      </c>
      <c r="T39" s="740">
        <v>0</v>
      </c>
      <c r="U39" s="740">
        <v>0</v>
      </c>
      <c r="V39" s="1155">
        <f aca="true" t="shared" si="8" ref="V39:V45">W39+X39</f>
        <v>97.45762711864407</v>
      </c>
      <c r="W39" s="1155">
        <f aca="true" t="shared" si="9" ref="W39:W45">N39/G39*100</f>
        <v>0</v>
      </c>
      <c r="X39" s="1155">
        <f aca="true" t="shared" si="10" ref="X39:X45">O39/G39*100</f>
        <v>97.45762711864407</v>
      </c>
      <c r="Y39" s="1155">
        <f aca="true" t="shared" si="11" ref="Y39:Y45">P39/G39*100</f>
        <v>2.5423728813559325</v>
      </c>
      <c r="Z39" s="1155">
        <f aca="true" t="shared" si="12" ref="Z39:Z45">Q39/G39*100</f>
        <v>0</v>
      </c>
      <c r="AA39" s="1155">
        <f aca="true" t="shared" si="13" ref="AA39:AA45">AB39+AC39</f>
        <v>0</v>
      </c>
      <c r="AB39" s="1144">
        <f aca="true" t="shared" si="14" ref="AB39:AB45">S39/G39*100</f>
        <v>0</v>
      </c>
      <c r="AC39" s="1144">
        <f aca="true" t="shared" si="15" ref="AC39:AC45">T39/G39*100</f>
        <v>0</v>
      </c>
      <c r="AD39" s="1305">
        <f aca="true" t="shared" si="16" ref="AD39:AD45">U39/G39*100</f>
        <v>0</v>
      </c>
      <c r="AE39" s="2067"/>
      <c r="AF39" s="716" t="s">
        <v>27</v>
      </c>
      <c r="AG39" s="704" t="str">
        <f t="shared" si="1"/>
        <v>○</v>
      </c>
      <c r="AH39" s="879">
        <v>3</v>
      </c>
      <c r="AI39" s="1166">
        <f aca="true" t="shared" si="17" ref="AI39:AI45">AH39/G39*100</f>
        <v>2.5423728813559325</v>
      </c>
      <c r="AJ39" s="740">
        <v>23</v>
      </c>
      <c r="AK39" s="1091">
        <f aca="true" t="shared" si="18" ref="AK39:AK45">AJ39/G39*100</f>
        <v>19.491525423728813</v>
      </c>
      <c r="AL39" s="1204">
        <v>7</v>
      </c>
      <c r="AM39" s="1213">
        <f aca="true" t="shared" si="19" ref="AM39:AM45">AL39/G39*100</f>
        <v>5.932203389830509</v>
      </c>
      <c r="AN39" s="880">
        <v>8</v>
      </c>
      <c r="AO39" s="881">
        <v>86</v>
      </c>
      <c r="AP39" s="881">
        <v>23</v>
      </c>
      <c r="AQ39" s="881">
        <v>2</v>
      </c>
      <c r="AR39" s="825">
        <f>SUM(AN39:AQ39)</f>
        <v>119</v>
      </c>
      <c r="AS39" s="1184">
        <f>+AN39/AR39*100</f>
        <v>6.722689075630252</v>
      </c>
      <c r="AT39" s="1184">
        <f>+AO39/AR39*100</f>
        <v>72.26890756302521</v>
      </c>
      <c r="AU39" s="1184">
        <f>+AP39/AR39*100</f>
        <v>19.327731092436977</v>
      </c>
      <c r="AV39" s="1223">
        <f>+AQ39/AR39*100</f>
        <v>1.680672268907563</v>
      </c>
      <c r="AW39" s="837">
        <v>118</v>
      </c>
      <c r="AX39" s="335"/>
    </row>
    <row r="40" spans="1:50" s="702" customFormat="1" ht="15.75" customHeight="1">
      <c r="A40" s="2384"/>
      <c r="B40" s="1851" t="s">
        <v>1</v>
      </c>
      <c r="C40" s="780" t="str">
        <f t="shared" si="0"/>
        <v>○</v>
      </c>
      <c r="D40" s="1634" t="s">
        <v>118</v>
      </c>
      <c r="E40" s="734" t="s">
        <v>113</v>
      </c>
      <c r="F40" s="808">
        <v>1665</v>
      </c>
      <c r="G40" s="736">
        <v>1410</v>
      </c>
      <c r="H40" s="1115">
        <f t="shared" si="5"/>
        <v>84.68468468468468</v>
      </c>
      <c r="I40" s="1090">
        <f t="shared" si="2"/>
        <v>116</v>
      </c>
      <c r="J40" s="1116">
        <f t="shared" si="6"/>
        <v>8.226950354609928</v>
      </c>
      <c r="K40" s="1785">
        <v>378</v>
      </c>
      <c r="L40" s="1117">
        <f t="shared" si="7"/>
        <v>0.2680851063829787</v>
      </c>
      <c r="M40" s="1093">
        <f t="shared" si="3"/>
        <v>1294</v>
      </c>
      <c r="N40" s="737">
        <v>300</v>
      </c>
      <c r="O40" s="737">
        <v>994</v>
      </c>
      <c r="P40" s="738">
        <v>90</v>
      </c>
      <c r="Q40" s="738">
        <v>21</v>
      </c>
      <c r="R40" s="1093">
        <f t="shared" si="4"/>
        <v>5</v>
      </c>
      <c r="S40" s="809">
        <v>5</v>
      </c>
      <c r="T40" s="809">
        <v>0</v>
      </c>
      <c r="U40" s="809">
        <v>0</v>
      </c>
      <c r="V40" s="1142">
        <f t="shared" si="8"/>
        <v>91.77304964539007</v>
      </c>
      <c r="W40" s="1142">
        <f t="shared" si="9"/>
        <v>21.27659574468085</v>
      </c>
      <c r="X40" s="1142">
        <f t="shared" si="10"/>
        <v>70.49645390070923</v>
      </c>
      <c r="Y40" s="1142">
        <f t="shared" si="11"/>
        <v>6.382978723404255</v>
      </c>
      <c r="Z40" s="1142">
        <f t="shared" si="12"/>
        <v>1.4893617021276597</v>
      </c>
      <c r="AA40" s="1142">
        <f t="shared" si="13"/>
        <v>0.3546099290780142</v>
      </c>
      <c r="AB40" s="1156">
        <f t="shared" si="14"/>
        <v>0.3546099290780142</v>
      </c>
      <c r="AC40" s="1156">
        <f t="shared" si="15"/>
        <v>0</v>
      </c>
      <c r="AD40" s="1306">
        <f t="shared" si="16"/>
        <v>0</v>
      </c>
      <c r="AE40" s="2067"/>
      <c r="AF40" s="898" t="s">
        <v>1</v>
      </c>
      <c r="AG40" s="717" t="str">
        <f t="shared" si="1"/>
        <v>○</v>
      </c>
      <c r="AH40" s="882">
        <v>108</v>
      </c>
      <c r="AI40" s="1166">
        <f t="shared" si="17"/>
        <v>7.659574468085106</v>
      </c>
      <c r="AJ40" s="809">
        <v>256</v>
      </c>
      <c r="AK40" s="1091">
        <f t="shared" si="18"/>
        <v>18.156028368794328</v>
      </c>
      <c r="AL40" s="1193">
        <v>74</v>
      </c>
      <c r="AM40" s="1213">
        <f t="shared" si="19"/>
        <v>5.24822695035461</v>
      </c>
      <c r="AN40" s="883">
        <v>20</v>
      </c>
      <c r="AO40" s="884">
        <v>920</v>
      </c>
      <c r="AP40" s="884">
        <v>464</v>
      </c>
      <c r="AQ40" s="884">
        <v>6</v>
      </c>
      <c r="AR40" s="825">
        <f>SUM(AN40:AQ40)</f>
        <v>1410</v>
      </c>
      <c r="AS40" s="1187">
        <f>+AN40/AR40*100</f>
        <v>1.4184397163120568</v>
      </c>
      <c r="AT40" s="1187">
        <f>+AO40/AR40*100</f>
        <v>65.24822695035462</v>
      </c>
      <c r="AU40" s="1187">
        <f>+AP40/AR40*100</f>
        <v>32.90780141843971</v>
      </c>
      <c r="AV40" s="1228">
        <f>+AQ40/AR40*100</f>
        <v>0.425531914893617</v>
      </c>
      <c r="AW40" s="885">
        <v>1227</v>
      </c>
      <c r="AX40" s="335"/>
    </row>
    <row r="41" spans="1:50" s="702" customFormat="1" ht="15.75" customHeight="1">
      <c r="A41" s="2384"/>
      <c r="B41" s="1857" t="s">
        <v>4</v>
      </c>
      <c r="C41" s="810" t="str">
        <f t="shared" si="0"/>
        <v>○</v>
      </c>
      <c r="D41" s="2374" t="s">
        <v>118</v>
      </c>
      <c r="E41" s="734" t="s">
        <v>113</v>
      </c>
      <c r="F41" s="811">
        <v>775</v>
      </c>
      <c r="G41" s="736">
        <v>655</v>
      </c>
      <c r="H41" s="1132">
        <f t="shared" si="5"/>
        <v>84.51612903225806</v>
      </c>
      <c r="I41" s="1090">
        <f t="shared" si="2"/>
        <v>27</v>
      </c>
      <c r="J41" s="1095">
        <f t="shared" si="6"/>
        <v>4.122137404580153</v>
      </c>
      <c r="K41" s="1637">
        <v>73</v>
      </c>
      <c r="L41" s="1096">
        <f t="shared" si="7"/>
        <v>0.11145038167938931</v>
      </c>
      <c r="M41" s="1093">
        <f t="shared" si="3"/>
        <v>628</v>
      </c>
      <c r="N41" s="737">
        <v>17</v>
      </c>
      <c r="O41" s="737">
        <v>611</v>
      </c>
      <c r="P41" s="738">
        <v>22</v>
      </c>
      <c r="Q41" s="738">
        <v>2</v>
      </c>
      <c r="R41" s="1093">
        <f t="shared" si="4"/>
        <v>3</v>
      </c>
      <c r="S41" s="812">
        <v>3</v>
      </c>
      <c r="T41" s="812">
        <v>0</v>
      </c>
      <c r="U41" s="812">
        <v>0</v>
      </c>
      <c r="V41" s="1142">
        <f t="shared" si="8"/>
        <v>95.87786259541984</v>
      </c>
      <c r="W41" s="1142">
        <f t="shared" si="9"/>
        <v>2.595419847328244</v>
      </c>
      <c r="X41" s="1142">
        <f t="shared" si="10"/>
        <v>93.2824427480916</v>
      </c>
      <c r="Y41" s="1142">
        <f t="shared" si="11"/>
        <v>3.3587786259541987</v>
      </c>
      <c r="Z41" s="1142">
        <f t="shared" si="12"/>
        <v>0.3053435114503817</v>
      </c>
      <c r="AA41" s="1142">
        <f t="shared" si="13"/>
        <v>0.45801526717557256</v>
      </c>
      <c r="AB41" s="1145">
        <f t="shared" si="14"/>
        <v>0.45801526717557256</v>
      </c>
      <c r="AC41" s="1145">
        <f t="shared" si="15"/>
        <v>0</v>
      </c>
      <c r="AD41" s="1299">
        <f t="shared" si="16"/>
        <v>0</v>
      </c>
      <c r="AE41" s="2067"/>
      <c r="AF41" s="723" t="s">
        <v>4</v>
      </c>
      <c r="AG41" s="706" t="str">
        <f t="shared" si="1"/>
        <v>○</v>
      </c>
      <c r="AH41" s="886">
        <v>38</v>
      </c>
      <c r="AI41" s="1169">
        <f t="shared" si="17"/>
        <v>5.801526717557252</v>
      </c>
      <c r="AJ41" s="812">
        <v>75</v>
      </c>
      <c r="AK41" s="1095">
        <f t="shared" si="18"/>
        <v>11.450381679389313</v>
      </c>
      <c r="AL41" s="1193">
        <v>33</v>
      </c>
      <c r="AM41" s="1208">
        <f t="shared" si="19"/>
        <v>5.038167938931298</v>
      </c>
      <c r="AN41" s="887"/>
      <c r="AO41" s="888"/>
      <c r="AP41" s="888"/>
      <c r="AQ41" s="888"/>
      <c r="AR41" s="825"/>
      <c r="AS41" s="1183"/>
      <c r="AT41" s="1183"/>
      <c r="AU41" s="1183"/>
      <c r="AV41" s="1221"/>
      <c r="AW41" s="826">
        <v>634</v>
      </c>
      <c r="AX41" s="335"/>
    </row>
    <row r="42" spans="1:50" s="702" customFormat="1" ht="15.75" customHeight="1">
      <c r="A42" s="2384"/>
      <c r="B42" s="1858" t="s">
        <v>8</v>
      </c>
      <c r="C42" s="813" t="str">
        <f t="shared" si="0"/>
        <v>○</v>
      </c>
      <c r="D42" s="1649" t="s">
        <v>117</v>
      </c>
      <c r="E42" s="734" t="s">
        <v>113</v>
      </c>
      <c r="F42" s="729">
        <v>309</v>
      </c>
      <c r="G42" s="736">
        <v>227</v>
      </c>
      <c r="H42" s="1084">
        <f t="shared" si="5"/>
        <v>73.46278317152104</v>
      </c>
      <c r="I42" s="1090">
        <f t="shared" si="2"/>
        <v>33</v>
      </c>
      <c r="J42" s="1086">
        <f t="shared" si="6"/>
        <v>14.537444933920703</v>
      </c>
      <c r="K42" s="744">
        <v>112</v>
      </c>
      <c r="L42" s="1087">
        <f t="shared" si="7"/>
        <v>0.4933920704845815</v>
      </c>
      <c r="M42" s="1093">
        <f t="shared" si="3"/>
        <v>194</v>
      </c>
      <c r="N42" s="731">
        <v>23</v>
      </c>
      <c r="O42" s="731">
        <v>171</v>
      </c>
      <c r="P42" s="732">
        <v>26</v>
      </c>
      <c r="Q42" s="732">
        <v>6</v>
      </c>
      <c r="R42" s="1093">
        <f t="shared" si="4"/>
        <v>1</v>
      </c>
      <c r="S42" s="733">
        <v>0</v>
      </c>
      <c r="T42" s="733">
        <v>1</v>
      </c>
      <c r="U42" s="733">
        <v>0</v>
      </c>
      <c r="V42" s="1140">
        <f t="shared" si="8"/>
        <v>85.46255506607929</v>
      </c>
      <c r="W42" s="1140">
        <f t="shared" si="9"/>
        <v>10.13215859030837</v>
      </c>
      <c r="X42" s="1140">
        <f t="shared" si="10"/>
        <v>75.33039647577093</v>
      </c>
      <c r="Y42" s="1140">
        <f t="shared" si="11"/>
        <v>11.45374449339207</v>
      </c>
      <c r="Z42" s="1140">
        <f t="shared" si="12"/>
        <v>2.643171806167401</v>
      </c>
      <c r="AA42" s="1140">
        <f t="shared" si="13"/>
        <v>0.4405286343612335</v>
      </c>
      <c r="AB42" s="1141">
        <f t="shared" si="14"/>
        <v>0</v>
      </c>
      <c r="AC42" s="1141">
        <f t="shared" si="15"/>
        <v>0.4405286343612335</v>
      </c>
      <c r="AD42" s="1297">
        <f t="shared" si="16"/>
        <v>0</v>
      </c>
      <c r="AE42" s="2067"/>
      <c r="AF42" s="724" t="s">
        <v>8</v>
      </c>
      <c r="AG42" s="703" t="str">
        <f t="shared" si="1"/>
        <v>○</v>
      </c>
      <c r="AH42" s="822">
        <v>19</v>
      </c>
      <c r="AI42" s="1168">
        <f t="shared" si="17"/>
        <v>8.370044052863436</v>
      </c>
      <c r="AJ42" s="733">
        <v>22</v>
      </c>
      <c r="AK42" s="1086">
        <f t="shared" si="18"/>
        <v>9.691629955947137</v>
      </c>
      <c r="AL42" s="1200">
        <v>5</v>
      </c>
      <c r="AM42" s="1212">
        <f t="shared" si="19"/>
        <v>2.2026431718061676</v>
      </c>
      <c r="AN42" s="851"/>
      <c r="AO42" s="825"/>
      <c r="AP42" s="825"/>
      <c r="AQ42" s="825"/>
      <c r="AR42" s="825"/>
      <c r="AS42" s="1182"/>
      <c r="AT42" s="1182"/>
      <c r="AU42" s="1182"/>
      <c r="AV42" s="1220"/>
      <c r="AW42" s="826">
        <v>218</v>
      </c>
      <c r="AX42" s="335"/>
    </row>
    <row r="43" spans="1:50" s="702" customFormat="1" ht="15.75" customHeight="1">
      <c r="A43" s="2384"/>
      <c r="B43" s="1840" t="s">
        <v>28</v>
      </c>
      <c r="C43" s="781" t="str">
        <f t="shared" si="0"/>
        <v>○</v>
      </c>
      <c r="D43" s="1634" t="s">
        <v>116</v>
      </c>
      <c r="E43" s="734" t="s">
        <v>113</v>
      </c>
      <c r="F43" s="735">
        <v>337</v>
      </c>
      <c r="G43" s="736">
        <v>321</v>
      </c>
      <c r="H43" s="1114">
        <f t="shared" si="5"/>
        <v>95.25222551928783</v>
      </c>
      <c r="I43" s="1090">
        <f t="shared" si="2"/>
        <v>19</v>
      </c>
      <c r="J43" s="1091">
        <f t="shared" si="6"/>
        <v>5.919003115264798</v>
      </c>
      <c r="K43" s="745">
        <v>66</v>
      </c>
      <c r="L43" s="1092">
        <f t="shared" si="7"/>
        <v>0.205607476635514</v>
      </c>
      <c r="M43" s="1093">
        <f t="shared" si="3"/>
        <v>302</v>
      </c>
      <c r="N43" s="737">
        <v>1</v>
      </c>
      <c r="O43" s="737">
        <v>301</v>
      </c>
      <c r="P43" s="738">
        <v>15</v>
      </c>
      <c r="Q43" s="738">
        <v>2</v>
      </c>
      <c r="R43" s="1093">
        <f t="shared" si="4"/>
        <v>2</v>
      </c>
      <c r="S43" s="740">
        <v>0</v>
      </c>
      <c r="T43" s="740">
        <v>2</v>
      </c>
      <c r="U43" s="740">
        <v>0</v>
      </c>
      <c r="V43" s="1142">
        <f t="shared" si="8"/>
        <v>94.0809968847352</v>
      </c>
      <c r="W43" s="1142">
        <f t="shared" si="9"/>
        <v>0.3115264797507788</v>
      </c>
      <c r="X43" s="1142">
        <f t="shared" si="10"/>
        <v>93.76947040498442</v>
      </c>
      <c r="Y43" s="1142">
        <f t="shared" si="11"/>
        <v>4.672897196261682</v>
      </c>
      <c r="Z43" s="1142">
        <f t="shared" si="12"/>
        <v>0.6230529595015576</v>
      </c>
      <c r="AA43" s="1142">
        <f t="shared" si="13"/>
        <v>0.6230529595015576</v>
      </c>
      <c r="AB43" s="1144">
        <f t="shared" si="14"/>
        <v>0</v>
      </c>
      <c r="AC43" s="1144">
        <f t="shared" si="15"/>
        <v>0.6230529595015576</v>
      </c>
      <c r="AD43" s="1305">
        <f t="shared" si="16"/>
        <v>0</v>
      </c>
      <c r="AE43" s="2067"/>
      <c r="AF43" s="716" t="s">
        <v>28</v>
      </c>
      <c r="AG43" s="704" t="str">
        <f t="shared" si="1"/>
        <v>○</v>
      </c>
      <c r="AH43" s="827">
        <v>16</v>
      </c>
      <c r="AI43" s="1165">
        <f t="shared" si="17"/>
        <v>4.984423676012461</v>
      </c>
      <c r="AJ43" s="740">
        <v>34</v>
      </c>
      <c r="AK43" s="1091">
        <f t="shared" si="18"/>
        <v>10.59190031152648</v>
      </c>
      <c r="AL43" s="1193">
        <v>19</v>
      </c>
      <c r="AM43" s="1208">
        <f t="shared" si="19"/>
        <v>5.919003115264798</v>
      </c>
      <c r="AN43" s="828"/>
      <c r="AO43" s="829"/>
      <c r="AP43" s="829"/>
      <c r="AQ43" s="829"/>
      <c r="AR43" s="825"/>
      <c r="AS43" s="1182"/>
      <c r="AT43" s="1182"/>
      <c r="AU43" s="1182"/>
      <c r="AV43" s="1220"/>
      <c r="AW43" s="826">
        <v>306</v>
      </c>
      <c r="AX43" s="335"/>
    </row>
    <row r="44" spans="1:50" s="702" customFormat="1" ht="15.75" customHeight="1">
      <c r="A44" s="2384"/>
      <c r="B44" s="1840" t="s">
        <v>115</v>
      </c>
      <c r="C44" s="781" t="str">
        <f t="shared" si="0"/>
        <v>○</v>
      </c>
      <c r="D44" s="1634" t="s">
        <v>114</v>
      </c>
      <c r="E44" s="734" t="s">
        <v>113</v>
      </c>
      <c r="F44" s="735">
        <v>62</v>
      </c>
      <c r="G44" s="736">
        <v>61</v>
      </c>
      <c r="H44" s="1114">
        <f t="shared" si="5"/>
        <v>98.38709677419355</v>
      </c>
      <c r="I44" s="1090">
        <f t="shared" si="2"/>
        <v>4</v>
      </c>
      <c r="J44" s="1091">
        <f t="shared" si="6"/>
        <v>6.557377049180328</v>
      </c>
      <c r="K44" s="745">
        <v>6</v>
      </c>
      <c r="L44" s="1092">
        <f t="shared" si="7"/>
        <v>0.09836065573770492</v>
      </c>
      <c r="M44" s="1093">
        <f t="shared" si="3"/>
        <v>57</v>
      </c>
      <c r="N44" s="737">
        <v>41</v>
      </c>
      <c r="O44" s="737">
        <v>16</v>
      </c>
      <c r="P44" s="738">
        <v>4</v>
      </c>
      <c r="Q44" s="738">
        <v>0</v>
      </c>
      <c r="R44" s="1093">
        <f t="shared" si="4"/>
        <v>0</v>
      </c>
      <c r="S44" s="740">
        <v>0</v>
      </c>
      <c r="T44" s="740">
        <v>0</v>
      </c>
      <c r="U44" s="740">
        <v>0</v>
      </c>
      <c r="V44" s="1142">
        <f t="shared" si="8"/>
        <v>93.44262295081967</v>
      </c>
      <c r="W44" s="1142">
        <f t="shared" si="9"/>
        <v>67.21311475409836</v>
      </c>
      <c r="X44" s="1142">
        <f t="shared" si="10"/>
        <v>26.229508196721312</v>
      </c>
      <c r="Y44" s="1142">
        <f t="shared" si="11"/>
        <v>6.557377049180328</v>
      </c>
      <c r="Z44" s="1142">
        <f t="shared" si="12"/>
        <v>0</v>
      </c>
      <c r="AA44" s="1142">
        <f t="shared" si="13"/>
        <v>0</v>
      </c>
      <c r="AB44" s="1144">
        <f t="shared" si="14"/>
        <v>0</v>
      </c>
      <c r="AC44" s="1144">
        <f t="shared" si="15"/>
        <v>0</v>
      </c>
      <c r="AD44" s="1305">
        <f t="shared" si="16"/>
        <v>0</v>
      </c>
      <c r="AE44" s="2067"/>
      <c r="AF44" s="716" t="s">
        <v>115</v>
      </c>
      <c r="AG44" s="704" t="str">
        <f t="shared" si="1"/>
        <v>○</v>
      </c>
      <c r="AH44" s="827">
        <v>0</v>
      </c>
      <c r="AI44" s="1165">
        <f t="shared" si="17"/>
        <v>0</v>
      </c>
      <c r="AJ44" s="740">
        <v>6</v>
      </c>
      <c r="AK44" s="1091">
        <f t="shared" si="18"/>
        <v>9.836065573770492</v>
      </c>
      <c r="AL44" s="1193">
        <v>6</v>
      </c>
      <c r="AM44" s="1208">
        <f t="shared" si="19"/>
        <v>9.836065573770492</v>
      </c>
      <c r="AN44" s="828"/>
      <c r="AO44" s="829"/>
      <c r="AP44" s="829"/>
      <c r="AQ44" s="829"/>
      <c r="AR44" s="825"/>
      <c r="AS44" s="1182"/>
      <c r="AT44" s="1182"/>
      <c r="AU44" s="1182"/>
      <c r="AV44" s="1220"/>
      <c r="AW44" s="826">
        <v>60</v>
      </c>
      <c r="AX44" s="335"/>
    </row>
    <row r="45" spans="1:50" s="702" customFormat="1" ht="15.75" customHeight="1">
      <c r="A45" s="2384"/>
      <c r="B45" s="1840" t="s">
        <v>22</v>
      </c>
      <c r="C45" s="781" t="str">
        <f t="shared" si="0"/>
        <v>○</v>
      </c>
      <c r="D45" s="1634" t="s">
        <v>114</v>
      </c>
      <c r="E45" s="734" t="s">
        <v>113</v>
      </c>
      <c r="F45" s="735">
        <v>520</v>
      </c>
      <c r="G45" s="736">
        <v>424</v>
      </c>
      <c r="H45" s="1114">
        <f t="shared" si="5"/>
        <v>81.53846153846153</v>
      </c>
      <c r="I45" s="1090">
        <f t="shared" si="2"/>
        <v>58</v>
      </c>
      <c r="J45" s="1091">
        <f t="shared" si="6"/>
        <v>13.679245283018867</v>
      </c>
      <c r="K45" s="745">
        <v>152</v>
      </c>
      <c r="L45" s="1092">
        <f t="shared" si="7"/>
        <v>0.3584905660377358</v>
      </c>
      <c r="M45" s="1093">
        <f t="shared" si="3"/>
        <v>365</v>
      </c>
      <c r="N45" s="737">
        <v>338</v>
      </c>
      <c r="O45" s="737">
        <v>27</v>
      </c>
      <c r="P45" s="738">
        <v>45</v>
      </c>
      <c r="Q45" s="738">
        <v>13</v>
      </c>
      <c r="R45" s="1093">
        <f t="shared" si="4"/>
        <v>0</v>
      </c>
      <c r="S45" s="740">
        <v>0</v>
      </c>
      <c r="T45" s="740">
        <v>0</v>
      </c>
      <c r="U45" s="740">
        <v>0</v>
      </c>
      <c r="V45" s="1142">
        <f t="shared" si="8"/>
        <v>86.08490566037736</v>
      </c>
      <c r="W45" s="1142">
        <f t="shared" si="9"/>
        <v>79.71698113207547</v>
      </c>
      <c r="X45" s="1142">
        <f t="shared" si="10"/>
        <v>6.367924528301887</v>
      </c>
      <c r="Y45" s="1142">
        <f t="shared" si="11"/>
        <v>10.61320754716981</v>
      </c>
      <c r="Z45" s="1142">
        <f t="shared" si="12"/>
        <v>3.0660377358490565</v>
      </c>
      <c r="AA45" s="1142">
        <f t="shared" si="13"/>
        <v>0</v>
      </c>
      <c r="AB45" s="1144">
        <f t="shared" si="14"/>
        <v>0</v>
      </c>
      <c r="AC45" s="1144">
        <f t="shared" si="15"/>
        <v>0</v>
      </c>
      <c r="AD45" s="1305">
        <f t="shared" si="16"/>
        <v>0</v>
      </c>
      <c r="AE45" s="2067"/>
      <c r="AF45" s="716" t="s">
        <v>22</v>
      </c>
      <c r="AG45" s="704" t="str">
        <f t="shared" si="1"/>
        <v>○</v>
      </c>
      <c r="AH45" s="827">
        <v>3</v>
      </c>
      <c r="AI45" s="1165">
        <f t="shared" si="17"/>
        <v>0.7075471698113208</v>
      </c>
      <c r="AJ45" s="740">
        <v>21</v>
      </c>
      <c r="AK45" s="1091">
        <f t="shared" si="18"/>
        <v>4.952830188679245</v>
      </c>
      <c r="AL45" s="1193">
        <v>26</v>
      </c>
      <c r="AM45" s="1208">
        <f t="shared" si="19"/>
        <v>6.132075471698113</v>
      </c>
      <c r="AN45" s="828"/>
      <c r="AO45" s="829"/>
      <c r="AP45" s="829"/>
      <c r="AQ45" s="829"/>
      <c r="AR45" s="825"/>
      <c r="AS45" s="1182"/>
      <c r="AT45" s="1182"/>
      <c r="AU45" s="1182"/>
      <c r="AV45" s="1220"/>
      <c r="AW45" s="826">
        <v>401</v>
      </c>
      <c r="AX45" s="335"/>
    </row>
    <row r="46" spans="1:50" s="702" customFormat="1" ht="15.75" customHeight="1">
      <c r="A46" s="2384"/>
      <c r="B46" s="1840" t="s">
        <v>112</v>
      </c>
      <c r="C46" s="781" t="str">
        <f t="shared" si="0"/>
        <v>×</v>
      </c>
      <c r="D46" s="1634"/>
      <c r="E46" s="734"/>
      <c r="F46" s="735"/>
      <c r="G46" s="736"/>
      <c r="H46" s="1114"/>
      <c r="I46" s="1090"/>
      <c r="J46" s="1091"/>
      <c r="K46" s="745"/>
      <c r="L46" s="1092"/>
      <c r="M46" s="1093"/>
      <c r="N46" s="737"/>
      <c r="O46" s="737"/>
      <c r="P46" s="738"/>
      <c r="Q46" s="738"/>
      <c r="R46" s="1093"/>
      <c r="S46" s="740"/>
      <c r="T46" s="740"/>
      <c r="U46" s="740"/>
      <c r="V46" s="1142"/>
      <c r="W46" s="1142"/>
      <c r="X46" s="1142"/>
      <c r="Y46" s="1142"/>
      <c r="Z46" s="1142"/>
      <c r="AA46" s="1142"/>
      <c r="AB46" s="1144"/>
      <c r="AC46" s="1144"/>
      <c r="AD46" s="1305"/>
      <c r="AE46" s="2067"/>
      <c r="AF46" s="716" t="s">
        <v>105</v>
      </c>
      <c r="AG46" s="704" t="str">
        <f t="shared" si="1"/>
        <v>×</v>
      </c>
      <c r="AH46" s="827"/>
      <c r="AI46" s="1165"/>
      <c r="AJ46" s="740"/>
      <c r="AK46" s="1091"/>
      <c r="AL46" s="1193"/>
      <c r="AM46" s="1208"/>
      <c r="AN46" s="828"/>
      <c r="AO46" s="829"/>
      <c r="AP46" s="829"/>
      <c r="AQ46" s="829"/>
      <c r="AR46" s="825"/>
      <c r="AS46" s="1182"/>
      <c r="AT46" s="1182"/>
      <c r="AU46" s="1182"/>
      <c r="AV46" s="1220"/>
      <c r="AW46" s="826"/>
      <c r="AX46" s="725"/>
    </row>
    <row r="47" spans="1:50" s="702" customFormat="1" ht="15.75" customHeight="1" thickBot="1">
      <c r="A47" s="2385"/>
      <c r="B47" s="1840" t="s">
        <v>30</v>
      </c>
      <c r="C47" s="781" t="str">
        <f t="shared" si="0"/>
        <v>×</v>
      </c>
      <c r="D47" s="1634"/>
      <c r="E47" s="734"/>
      <c r="F47" s="735"/>
      <c r="G47" s="771"/>
      <c r="H47" s="1114"/>
      <c r="I47" s="1090"/>
      <c r="J47" s="1091"/>
      <c r="K47" s="745"/>
      <c r="L47" s="1092"/>
      <c r="M47" s="1093"/>
      <c r="N47" s="814"/>
      <c r="O47" s="814"/>
      <c r="P47" s="815"/>
      <c r="Q47" s="815"/>
      <c r="R47" s="1093"/>
      <c r="S47" s="740"/>
      <c r="T47" s="740"/>
      <c r="U47" s="740"/>
      <c r="V47" s="1162"/>
      <c r="W47" s="1162"/>
      <c r="X47" s="1162"/>
      <c r="Y47" s="1163"/>
      <c r="Z47" s="1163"/>
      <c r="AA47" s="1162"/>
      <c r="AB47" s="1144"/>
      <c r="AC47" s="1144"/>
      <c r="AD47" s="1305"/>
      <c r="AE47" s="2068"/>
      <c r="AF47" s="716" t="s">
        <v>30</v>
      </c>
      <c r="AG47" s="704" t="str">
        <f t="shared" si="1"/>
        <v>×</v>
      </c>
      <c r="AH47" s="879"/>
      <c r="AI47" s="1166"/>
      <c r="AJ47" s="740"/>
      <c r="AK47" s="1091"/>
      <c r="AL47" s="1204"/>
      <c r="AM47" s="1213"/>
      <c r="AN47" s="889"/>
      <c r="AO47" s="890"/>
      <c r="AP47" s="890"/>
      <c r="AQ47" s="890"/>
      <c r="AR47" s="825"/>
      <c r="AS47" s="1184"/>
      <c r="AT47" s="1184"/>
      <c r="AU47" s="1184"/>
      <c r="AV47" s="1223"/>
      <c r="AW47" s="891"/>
      <c r="AX47" s="251"/>
    </row>
    <row r="48" spans="1:50" s="484" customFormat="1" ht="15.75" customHeight="1" thickBot="1">
      <c r="A48" s="2386" t="s">
        <v>257</v>
      </c>
      <c r="B48" s="1859" t="s">
        <v>257</v>
      </c>
      <c r="C48" s="816" t="str">
        <f t="shared" si="0"/>
        <v>×</v>
      </c>
      <c r="D48" s="2375"/>
      <c r="E48" s="576"/>
      <c r="F48" s="577"/>
      <c r="G48" s="578"/>
      <c r="H48" s="579"/>
      <c r="I48" s="580"/>
      <c r="J48" s="581"/>
      <c r="K48" s="585"/>
      <c r="L48" s="583"/>
      <c r="M48" s="584"/>
      <c r="N48" s="582"/>
      <c r="O48" s="582"/>
      <c r="P48" s="585"/>
      <c r="Q48" s="585"/>
      <c r="R48" s="584"/>
      <c r="S48" s="582"/>
      <c r="T48" s="582"/>
      <c r="U48" s="582"/>
      <c r="V48" s="586"/>
      <c r="W48" s="586"/>
      <c r="X48" s="586"/>
      <c r="Y48" s="586"/>
      <c r="Z48" s="586"/>
      <c r="AA48" s="586"/>
      <c r="AB48" s="586"/>
      <c r="AC48" s="586"/>
      <c r="AD48" s="587"/>
      <c r="AE48" s="588" t="s">
        <v>257</v>
      </c>
      <c r="AF48" s="574" t="s">
        <v>257</v>
      </c>
      <c r="AG48" s="575" t="str">
        <f t="shared" si="1"/>
        <v>×</v>
      </c>
      <c r="AH48" s="589"/>
      <c r="AI48" s="590"/>
      <c r="AJ48" s="582"/>
      <c r="AK48" s="581"/>
      <c r="AL48" s="1205"/>
      <c r="AM48" s="1217"/>
      <c r="AN48" s="577"/>
      <c r="AO48" s="582"/>
      <c r="AP48" s="582"/>
      <c r="AQ48" s="591"/>
      <c r="AR48" s="592"/>
      <c r="AS48" s="593"/>
      <c r="AT48" s="593"/>
      <c r="AU48" s="593"/>
      <c r="AV48" s="594"/>
      <c r="AW48" s="595"/>
      <c r="AX48" s="513"/>
    </row>
    <row r="49" spans="1:50" s="484" customFormat="1" ht="15.75" customHeight="1" thickBot="1">
      <c r="A49" s="2387" t="s">
        <v>258</v>
      </c>
      <c r="B49" s="1860" t="s">
        <v>258</v>
      </c>
      <c r="C49" s="817" t="str">
        <f t="shared" si="0"/>
        <v>×</v>
      </c>
      <c r="D49" s="2376"/>
      <c r="E49" s="479"/>
      <c r="F49" s="598"/>
      <c r="G49" s="599"/>
      <c r="H49" s="600"/>
      <c r="I49" s="601"/>
      <c r="J49" s="602"/>
      <c r="K49" s="606"/>
      <c r="L49" s="604"/>
      <c r="M49" s="605"/>
      <c r="N49" s="603"/>
      <c r="O49" s="603"/>
      <c r="P49" s="606"/>
      <c r="Q49" s="606"/>
      <c r="R49" s="605"/>
      <c r="S49" s="603"/>
      <c r="T49" s="603"/>
      <c r="U49" s="603"/>
      <c r="V49" s="607"/>
      <c r="W49" s="607"/>
      <c r="X49" s="607"/>
      <c r="Y49" s="607"/>
      <c r="Z49" s="607"/>
      <c r="AA49" s="607"/>
      <c r="AB49" s="607"/>
      <c r="AC49" s="607"/>
      <c r="AD49" s="608"/>
      <c r="AE49" s="609" t="s">
        <v>258</v>
      </c>
      <c r="AF49" s="596" t="s">
        <v>258</v>
      </c>
      <c r="AG49" s="597" t="str">
        <f t="shared" si="1"/>
        <v>×</v>
      </c>
      <c r="AH49" s="610"/>
      <c r="AI49" s="611"/>
      <c r="AJ49" s="603"/>
      <c r="AK49" s="602"/>
      <c r="AL49" s="1206"/>
      <c r="AM49" s="1218"/>
      <c r="AN49" s="598"/>
      <c r="AO49" s="603"/>
      <c r="AP49" s="603"/>
      <c r="AQ49" s="612"/>
      <c r="AR49" s="613"/>
      <c r="AS49" s="614"/>
      <c r="AT49" s="614"/>
      <c r="AU49" s="614"/>
      <c r="AV49" s="615"/>
      <c r="AW49" s="616"/>
      <c r="AX49" s="513"/>
    </row>
    <row r="50" spans="1:50" s="702" customFormat="1" ht="15.75" customHeight="1" thickBot="1" thickTop="1">
      <c r="A50" s="2072" t="s">
        <v>59</v>
      </c>
      <c r="B50" s="2073"/>
      <c r="C50" s="910"/>
      <c r="D50" s="2377"/>
      <c r="E50" s="818"/>
      <c r="F50" s="819">
        <f>SUM(F7:F49)</f>
        <v>21664</v>
      </c>
      <c r="G50" s="1898">
        <f>SUM(G7:G49)</f>
        <v>17727</v>
      </c>
      <c r="H50" s="1133">
        <f>G50/F50*100</f>
        <v>81.8269940915805</v>
      </c>
      <c r="I50" s="1134">
        <f>SUM(I7:I49)</f>
        <v>1171</v>
      </c>
      <c r="J50" s="1135">
        <f>I50/G50*100</f>
        <v>6.605742652451063</v>
      </c>
      <c r="K50" s="1788">
        <f>SUM(K7:K49)</f>
        <v>3264</v>
      </c>
      <c r="L50" s="1136">
        <f>K50/G50</f>
        <v>0.18412590962937891</v>
      </c>
      <c r="M50" s="1137">
        <f>N50+O50</f>
        <v>16537</v>
      </c>
      <c r="N50" s="1899">
        <f>SUM(N7:N49)</f>
        <v>10007</v>
      </c>
      <c r="O50" s="1900">
        <f>SUM(O7:O49)</f>
        <v>6530</v>
      </c>
      <c r="P50" s="821">
        <f>SUM(P7:P49)</f>
        <v>924</v>
      </c>
      <c r="Q50" s="821">
        <f>SUM(Q7:Q49)</f>
        <v>194</v>
      </c>
      <c r="R50" s="1137">
        <f>S50+T50</f>
        <v>53</v>
      </c>
      <c r="S50" s="820">
        <f>SUM(S7:S49)</f>
        <v>41</v>
      </c>
      <c r="T50" s="820">
        <f>SUM(T7:T49)</f>
        <v>12</v>
      </c>
      <c r="U50" s="820">
        <f>SUM(U7:U49)</f>
        <v>1</v>
      </c>
      <c r="V50" s="1164">
        <f>W50+X50</f>
        <v>93.2870762114289</v>
      </c>
      <c r="W50" s="1164">
        <f>N50/G50*100</f>
        <v>56.45061206069837</v>
      </c>
      <c r="X50" s="1164">
        <f>O50/G50*100</f>
        <v>36.83646415073053</v>
      </c>
      <c r="Y50" s="1164">
        <f>P50/G50*100</f>
        <v>5.212387882890506</v>
      </c>
      <c r="Z50" s="1164">
        <f>Q50/G50*100</f>
        <v>1.0943758109099115</v>
      </c>
      <c r="AA50" s="1164">
        <f>R50/G50*100</f>
        <v>0.2989789586506459</v>
      </c>
      <c r="AB50" s="1164">
        <f>S50/G50*100</f>
        <v>0.23128560952219776</v>
      </c>
      <c r="AC50" s="1164">
        <f>T50/G50*100</f>
        <v>0.06769334912844813</v>
      </c>
      <c r="AD50" s="1308">
        <f>U50/G50*100</f>
        <v>0.005641112427370677</v>
      </c>
      <c r="AE50" s="2072" t="s">
        <v>59</v>
      </c>
      <c r="AF50" s="2073"/>
      <c r="AG50" s="909"/>
      <c r="AH50" s="892">
        <f>SUM(AH7:AH49)</f>
        <v>1085</v>
      </c>
      <c r="AI50" s="1167">
        <f>AH50/G50*100</f>
        <v>6.120606983697185</v>
      </c>
      <c r="AJ50" s="821">
        <f>SUM(AJ7:AJ49)</f>
        <v>2381</v>
      </c>
      <c r="AK50" s="1135">
        <f>AJ50/G50*100</f>
        <v>13.431488689569582</v>
      </c>
      <c r="AL50" s="821">
        <f>SUM(AL7:AL49)</f>
        <v>1279</v>
      </c>
      <c r="AM50" s="1219">
        <f>AL50/G50*100</f>
        <v>7.2149827946070975</v>
      </c>
      <c r="AN50" s="819">
        <f>SUM(AN7:AN49)</f>
        <v>824</v>
      </c>
      <c r="AO50" s="821">
        <f>SUM(AO7:AO49)</f>
        <v>5072</v>
      </c>
      <c r="AP50" s="821">
        <f>SUM(AP7:AP49)</f>
        <v>3189</v>
      </c>
      <c r="AQ50" s="893">
        <f>SUM(AQ7:AQ49)</f>
        <v>165</v>
      </c>
      <c r="AR50" s="893">
        <f>SUM(AR7:AR49)</f>
        <v>9250</v>
      </c>
      <c r="AS50" s="1191">
        <f>+AN50/AR50*100</f>
        <v>8.908108108108108</v>
      </c>
      <c r="AT50" s="1191">
        <f>+AO50/AR50*100</f>
        <v>54.832432432432434</v>
      </c>
      <c r="AU50" s="1191">
        <f>+AP50/AR50*100</f>
        <v>34.475675675675674</v>
      </c>
      <c r="AV50" s="1192">
        <f>+AQ50/AR50*100</f>
        <v>1.783783783783784</v>
      </c>
      <c r="AW50" s="894">
        <f>SUM(AW7:AW49)</f>
        <v>8889</v>
      </c>
      <c r="AX50" s="251"/>
    </row>
    <row r="51" ht="15.75" customHeight="1">
      <c r="N51" s="726" t="s">
        <v>111</v>
      </c>
    </row>
    <row r="52" ht="13.5">
      <c r="N52" s="726" t="s">
        <v>110</v>
      </c>
    </row>
    <row r="53" ht="13.5">
      <c r="N53" s="726" t="s">
        <v>109</v>
      </c>
    </row>
    <row r="54" ht="13.5">
      <c r="N54" s="726" t="s">
        <v>108</v>
      </c>
    </row>
    <row r="55" ht="13.5">
      <c r="N55" s="335" t="s">
        <v>57</v>
      </c>
    </row>
    <row r="56" ht="13.5">
      <c r="N56" s="335" t="s">
        <v>58</v>
      </c>
    </row>
  </sheetData>
  <sheetProtection/>
  <mergeCells count="34">
    <mergeCell ref="AU2:AW2"/>
    <mergeCell ref="A50:B50"/>
    <mergeCell ref="AE50:AF50"/>
    <mergeCell ref="A2:T2"/>
    <mergeCell ref="L4:L5"/>
    <mergeCell ref="A27:A35"/>
    <mergeCell ref="A36:A47"/>
    <mergeCell ref="AE27:AE35"/>
    <mergeCell ref="AE36:AE47"/>
    <mergeCell ref="AN5:AR5"/>
    <mergeCell ref="AB2:AD2"/>
    <mergeCell ref="A24:A26"/>
    <mergeCell ref="AE7:AE12"/>
    <mergeCell ref="AE13:AE16"/>
    <mergeCell ref="AE17:AE23"/>
    <mergeCell ref="AE24:AE26"/>
    <mergeCell ref="AW4:AW6"/>
    <mergeCell ref="V5:X5"/>
    <mergeCell ref="Y5:AD5"/>
    <mergeCell ref="A7:A12"/>
    <mergeCell ref="A13:A16"/>
    <mergeCell ref="A17:A23"/>
    <mergeCell ref="AS5:AV5"/>
    <mergeCell ref="AH4:AH5"/>
    <mergeCell ref="AJ4:AJ5"/>
    <mergeCell ref="V4:AD4"/>
    <mergeCell ref="AL4:AL5"/>
    <mergeCell ref="AG4:AG6"/>
    <mergeCell ref="A4:A6"/>
    <mergeCell ref="C4:C6"/>
    <mergeCell ref="M4:U4"/>
    <mergeCell ref="AE4:AE6"/>
    <mergeCell ref="M5:O5"/>
    <mergeCell ref="P5:U5"/>
  </mergeCells>
  <printOptions horizontalCentered="1"/>
  <pageMargins left="0.15748031496062992" right="0.15748031496062992" top="0.7480314960629921" bottom="0.31496062992125984" header="0.31496062992125984" footer="0.31496062992125984"/>
  <pageSetup fitToWidth="0" fitToHeight="1" horizontalDpi="600" verticalDpi="600" orientation="landscape" paperSize="8" scale="93" r:id="rId1"/>
  <colBreaks count="1" manualBreakCount="1">
    <brk id="30" max="55" man="1"/>
  </colBreaks>
  <ignoredErrors>
    <ignoredError sqref="N9:Q45 M46:Q49 M17" formulaRange="1"/>
    <ignoredError sqref="M9:M14 R9:R45 R46:R49 M18:M45 R50:AD50" formulaRange="1" unlockedFormula="1"/>
    <ignoredError sqref="V9:AA37 V39:AA45 M50:Q50" unlockedFormula="1"/>
    <ignoredError sqref="J50:L50 H50" formula="1"/>
    <ignoredError sqref="R50:AD5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view="pageBreakPreview" zoomScale="80" zoomScaleNormal="70" zoomScaleSheetLayoutView="80" zoomScalePageLayoutView="40" workbookViewId="0" topLeftCell="A1">
      <selection activeCell="A1" sqref="A1"/>
    </sheetView>
  </sheetViews>
  <sheetFormatPr defaultColWidth="9.00390625" defaultRowHeight="13.5"/>
  <cols>
    <col min="1" max="1" width="3.25390625" style="69" customWidth="1"/>
    <col min="2" max="2" width="7.625" style="69" customWidth="1"/>
    <col min="3" max="3" width="10.625" style="917" bestFit="1" customWidth="1"/>
    <col min="4" max="5" width="7.625" style="69" bestFit="1" customWidth="1"/>
    <col min="6" max="6" width="10.50390625" style="69" customWidth="1"/>
    <col min="7" max="7" width="9.75390625" style="69" customWidth="1"/>
    <col min="8" max="8" width="10.125" style="69" customWidth="1"/>
    <col min="9" max="9" width="9.125" style="69" customWidth="1"/>
    <col min="10" max="10" width="9.00390625" style="69" customWidth="1"/>
    <col min="11" max="22" width="9.125" style="69" customWidth="1"/>
    <col min="23" max="23" width="3.875" style="69" customWidth="1"/>
    <col min="24" max="24" width="7.625" style="69" customWidth="1"/>
    <col min="25" max="25" width="10.625" style="917" bestFit="1" customWidth="1"/>
    <col min="26" max="26" width="12.75390625" style="69" customWidth="1"/>
    <col min="27" max="27" width="12.00390625" style="69" customWidth="1"/>
    <col min="28" max="28" width="12.75390625" style="69" customWidth="1"/>
    <col min="29" max="29" width="12.00390625" style="69" customWidth="1"/>
    <col min="30" max="30" width="12.75390625" style="69" customWidth="1"/>
    <col min="31" max="31" width="12.00390625" style="69" customWidth="1"/>
    <col min="32" max="40" width="10.375" style="69" customWidth="1"/>
    <col min="41" max="41" width="14.00390625" style="69" customWidth="1"/>
    <col min="42" max="16384" width="9.00390625" style="69" customWidth="1"/>
  </cols>
  <sheetData>
    <row r="1" spans="2:42" s="911" customFormat="1" ht="21">
      <c r="B1" s="66" t="s">
        <v>159</v>
      </c>
      <c r="C1" s="912"/>
      <c r="D1" s="913"/>
      <c r="E1" s="914"/>
      <c r="F1" s="914"/>
      <c r="G1" s="914"/>
      <c r="H1" s="914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1996"/>
      <c r="U1" s="1997"/>
      <c r="V1" s="1997"/>
      <c r="W1" s="915"/>
      <c r="X1" s="66" t="s">
        <v>159</v>
      </c>
      <c r="Y1" s="916"/>
      <c r="Z1" s="914"/>
      <c r="AA1" s="914"/>
      <c r="AB1" s="914"/>
      <c r="AC1" s="914"/>
      <c r="AD1" s="914"/>
      <c r="AE1" s="914"/>
      <c r="AF1" s="914"/>
      <c r="AG1" s="914"/>
      <c r="AH1" s="914"/>
      <c r="AI1" s="914"/>
      <c r="AJ1" s="914"/>
      <c r="AK1" s="914"/>
      <c r="AL1" s="914"/>
      <c r="AM1" s="914"/>
      <c r="AN1" s="2010"/>
      <c r="AO1" s="2010"/>
      <c r="AP1" s="1826"/>
    </row>
    <row r="2" spans="21:42" ht="15" thickBot="1">
      <c r="U2" s="2082" t="s">
        <v>50</v>
      </c>
      <c r="V2" s="2082"/>
      <c r="W2" s="918"/>
      <c r="AN2" s="2082" t="s">
        <v>305</v>
      </c>
      <c r="AO2" s="2082"/>
      <c r="AP2" s="918"/>
    </row>
    <row r="3" spans="2:41" ht="21.75" customHeight="1">
      <c r="B3" s="1985" t="s">
        <v>56</v>
      </c>
      <c r="C3" s="2083" t="s">
        <v>39</v>
      </c>
      <c r="D3" s="957"/>
      <c r="E3" s="958"/>
      <c r="F3" s="959"/>
      <c r="G3" s="959"/>
      <c r="H3" s="959"/>
      <c r="I3" s="958"/>
      <c r="J3" s="2086" t="s">
        <v>380</v>
      </c>
      <c r="K3" s="2092" t="s">
        <v>306</v>
      </c>
      <c r="L3" s="2093"/>
      <c r="M3" s="2093"/>
      <c r="N3" s="2093"/>
      <c r="O3" s="2093"/>
      <c r="P3" s="2094"/>
      <c r="Q3" s="2095" t="s">
        <v>307</v>
      </c>
      <c r="R3" s="2095"/>
      <c r="S3" s="2095"/>
      <c r="T3" s="2095"/>
      <c r="U3" s="2095"/>
      <c r="V3" s="2096"/>
      <c r="W3" s="960"/>
      <c r="X3" s="1985" t="s">
        <v>56</v>
      </c>
      <c r="Y3" s="1952"/>
      <c r="Z3" s="2097" t="s">
        <v>387</v>
      </c>
      <c r="AA3" s="80"/>
      <c r="AB3" s="1994" t="s">
        <v>72</v>
      </c>
      <c r="AC3" s="81"/>
      <c r="AD3" s="2015" t="s">
        <v>308</v>
      </c>
      <c r="AE3" s="1954"/>
      <c r="AF3" s="961"/>
      <c r="AG3" s="961"/>
      <c r="AH3" s="961"/>
      <c r="AI3" s="961"/>
      <c r="AJ3" s="962"/>
      <c r="AK3" s="963"/>
      <c r="AL3" s="963"/>
      <c r="AM3" s="963"/>
      <c r="AN3" s="964"/>
      <c r="AO3" s="2088" t="s">
        <v>73</v>
      </c>
    </row>
    <row r="4" spans="2:42" ht="28.5" customHeight="1">
      <c r="B4" s="1986"/>
      <c r="C4" s="2084"/>
      <c r="D4" s="1950" t="s">
        <v>354</v>
      </c>
      <c r="E4" s="87" t="s">
        <v>353</v>
      </c>
      <c r="F4" s="88" t="s">
        <v>309</v>
      </c>
      <c r="G4" s="88" t="s">
        <v>42</v>
      </c>
      <c r="H4" s="88" t="s">
        <v>310</v>
      </c>
      <c r="I4" s="87" t="s">
        <v>262</v>
      </c>
      <c r="J4" s="2087"/>
      <c r="K4" s="1951"/>
      <c r="L4" s="2075" t="s">
        <v>161</v>
      </c>
      <c r="M4" s="2076"/>
      <c r="N4" s="2076"/>
      <c r="O4" s="2076"/>
      <c r="P4" s="2077"/>
      <c r="Q4" s="1268"/>
      <c r="R4" s="2078" t="s">
        <v>161</v>
      </c>
      <c r="S4" s="2002"/>
      <c r="T4" s="2002"/>
      <c r="U4" s="2002"/>
      <c r="V4" s="2079"/>
      <c r="W4" s="965"/>
      <c r="X4" s="1986"/>
      <c r="Y4" s="1953" t="s">
        <v>39</v>
      </c>
      <c r="Z4" s="2098"/>
      <c r="AA4" s="90" t="s">
        <v>60</v>
      </c>
      <c r="AB4" s="1995"/>
      <c r="AC4" s="91" t="s">
        <v>60</v>
      </c>
      <c r="AD4" s="2016"/>
      <c r="AE4" s="1955" t="s">
        <v>311</v>
      </c>
      <c r="AF4" s="2005" t="s">
        <v>38</v>
      </c>
      <c r="AG4" s="2080"/>
      <c r="AH4" s="2080"/>
      <c r="AI4" s="2080"/>
      <c r="AJ4" s="2081"/>
      <c r="AK4" s="2008" t="s">
        <v>61</v>
      </c>
      <c r="AL4" s="2009"/>
      <c r="AM4" s="2009"/>
      <c r="AN4" s="2091"/>
      <c r="AO4" s="2089"/>
      <c r="AP4" s="966"/>
    </row>
    <row r="5" spans="2:41" ht="15" thickBot="1">
      <c r="B5" s="1987"/>
      <c r="C5" s="2085"/>
      <c r="D5" s="967" t="s">
        <v>298</v>
      </c>
      <c r="E5" s="968" t="s">
        <v>312</v>
      </c>
      <c r="F5" s="969" t="s">
        <v>313</v>
      </c>
      <c r="G5" s="969" t="s">
        <v>314</v>
      </c>
      <c r="H5" s="969" t="s">
        <v>162</v>
      </c>
      <c r="I5" s="968" t="s">
        <v>43</v>
      </c>
      <c r="J5" s="1795" t="s">
        <v>315</v>
      </c>
      <c r="K5" s="1796" t="s">
        <v>163</v>
      </c>
      <c r="L5" s="1796" t="s">
        <v>34</v>
      </c>
      <c r="M5" s="1796" t="s">
        <v>35</v>
      </c>
      <c r="N5" s="1796" t="s">
        <v>77</v>
      </c>
      <c r="O5" s="1796" t="s">
        <v>78</v>
      </c>
      <c r="P5" s="1924" t="s">
        <v>79</v>
      </c>
      <c r="Q5" s="1923" t="s">
        <v>163</v>
      </c>
      <c r="R5" s="1797" t="s">
        <v>34</v>
      </c>
      <c r="S5" s="1797" t="s">
        <v>35</v>
      </c>
      <c r="T5" s="1797" t="s">
        <v>77</v>
      </c>
      <c r="U5" s="1797" t="s">
        <v>78</v>
      </c>
      <c r="V5" s="1925" t="s">
        <v>79</v>
      </c>
      <c r="W5" s="965"/>
      <c r="X5" s="1987"/>
      <c r="Y5" s="970"/>
      <c r="Z5" s="480" t="s">
        <v>316</v>
      </c>
      <c r="AA5" s="971" t="s">
        <v>317</v>
      </c>
      <c r="AB5" s="972" t="s">
        <v>318</v>
      </c>
      <c r="AC5" s="969" t="s">
        <v>319</v>
      </c>
      <c r="AD5" s="973" t="s">
        <v>320</v>
      </c>
      <c r="AE5" s="974" t="s">
        <v>321</v>
      </c>
      <c r="AF5" s="1956" t="s">
        <v>164</v>
      </c>
      <c r="AG5" s="1957" t="s">
        <v>165</v>
      </c>
      <c r="AH5" s="1958" t="s">
        <v>166</v>
      </c>
      <c r="AI5" s="1958" t="s">
        <v>167</v>
      </c>
      <c r="AJ5" s="1959" t="s">
        <v>37</v>
      </c>
      <c r="AK5" s="1960" t="s">
        <v>322</v>
      </c>
      <c r="AL5" s="1960" t="s">
        <v>323</v>
      </c>
      <c r="AM5" s="1961" t="s">
        <v>324</v>
      </c>
      <c r="AN5" s="1962" t="s">
        <v>325</v>
      </c>
      <c r="AO5" s="2090"/>
    </row>
    <row r="6" spans="1:41" s="917" customFormat="1" ht="14.25">
      <c r="A6" s="919"/>
      <c r="B6" s="1973" t="s">
        <v>51</v>
      </c>
      <c r="C6" s="639" t="s">
        <v>0</v>
      </c>
      <c r="D6" s="930">
        <v>871</v>
      </c>
      <c r="E6" s="931">
        <v>830</v>
      </c>
      <c r="F6" s="1258">
        <f aca="true" t="shared" si="0" ref="F6:F49">E6/D6*100</f>
        <v>95.29276693455799</v>
      </c>
      <c r="G6" s="1292">
        <f aca="true" t="shared" si="1" ref="G6:G49">L6+M6+N6+O6+P6</f>
        <v>147</v>
      </c>
      <c r="H6" s="1258">
        <f aca="true" t="shared" si="2" ref="H6:H49">G6/E6*100</f>
        <v>17.710843373493976</v>
      </c>
      <c r="I6" s="931">
        <v>563</v>
      </c>
      <c r="J6" s="1288">
        <f aca="true" t="shared" si="3" ref="J6:J49">I6/E6</f>
        <v>0.6783132530120481</v>
      </c>
      <c r="K6" s="931">
        <v>683</v>
      </c>
      <c r="L6" s="931">
        <v>94</v>
      </c>
      <c r="M6" s="931">
        <v>44</v>
      </c>
      <c r="N6" s="931">
        <v>0</v>
      </c>
      <c r="O6" s="931">
        <v>9</v>
      </c>
      <c r="P6" s="944">
        <v>0</v>
      </c>
      <c r="Q6" s="1280">
        <f>K6/E6*100</f>
        <v>82.28915662650603</v>
      </c>
      <c r="R6" s="1258">
        <f aca="true" t="shared" si="4" ref="R6:R49">L6/E6*100</f>
        <v>11.325301204819278</v>
      </c>
      <c r="S6" s="1258">
        <f aca="true" t="shared" si="5" ref="S6:S49">M6/E6*100</f>
        <v>5.301204819277109</v>
      </c>
      <c r="T6" s="1258">
        <f aca="true" t="shared" si="6" ref="T6:T49">N6/E6*100</f>
        <v>0</v>
      </c>
      <c r="U6" s="1258">
        <f aca="true" t="shared" si="7" ref="U6:U49">O6/E6*100</f>
        <v>1.0843373493975903</v>
      </c>
      <c r="V6" s="1926">
        <f aca="true" t="shared" si="8" ref="V6:V49">P6/E6*100</f>
        <v>0</v>
      </c>
      <c r="W6" s="920"/>
      <c r="X6" s="1973" t="s">
        <v>51</v>
      </c>
      <c r="Y6" s="1963" t="s">
        <v>0</v>
      </c>
      <c r="Z6" s="930">
        <v>13</v>
      </c>
      <c r="AA6" s="1263">
        <f aca="true" t="shared" si="9" ref="AA6:AA49">Z6/E6*100</f>
        <v>1.566265060240964</v>
      </c>
      <c r="AB6" s="931">
        <v>108</v>
      </c>
      <c r="AC6" s="1258">
        <f aca="true" t="shared" si="10" ref="AC6:AC49">AB6/E6*100</f>
        <v>13.012048192771083</v>
      </c>
      <c r="AD6" s="931">
        <v>64</v>
      </c>
      <c r="AE6" s="1252">
        <f aca="true" t="shared" si="11" ref="AE6:AE49">AD6/E6*100</f>
        <v>7.710843373493977</v>
      </c>
      <c r="AF6" s="942"/>
      <c r="AG6" s="931"/>
      <c r="AH6" s="931"/>
      <c r="AI6" s="931"/>
      <c r="AJ6" s="943"/>
      <c r="AK6" s="1242"/>
      <c r="AL6" s="1242"/>
      <c r="AM6" s="1242"/>
      <c r="AN6" s="1243"/>
      <c r="AO6" s="944"/>
    </row>
    <row r="7" spans="1:41" s="917" customFormat="1" ht="14.25">
      <c r="A7" s="919"/>
      <c r="B7" s="1974"/>
      <c r="C7" s="626" t="s">
        <v>301</v>
      </c>
      <c r="D7" s="932">
        <v>69</v>
      </c>
      <c r="E7" s="933">
        <v>55</v>
      </c>
      <c r="F7" s="1259">
        <f t="shared" si="0"/>
        <v>79.71014492753623</v>
      </c>
      <c r="G7" s="1292">
        <f t="shared" si="1"/>
        <v>8</v>
      </c>
      <c r="H7" s="1259">
        <f t="shared" si="2"/>
        <v>14.545454545454545</v>
      </c>
      <c r="I7" s="933">
        <v>26</v>
      </c>
      <c r="J7" s="1289">
        <f t="shared" si="3"/>
        <v>0.4727272727272727</v>
      </c>
      <c r="K7" s="933">
        <v>47</v>
      </c>
      <c r="L7" s="933">
        <v>6</v>
      </c>
      <c r="M7" s="933">
        <v>2</v>
      </c>
      <c r="N7" s="933">
        <v>0</v>
      </c>
      <c r="O7" s="933">
        <v>0</v>
      </c>
      <c r="P7" s="946">
        <v>0</v>
      </c>
      <c r="Q7" s="1282">
        <f>K7/E7*100</f>
        <v>85.45454545454545</v>
      </c>
      <c r="R7" s="1259">
        <f t="shared" si="4"/>
        <v>10.909090909090908</v>
      </c>
      <c r="S7" s="1259">
        <f t="shared" si="5"/>
        <v>3.6363636363636362</v>
      </c>
      <c r="T7" s="1259">
        <f t="shared" si="6"/>
        <v>0</v>
      </c>
      <c r="U7" s="1259">
        <f t="shared" si="7"/>
        <v>0</v>
      </c>
      <c r="V7" s="1927">
        <f t="shared" si="8"/>
        <v>0</v>
      </c>
      <c r="W7" s="920"/>
      <c r="X7" s="1974"/>
      <c r="Y7" s="1964" t="s">
        <v>303</v>
      </c>
      <c r="Z7" s="932">
        <v>0</v>
      </c>
      <c r="AA7" s="1264">
        <f t="shared" si="9"/>
        <v>0</v>
      </c>
      <c r="AB7" s="933">
        <v>3</v>
      </c>
      <c r="AC7" s="1259">
        <f t="shared" si="10"/>
        <v>5.454545454545454</v>
      </c>
      <c r="AD7" s="933">
        <v>0</v>
      </c>
      <c r="AE7" s="1253">
        <f t="shared" si="11"/>
        <v>0</v>
      </c>
      <c r="AF7" s="945"/>
      <c r="AG7" s="933"/>
      <c r="AH7" s="933"/>
      <c r="AI7" s="933"/>
      <c r="AJ7" s="933"/>
      <c r="AK7" s="1244"/>
      <c r="AL7" s="1244"/>
      <c r="AM7" s="1244"/>
      <c r="AN7" s="1245"/>
      <c r="AO7" s="946"/>
    </row>
    <row r="8" spans="1:41" s="917" customFormat="1" ht="14.25">
      <c r="A8" s="919"/>
      <c r="B8" s="1974"/>
      <c r="C8" s="626" t="s">
        <v>15</v>
      </c>
      <c r="D8" s="932">
        <v>1428</v>
      </c>
      <c r="E8" s="933">
        <v>1281</v>
      </c>
      <c r="F8" s="1259">
        <f t="shared" si="0"/>
        <v>89.70588235294117</v>
      </c>
      <c r="G8" s="1292">
        <f t="shared" si="1"/>
        <v>139</v>
      </c>
      <c r="H8" s="1259">
        <f t="shared" si="2"/>
        <v>10.850897736143637</v>
      </c>
      <c r="I8" s="933">
        <v>382</v>
      </c>
      <c r="J8" s="1289">
        <f t="shared" si="3"/>
        <v>0.29820452771272443</v>
      </c>
      <c r="K8" s="933">
        <v>1142</v>
      </c>
      <c r="L8" s="933">
        <v>109</v>
      </c>
      <c r="M8" s="933">
        <v>29</v>
      </c>
      <c r="N8" s="933">
        <v>1</v>
      </c>
      <c r="O8" s="933">
        <v>0</v>
      </c>
      <c r="P8" s="946">
        <v>0</v>
      </c>
      <c r="Q8" s="1282">
        <f aca="true" t="shared" si="12" ref="Q8:Q49">K8/E8*100</f>
        <v>89.14910226385636</v>
      </c>
      <c r="R8" s="1259">
        <f t="shared" si="4"/>
        <v>8.508977361436378</v>
      </c>
      <c r="S8" s="1259">
        <f t="shared" si="5"/>
        <v>2.2638563622170182</v>
      </c>
      <c r="T8" s="1259">
        <f t="shared" si="6"/>
        <v>0.078064012490242</v>
      </c>
      <c r="U8" s="1259">
        <f t="shared" si="7"/>
        <v>0</v>
      </c>
      <c r="V8" s="1283">
        <f t="shared" si="8"/>
        <v>0</v>
      </c>
      <c r="W8" s="920"/>
      <c r="X8" s="1974"/>
      <c r="Y8" s="1964" t="s">
        <v>15</v>
      </c>
      <c r="Z8" s="932">
        <v>6</v>
      </c>
      <c r="AA8" s="1264">
        <f t="shared" si="9"/>
        <v>0.468384074941452</v>
      </c>
      <c r="AB8" s="933">
        <v>110</v>
      </c>
      <c r="AC8" s="1259">
        <f t="shared" si="10"/>
        <v>8.58704137392662</v>
      </c>
      <c r="AD8" s="933">
        <v>218</v>
      </c>
      <c r="AE8" s="1253">
        <f t="shared" si="11"/>
        <v>17.017954722872755</v>
      </c>
      <c r="AF8" s="945"/>
      <c r="AG8" s="933"/>
      <c r="AH8" s="933"/>
      <c r="AI8" s="933"/>
      <c r="AJ8" s="933"/>
      <c r="AK8" s="1244"/>
      <c r="AL8" s="1244"/>
      <c r="AM8" s="1244"/>
      <c r="AN8" s="1245"/>
      <c r="AO8" s="946"/>
    </row>
    <row r="9" spans="1:41" s="917" customFormat="1" ht="14.25">
      <c r="A9" s="919"/>
      <c r="B9" s="1974"/>
      <c r="C9" s="626" t="s">
        <v>26</v>
      </c>
      <c r="D9" s="932">
        <v>44</v>
      </c>
      <c r="E9" s="933">
        <v>42</v>
      </c>
      <c r="F9" s="1259">
        <f t="shared" si="0"/>
        <v>95.45454545454545</v>
      </c>
      <c r="G9" s="1292">
        <f t="shared" si="1"/>
        <v>11</v>
      </c>
      <c r="H9" s="1259">
        <f t="shared" si="2"/>
        <v>26.190476190476193</v>
      </c>
      <c r="I9" s="933">
        <v>28</v>
      </c>
      <c r="J9" s="1289">
        <f t="shared" si="3"/>
        <v>0.6666666666666666</v>
      </c>
      <c r="K9" s="933">
        <v>31</v>
      </c>
      <c r="L9" s="933">
        <v>7</v>
      </c>
      <c r="M9" s="933">
        <v>4</v>
      </c>
      <c r="N9" s="933">
        <v>0</v>
      </c>
      <c r="O9" s="933">
        <v>0</v>
      </c>
      <c r="P9" s="946">
        <v>0</v>
      </c>
      <c r="Q9" s="1282">
        <f t="shared" si="12"/>
        <v>73.80952380952381</v>
      </c>
      <c r="R9" s="1259">
        <f t="shared" si="4"/>
        <v>16.666666666666664</v>
      </c>
      <c r="S9" s="1259">
        <f t="shared" si="5"/>
        <v>9.523809523809524</v>
      </c>
      <c r="T9" s="1259">
        <f t="shared" si="6"/>
        <v>0</v>
      </c>
      <c r="U9" s="1259">
        <f t="shared" si="7"/>
        <v>0</v>
      </c>
      <c r="V9" s="1283">
        <f t="shared" si="8"/>
        <v>0</v>
      </c>
      <c r="W9" s="920"/>
      <c r="X9" s="1974"/>
      <c r="Y9" s="1964" t="s">
        <v>26</v>
      </c>
      <c r="Z9" s="932">
        <v>0</v>
      </c>
      <c r="AA9" s="1264">
        <f t="shared" si="9"/>
        <v>0</v>
      </c>
      <c r="AB9" s="933">
        <v>3</v>
      </c>
      <c r="AC9" s="1259">
        <f t="shared" si="10"/>
        <v>7.142857142857142</v>
      </c>
      <c r="AD9" s="933">
        <v>0</v>
      </c>
      <c r="AE9" s="1253">
        <f t="shared" si="11"/>
        <v>0</v>
      </c>
      <c r="AF9" s="945"/>
      <c r="AG9" s="933"/>
      <c r="AH9" s="933"/>
      <c r="AI9" s="933"/>
      <c r="AJ9" s="933"/>
      <c r="AK9" s="1244"/>
      <c r="AL9" s="1244"/>
      <c r="AM9" s="1244"/>
      <c r="AN9" s="1245"/>
      <c r="AO9" s="946"/>
    </row>
    <row r="10" spans="2:42" ht="14.25">
      <c r="B10" s="1974"/>
      <c r="C10" s="617" t="s">
        <v>69</v>
      </c>
      <c r="D10" s="618">
        <v>3792</v>
      </c>
      <c r="E10" s="619">
        <v>3470</v>
      </c>
      <c r="F10" s="620">
        <f>E10/D10*100</f>
        <v>91.5084388185654</v>
      </c>
      <c r="G10" s="621">
        <f>L10+M10+N10+O10+P10</f>
        <v>732</v>
      </c>
      <c r="H10" s="620">
        <f>G10/E10*100</f>
        <v>21.095100864553316</v>
      </c>
      <c r="I10" s="622">
        <v>1702</v>
      </c>
      <c r="J10" s="623">
        <f>I10/E10</f>
        <v>0.4904899135446686</v>
      </c>
      <c r="K10" s="622">
        <v>2738</v>
      </c>
      <c r="L10" s="622">
        <v>504</v>
      </c>
      <c r="M10" s="622">
        <v>176</v>
      </c>
      <c r="N10" s="622">
        <v>16</v>
      </c>
      <c r="O10" s="622">
        <v>36</v>
      </c>
      <c r="P10" s="1275">
        <v>0</v>
      </c>
      <c r="Q10" s="1269">
        <f t="shared" si="12"/>
        <v>78.90489913544668</v>
      </c>
      <c r="R10" s="620">
        <f>L10/E10*100</f>
        <v>14.524495677233428</v>
      </c>
      <c r="S10" s="620">
        <f>M10/E10*100</f>
        <v>5.072046109510087</v>
      </c>
      <c r="T10" s="620">
        <f>N10/E10*100</f>
        <v>0.46109510086455335</v>
      </c>
      <c r="U10" s="620">
        <f>O10/E10*100</f>
        <v>1.037463976945245</v>
      </c>
      <c r="V10" s="624">
        <f>P10/E10*100</f>
        <v>0</v>
      </c>
      <c r="W10" s="625"/>
      <c r="X10" s="1974"/>
      <c r="Y10" s="1965" t="s">
        <v>69</v>
      </c>
      <c r="Z10" s="627">
        <v>163</v>
      </c>
      <c r="AA10" s="628">
        <f>Z10/E10*100</f>
        <v>4.697406340057637</v>
      </c>
      <c r="AB10" s="622">
        <v>454</v>
      </c>
      <c r="AC10" s="620">
        <f>AB10/E10*100</f>
        <v>13.0835734870317</v>
      </c>
      <c r="AD10" s="622">
        <v>281</v>
      </c>
      <c r="AE10" s="629">
        <f>AD10/E10*100</f>
        <v>8.097982708933719</v>
      </c>
      <c r="AF10" s="630"/>
      <c r="AG10" s="631"/>
      <c r="AH10" s="631"/>
      <c r="AI10" s="631"/>
      <c r="AJ10" s="632"/>
      <c r="AK10" s="633"/>
      <c r="AL10" s="633"/>
      <c r="AM10" s="633"/>
      <c r="AN10" s="634"/>
      <c r="AO10" s="635"/>
      <c r="AP10" s="636"/>
    </row>
    <row r="11" spans="1:41" s="917" customFormat="1" ht="15" thickBot="1">
      <c r="A11" s="919"/>
      <c r="B11" s="1975"/>
      <c r="C11" s="928" t="s">
        <v>2</v>
      </c>
      <c r="D11" s="934">
        <v>3596</v>
      </c>
      <c r="E11" s="935">
        <v>3081</v>
      </c>
      <c r="F11" s="1260">
        <f t="shared" si="0"/>
        <v>85.67853170189099</v>
      </c>
      <c r="G11" s="1293">
        <f t="shared" si="1"/>
        <v>458</v>
      </c>
      <c r="H11" s="1260">
        <f t="shared" si="2"/>
        <v>14.86530347289841</v>
      </c>
      <c r="I11" s="935">
        <v>1411</v>
      </c>
      <c r="J11" s="1290">
        <f t="shared" si="3"/>
        <v>0.45796819214540735</v>
      </c>
      <c r="K11" s="935">
        <v>2623</v>
      </c>
      <c r="L11" s="935">
        <v>346</v>
      </c>
      <c r="M11" s="935">
        <v>97</v>
      </c>
      <c r="N11" s="935">
        <v>0</v>
      </c>
      <c r="O11" s="935">
        <v>15</v>
      </c>
      <c r="P11" s="948">
        <v>0</v>
      </c>
      <c r="Q11" s="1284">
        <f t="shared" si="12"/>
        <v>85.1346965271016</v>
      </c>
      <c r="R11" s="1260">
        <f t="shared" si="4"/>
        <v>11.230120090879584</v>
      </c>
      <c r="S11" s="1260">
        <f t="shared" si="5"/>
        <v>3.1483284647841607</v>
      </c>
      <c r="T11" s="1260">
        <f t="shared" si="6"/>
        <v>0</v>
      </c>
      <c r="U11" s="1260">
        <f t="shared" si="7"/>
        <v>0.4868549172346641</v>
      </c>
      <c r="V11" s="1285">
        <f t="shared" si="8"/>
        <v>0</v>
      </c>
      <c r="W11" s="920"/>
      <c r="X11" s="1975"/>
      <c r="Y11" s="1966" t="s">
        <v>2</v>
      </c>
      <c r="Z11" s="934">
        <v>99</v>
      </c>
      <c r="AA11" s="1265">
        <f t="shared" si="9"/>
        <v>3.213242453748783</v>
      </c>
      <c r="AB11" s="935">
        <v>373</v>
      </c>
      <c r="AC11" s="1260">
        <f t="shared" si="10"/>
        <v>12.10645894190198</v>
      </c>
      <c r="AD11" s="935">
        <v>172</v>
      </c>
      <c r="AE11" s="1254">
        <f t="shared" si="11"/>
        <v>5.5826030509574815</v>
      </c>
      <c r="AF11" s="947">
        <v>541</v>
      </c>
      <c r="AG11" s="935">
        <v>1731</v>
      </c>
      <c r="AH11" s="935">
        <v>749</v>
      </c>
      <c r="AI11" s="935">
        <v>60</v>
      </c>
      <c r="AJ11" s="935">
        <f>SUM(AF11:AI11)</f>
        <v>3081</v>
      </c>
      <c r="AK11" s="1246">
        <f>+AF11/AJ11*100</f>
        <v>17.559234014930215</v>
      </c>
      <c r="AL11" s="1246">
        <f>+AG11/AJ11*100</f>
        <v>56.183057448880234</v>
      </c>
      <c r="AM11" s="1246">
        <f>+AH11/AJ11*100</f>
        <v>24.310288867250893</v>
      </c>
      <c r="AN11" s="1247">
        <f>+AI11/AJ11*100</f>
        <v>1.9474196689386565</v>
      </c>
      <c r="AO11" s="948"/>
    </row>
    <row r="12" spans="1:41" s="917" customFormat="1" ht="14.25">
      <c r="A12" s="919"/>
      <c r="B12" s="1973" t="s">
        <v>52</v>
      </c>
      <c r="C12" s="639" t="s">
        <v>19</v>
      </c>
      <c r="D12" s="930">
        <v>799</v>
      </c>
      <c r="E12" s="931">
        <v>749</v>
      </c>
      <c r="F12" s="1258">
        <f t="shared" si="0"/>
        <v>93.74217772215269</v>
      </c>
      <c r="G12" s="1294">
        <f t="shared" si="1"/>
        <v>147</v>
      </c>
      <c r="H12" s="1258">
        <f t="shared" si="2"/>
        <v>19.626168224299064</v>
      </c>
      <c r="I12" s="931">
        <v>488</v>
      </c>
      <c r="J12" s="1288">
        <f t="shared" si="3"/>
        <v>0.6515353805073432</v>
      </c>
      <c r="K12" s="931">
        <v>602</v>
      </c>
      <c r="L12" s="931">
        <v>99</v>
      </c>
      <c r="M12" s="931">
        <v>39</v>
      </c>
      <c r="N12" s="931">
        <v>3</v>
      </c>
      <c r="O12" s="931">
        <v>5</v>
      </c>
      <c r="P12" s="944">
        <v>1</v>
      </c>
      <c r="Q12" s="1280">
        <f t="shared" si="12"/>
        <v>80.37383177570094</v>
      </c>
      <c r="R12" s="1258">
        <f t="shared" si="4"/>
        <v>13.21762349799733</v>
      </c>
      <c r="S12" s="1258">
        <f t="shared" si="5"/>
        <v>5.2069425901201605</v>
      </c>
      <c r="T12" s="1258">
        <f t="shared" si="6"/>
        <v>0.4005340453938585</v>
      </c>
      <c r="U12" s="1258">
        <f t="shared" si="7"/>
        <v>0.6675567423230975</v>
      </c>
      <c r="V12" s="1281">
        <f t="shared" si="8"/>
        <v>0.13351134846461948</v>
      </c>
      <c r="W12" s="920"/>
      <c r="X12" s="1973" t="s">
        <v>52</v>
      </c>
      <c r="Y12" s="1963" t="s">
        <v>19</v>
      </c>
      <c r="Z12" s="930">
        <v>25</v>
      </c>
      <c r="AA12" s="1263">
        <f t="shared" si="9"/>
        <v>3.337783711615487</v>
      </c>
      <c r="AB12" s="931">
        <v>100</v>
      </c>
      <c r="AC12" s="1258">
        <f t="shared" si="10"/>
        <v>13.351134846461948</v>
      </c>
      <c r="AD12" s="931">
        <v>25</v>
      </c>
      <c r="AE12" s="1252">
        <f t="shared" si="11"/>
        <v>3.337783711615487</v>
      </c>
      <c r="AF12" s="942"/>
      <c r="AG12" s="931"/>
      <c r="AH12" s="931"/>
      <c r="AI12" s="931"/>
      <c r="AJ12" s="949"/>
      <c r="AK12" s="1248"/>
      <c r="AL12" s="1248"/>
      <c r="AM12" s="1248"/>
      <c r="AN12" s="1249"/>
      <c r="AO12" s="944"/>
    </row>
    <row r="13" spans="1:41" s="917" customFormat="1" ht="14.25">
      <c r="A13" s="919"/>
      <c r="B13" s="1974"/>
      <c r="C13" s="626" t="s">
        <v>6</v>
      </c>
      <c r="D13" s="932">
        <v>2698</v>
      </c>
      <c r="E13" s="933">
        <v>2590</v>
      </c>
      <c r="F13" s="1259">
        <f t="shared" si="0"/>
        <v>95.99703484062269</v>
      </c>
      <c r="G13" s="1292">
        <f t="shared" si="1"/>
        <v>382</v>
      </c>
      <c r="H13" s="1259">
        <f t="shared" si="2"/>
        <v>14.749034749034747</v>
      </c>
      <c r="I13" s="933">
        <v>1157</v>
      </c>
      <c r="J13" s="1289">
        <f t="shared" si="3"/>
        <v>0.4467181467181467</v>
      </c>
      <c r="K13" s="933">
        <v>2208</v>
      </c>
      <c r="L13" s="933">
        <v>269</v>
      </c>
      <c r="M13" s="933">
        <v>95</v>
      </c>
      <c r="N13" s="933">
        <v>2</v>
      </c>
      <c r="O13" s="933">
        <v>16</v>
      </c>
      <c r="P13" s="946">
        <v>0</v>
      </c>
      <c r="Q13" s="1282">
        <f t="shared" si="12"/>
        <v>85.25096525096525</v>
      </c>
      <c r="R13" s="1259">
        <f t="shared" si="4"/>
        <v>10.386100386100386</v>
      </c>
      <c r="S13" s="1259">
        <f t="shared" si="5"/>
        <v>3.667953667953668</v>
      </c>
      <c r="T13" s="1259">
        <f t="shared" si="6"/>
        <v>0.07722007722007722</v>
      </c>
      <c r="U13" s="1259">
        <f t="shared" si="7"/>
        <v>0.6177606177606177</v>
      </c>
      <c r="V13" s="1283">
        <f t="shared" si="8"/>
        <v>0</v>
      </c>
      <c r="W13" s="920"/>
      <c r="X13" s="1974"/>
      <c r="Y13" s="1964" t="s">
        <v>6</v>
      </c>
      <c r="Z13" s="932">
        <v>228</v>
      </c>
      <c r="AA13" s="1264">
        <f t="shared" si="9"/>
        <v>8.803088803088803</v>
      </c>
      <c r="AB13" s="933">
        <v>292</v>
      </c>
      <c r="AC13" s="1259">
        <f t="shared" si="10"/>
        <v>11.274131274131275</v>
      </c>
      <c r="AD13" s="933">
        <v>0</v>
      </c>
      <c r="AE13" s="1253">
        <f t="shared" si="11"/>
        <v>0</v>
      </c>
      <c r="AF13" s="945"/>
      <c r="AG13" s="933"/>
      <c r="AH13" s="933"/>
      <c r="AI13" s="933"/>
      <c r="AJ13" s="933"/>
      <c r="AK13" s="1244"/>
      <c r="AL13" s="1244"/>
      <c r="AM13" s="1244"/>
      <c r="AN13" s="1245"/>
      <c r="AO13" s="946"/>
    </row>
    <row r="14" spans="2:42" ht="14.25">
      <c r="B14" s="1974"/>
      <c r="C14" s="617" t="s">
        <v>252</v>
      </c>
      <c r="D14" s="618">
        <v>2878</v>
      </c>
      <c r="E14" s="619">
        <v>2774</v>
      </c>
      <c r="F14" s="620">
        <f>E14/D14*100</f>
        <v>96.38637943015983</v>
      </c>
      <c r="G14" s="621">
        <f>L14+M14+N14+O14+P14</f>
        <v>506</v>
      </c>
      <c r="H14" s="620">
        <f>G14/E14*100</f>
        <v>18.240807498197547</v>
      </c>
      <c r="I14" s="622">
        <v>1695</v>
      </c>
      <c r="J14" s="623">
        <f>I14/E14</f>
        <v>0.6110310021629416</v>
      </c>
      <c r="K14" s="622">
        <v>2268</v>
      </c>
      <c r="L14" s="622">
        <v>348</v>
      </c>
      <c r="M14" s="622">
        <v>141</v>
      </c>
      <c r="N14" s="622">
        <v>0</v>
      </c>
      <c r="O14" s="622">
        <v>17</v>
      </c>
      <c r="P14" s="1275">
        <v>0</v>
      </c>
      <c r="Q14" s="1270">
        <f t="shared" si="12"/>
        <v>81.75919250180245</v>
      </c>
      <c r="R14" s="620">
        <f>L14/E14*100</f>
        <v>12.54506128334535</v>
      </c>
      <c r="S14" s="620">
        <f>M14/E14*100</f>
        <v>5.082912761355443</v>
      </c>
      <c r="T14" s="620">
        <f>N14/E14*100</f>
        <v>0</v>
      </c>
      <c r="U14" s="620">
        <f>O14/E14*100</f>
        <v>0.6128334534967556</v>
      </c>
      <c r="V14" s="624">
        <f>P14/E14*100</f>
        <v>0</v>
      </c>
      <c r="W14" s="625"/>
      <c r="X14" s="1974"/>
      <c r="Y14" s="1965" t="s">
        <v>252</v>
      </c>
      <c r="Z14" s="627">
        <v>43</v>
      </c>
      <c r="AA14" s="628">
        <f>Z14/E14*100</f>
        <v>1.5501081470800289</v>
      </c>
      <c r="AB14" s="622">
        <v>263</v>
      </c>
      <c r="AC14" s="620">
        <f>AB14/E14*100</f>
        <v>9.48089401586157</v>
      </c>
      <c r="AD14" s="622">
        <v>160</v>
      </c>
      <c r="AE14" s="629">
        <f>AD14/E14*100</f>
        <v>5.767844268204758</v>
      </c>
      <c r="AF14" s="637"/>
      <c r="AG14" s="638"/>
      <c r="AH14" s="638"/>
      <c r="AI14" s="638"/>
      <c r="AJ14" s="638"/>
      <c r="AK14" s="633"/>
      <c r="AL14" s="633"/>
      <c r="AM14" s="633"/>
      <c r="AN14" s="634"/>
      <c r="AO14" s="635"/>
      <c r="AP14" s="636"/>
    </row>
    <row r="15" spans="1:41" s="917" customFormat="1" ht="15" thickBot="1">
      <c r="A15" s="919"/>
      <c r="B15" s="1975"/>
      <c r="C15" s="928" t="s">
        <v>24</v>
      </c>
      <c r="D15" s="936">
        <v>338</v>
      </c>
      <c r="E15" s="937">
        <v>326</v>
      </c>
      <c r="F15" s="1260">
        <f t="shared" si="0"/>
        <v>96.44970414201184</v>
      </c>
      <c r="G15" s="1293">
        <f t="shared" si="1"/>
        <v>40</v>
      </c>
      <c r="H15" s="1260">
        <f t="shared" si="2"/>
        <v>12.269938650306749</v>
      </c>
      <c r="I15" s="935">
        <v>106</v>
      </c>
      <c r="J15" s="1290">
        <f t="shared" si="3"/>
        <v>0.32515337423312884</v>
      </c>
      <c r="K15" s="935">
        <v>286</v>
      </c>
      <c r="L15" s="935">
        <v>34</v>
      </c>
      <c r="M15" s="935">
        <v>5</v>
      </c>
      <c r="N15" s="935">
        <v>0</v>
      </c>
      <c r="O15" s="935">
        <v>1</v>
      </c>
      <c r="P15" s="948">
        <v>0</v>
      </c>
      <c r="Q15" s="1284">
        <f t="shared" si="12"/>
        <v>87.73006134969326</v>
      </c>
      <c r="R15" s="1260">
        <f t="shared" si="4"/>
        <v>10.429447852760736</v>
      </c>
      <c r="S15" s="1260">
        <f t="shared" si="5"/>
        <v>1.5337423312883436</v>
      </c>
      <c r="T15" s="1260">
        <f t="shared" si="6"/>
        <v>0</v>
      </c>
      <c r="U15" s="1260">
        <f t="shared" si="7"/>
        <v>0.3067484662576687</v>
      </c>
      <c r="V15" s="1285">
        <f t="shared" si="8"/>
        <v>0</v>
      </c>
      <c r="W15" s="920"/>
      <c r="X15" s="1975"/>
      <c r="Y15" s="1966" t="s">
        <v>24</v>
      </c>
      <c r="Z15" s="934">
        <v>4</v>
      </c>
      <c r="AA15" s="1265">
        <f t="shared" si="9"/>
        <v>1.2269938650306749</v>
      </c>
      <c r="AB15" s="935">
        <v>19</v>
      </c>
      <c r="AC15" s="1260">
        <f t="shared" si="10"/>
        <v>5.828220858895705</v>
      </c>
      <c r="AD15" s="935">
        <v>16</v>
      </c>
      <c r="AE15" s="1254">
        <f t="shared" si="11"/>
        <v>4.9079754601226995</v>
      </c>
      <c r="AF15" s="947"/>
      <c r="AG15" s="935"/>
      <c r="AH15" s="935"/>
      <c r="AI15" s="935"/>
      <c r="AJ15" s="935"/>
      <c r="AK15" s="1246"/>
      <c r="AL15" s="1246"/>
      <c r="AM15" s="1246"/>
      <c r="AN15" s="1247"/>
      <c r="AO15" s="948"/>
    </row>
    <row r="16" spans="2:42" ht="14.25">
      <c r="B16" s="2064" t="s">
        <v>259</v>
      </c>
      <c r="C16" s="639" t="s">
        <v>253</v>
      </c>
      <c r="D16" s="640">
        <v>3401</v>
      </c>
      <c r="E16" s="640">
        <v>2935</v>
      </c>
      <c r="F16" s="641">
        <f>E16/D16*100</f>
        <v>86.29814760364599</v>
      </c>
      <c r="G16" s="642">
        <f>L16+M16+N16+O16+P16</f>
        <v>430</v>
      </c>
      <c r="H16" s="641">
        <f>G16/E16*100</f>
        <v>14.65076660988075</v>
      </c>
      <c r="I16" s="640">
        <v>1339</v>
      </c>
      <c r="J16" s="643">
        <f>I16/E16</f>
        <v>0.45621805792163544</v>
      </c>
      <c r="K16" s="640">
        <v>2505</v>
      </c>
      <c r="L16" s="640">
        <v>330</v>
      </c>
      <c r="M16" s="640">
        <v>84</v>
      </c>
      <c r="N16" s="640">
        <v>1</v>
      </c>
      <c r="O16" s="640">
        <v>15</v>
      </c>
      <c r="P16" s="1276">
        <v>0</v>
      </c>
      <c r="Q16" s="1271">
        <f t="shared" si="12"/>
        <v>85.34923339011925</v>
      </c>
      <c r="R16" s="641">
        <f>L16/E16*100</f>
        <v>11.243611584327088</v>
      </c>
      <c r="S16" s="641">
        <f>M16/E16*100</f>
        <v>2.8620102214650767</v>
      </c>
      <c r="T16" s="641">
        <f>N16/E16*100</f>
        <v>0.034071550255536626</v>
      </c>
      <c r="U16" s="641">
        <f>O16/E16*100</f>
        <v>0.5110732538330494</v>
      </c>
      <c r="V16" s="644">
        <f>P16/E16*100</f>
        <v>0</v>
      </c>
      <c r="W16" s="625"/>
      <c r="X16" s="2064" t="s">
        <v>259</v>
      </c>
      <c r="Y16" s="1963" t="s">
        <v>253</v>
      </c>
      <c r="Z16" s="645">
        <v>119</v>
      </c>
      <c r="AA16" s="646">
        <f>Z16/E16*100</f>
        <v>4.054514480408859</v>
      </c>
      <c r="AB16" s="647">
        <v>359</v>
      </c>
      <c r="AC16" s="648">
        <f>AB16/E16*100</f>
        <v>12.231686541737648</v>
      </c>
      <c r="AD16" s="647">
        <v>445</v>
      </c>
      <c r="AE16" s="649">
        <f>AD16/E16*100</f>
        <v>15.1618398637138</v>
      </c>
      <c r="AF16" s="650"/>
      <c r="AG16" s="651"/>
      <c r="AH16" s="651"/>
      <c r="AI16" s="651"/>
      <c r="AJ16" s="651"/>
      <c r="AK16" s="652"/>
      <c r="AL16" s="652"/>
      <c r="AM16" s="652"/>
      <c r="AN16" s="653"/>
      <c r="AO16" s="975">
        <v>2835</v>
      </c>
      <c r="AP16" s="636"/>
    </row>
    <row r="17" spans="1:41" s="917" customFormat="1" ht="14.25">
      <c r="A17" s="919"/>
      <c r="B17" s="2067"/>
      <c r="C17" s="626" t="s">
        <v>10</v>
      </c>
      <c r="D17" s="933">
        <v>1904</v>
      </c>
      <c r="E17" s="933">
        <v>1637</v>
      </c>
      <c r="F17" s="1259">
        <f t="shared" si="0"/>
        <v>85.97689075630252</v>
      </c>
      <c r="G17" s="1292">
        <f t="shared" si="1"/>
        <v>317</v>
      </c>
      <c r="H17" s="1259">
        <f t="shared" si="2"/>
        <v>19.364691508857668</v>
      </c>
      <c r="I17" s="938">
        <v>1151</v>
      </c>
      <c r="J17" s="1289">
        <f t="shared" si="3"/>
        <v>0.7031154551007941</v>
      </c>
      <c r="K17" s="933">
        <v>1320</v>
      </c>
      <c r="L17" s="933">
        <v>222</v>
      </c>
      <c r="M17" s="933">
        <v>81</v>
      </c>
      <c r="N17" s="933">
        <v>1</v>
      </c>
      <c r="O17" s="933">
        <v>13</v>
      </c>
      <c r="P17" s="946">
        <v>0</v>
      </c>
      <c r="Q17" s="1282">
        <f t="shared" si="12"/>
        <v>80.63530849114233</v>
      </c>
      <c r="R17" s="1259">
        <f t="shared" si="4"/>
        <v>13.56139279169212</v>
      </c>
      <c r="S17" s="1259">
        <f t="shared" si="5"/>
        <v>4.948075748320098</v>
      </c>
      <c r="T17" s="1259">
        <f t="shared" si="6"/>
        <v>0.061087354917532075</v>
      </c>
      <c r="U17" s="1259">
        <f t="shared" si="7"/>
        <v>0.794135613927917</v>
      </c>
      <c r="V17" s="1283">
        <f t="shared" si="8"/>
        <v>0</v>
      </c>
      <c r="W17" s="920"/>
      <c r="X17" s="2067"/>
      <c r="Y17" s="1964" t="s">
        <v>10</v>
      </c>
      <c r="Z17" s="932">
        <v>87</v>
      </c>
      <c r="AA17" s="1264">
        <f t="shared" si="9"/>
        <v>5.31459987782529</v>
      </c>
      <c r="AB17" s="933">
        <v>214</v>
      </c>
      <c r="AC17" s="1259">
        <f t="shared" si="10"/>
        <v>13.072693952351862</v>
      </c>
      <c r="AD17" s="933">
        <v>114</v>
      </c>
      <c r="AE17" s="1253">
        <f t="shared" si="11"/>
        <v>6.963958460598656</v>
      </c>
      <c r="AF17" s="945"/>
      <c r="AG17" s="933"/>
      <c r="AH17" s="933"/>
      <c r="AI17" s="933"/>
      <c r="AJ17" s="933"/>
      <c r="AK17" s="1244"/>
      <c r="AL17" s="1244"/>
      <c r="AM17" s="1244"/>
      <c r="AN17" s="1245"/>
      <c r="AO17" s="946"/>
    </row>
    <row r="18" spans="1:41" s="917" customFormat="1" ht="14.25">
      <c r="A18" s="919"/>
      <c r="B18" s="2067"/>
      <c r="C18" s="626" t="s">
        <v>5</v>
      </c>
      <c r="D18" s="933">
        <v>1018</v>
      </c>
      <c r="E18" s="933">
        <v>797</v>
      </c>
      <c r="F18" s="1259">
        <f t="shared" si="0"/>
        <v>78.29076620825147</v>
      </c>
      <c r="G18" s="1292">
        <f t="shared" si="1"/>
        <v>140</v>
      </c>
      <c r="H18" s="1259">
        <f t="shared" si="2"/>
        <v>17.565872020075282</v>
      </c>
      <c r="I18" s="933">
        <v>527</v>
      </c>
      <c r="J18" s="1289">
        <f t="shared" si="3"/>
        <v>0.6612296110414053</v>
      </c>
      <c r="K18" s="933">
        <v>657</v>
      </c>
      <c r="L18" s="933">
        <v>91</v>
      </c>
      <c r="M18" s="933">
        <v>33</v>
      </c>
      <c r="N18" s="933">
        <v>2</v>
      </c>
      <c r="O18" s="933">
        <v>14</v>
      </c>
      <c r="P18" s="946">
        <v>0</v>
      </c>
      <c r="Q18" s="1282">
        <f t="shared" si="12"/>
        <v>82.43412797992472</v>
      </c>
      <c r="R18" s="1259">
        <f t="shared" si="4"/>
        <v>11.417816813048933</v>
      </c>
      <c r="S18" s="1259">
        <f t="shared" si="5"/>
        <v>4.1405269761606025</v>
      </c>
      <c r="T18" s="1259">
        <f t="shared" si="6"/>
        <v>0.2509410288582183</v>
      </c>
      <c r="U18" s="1259">
        <f t="shared" si="7"/>
        <v>1.7565872020075282</v>
      </c>
      <c r="V18" s="1283">
        <f t="shared" si="8"/>
        <v>0</v>
      </c>
      <c r="W18" s="920"/>
      <c r="X18" s="2067"/>
      <c r="Y18" s="1964" t="s">
        <v>5</v>
      </c>
      <c r="Z18" s="932">
        <v>86</v>
      </c>
      <c r="AA18" s="1264">
        <f t="shared" si="9"/>
        <v>10.790464240903388</v>
      </c>
      <c r="AB18" s="933">
        <v>101</v>
      </c>
      <c r="AC18" s="1259">
        <f t="shared" si="10"/>
        <v>12.672521957340024</v>
      </c>
      <c r="AD18" s="933">
        <v>28</v>
      </c>
      <c r="AE18" s="1253">
        <f t="shared" si="11"/>
        <v>3.5131744040150563</v>
      </c>
      <c r="AF18" s="945"/>
      <c r="AG18" s="933"/>
      <c r="AH18" s="933"/>
      <c r="AI18" s="933"/>
      <c r="AJ18" s="933"/>
      <c r="AK18" s="1244"/>
      <c r="AL18" s="1244"/>
      <c r="AM18" s="1244"/>
      <c r="AN18" s="1245"/>
      <c r="AO18" s="946"/>
    </row>
    <row r="19" spans="1:41" s="917" customFormat="1" ht="14.25">
      <c r="A19" s="919"/>
      <c r="B19" s="2067"/>
      <c r="C19" s="626" t="s">
        <v>18</v>
      </c>
      <c r="D19" s="933">
        <v>905</v>
      </c>
      <c r="E19" s="933">
        <v>775</v>
      </c>
      <c r="F19" s="1259">
        <f t="shared" si="0"/>
        <v>85.6353591160221</v>
      </c>
      <c r="G19" s="1292">
        <f t="shared" si="1"/>
        <v>207</v>
      </c>
      <c r="H19" s="1259">
        <f t="shared" si="2"/>
        <v>26.70967741935484</v>
      </c>
      <c r="I19" s="933">
        <v>857</v>
      </c>
      <c r="J19" s="1289">
        <f t="shared" si="3"/>
        <v>1.1058064516129031</v>
      </c>
      <c r="K19" s="933">
        <v>568</v>
      </c>
      <c r="L19" s="933">
        <v>134</v>
      </c>
      <c r="M19" s="933">
        <v>66</v>
      </c>
      <c r="N19" s="933">
        <v>1</v>
      </c>
      <c r="O19" s="933">
        <v>3</v>
      </c>
      <c r="P19" s="946">
        <v>3</v>
      </c>
      <c r="Q19" s="1282">
        <f t="shared" si="12"/>
        <v>73.29032258064517</v>
      </c>
      <c r="R19" s="1259">
        <f t="shared" si="4"/>
        <v>17.290322580645164</v>
      </c>
      <c r="S19" s="1259">
        <f t="shared" si="5"/>
        <v>8.516129032258064</v>
      </c>
      <c r="T19" s="1259">
        <f t="shared" si="6"/>
        <v>0.12903225806451613</v>
      </c>
      <c r="U19" s="1259">
        <f t="shared" si="7"/>
        <v>0.3870967741935484</v>
      </c>
      <c r="V19" s="1283">
        <f t="shared" si="8"/>
        <v>0.3870967741935484</v>
      </c>
      <c r="W19" s="920"/>
      <c r="X19" s="2067"/>
      <c r="Y19" s="1964" t="s">
        <v>18</v>
      </c>
      <c r="Z19" s="932">
        <v>27</v>
      </c>
      <c r="AA19" s="1264">
        <f t="shared" si="9"/>
        <v>3.483870967741935</v>
      </c>
      <c r="AB19" s="933">
        <v>124</v>
      </c>
      <c r="AC19" s="1259">
        <f t="shared" si="10"/>
        <v>16</v>
      </c>
      <c r="AD19" s="933">
        <v>14</v>
      </c>
      <c r="AE19" s="1253">
        <f t="shared" si="11"/>
        <v>1.806451612903226</v>
      </c>
      <c r="AF19" s="945"/>
      <c r="AG19" s="933"/>
      <c r="AH19" s="933"/>
      <c r="AI19" s="933"/>
      <c r="AJ19" s="933"/>
      <c r="AK19" s="1244"/>
      <c r="AL19" s="1244"/>
      <c r="AM19" s="1244"/>
      <c r="AN19" s="1245"/>
      <c r="AO19" s="946"/>
    </row>
    <row r="20" spans="1:41" s="917" customFormat="1" ht="14.25">
      <c r="A20" s="919"/>
      <c r="B20" s="2067"/>
      <c r="C20" s="626" t="s">
        <v>13</v>
      </c>
      <c r="D20" s="933">
        <v>940</v>
      </c>
      <c r="E20" s="933">
        <v>864</v>
      </c>
      <c r="F20" s="1259">
        <f t="shared" si="0"/>
        <v>91.91489361702128</v>
      </c>
      <c r="G20" s="1292">
        <f t="shared" si="1"/>
        <v>190</v>
      </c>
      <c r="H20" s="1259">
        <f t="shared" si="2"/>
        <v>21.99074074074074</v>
      </c>
      <c r="I20" s="933">
        <v>776</v>
      </c>
      <c r="J20" s="1289">
        <f t="shared" si="3"/>
        <v>0.8981481481481481</v>
      </c>
      <c r="K20" s="933">
        <v>674</v>
      </c>
      <c r="L20" s="933">
        <v>115</v>
      </c>
      <c r="M20" s="933">
        <v>59</v>
      </c>
      <c r="N20" s="933">
        <v>0</v>
      </c>
      <c r="O20" s="933">
        <v>8</v>
      </c>
      <c r="P20" s="946">
        <v>8</v>
      </c>
      <c r="Q20" s="1282">
        <f t="shared" si="12"/>
        <v>78.00925925925925</v>
      </c>
      <c r="R20" s="1259">
        <f t="shared" si="4"/>
        <v>13.310185185185187</v>
      </c>
      <c r="S20" s="1259">
        <f t="shared" si="5"/>
        <v>6.828703703703703</v>
      </c>
      <c r="T20" s="1259">
        <f t="shared" si="6"/>
        <v>0</v>
      </c>
      <c r="U20" s="1259">
        <f t="shared" si="7"/>
        <v>0.9259259259259258</v>
      </c>
      <c r="V20" s="1283">
        <f t="shared" si="8"/>
        <v>0.9259259259259258</v>
      </c>
      <c r="W20" s="920"/>
      <c r="X20" s="2067"/>
      <c r="Y20" s="1964" t="s">
        <v>13</v>
      </c>
      <c r="Z20" s="932">
        <v>32</v>
      </c>
      <c r="AA20" s="1264">
        <f t="shared" si="9"/>
        <v>3.7037037037037033</v>
      </c>
      <c r="AB20" s="933">
        <v>101</v>
      </c>
      <c r="AC20" s="1259">
        <f t="shared" si="10"/>
        <v>11.689814814814815</v>
      </c>
      <c r="AD20" s="933">
        <v>27</v>
      </c>
      <c r="AE20" s="1253">
        <f t="shared" si="11"/>
        <v>3.125</v>
      </c>
      <c r="AF20" s="945"/>
      <c r="AG20" s="933"/>
      <c r="AH20" s="933"/>
      <c r="AI20" s="933"/>
      <c r="AJ20" s="933"/>
      <c r="AK20" s="1244"/>
      <c r="AL20" s="1244"/>
      <c r="AM20" s="1244"/>
      <c r="AN20" s="1245"/>
      <c r="AO20" s="946">
        <v>525</v>
      </c>
    </row>
    <row r="21" spans="1:41" s="917" customFormat="1" ht="14.25">
      <c r="A21" s="919"/>
      <c r="B21" s="2067"/>
      <c r="C21" s="626" t="s">
        <v>87</v>
      </c>
      <c r="D21" s="932">
        <v>439</v>
      </c>
      <c r="E21" s="933">
        <v>402</v>
      </c>
      <c r="F21" s="1259">
        <f t="shared" si="0"/>
        <v>91.57175398633257</v>
      </c>
      <c r="G21" s="1292">
        <f t="shared" si="1"/>
        <v>91</v>
      </c>
      <c r="H21" s="1259">
        <f t="shared" si="2"/>
        <v>22.63681592039801</v>
      </c>
      <c r="I21" s="933">
        <v>277</v>
      </c>
      <c r="J21" s="1289">
        <f t="shared" si="3"/>
        <v>0.6890547263681592</v>
      </c>
      <c r="K21" s="933">
        <v>311</v>
      </c>
      <c r="L21" s="933">
        <v>65</v>
      </c>
      <c r="M21" s="933">
        <v>24</v>
      </c>
      <c r="N21" s="933">
        <v>0</v>
      </c>
      <c r="O21" s="933">
        <v>2</v>
      </c>
      <c r="P21" s="946">
        <v>0</v>
      </c>
      <c r="Q21" s="1282">
        <f t="shared" si="12"/>
        <v>77.363184079602</v>
      </c>
      <c r="R21" s="1259">
        <f t="shared" si="4"/>
        <v>16.169154228855724</v>
      </c>
      <c r="S21" s="1259">
        <f t="shared" si="5"/>
        <v>5.970149253731343</v>
      </c>
      <c r="T21" s="1259">
        <f t="shared" si="6"/>
        <v>0</v>
      </c>
      <c r="U21" s="1259">
        <f t="shared" si="7"/>
        <v>0.4975124378109453</v>
      </c>
      <c r="V21" s="1283">
        <f t="shared" si="8"/>
        <v>0</v>
      </c>
      <c r="W21" s="920"/>
      <c r="X21" s="2067"/>
      <c r="Y21" s="1964" t="s">
        <v>87</v>
      </c>
      <c r="Z21" s="932">
        <v>27</v>
      </c>
      <c r="AA21" s="1264">
        <f t="shared" si="9"/>
        <v>6.7164179104477615</v>
      </c>
      <c r="AB21" s="933">
        <v>62</v>
      </c>
      <c r="AC21" s="1259">
        <f t="shared" si="10"/>
        <v>15.422885572139302</v>
      </c>
      <c r="AD21" s="933">
        <v>25</v>
      </c>
      <c r="AE21" s="1253">
        <f t="shared" si="11"/>
        <v>6.218905472636816</v>
      </c>
      <c r="AF21" s="945"/>
      <c r="AG21" s="933"/>
      <c r="AH21" s="933"/>
      <c r="AI21" s="933"/>
      <c r="AJ21" s="933"/>
      <c r="AK21" s="1244"/>
      <c r="AL21" s="1244"/>
      <c r="AM21" s="1244"/>
      <c r="AN21" s="1245"/>
      <c r="AO21" s="946"/>
    </row>
    <row r="22" spans="1:41" s="917" customFormat="1" ht="15" thickBot="1">
      <c r="A22" s="919"/>
      <c r="B22" s="2068"/>
      <c r="C22" s="928" t="s">
        <v>23</v>
      </c>
      <c r="D22" s="934">
        <v>619</v>
      </c>
      <c r="E22" s="935">
        <v>554</v>
      </c>
      <c r="F22" s="1260">
        <f t="shared" si="0"/>
        <v>89.49919224555735</v>
      </c>
      <c r="G22" s="1293">
        <f t="shared" si="1"/>
        <v>109</v>
      </c>
      <c r="H22" s="1260">
        <f t="shared" si="2"/>
        <v>19.67509025270758</v>
      </c>
      <c r="I22" s="935">
        <v>373</v>
      </c>
      <c r="J22" s="1290">
        <f t="shared" si="3"/>
        <v>0.6732851985559567</v>
      </c>
      <c r="K22" s="935">
        <v>445</v>
      </c>
      <c r="L22" s="935">
        <v>70</v>
      </c>
      <c r="M22" s="935">
        <v>35</v>
      </c>
      <c r="N22" s="935">
        <v>0</v>
      </c>
      <c r="O22" s="935">
        <v>4</v>
      </c>
      <c r="P22" s="948">
        <v>0</v>
      </c>
      <c r="Q22" s="1284">
        <f t="shared" si="12"/>
        <v>80.32490974729242</v>
      </c>
      <c r="R22" s="1260">
        <f t="shared" si="4"/>
        <v>12.63537906137184</v>
      </c>
      <c r="S22" s="1260">
        <f t="shared" si="5"/>
        <v>6.31768953068592</v>
      </c>
      <c r="T22" s="1260">
        <f t="shared" si="6"/>
        <v>0</v>
      </c>
      <c r="U22" s="1260">
        <f t="shared" si="7"/>
        <v>0.7220216606498195</v>
      </c>
      <c r="V22" s="1285">
        <f t="shared" si="8"/>
        <v>0</v>
      </c>
      <c r="W22" s="920"/>
      <c r="X22" s="2068"/>
      <c r="Y22" s="1966" t="s">
        <v>23</v>
      </c>
      <c r="Z22" s="934">
        <v>8</v>
      </c>
      <c r="AA22" s="1266">
        <f t="shared" si="9"/>
        <v>1.444043321299639</v>
      </c>
      <c r="AB22" s="935">
        <v>139</v>
      </c>
      <c r="AC22" s="1261">
        <f t="shared" si="10"/>
        <v>25.09025270758123</v>
      </c>
      <c r="AD22" s="935">
        <v>39</v>
      </c>
      <c r="AE22" s="1255">
        <f t="shared" si="11"/>
        <v>7.039711191335741</v>
      </c>
      <c r="AF22" s="947"/>
      <c r="AG22" s="935"/>
      <c r="AH22" s="935"/>
      <c r="AI22" s="935"/>
      <c r="AJ22" s="935"/>
      <c r="AK22" s="1246"/>
      <c r="AL22" s="1246"/>
      <c r="AM22" s="1246"/>
      <c r="AN22" s="1247"/>
      <c r="AO22" s="948"/>
    </row>
    <row r="23" spans="2:42" ht="14.25">
      <c r="B23" s="2064" t="s">
        <v>53</v>
      </c>
      <c r="C23" s="654" t="s">
        <v>255</v>
      </c>
      <c r="D23" s="655">
        <v>3778</v>
      </c>
      <c r="E23" s="656">
        <v>3527</v>
      </c>
      <c r="F23" s="657">
        <f>E23/D23*100</f>
        <v>93.35627316040232</v>
      </c>
      <c r="G23" s="658">
        <f>L23+M23+N23+O23+P23</f>
        <v>731</v>
      </c>
      <c r="H23" s="657">
        <f>G23/E23*100</f>
        <v>20.725829316699745</v>
      </c>
      <c r="I23" s="656">
        <v>3048</v>
      </c>
      <c r="J23" s="659">
        <f>I23/E23</f>
        <v>0.8641905301956336</v>
      </c>
      <c r="K23" s="656">
        <v>2796</v>
      </c>
      <c r="L23" s="656">
        <v>517</v>
      </c>
      <c r="M23" s="656">
        <v>183</v>
      </c>
      <c r="N23" s="656">
        <v>4</v>
      </c>
      <c r="O23" s="656">
        <v>27</v>
      </c>
      <c r="P23" s="1277">
        <v>0</v>
      </c>
      <c r="Q23" s="1272">
        <f t="shared" si="12"/>
        <v>79.27417068330026</v>
      </c>
      <c r="R23" s="657">
        <f>L23/E23*100</f>
        <v>14.658349872412815</v>
      </c>
      <c r="S23" s="657">
        <f>M23/E23*100</f>
        <v>5.188545506095831</v>
      </c>
      <c r="T23" s="657">
        <f>N23/E23*100</f>
        <v>0.11341083073433512</v>
      </c>
      <c r="U23" s="657">
        <f>O23/E23*100</f>
        <v>0.7655231074567621</v>
      </c>
      <c r="V23" s="660">
        <f>P23/E23*100</f>
        <v>0</v>
      </c>
      <c r="W23" s="625"/>
      <c r="X23" s="2064" t="s">
        <v>53</v>
      </c>
      <c r="Y23" s="1967" t="s">
        <v>255</v>
      </c>
      <c r="Z23" s="661" t="s">
        <v>164</v>
      </c>
      <c r="AA23" s="662" t="s">
        <v>164</v>
      </c>
      <c r="AB23" s="651" t="s">
        <v>164</v>
      </c>
      <c r="AC23" s="663" t="s">
        <v>164</v>
      </c>
      <c r="AD23" s="651" t="s">
        <v>164</v>
      </c>
      <c r="AE23" s="664" t="s">
        <v>164</v>
      </c>
      <c r="AF23" s="650"/>
      <c r="AG23" s="651"/>
      <c r="AH23" s="651"/>
      <c r="AI23" s="651"/>
      <c r="AJ23" s="665"/>
      <c r="AK23" s="652"/>
      <c r="AL23" s="652"/>
      <c r="AM23" s="652"/>
      <c r="AN23" s="653"/>
      <c r="AO23" s="666"/>
      <c r="AP23" s="636"/>
    </row>
    <row r="24" spans="1:41" s="917" customFormat="1" ht="14.25">
      <c r="A24" s="919"/>
      <c r="B24" s="2067"/>
      <c r="C24" s="929" t="s">
        <v>7</v>
      </c>
      <c r="D24" s="939">
        <v>2173</v>
      </c>
      <c r="E24" s="933">
        <v>1983</v>
      </c>
      <c r="F24" s="1282">
        <f t="shared" si="0"/>
        <v>91.2563276576162</v>
      </c>
      <c r="G24" s="1292">
        <f t="shared" si="1"/>
        <v>417</v>
      </c>
      <c r="H24" s="1259">
        <f t="shared" si="2"/>
        <v>21.02874432677761</v>
      </c>
      <c r="I24" s="933">
        <v>1463</v>
      </c>
      <c r="J24" s="1289">
        <f t="shared" si="3"/>
        <v>0.7377710539586485</v>
      </c>
      <c r="K24" s="933">
        <v>1566</v>
      </c>
      <c r="L24" s="933">
        <v>294</v>
      </c>
      <c r="M24" s="933">
        <v>99</v>
      </c>
      <c r="N24" s="933">
        <v>5</v>
      </c>
      <c r="O24" s="933">
        <v>19</v>
      </c>
      <c r="P24" s="946">
        <v>0</v>
      </c>
      <c r="Q24" s="1282">
        <f t="shared" si="12"/>
        <v>78.9712556732224</v>
      </c>
      <c r="R24" s="1259">
        <f t="shared" si="4"/>
        <v>14.826021180030258</v>
      </c>
      <c r="S24" s="1259">
        <f t="shared" si="5"/>
        <v>4.992435703479576</v>
      </c>
      <c r="T24" s="1259">
        <f t="shared" si="6"/>
        <v>0.2521432173474533</v>
      </c>
      <c r="U24" s="1259">
        <f t="shared" si="7"/>
        <v>0.9581442259203228</v>
      </c>
      <c r="V24" s="1283">
        <f t="shared" si="8"/>
        <v>0</v>
      </c>
      <c r="W24" s="920"/>
      <c r="X24" s="2067"/>
      <c r="Y24" s="1968" t="s">
        <v>7</v>
      </c>
      <c r="Z24" s="950">
        <v>136</v>
      </c>
      <c r="AA24" s="1267">
        <f t="shared" si="9"/>
        <v>6.858295511850732</v>
      </c>
      <c r="AB24" s="949">
        <v>277</v>
      </c>
      <c r="AC24" s="1262">
        <f t="shared" si="10"/>
        <v>13.968734241048915</v>
      </c>
      <c r="AD24" s="949">
        <v>139</v>
      </c>
      <c r="AE24" s="1256">
        <f t="shared" si="11"/>
        <v>7.009581442259203</v>
      </c>
      <c r="AF24" s="951"/>
      <c r="AG24" s="949"/>
      <c r="AH24" s="949"/>
      <c r="AI24" s="949"/>
      <c r="AJ24" s="933"/>
      <c r="AK24" s="1244"/>
      <c r="AL24" s="1244"/>
      <c r="AM24" s="1244"/>
      <c r="AN24" s="1245"/>
      <c r="AO24" s="952"/>
    </row>
    <row r="25" spans="1:41" s="917" customFormat="1" ht="15" thickBot="1">
      <c r="A25" s="919"/>
      <c r="B25" s="2068"/>
      <c r="C25" s="928" t="s">
        <v>16</v>
      </c>
      <c r="D25" s="934">
        <v>531</v>
      </c>
      <c r="E25" s="937">
        <v>492</v>
      </c>
      <c r="F25" s="1260">
        <f t="shared" si="0"/>
        <v>92.65536723163842</v>
      </c>
      <c r="G25" s="1293">
        <f t="shared" si="1"/>
        <v>91</v>
      </c>
      <c r="H25" s="1260">
        <f t="shared" si="2"/>
        <v>18.495934959349594</v>
      </c>
      <c r="I25" s="935">
        <v>245</v>
      </c>
      <c r="J25" s="1290">
        <f t="shared" si="3"/>
        <v>0.49796747967479676</v>
      </c>
      <c r="K25" s="935">
        <v>401</v>
      </c>
      <c r="L25" s="935">
        <v>68</v>
      </c>
      <c r="M25" s="935">
        <v>19</v>
      </c>
      <c r="N25" s="935">
        <v>3</v>
      </c>
      <c r="O25" s="935">
        <v>1</v>
      </c>
      <c r="P25" s="948">
        <v>0</v>
      </c>
      <c r="Q25" s="1284">
        <f t="shared" si="12"/>
        <v>81.5040650406504</v>
      </c>
      <c r="R25" s="1260">
        <f t="shared" si="4"/>
        <v>13.821138211382115</v>
      </c>
      <c r="S25" s="1260">
        <f t="shared" si="5"/>
        <v>3.861788617886179</v>
      </c>
      <c r="T25" s="1260">
        <f t="shared" si="6"/>
        <v>0.6097560975609756</v>
      </c>
      <c r="U25" s="1260">
        <f t="shared" si="7"/>
        <v>0.20325203252032523</v>
      </c>
      <c r="V25" s="1285">
        <f t="shared" si="8"/>
        <v>0</v>
      </c>
      <c r="W25" s="920"/>
      <c r="X25" s="2068"/>
      <c r="Y25" s="1966" t="s">
        <v>16</v>
      </c>
      <c r="Z25" s="934">
        <v>11</v>
      </c>
      <c r="AA25" s="1265">
        <f t="shared" si="9"/>
        <v>2.2357723577235773</v>
      </c>
      <c r="AB25" s="935">
        <v>44</v>
      </c>
      <c r="AC25" s="1260">
        <f t="shared" si="10"/>
        <v>8.94308943089431</v>
      </c>
      <c r="AD25" s="935">
        <v>22</v>
      </c>
      <c r="AE25" s="1254">
        <f t="shared" si="11"/>
        <v>4.471544715447155</v>
      </c>
      <c r="AF25" s="947"/>
      <c r="AG25" s="935"/>
      <c r="AH25" s="935"/>
      <c r="AI25" s="935"/>
      <c r="AJ25" s="935"/>
      <c r="AK25" s="1246"/>
      <c r="AL25" s="1246"/>
      <c r="AM25" s="1246"/>
      <c r="AN25" s="1247"/>
      <c r="AO25" s="948"/>
    </row>
    <row r="26" spans="1:41" s="917" customFormat="1" ht="14.25">
      <c r="A26" s="919"/>
      <c r="B26" s="1973" t="s">
        <v>54</v>
      </c>
      <c r="C26" s="639" t="s">
        <v>12</v>
      </c>
      <c r="D26" s="930">
        <v>887</v>
      </c>
      <c r="E26" s="931">
        <v>764</v>
      </c>
      <c r="F26" s="1258">
        <f t="shared" si="0"/>
        <v>86.13303269447576</v>
      </c>
      <c r="G26" s="1294">
        <f t="shared" si="1"/>
        <v>139</v>
      </c>
      <c r="H26" s="1258">
        <f t="shared" si="2"/>
        <v>18.19371727748691</v>
      </c>
      <c r="I26" s="931">
        <v>484</v>
      </c>
      <c r="J26" s="1288">
        <f t="shared" si="3"/>
        <v>0.6335078534031413</v>
      </c>
      <c r="K26" s="931">
        <v>625</v>
      </c>
      <c r="L26" s="931">
        <v>97</v>
      </c>
      <c r="M26" s="931">
        <v>36</v>
      </c>
      <c r="N26" s="931">
        <v>1</v>
      </c>
      <c r="O26" s="931">
        <v>5</v>
      </c>
      <c r="P26" s="944">
        <v>0</v>
      </c>
      <c r="Q26" s="1280">
        <f t="shared" si="12"/>
        <v>81.80628272251309</v>
      </c>
      <c r="R26" s="1258">
        <f t="shared" si="4"/>
        <v>12.696335078534032</v>
      </c>
      <c r="S26" s="1258">
        <f t="shared" si="5"/>
        <v>4.712041884816754</v>
      </c>
      <c r="T26" s="1258">
        <f t="shared" si="6"/>
        <v>0.13089005235602094</v>
      </c>
      <c r="U26" s="1258">
        <f t="shared" si="7"/>
        <v>0.6544502617801047</v>
      </c>
      <c r="V26" s="1281">
        <f t="shared" si="8"/>
        <v>0</v>
      </c>
      <c r="W26" s="920"/>
      <c r="X26" s="1973" t="s">
        <v>54</v>
      </c>
      <c r="Y26" s="1963" t="s">
        <v>12</v>
      </c>
      <c r="Z26" s="930">
        <v>16</v>
      </c>
      <c r="AA26" s="1263">
        <f t="shared" si="9"/>
        <v>2.094240837696335</v>
      </c>
      <c r="AB26" s="931">
        <v>78</v>
      </c>
      <c r="AC26" s="1258">
        <f t="shared" si="10"/>
        <v>10.209424083769633</v>
      </c>
      <c r="AD26" s="931">
        <v>39</v>
      </c>
      <c r="AE26" s="1252">
        <f t="shared" si="11"/>
        <v>5.104712041884817</v>
      </c>
      <c r="AF26" s="942"/>
      <c r="AG26" s="931"/>
      <c r="AH26" s="931"/>
      <c r="AI26" s="931"/>
      <c r="AJ26" s="933"/>
      <c r="AK26" s="1244"/>
      <c r="AL26" s="1244"/>
      <c r="AM26" s="1244"/>
      <c r="AN26" s="1245"/>
      <c r="AO26" s="944"/>
    </row>
    <row r="27" spans="1:41" s="917" customFormat="1" ht="14.25">
      <c r="A27" s="919"/>
      <c r="B27" s="1983"/>
      <c r="C27" s="626" t="s">
        <v>17</v>
      </c>
      <c r="D27" s="932">
        <v>845</v>
      </c>
      <c r="E27" s="933">
        <v>807</v>
      </c>
      <c r="F27" s="1259">
        <f t="shared" si="0"/>
        <v>95.50295857988166</v>
      </c>
      <c r="G27" s="1292">
        <f t="shared" si="1"/>
        <v>147</v>
      </c>
      <c r="H27" s="1259">
        <f t="shared" si="2"/>
        <v>18.21561338289963</v>
      </c>
      <c r="I27" s="933">
        <v>516</v>
      </c>
      <c r="J27" s="1289">
        <f t="shared" si="3"/>
        <v>0.6394052044609665</v>
      </c>
      <c r="K27" s="933">
        <v>660</v>
      </c>
      <c r="L27" s="933">
        <v>88</v>
      </c>
      <c r="M27" s="933">
        <v>43</v>
      </c>
      <c r="N27" s="933">
        <v>9</v>
      </c>
      <c r="O27" s="933">
        <v>5</v>
      </c>
      <c r="P27" s="946">
        <v>2</v>
      </c>
      <c r="Q27" s="1282">
        <f t="shared" si="12"/>
        <v>81.78438661710037</v>
      </c>
      <c r="R27" s="1259">
        <f t="shared" si="4"/>
        <v>10.90458488228005</v>
      </c>
      <c r="S27" s="1259">
        <f t="shared" si="5"/>
        <v>5.328376703841388</v>
      </c>
      <c r="T27" s="1259">
        <f t="shared" si="6"/>
        <v>1.1152416356877324</v>
      </c>
      <c r="U27" s="1259">
        <f t="shared" si="7"/>
        <v>0.6195786864931847</v>
      </c>
      <c r="V27" s="1283">
        <f t="shared" si="8"/>
        <v>0.24783147459727387</v>
      </c>
      <c r="W27" s="920"/>
      <c r="X27" s="1983"/>
      <c r="Y27" s="1964" t="s">
        <v>17</v>
      </c>
      <c r="Z27" s="932">
        <v>44</v>
      </c>
      <c r="AA27" s="1264">
        <f t="shared" si="9"/>
        <v>5.452292441140025</v>
      </c>
      <c r="AB27" s="933">
        <v>98</v>
      </c>
      <c r="AC27" s="1259">
        <f t="shared" si="10"/>
        <v>12.143742255266417</v>
      </c>
      <c r="AD27" s="933">
        <v>51</v>
      </c>
      <c r="AE27" s="1253">
        <f t="shared" si="11"/>
        <v>6.319702602230483</v>
      </c>
      <c r="AF27" s="945"/>
      <c r="AG27" s="933"/>
      <c r="AH27" s="933"/>
      <c r="AI27" s="933"/>
      <c r="AJ27" s="933"/>
      <c r="AK27" s="1244"/>
      <c r="AL27" s="1244"/>
      <c r="AM27" s="1244"/>
      <c r="AN27" s="1245"/>
      <c r="AO27" s="946"/>
    </row>
    <row r="28" spans="1:41" s="917" customFormat="1" ht="14.25">
      <c r="A28" s="919"/>
      <c r="B28" s="1983"/>
      <c r="C28" s="626" t="s">
        <v>21</v>
      </c>
      <c r="D28" s="932">
        <v>561</v>
      </c>
      <c r="E28" s="933">
        <v>530</v>
      </c>
      <c r="F28" s="1259">
        <f t="shared" si="0"/>
        <v>94.4741532976827</v>
      </c>
      <c r="G28" s="1292">
        <f t="shared" si="1"/>
        <v>109</v>
      </c>
      <c r="H28" s="1259">
        <f t="shared" si="2"/>
        <v>20.566037735849058</v>
      </c>
      <c r="I28" s="933">
        <v>284</v>
      </c>
      <c r="J28" s="1289">
        <f t="shared" si="3"/>
        <v>0.5358490566037736</v>
      </c>
      <c r="K28" s="933">
        <v>421</v>
      </c>
      <c r="L28" s="933">
        <v>76</v>
      </c>
      <c r="M28" s="933">
        <v>28</v>
      </c>
      <c r="N28" s="933">
        <v>1</v>
      </c>
      <c r="O28" s="933">
        <v>4</v>
      </c>
      <c r="P28" s="946">
        <v>0</v>
      </c>
      <c r="Q28" s="1282">
        <f t="shared" si="12"/>
        <v>79.43396226415095</v>
      </c>
      <c r="R28" s="1259">
        <f t="shared" si="4"/>
        <v>14.339622641509434</v>
      </c>
      <c r="S28" s="1259">
        <f t="shared" si="5"/>
        <v>5.283018867924529</v>
      </c>
      <c r="T28" s="1259">
        <f t="shared" si="6"/>
        <v>0.18867924528301888</v>
      </c>
      <c r="U28" s="1259">
        <f t="shared" si="7"/>
        <v>0.7547169811320755</v>
      </c>
      <c r="V28" s="1283">
        <f t="shared" si="8"/>
        <v>0</v>
      </c>
      <c r="W28" s="920"/>
      <c r="X28" s="1983"/>
      <c r="Y28" s="1964" t="s">
        <v>21</v>
      </c>
      <c r="Z28" s="932">
        <v>9</v>
      </c>
      <c r="AA28" s="1264">
        <f t="shared" si="9"/>
        <v>1.6981132075471699</v>
      </c>
      <c r="AB28" s="933">
        <v>68</v>
      </c>
      <c r="AC28" s="1259">
        <f t="shared" si="10"/>
        <v>12.830188679245284</v>
      </c>
      <c r="AD28" s="933">
        <v>38</v>
      </c>
      <c r="AE28" s="1253">
        <f t="shared" si="11"/>
        <v>7.169811320754717</v>
      </c>
      <c r="AF28" s="945">
        <v>0</v>
      </c>
      <c r="AG28" s="933">
        <v>371</v>
      </c>
      <c r="AH28" s="933">
        <v>152</v>
      </c>
      <c r="AI28" s="933">
        <v>7</v>
      </c>
      <c r="AJ28" s="933">
        <f>SUM(AF28:AI28)</f>
        <v>530</v>
      </c>
      <c r="AK28" s="1244">
        <f>+AF28/AJ28*100</f>
        <v>0</v>
      </c>
      <c r="AL28" s="1244">
        <f>+AG28/AJ28*100</f>
        <v>70</v>
      </c>
      <c r="AM28" s="1244">
        <f>+AH28/AJ28*100</f>
        <v>28.67924528301887</v>
      </c>
      <c r="AN28" s="1245">
        <f>+AI28/AJ28*100</f>
        <v>1.3207547169811322</v>
      </c>
      <c r="AO28" s="946"/>
    </row>
    <row r="29" spans="1:41" s="917" customFormat="1" ht="14.25">
      <c r="A29" s="919"/>
      <c r="B29" s="1983"/>
      <c r="C29" s="626" t="s">
        <v>48</v>
      </c>
      <c r="D29" s="932">
        <v>468</v>
      </c>
      <c r="E29" s="933">
        <v>437</v>
      </c>
      <c r="F29" s="1259">
        <f t="shared" si="0"/>
        <v>93.37606837606837</v>
      </c>
      <c r="G29" s="1292">
        <f t="shared" si="1"/>
        <v>89</v>
      </c>
      <c r="H29" s="1259">
        <f t="shared" si="2"/>
        <v>20.36613272311213</v>
      </c>
      <c r="I29" s="933">
        <v>241</v>
      </c>
      <c r="J29" s="1289">
        <f t="shared" si="3"/>
        <v>0.551487414187643</v>
      </c>
      <c r="K29" s="933">
        <v>348</v>
      </c>
      <c r="L29" s="933">
        <v>58</v>
      </c>
      <c r="M29" s="933">
        <v>29</v>
      </c>
      <c r="N29" s="933">
        <v>1</v>
      </c>
      <c r="O29" s="933">
        <v>1</v>
      </c>
      <c r="P29" s="946">
        <v>0</v>
      </c>
      <c r="Q29" s="1282">
        <f t="shared" si="12"/>
        <v>79.63386727688787</v>
      </c>
      <c r="R29" s="1259">
        <f t="shared" si="4"/>
        <v>13.272311212814644</v>
      </c>
      <c r="S29" s="1259">
        <f t="shared" si="5"/>
        <v>6.636155606407322</v>
      </c>
      <c r="T29" s="1259">
        <f t="shared" si="6"/>
        <v>0.2288329519450801</v>
      </c>
      <c r="U29" s="1259">
        <f t="shared" si="7"/>
        <v>0.2288329519450801</v>
      </c>
      <c r="V29" s="1283">
        <f t="shared" si="8"/>
        <v>0</v>
      </c>
      <c r="W29" s="920"/>
      <c r="X29" s="1983"/>
      <c r="Y29" s="1964" t="s">
        <v>48</v>
      </c>
      <c r="Z29" s="932">
        <v>16</v>
      </c>
      <c r="AA29" s="1264">
        <f t="shared" si="9"/>
        <v>3.6613272311212817</v>
      </c>
      <c r="AB29" s="933">
        <v>52</v>
      </c>
      <c r="AC29" s="1259">
        <f t="shared" si="10"/>
        <v>11.899313501144166</v>
      </c>
      <c r="AD29" s="933">
        <v>23</v>
      </c>
      <c r="AE29" s="1253">
        <f t="shared" si="11"/>
        <v>5.263157894736842</v>
      </c>
      <c r="AF29" s="945">
        <v>28</v>
      </c>
      <c r="AG29" s="933">
        <v>117</v>
      </c>
      <c r="AH29" s="933">
        <v>284</v>
      </c>
      <c r="AI29" s="933">
        <v>8</v>
      </c>
      <c r="AJ29" s="933">
        <f>SUM(AF29:AI29)</f>
        <v>437</v>
      </c>
      <c r="AK29" s="1244">
        <f>+AF29/AJ29*100</f>
        <v>6.407322654462242</v>
      </c>
      <c r="AL29" s="1244">
        <f>+AG29/AJ29*100</f>
        <v>26.773455377574372</v>
      </c>
      <c r="AM29" s="1244">
        <f>+AH29/AJ29*100</f>
        <v>64.98855835240275</v>
      </c>
      <c r="AN29" s="1245">
        <f>+AI29/AJ29*100</f>
        <v>1.8306636155606408</v>
      </c>
      <c r="AO29" s="946"/>
    </row>
    <row r="30" spans="1:41" s="917" customFormat="1" ht="14.25">
      <c r="A30" s="919"/>
      <c r="B30" s="1983"/>
      <c r="C30" s="626" t="s">
        <v>9</v>
      </c>
      <c r="D30" s="932">
        <v>868</v>
      </c>
      <c r="E30" s="933">
        <v>776</v>
      </c>
      <c r="F30" s="1259">
        <f t="shared" si="0"/>
        <v>89.40092165898618</v>
      </c>
      <c r="G30" s="1292">
        <f t="shared" si="1"/>
        <v>168</v>
      </c>
      <c r="H30" s="1259">
        <f t="shared" si="2"/>
        <v>21.649484536082475</v>
      </c>
      <c r="I30" s="933">
        <v>619</v>
      </c>
      <c r="J30" s="1289">
        <f t="shared" si="3"/>
        <v>0.7976804123711341</v>
      </c>
      <c r="K30" s="933">
        <v>608</v>
      </c>
      <c r="L30" s="933">
        <v>106</v>
      </c>
      <c r="M30" s="933">
        <v>49</v>
      </c>
      <c r="N30" s="933">
        <v>0</v>
      </c>
      <c r="O30" s="933">
        <v>13</v>
      </c>
      <c r="P30" s="946">
        <v>0</v>
      </c>
      <c r="Q30" s="1282">
        <f t="shared" si="12"/>
        <v>78.35051546391753</v>
      </c>
      <c r="R30" s="1259">
        <f t="shared" si="4"/>
        <v>13.65979381443299</v>
      </c>
      <c r="S30" s="1259">
        <f t="shared" si="5"/>
        <v>6.314432989690721</v>
      </c>
      <c r="T30" s="1259">
        <f t="shared" si="6"/>
        <v>0</v>
      </c>
      <c r="U30" s="1259">
        <f t="shared" si="7"/>
        <v>1.675257731958763</v>
      </c>
      <c r="V30" s="1283">
        <f t="shared" si="8"/>
        <v>0</v>
      </c>
      <c r="W30" s="920"/>
      <c r="X30" s="1983"/>
      <c r="Y30" s="1964" t="s">
        <v>9</v>
      </c>
      <c r="Z30" s="932">
        <v>53</v>
      </c>
      <c r="AA30" s="1264">
        <f t="shared" si="9"/>
        <v>6.829896907216495</v>
      </c>
      <c r="AB30" s="933">
        <v>145</v>
      </c>
      <c r="AC30" s="1259">
        <f t="shared" si="10"/>
        <v>18.685567010309278</v>
      </c>
      <c r="AD30" s="933">
        <v>51</v>
      </c>
      <c r="AE30" s="1253">
        <f t="shared" si="11"/>
        <v>6.572164948453609</v>
      </c>
      <c r="AF30" s="945"/>
      <c r="AG30" s="933"/>
      <c r="AH30" s="933"/>
      <c r="AI30" s="933"/>
      <c r="AJ30" s="933"/>
      <c r="AK30" s="1244"/>
      <c r="AL30" s="1244"/>
      <c r="AM30" s="1244"/>
      <c r="AN30" s="1245"/>
      <c r="AO30" s="946"/>
    </row>
    <row r="31" spans="1:41" s="917" customFormat="1" ht="14.25">
      <c r="A31" s="919"/>
      <c r="B31" s="1983"/>
      <c r="C31" s="626" t="s">
        <v>11</v>
      </c>
      <c r="D31" s="932">
        <v>705</v>
      </c>
      <c r="E31" s="933">
        <v>648</v>
      </c>
      <c r="F31" s="1259">
        <f t="shared" si="0"/>
        <v>91.91489361702128</v>
      </c>
      <c r="G31" s="1292">
        <f t="shared" si="1"/>
        <v>132</v>
      </c>
      <c r="H31" s="1259">
        <f t="shared" si="2"/>
        <v>20.37037037037037</v>
      </c>
      <c r="I31" s="933">
        <v>441</v>
      </c>
      <c r="J31" s="1289">
        <f t="shared" si="3"/>
        <v>0.6805555555555556</v>
      </c>
      <c r="K31" s="933">
        <v>516</v>
      </c>
      <c r="L31" s="933">
        <v>99</v>
      </c>
      <c r="M31" s="933">
        <v>26</v>
      </c>
      <c r="N31" s="933">
        <v>1</v>
      </c>
      <c r="O31" s="933">
        <v>6</v>
      </c>
      <c r="P31" s="946">
        <v>0</v>
      </c>
      <c r="Q31" s="1282">
        <f t="shared" si="12"/>
        <v>79.62962962962963</v>
      </c>
      <c r="R31" s="1259">
        <f t="shared" si="4"/>
        <v>15.277777777777779</v>
      </c>
      <c r="S31" s="1259">
        <f t="shared" si="5"/>
        <v>4.012345679012346</v>
      </c>
      <c r="T31" s="1259">
        <f t="shared" si="6"/>
        <v>0.15432098765432098</v>
      </c>
      <c r="U31" s="1259">
        <f t="shared" si="7"/>
        <v>0.9259259259259258</v>
      </c>
      <c r="V31" s="1283">
        <f t="shared" si="8"/>
        <v>0</v>
      </c>
      <c r="W31" s="920"/>
      <c r="X31" s="1983"/>
      <c r="Y31" s="1964" t="s">
        <v>11</v>
      </c>
      <c r="Z31" s="932">
        <v>14</v>
      </c>
      <c r="AA31" s="1264">
        <f t="shared" si="9"/>
        <v>2.1604938271604937</v>
      </c>
      <c r="AB31" s="933">
        <v>101</v>
      </c>
      <c r="AC31" s="1259">
        <f t="shared" si="10"/>
        <v>15.58641975308642</v>
      </c>
      <c r="AD31" s="933">
        <v>60</v>
      </c>
      <c r="AE31" s="1253">
        <f t="shared" si="11"/>
        <v>9.25925925925926</v>
      </c>
      <c r="AF31" s="945">
        <v>21</v>
      </c>
      <c r="AG31" s="933">
        <v>504</v>
      </c>
      <c r="AH31" s="933">
        <v>99</v>
      </c>
      <c r="AI31" s="933">
        <v>24</v>
      </c>
      <c r="AJ31" s="933">
        <f>SUM(AF31:AI31)</f>
        <v>648</v>
      </c>
      <c r="AK31" s="1244">
        <f>+AF31/AJ31*100</f>
        <v>3.2407407407407405</v>
      </c>
      <c r="AL31" s="1244">
        <f>+AG31/AJ31*100</f>
        <v>77.77777777777779</v>
      </c>
      <c r="AM31" s="1244">
        <f>+AH31/AJ31*100</f>
        <v>15.277777777777779</v>
      </c>
      <c r="AN31" s="1245">
        <f>+AI31/AJ31*100</f>
        <v>3.7037037037037033</v>
      </c>
      <c r="AO31" s="946"/>
    </row>
    <row r="32" spans="1:41" s="917" customFormat="1" ht="14.25">
      <c r="A32" s="919"/>
      <c r="B32" s="1983"/>
      <c r="C32" s="626" t="s">
        <v>32</v>
      </c>
      <c r="D32" s="932">
        <v>103</v>
      </c>
      <c r="E32" s="933">
        <v>99</v>
      </c>
      <c r="F32" s="1259">
        <f t="shared" si="0"/>
        <v>96.11650485436894</v>
      </c>
      <c r="G32" s="1292">
        <f t="shared" si="1"/>
        <v>20</v>
      </c>
      <c r="H32" s="1259">
        <f t="shared" si="2"/>
        <v>20.2020202020202</v>
      </c>
      <c r="I32" s="933">
        <v>107</v>
      </c>
      <c r="J32" s="1289">
        <f t="shared" si="3"/>
        <v>1.0808080808080809</v>
      </c>
      <c r="K32" s="933">
        <v>79</v>
      </c>
      <c r="L32" s="933">
        <v>12</v>
      </c>
      <c r="M32" s="933">
        <v>5</v>
      </c>
      <c r="N32" s="933">
        <v>0</v>
      </c>
      <c r="O32" s="933">
        <v>3</v>
      </c>
      <c r="P32" s="946">
        <v>0</v>
      </c>
      <c r="Q32" s="1282">
        <f t="shared" si="12"/>
        <v>79.7979797979798</v>
      </c>
      <c r="R32" s="1259">
        <f t="shared" si="4"/>
        <v>12.121212121212121</v>
      </c>
      <c r="S32" s="1259">
        <f t="shared" si="5"/>
        <v>5.05050505050505</v>
      </c>
      <c r="T32" s="1259">
        <f t="shared" si="6"/>
        <v>0</v>
      </c>
      <c r="U32" s="1259">
        <f t="shared" si="7"/>
        <v>3.0303030303030303</v>
      </c>
      <c r="V32" s="1283">
        <f t="shared" si="8"/>
        <v>0</v>
      </c>
      <c r="W32" s="920"/>
      <c r="X32" s="1983"/>
      <c r="Y32" s="1964" t="s">
        <v>32</v>
      </c>
      <c r="Z32" s="932">
        <v>8</v>
      </c>
      <c r="AA32" s="1264">
        <f t="shared" si="9"/>
        <v>8.080808080808081</v>
      </c>
      <c r="AB32" s="933">
        <v>15</v>
      </c>
      <c r="AC32" s="1259">
        <f t="shared" si="10"/>
        <v>15.151515151515152</v>
      </c>
      <c r="AD32" s="933">
        <v>3</v>
      </c>
      <c r="AE32" s="1253">
        <f t="shared" si="11"/>
        <v>3.0303030303030303</v>
      </c>
      <c r="AF32" s="945"/>
      <c r="AG32" s="933"/>
      <c r="AH32" s="933"/>
      <c r="AI32" s="933"/>
      <c r="AJ32" s="933"/>
      <c r="AK32" s="1244"/>
      <c r="AL32" s="1244"/>
      <c r="AM32" s="1244"/>
      <c r="AN32" s="1245"/>
      <c r="AO32" s="946">
        <v>89</v>
      </c>
    </row>
    <row r="33" spans="1:41" s="917" customFormat="1" ht="14.25">
      <c r="A33" s="919"/>
      <c r="B33" s="1983"/>
      <c r="C33" s="626" t="s">
        <v>31</v>
      </c>
      <c r="D33" s="932">
        <v>93</v>
      </c>
      <c r="E33" s="933">
        <v>85</v>
      </c>
      <c r="F33" s="1259">
        <f t="shared" si="0"/>
        <v>91.39784946236558</v>
      </c>
      <c r="G33" s="1292">
        <f t="shared" si="1"/>
        <v>30</v>
      </c>
      <c r="H33" s="1259">
        <f t="shared" si="2"/>
        <v>35.294117647058826</v>
      </c>
      <c r="I33" s="933">
        <v>93</v>
      </c>
      <c r="J33" s="1289">
        <f t="shared" si="3"/>
        <v>1.0941176470588236</v>
      </c>
      <c r="K33" s="933">
        <v>55</v>
      </c>
      <c r="L33" s="933">
        <v>19</v>
      </c>
      <c r="M33" s="933">
        <v>10</v>
      </c>
      <c r="N33" s="933">
        <v>0</v>
      </c>
      <c r="O33" s="933">
        <v>1</v>
      </c>
      <c r="P33" s="946">
        <v>0</v>
      </c>
      <c r="Q33" s="1282">
        <f t="shared" si="12"/>
        <v>64.70588235294117</v>
      </c>
      <c r="R33" s="1259">
        <f t="shared" si="4"/>
        <v>22.35294117647059</v>
      </c>
      <c r="S33" s="1259">
        <f t="shared" si="5"/>
        <v>11.76470588235294</v>
      </c>
      <c r="T33" s="1259">
        <f t="shared" si="6"/>
        <v>0</v>
      </c>
      <c r="U33" s="1259">
        <f t="shared" si="7"/>
        <v>1.1764705882352942</v>
      </c>
      <c r="V33" s="1283">
        <f t="shared" si="8"/>
        <v>0</v>
      </c>
      <c r="W33" s="920"/>
      <c r="X33" s="1983"/>
      <c r="Y33" s="1964" t="s">
        <v>31</v>
      </c>
      <c r="Z33" s="932">
        <v>5</v>
      </c>
      <c r="AA33" s="1264">
        <f t="shared" si="9"/>
        <v>5.88235294117647</v>
      </c>
      <c r="AB33" s="933">
        <v>19</v>
      </c>
      <c r="AC33" s="1259">
        <f t="shared" si="10"/>
        <v>22.35294117647059</v>
      </c>
      <c r="AD33" s="933">
        <v>9</v>
      </c>
      <c r="AE33" s="1253">
        <f t="shared" si="11"/>
        <v>10.588235294117647</v>
      </c>
      <c r="AF33" s="945"/>
      <c r="AG33" s="933"/>
      <c r="AH33" s="933"/>
      <c r="AI33" s="933"/>
      <c r="AJ33" s="933"/>
      <c r="AK33" s="1244"/>
      <c r="AL33" s="1244"/>
      <c r="AM33" s="1244"/>
      <c r="AN33" s="1245"/>
      <c r="AO33" s="946"/>
    </row>
    <row r="34" spans="1:41" s="917" customFormat="1" ht="15" thickBot="1">
      <c r="A34" s="919"/>
      <c r="B34" s="1984"/>
      <c r="C34" s="928" t="s">
        <v>33</v>
      </c>
      <c r="D34" s="934">
        <v>31</v>
      </c>
      <c r="E34" s="935">
        <v>30</v>
      </c>
      <c r="F34" s="1260">
        <f t="shared" si="0"/>
        <v>96.7741935483871</v>
      </c>
      <c r="G34" s="1293">
        <f t="shared" si="1"/>
        <v>13</v>
      </c>
      <c r="H34" s="1260">
        <f t="shared" si="2"/>
        <v>43.333333333333336</v>
      </c>
      <c r="I34" s="935">
        <v>58</v>
      </c>
      <c r="J34" s="1290">
        <f t="shared" si="3"/>
        <v>1.9333333333333333</v>
      </c>
      <c r="K34" s="935">
        <v>17</v>
      </c>
      <c r="L34" s="935">
        <v>5</v>
      </c>
      <c r="M34" s="935">
        <v>5</v>
      </c>
      <c r="N34" s="935">
        <v>1</v>
      </c>
      <c r="O34" s="935">
        <v>2</v>
      </c>
      <c r="P34" s="948">
        <v>0</v>
      </c>
      <c r="Q34" s="1284">
        <f t="shared" si="12"/>
        <v>56.666666666666664</v>
      </c>
      <c r="R34" s="1260">
        <f t="shared" si="4"/>
        <v>16.666666666666664</v>
      </c>
      <c r="S34" s="1260">
        <f t="shared" si="5"/>
        <v>16.666666666666664</v>
      </c>
      <c r="T34" s="1260">
        <f t="shared" si="6"/>
        <v>3.3333333333333335</v>
      </c>
      <c r="U34" s="1260">
        <f t="shared" si="7"/>
        <v>6.666666666666667</v>
      </c>
      <c r="V34" s="1285">
        <f t="shared" si="8"/>
        <v>0</v>
      </c>
      <c r="W34" s="920"/>
      <c r="X34" s="1984"/>
      <c r="Y34" s="1966" t="s">
        <v>33</v>
      </c>
      <c r="Z34" s="934">
        <v>3</v>
      </c>
      <c r="AA34" s="1265">
        <f t="shared" si="9"/>
        <v>10</v>
      </c>
      <c r="AB34" s="935">
        <v>3</v>
      </c>
      <c r="AC34" s="1260">
        <f t="shared" si="10"/>
        <v>10</v>
      </c>
      <c r="AD34" s="935">
        <v>3</v>
      </c>
      <c r="AE34" s="1254">
        <f t="shared" si="11"/>
        <v>10</v>
      </c>
      <c r="AF34" s="947">
        <v>5</v>
      </c>
      <c r="AG34" s="935">
        <v>17</v>
      </c>
      <c r="AH34" s="935">
        <v>3</v>
      </c>
      <c r="AI34" s="935">
        <v>1</v>
      </c>
      <c r="AJ34" s="935">
        <f>SUM(AF34:AI34)</f>
        <v>26</v>
      </c>
      <c r="AK34" s="1246">
        <f>+AF34/AJ34*100</f>
        <v>19.230769230769234</v>
      </c>
      <c r="AL34" s="1246">
        <f>+AG34/AJ34*100</f>
        <v>65.38461538461539</v>
      </c>
      <c r="AM34" s="1246">
        <f>+AH34/AJ34*100</f>
        <v>11.538461538461538</v>
      </c>
      <c r="AN34" s="1247">
        <f>+AI34/AJ34*100</f>
        <v>3.8461538461538463</v>
      </c>
      <c r="AO34" s="948">
        <v>27</v>
      </c>
    </row>
    <row r="35" spans="1:41" s="917" customFormat="1" ht="14.25">
      <c r="A35" s="919"/>
      <c r="B35" s="1973" t="s">
        <v>55</v>
      </c>
      <c r="C35" s="639" t="s">
        <v>14</v>
      </c>
      <c r="D35" s="930">
        <v>1745</v>
      </c>
      <c r="E35" s="931">
        <v>1572</v>
      </c>
      <c r="F35" s="1258">
        <f t="shared" si="0"/>
        <v>90.08595988538683</v>
      </c>
      <c r="G35" s="1294">
        <f t="shared" si="1"/>
        <v>356</v>
      </c>
      <c r="H35" s="1258">
        <f t="shared" si="2"/>
        <v>22.646310432569976</v>
      </c>
      <c r="I35" s="931">
        <v>1131</v>
      </c>
      <c r="J35" s="1288">
        <f t="shared" si="3"/>
        <v>0.7194656488549618</v>
      </c>
      <c r="K35" s="931">
        <v>1216</v>
      </c>
      <c r="L35" s="931">
        <v>239</v>
      </c>
      <c r="M35" s="931">
        <v>97</v>
      </c>
      <c r="N35" s="931">
        <v>1</v>
      </c>
      <c r="O35" s="931">
        <v>19</v>
      </c>
      <c r="P35" s="944">
        <v>0</v>
      </c>
      <c r="Q35" s="1280">
        <f t="shared" si="12"/>
        <v>77.35368956743002</v>
      </c>
      <c r="R35" s="1258">
        <f t="shared" si="4"/>
        <v>15.203562340966922</v>
      </c>
      <c r="S35" s="1258">
        <f t="shared" si="5"/>
        <v>6.1704834605597965</v>
      </c>
      <c r="T35" s="1258">
        <f t="shared" si="6"/>
        <v>0.06361323155216285</v>
      </c>
      <c r="U35" s="1258">
        <f t="shared" si="7"/>
        <v>1.2086513994910941</v>
      </c>
      <c r="V35" s="1281">
        <f t="shared" si="8"/>
        <v>0</v>
      </c>
      <c r="W35" s="920"/>
      <c r="X35" s="1973" t="s">
        <v>55</v>
      </c>
      <c r="Y35" s="1963" t="s">
        <v>14</v>
      </c>
      <c r="Z35" s="930">
        <v>52</v>
      </c>
      <c r="AA35" s="1263">
        <f t="shared" si="9"/>
        <v>3.307888040712468</v>
      </c>
      <c r="AB35" s="931">
        <v>302</v>
      </c>
      <c r="AC35" s="1258">
        <f t="shared" si="10"/>
        <v>19.21119592875318</v>
      </c>
      <c r="AD35" s="931">
        <v>33</v>
      </c>
      <c r="AE35" s="1252">
        <f t="shared" si="11"/>
        <v>2.099236641221374</v>
      </c>
      <c r="AF35" s="942"/>
      <c r="AG35" s="931"/>
      <c r="AH35" s="931"/>
      <c r="AI35" s="931"/>
      <c r="AJ35" s="933"/>
      <c r="AK35" s="1244"/>
      <c r="AL35" s="1244"/>
      <c r="AM35" s="1244"/>
      <c r="AN35" s="1245"/>
      <c r="AO35" s="944"/>
    </row>
    <row r="36" spans="1:41" s="917" customFormat="1" ht="14.25">
      <c r="A36" s="919"/>
      <c r="B36" s="1983"/>
      <c r="C36" s="626" t="s">
        <v>3</v>
      </c>
      <c r="D36" s="932">
        <v>629</v>
      </c>
      <c r="E36" s="933">
        <v>582</v>
      </c>
      <c r="F36" s="1259">
        <f t="shared" si="0"/>
        <v>92.52782193958664</v>
      </c>
      <c r="G36" s="1292">
        <f t="shared" si="1"/>
        <v>102</v>
      </c>
      <c r="H36" s="1259">
        <f t="shared" si="2"/>
        <v>17.525773195876287</v>
      </c>
      <c r="I36" s="933">
        <v>347</v>
      </c>
      <c r="J36" s="1289">
        <f t="shared" si="3"/>
        <v>0.5962199312714777</v>
      </c>
      <c r="K36" s="933">
        <v>480</v>
      </c>
      <c r="L36" s="933">
        <v>73</v>
      </c>
      <c r="M36" s="933">
        <v>24</v>
      </c>
      <c r="N36" s="933">
        <v>0</v>
      </c>
      <c r="O36" s="933">
        <v>5</v>
      </c>
      <c r="P36" s="946">
        <v>0</v>
      </c>
      <c r="Q36" s="1282">
        <f t="shared" si="12"/>
        <v>82.4742268041237</v>
      </c>
      <c r="R36" s="1259">
        <f t="shared" si="4"/>
        <v>12.542955326460481</v>
      </c>
      <c r="S36" s="1259">
        <f t="shared" si="5"/>
        <v>4.123711340206185</v>
      </c>
      <c r="T36" s="1259">
        <f t="shared" si="6"/>
        <v>0</v>
      </c>
      <c r="U36" s="1259">
        <f t="shared" si="7"/>
        <v>0.859106529209622</v>
      </c>
      <c r="V36" s="1283">
        <f t="shared" si="8"/>
        <v>0</v>
      </c>
      <c r="W36" s="920"/>
      <c r="X36" s="1983"/>
      <c r="Y36" s="1964" t="s">
        <v>3</v>
      </c>
      <c r="Z36" s="932">
        <v>6</v>
      </c>
      <c r="AA36" s="1264">
        <f t="shared" si="9"/>
        <v>1.0309278350515463</v>
      </c>
      <c r="AB36" s="933">
        <v>65</v>
      </c>
      <c r="AC36" s="1259">
        <f t="shared" si="10"/>
        <v>11.168384879725087</v>
      </c>
      <c r="AD36" s="933">
        <v>29</v>
      </c>
      <c r="AE36" s="1253">
        <f t="shared" si="11"/>
        <v>4.982817869415808</v>
      </c>
      <c r="AF36" s="945"/>
      <c r="AG36" s="933"/>
      <c r="AH36" s="933"/>
      <c r="AI36" s="933"/>
      <c r="AJ36" s="933"/>
      <c r="AK36" s="1244"/>
      <c r="AL36" s="1244"/>
      <c r="AM36" s="1244"/>
      <c r="AN36" s="1245"/>
      <c r="AO36" s="946"/>
    </row>
    <row r="37" spans="1:41" s="917" customFormat="1" ht="14.25">
      <c r="A37" s="919"/>
      <c r="B37" s="1983"/>
      <c r="C37" s="626" t="s">
        <v>20</v>
      </c>
      <c r="D37" s="932">
        <v>460</v>
      </c>
      <c r="E37" s="933">
        <v>408</v>
      </c>
      <c r="F37" s="1259">
        <f t="shared" si="0"/>
        <v>88.69565217391305</v>
      </c>
      <c r="G37" s="1292">
        <f>L37+M37+N37+O37+P37</f>
        <v>65</v>
      </c>
      <c r="H37" s="1259">
        <f t="shared" si="2"/>
        <v>15.931372549019606</v>
      </c>
      <c r="I37" s="933">
        <v>213</v>
      </c>
      <c r="J37" s="1289">
        <f t="shared" si="3"/>
        <v>0.5220588235294118</v>
      </c>
      <c r="K37" s="933">
        <v>343</v>
      </c>
      <c r="L37" s="933">
        <v>50</v>
      </c>
      <c r="M37" s="933">
        <v>11</v>
      </c>
      <c r="N37" s="933">
        <v>0</v>
      </c>
      <c r="O37" s="933">
        <v>4</v>
      </c>
      <c r="P37" s="946">
        <v>0</v>
      </c>
      <c r="Q37" s="1282">
        <f t="shared" si="12"/>
        <v>84.06862745098039</v>
      </c>
      <c r="R37" s="1259">
        <f t="shared" si="4"/>
        <v>12.254901960784313</v>
      </c>
      <c r="S37" s="1259">
        <f t="shared" si="5"/>
        <v>2.696078431372549</v>
      </c>
      <c r="T37" s="1259">
        <f t="shared" si="6"/>
        <v>0</v>
      </c>
      <c r="U37" s="1259">
        <f t="shared" si="7"/>
        <v>0.9803921568627451</v>
      </c>
      <c r="V37" s="1283">
        <f t="shared" si="8"/>
        <v>0</v>
      </c>
      <c r="W37" s="920"/>
      <c r="X37" s="1983"/>
      <c r="Y37" s="1964" t="s">
        <v>20</v>
      </c>
      <c r="Z37" s="932">
        <v>28</v>
      </c>
      <c r="AA37" s="1264">
        <f t="shared" si="9"/>
        <v>6.862745098039216</v>
      </c>
      <c r="AB37" s="933">
        <v>52</v>
      </c>
      <c r="AC37" s="1259">
        <f t="shared" si="10"/>
        <v>12.745098039215685</v>
      </c>
      <c r="AD37" s="933">
        <v>15</v>
      </c>
      <c r="AE37" s="1253">
        <f t="shared" si="11"/>
        <v>3.6764705882352944</v>
      </c>
      <c r="AF37" s="945"/>
      <c r="AG37" s="933"/>
      <c r="AH37" s="933"/>
      <c r="AI37" s="933"/>
      <c r="AJ37" s="933"/>
      <c r="AK37" s="1244"/>
      <c r="AL37" s="1244"/>
      <c r="AM37" s="1244"/>
      <c r="AN37" s="1245"/>
      <c r="AO37" s="946"/>
    </row>
    <row r="38" spans="1:41" s="917" customFormat="1" ht="14.25">
      <c r="A38" s="919"/>
      <c r="B38" s="1983"/>
      <c r="C38" s="626" t="s">
        <v>27</v>
      </c>
      <c r="D38" s="932">
        <v>149</v>
      </c>
      <c r="E38" s="933">
        <v>134</v>
      </c>
      <c r="F38" s="1259">
        <f t="shared" si="0"/>
        <v>89.93288590604027</v>
      </c>
      <c r="G38" s="1292">
        <f t="shared" si="1"/>
        <v>19</v>
      </c>
      <c r="H38" s="1259">
        <f t="shared" si="2"/>
        <v>14.17910447761194</v>
      </c>
      <c r="I38" s="933">
        <v>75</v>
      </c>
      <c r="J38" s="1289">
        <f t="shared" si="3"/>
        <v>0.5597014925373134</v>
      </c>
      <c r="K38" s="933">
        <v>115</v>
      </c>
      <c r="L38" s="933">
        <v>9</v>
      </c>
      <c r="M38" s="933">
        <v>9</v>
      </c>
      <c r="N38" s="933">
        <v>0</v>
      </c>
      <c r="O38" s="933">
        <v>1</v>
      </c>
      <c r="P38" s="946">
        <v>0</v>
      </c>
      <c r="Q38" s="1282">
        <f t="shared" si="12"/>
        <v>85.82089552238806</v>
      </c>
      <c r="R38" s="1259">
        <f t="shared" si="4"/>
        <v>6.7164179104477615</v>
      </c>
      <c r="S38" s="1259">
        <f t="shared" si="5"/>
        <v>6.7164179104477615</v>
      </c>
      <c r="T38" s="1259">
        <f t="shared" si="6"/>
        <v>0</v>
      </c>
      <c r="U38" s="1259">
        <f t="shared" si="7"/>
        <v>0.7462686567164178</v>
      </c>
      <c r="V38" s="1283">
        <f t="shared" si="8"/>
        <v>0</v>
      </c>
      <c r="W38" s="920"/>
      <c r="X38" s="1983"/>
      <c r="Y38" s="1964" t="s">
        <v>27</v>
      </c>
      <c r="Z38" s="932">
        <v>2</v>
      </c>
      <c r="AA38" s="1264">
        <f t="shared" si="9"/>
        <v>1.4925373134328357</v>
      </c>
      <c r="AB38" s="933">
        <v>21</v>
      </c>
      <c r="AC38" s="1259">
        <f t="shared" si="10"/>
        <v>15.671641791044777</v>
      </c>
      <c r="AD38" s="933">
        <v>3</v>
      </c>
      <c r="AE38" s="1253">
        <f t="shared" si="11"/>
        <v>2.2388059701492535</v>
      </c>
      <c r="AF38" s="945"/>
      <c r="AG38" s="933"/>
      <c r="AH38" s="933"/>
      <c r="AI38" s="933"/>
      <c r="AJ38" s="933"/>
      <c r="AK38" s="1244"/>
      <c r="AL38" s="1244"/>
      <c r="AM38" s="1244"/>
      <c r="AN38" s="1245"/>
      <c r="AO38" s="946"/>
    </row>
    <row r="39" spans="1:41" s="917" customFormat="1" ht="14.25">
      <c r="A39" s="919"/>
      <c r="B39" s="1983"/>
      <c r="C39" s="626" t="s">
        <v>1</v>
      </c>
      <c r="D39" s="932">
        <v>1533</v>
      </c>
      <c r="E39" s="933">
        <v>1533</v>
      </c>
      <c r="F39" s="1259">
        <f t="shared" si="0"/>
        <v>100</v>
      </c>
      <c r="G39" s="1292">
        <f t="shared" si="1"/>
        <v>343</v>
      </c>
      <c r="H39" s="1259">
        <f t="shared" si="2"/>
        <v>22.37442922374429</v>
      </c>
      <c r="I39" s="933">
        <v>1421</v>
      </c>
      <c r="J39" s="1289">
        <f t="shared" si="3"/>
        <v>0.9269406392694064</v>
      </c>
      <c r="K39" s="933">
        <v>1190</v>
      </c>
      <c r="L39" s="933">
        <v>214</v>
      </c>
      <c r="M39" s="933">
        <v>104</v>
      </c>
      <c r="N39" s="933">
        <v>4</v>
      </c>
      <c r="O39" s="933">
        <v>21</v>
      </c>
      <c r="P39" s="946">
        <v>0</v>
      </c>
      <c r="Q39" s="1282">
        <f t="shared" si="12"/>
        <v>77.6255707762557</v>
      </c>
      <c r="R39" s="1259">
        <f t="shared" si="4"/>
        <v>13.959556425309849</v>
      </c>
      <c r="S39" s="1259">
        <f t="shared" si="5"/>
        <v>6.784083496412263</v>
      </c>
      <c r="T39" s="1259">
        <f t="shared" si="6"/>
        <v>0.2609262883235486</v>
      </c>
      <c r="U39" s="1259">
        <f t="shared" si="7"/>
        <v>1.36986301369863</v>
      </c>
      <c r="V39" s="1283">
        <f t="shared" si="8"/>
        <v>0</v>
      </c>
      <c r="W39" s="920"/>
      <c r="X39" s="1983"/>
      <c r="Y39" s="1964" t="s">
        <v>1</v>
      </c>
      <c r="Z39" s="932">
        <v>87</v>
      </c>
      <c r="AA39" s="1264">
        <f t="shared" si="9"/>
        <v>5.6751467710371815</v>
      </c>
      <c r="AB39" s="933">
        <v>208</v>
      </c>
      <c r="AC39" s="1259">
        <f t="shared" si="10"/>
        <v>13.568166992824526</v>
      </c>
      <c r="AD39" s="933">
        <v>84</v>
      </c>
      <c r="AE39" s="1253">
        <f t="shared" si="11"/>
        <v>5.47945205479452</v>
      </c>
      <c r="AF39" s="945"/>
      <c r="AG39" s="933"/>
      <c r="AH39" s="933"/>
      <c r="AI39" s="933"/>
      <c r="AJ39" s="933"/>
      <c r="AK39" s="1244"/>
      <c r="AL39" s="1244"/>
      <c r="AM39" s="1244"/>
      <c r="AN39" s="1245"/>
      <c r="AO39" s="946"/>
    </row>
    <row r="40" spans="1:41" s="917" customFormat="1" ht="14.25">
      <c r="A40" s="919"/>
      <c r="B40" s="1983"/>
      <c r="C40" s="626" t="s">
        <v>4</v>
      </c>
      <c r="D40" s="932">
        <v>824</v>
      </c>
      <c r="E40" s="933">
        <v>767</v>
      </c>
      <c r="F40" s="1259">
        <f t="shared" si="0"/>
        <v>93.08252427184466</v>
      </c>
      <c r="G40" s="1292">
        <f t="shared" si="1"/>
        <v>145</v>
      </c>
      <c r="H40" s="1259">
        <f t="shared" si="2"/>
        <v>18.904823989569753</v>
      </c>
      <c r="I40" s="933">
        <v>398</v>
      </c>
      <c r="J40" s="1289">
        <f t="shared" si="3"/>
        <v>0.5189048239895697</v>
      </c>
      <c r="K40" s="933">
        <v>622</v>
      </c>
      <c r="L40" s="933">
        <v>96</v>
      </c>
      <c r="M40" s="933">
        <v>40</v>
      </c>
      <c r="N40" s="933">
        <v>3</v>
      </c>
      <c r="O40" s="933">
        <v>6</v>
      </c>
      <c r="P40" s="946">
        <v>0</v>
      </c>
      <c r="Q40" s="1282">
        <f t="shared" si="12"/>
        <v>81.09517601043025</v>
      </c>
      <c r="R40" s="1259">
        <f t="shared" si="4"/>
        <v>12.516297262059975</v>
      </c>
      <c r="S40" s="1259">
        <f t="shared" si="5"/>
        <v>5.215123859191656</v>
      </c>
      <c r="T40" s="1259">
        <f t="shared" si="6"/>
        <v>0.3911342894393742</v>
      </c>
      <c r="U40" s="1259">
        <f t="shared" si="7"/>
        <v>0.7822685788787485</v>
      </c>
      <c r="V40" s="1283">
        <f t="shared" si="8"/>
        <v>0</v>
      </c>
      <c r="W40" s="920"/>
      <c r="X40" s="1983"/>
      <c r="Y40" s="1964" t="s">
        <v>4</v>
      </c>
      <c r="Z40" s="932">
        <v>19</v>
      </c>
      <c r="AA40" s="1264">
        <f t="shared" si="9"/>
        <v>2.4771838331160363</v>
      </c>
      <c r="AB40" s="933">
        <v>77</v>
      </c>
      <c r="AC40" s="1259">
        <f t="shared" si="10"/>
        <v>10.039113428943937</v>
      </c>
      <c r="AD40" s="933">
        <v>31</v>
      </c>
      <c r="AE40" s="1253">
        <f t="shared" si="11"/>
        <v>4.041720990873533</v>
      </c>
      <c r="AF40" s="945"/>
      <c r="AG40" s="933"/>
      <c r="AH40" s="933"/>
      <c r="AI40" s="933"/>
      <c r="AJ40" s="933"/>
      <c r="AK40" s="1244"/>
      <c r="AL40" s="1244"/>
      <c r="AM40" s="1244"/>
      <c r="AN40" s="1245"/>
      <c r="AO40" s="946"/>
    </row>
    <row r="41" spans="1:41" s="917" customFormat="1" ht="14.25">
      <c r="A41" s="919"/>
      <c r="B41" s="1983"/>
      <c r="C41" s="626" t="s">
        <v>8</v>
      </c>
      <c r="D41" s="932">
        <v>810</v>
      </c>
      <c r="E41" s="933">
        <v>764</v>
      </c>
      <c r="F41" s="1259">
        <f t="shared" si="0"/>
        <v>94.32098765432099</v>
      </c>
      <c r="G41" s="1292">
        <f>L41+M41+N41+O41+P41</f>
        <v>183</v>
      </c>
      <c r="H41" s="1259">
        <f t="shared" si="2"/>
        <v>23.95287958115183</v>
      </c>
      <c r="I41" s="933">
        <v>725</v>
      </c>
      <c r="J41" s="1289">
        <f t="shared" si="3"/>
        <v>0.9489528795811518</v>
      </c>
      <c r="K41" s="933">
        <v>581</v>
      </c>
      <c r="L41" s="933">
        <v>114</v>
      </c>
      <c r="M41" s="933">
        <v>57</v>
      </c>
      <c r="N41" s="933">
        <v>1</v>
      </c>
      <c r="O41" s="933">
        <v>11</v>
      </c>
      <c r="P41" s="946">
        <v>0</v>
      </c>
      <c r="Q41" s="1282">
        <f t="shared" si="12"/>
        <v>76.04712041884817</v>
      </c>
      <c r="R41" s="1259">
        <f t="shared" si="4"/>
        <v>14.921465968586386</v>
      </c>
      <c r="S41" s="1259">
        <f t="shared" si="5"/>
        <v>7.460732984293193</v>
      </c>
      <c r="T41" s="1259">
        <f t="shared" si="6"/>
        <v>0.13089005235602094</v>
      </c>
      <c r="U41" s="1259">
        <f t="shared" si="7"/>
        <v>1.4397905759162304</v>
      </c>
      <c r="V41" s="1283">
        <f t="shared" si="8"/>
        <v>0</v>
      </c>
      <c r="W41" s="920"/>
      <c r="X41" s="1983"/>
      <c r="Y41" s="1964" t="s">
        <v>8</v>
      </c>
      <c r="Z41" s="932">
        <v>29</v>
      </c>
      <c r="AA41" s="1264">
        <f t="shared" si="9"/>
        <v>3.7958115183246073</v>
      </c>
      <c r="AB41" s="933">
        <v>56</v>
      </c>
      <c r="AC41" s="1259">
        <f t="shared" si="10"/>
        <v>7.329842931937172</v>
      </c>
      <c r="AD41" s="933">
        <v>23</v>
      </c>
      <c r="AE41" s="1253">
        <f t="shared" si="11"/>
        <v>3.0104712041884816</v>
      </c>
      <c r="AF41" s="945"/>
      <c r="AG41" s="933"/>
      <c r="AH41" s="933"/>
      <c r="AI41" s="933"/>
      <c r="AJ41" s="933"/>
      <c r="AK41" s="1244"/>
      <c r="AL41" s="1244"/>
      <c r="AM41" s="1244"/>
      <c r="AN41" s="1245"/>
      <c r="AO41" s="946"/>
    </row>
    <row r="42" spans="1:41" s="917" customFormat="1" ht="14.25">
      <c r="A42" s="919"/>
      <c r="B42" s="1983"/>
      <c r="C42" s="626" t="s">
        <v>28</v>
      </c>
      <c r="D42" s="932">
        <v>400</v>
      </c>
      <c r="E42" s="933">
        <v>381</v>
      </c>
      <c r="F42" s="1259">
        <f t="shared" si="0"/>
        <v>95.25</v>
      </c>
      <c r="G42" s="1292">
        <f t="shared" si="1"/>
        <v>62</v>
      </c>
      <c r="H42" s="1259">
        <f t="shared" si="2"/>
        <v>16.27296587926509</v>
      </c>
      <c r="I42" s="933">
        <v>151</v>
      </c>
      <c r="J42" s="1289">
        <f t="shared" si="3"/>
        <v>0.3963254593175853</v>
      </c>
      <c r="K42" s="933">
        <v>319</v>
      </c>
      <c r="L42" s="933">
        <v>41</v>
      </c>
      <c r="M42" s="933">
        <v>20</v>
      </c>
      <c r="N42" s="933">
        <v>0</v>
      </c>
      <c r="O42" s="933">
        <v>1</v>
      </c>
      <c r="P42" s="946">
        <v>0</v>
      </c>
      <c r="Q42" s="1282">
        <f t="shared" si="12"/>
        <v>83.72703412073491</v>
      </c>
      <c r="R42" s="1259">
        <f t="shared" si="4"/>
        <v>10.761154855643044</v>
      </c>
      <c r="S42" s="1259">
        <f t="shared" si="5"/>
        <v>5.2493438320209975</v>
      </c>
      <c r="T42" s="1259">
        <f t="shared" si="6"/>
        <v>0</v>
      </c>
      <c r="U42" s="1259">
        <f t="shared" si="7"/>
        <v>0.26246719160104987</v>
      </c>
      <c r="V42" s="1283">
        <f t="shared" si="8"/>
        <v>0</v>
      </c>
      <c r="W42" s="920"/>
      <c r="X42" s="1983"/>
      <c r="Y42" s="1964" t="s">
        <v>28</v>
      </c>
      <c r="Z42" s="932">
        <v>6</v>
      </c>
      <c r="AA42" s="1264">
        <f t="shared" si="9"/>
        <v>1.574803149606299</v>
      </c>
      <c r="AB42" s="933">
        <v>42</v>
      </c>
      <c r="AC42" s="1259">
        <f t="shared" si="10"/>
        <v>11.023622047244094</v>
      </c>
      <c r="AD42" s="933">
        <v>22</v>
      </c>
      <c r="AE42" s="1253">
        <f t="shared" si="11"/>
        <v>5.774278215223097</v>
      </c>
      <c r="AF42" s="945"/>
      <c r="AG42" s="933"/>
      <c r="AH42" s="933"/>
      <c r="AI42" s="933"/>
      <c r="AJ42" s="933"/>
      <c r="AK42" s="1244"/>
      <c r="AL42" s="1244"/>
      <c r="AM42" s="1244"/>
      <c r="AN42" s="1245"/>
      <c r="AO42" s="946"/>
    </row>
    <row r="43" spans="1:41" s="917" customFormat="1" ht="14.25">
      <c r="A43" s="919"/>
      <c r="B43" s="1983"/>
      <c r="C43" s="626" t="s">
        <v>29</v>
      </c>
      <c r="D43" s="932">
        <v>64</v>
      </c>
      <c r="E43" s="933">
        <v>64</v>
      </c>
      <c r="F43" s="1259">
        <f t="shared" si="0"/>
        <v>100</v>
      </c>
      <c r="G43" s="1292">
        <f t="shared" si="1"/>
        <v>12</v>
      </c>
      <c r="H43" s="1259">
        <f t="shared" si="2"/>
        <v>18.75</v>
      </c>
      <c r="I43" s="933">
        <v>26</v>
      </c>
      <c r="J43" s="1289">
        <f t="shared" si="3"/>
        <v>0.40625</v>
      </c>
      <c r="K43" s="933">
        <v>52</v>
      </c>
      <c r="L43" s="933">
        <v>11</v>
      </c>
      <c r="M43" s="933">
        <v>1</v>
      </c>
      <c r="N43" s="933">
        <v>0</v>
      </c>
      <c r="O43" s="933">
        <v>0</v>
      </c>
      <c r="P43" s="946">
        <v>0</v>
      </c>
      <c r="Q43" s="1282">
        <f t="shared" si="12"/>
        <v>81.25</v>
      </c>
      <c r="R43" s="1259">
        <f t="shared" si="4"/>
        <v>17.1875</v>
      </c>
      <c r="S43" s="1259">
        <f t="shared" si="5"/>
        <v>1.5625</v>
      </c>
      <c r="T43" s="1259">
        <f t="shared" si="6"/>
        <v>0</v>
      </c>
      <c r="U43" s="1259">
        <f t="shared" si="7"/>
        <v>0</v>
      </c>
      <c r="V43" s="1283">
        <f t="shared" si="8"/>
        <v>0</v>
      </c>
      <c r="W43" s="920"/>
      <c r="X43" s="1983"/>
      <c r="Y43" s="1964" t="s">
        <v>29</v>
      </c>
      <c r="Z43" s="932">
        <v>0</v>
      </c>
      <c r="AA43" s="1264">
        <f t="shared" si="9"/>
        <v>0</v>
      </c>
      <c r="AB43" s="933">
        <v>8</v>
      </c>
      <c r="AC43" s="1259">
        <f t="shared" si="10"/>
        <v>12.5</v>
      </c>
      <c r="AD43" s="933">
        <v>0</v>
      </c>
      <c r="AE43" s="1253">
        <f t="shared" si="11"/>
        <v>0</v>
      </c>
      <c r="AF43" s="945"/>
      <c r="AG43" s="933"/>
      <c r="AH43" s="933"/>
      <c r="AI43" s="933"/>
      <c r="AJ43" s="933"/>
      <c r="AK43" s="1244"/>
      <c r="AL43" s="1244"/>
      <c r="AM43" s="1244"/>
      <c r="AN43" s="1245"/>
      <c r="AO43" s="946"/>
    </row>
    <row r="44" spans="1:41" s="917" customFormat="1" ht="14.25">
      <c r="A44" s="919"/>
      <c r="B44" s="1983"/>
      <c r="C44" s="626" t="s">
        <v>22</v>
      </c>
      <c r="D44" s="932">
        <v>527</v>
      </c>
      <c r="E44" s="933">
        <v>487</v>
      </c>
      <c r="F44" s="1259">
        <f t="shared" si="0"/>
        <v>92.40986717267552</v>
      </c>
      <c r="G44" s="1292">
        <f t="shared" si="1"/>
        <v>128</v>
      </c>
      <c r="H44" s="1259">
        <f t="shared" si="2"/>
        <v>26.283367556468175</v>
      </c>
      <c r="I44" s="933">
        <v>469</v>
      </c>
      <c r="J44" s="1289">
        <f t="shared" si="3"/>
        <v>0.9630390143737166</v>
      </c>
      <c r="K44" s="933">
        <v>359</v>
      </c>
      <c r="L44" s="933">
        <v>88</v>
      </c>
      <c r="M44" s="933">
        <v>35</v>
      </c>
      <c r="N44" s="933">
        <v>0</v>
      </c>
      <c r="O44" s="933">
        <v>5</v>
      </c>
      <c r="P44" s="946">
        <v>0</v>
      </c>
      <c r="Q44" s="1282">
        <f t="shared" si="12"/>
        <v>73.71663244353182</v>
      </c>
      <c r="R44" s="1259">
        <f t="shared" si="4"/>
        <v>18.069815195071868</v>
      </c>
      <c r="S44" s="1259">
        <f t="shared" si="5"/>
        <v>7.186858316221765</v>
      </c>
      <c r="T44" s="1259">
        <f t="shared" si="6"/>
        <v>0</v>
      </c>
      <c r="U44" s="1259">
        <f t="shared" si="7"/>
        <v>1.0266940451745379</v>
      </c>
      <c r="V44" s="1283">
        <f t="shared" si="8"/>
        <v>0</v>
      </c>
      <c r="W44" s="920"/>
      <c r="X44" s="1983"/>
      <c r="Y44" s="1964" t="s">
        <v>22</v>
      </c>
      <c r="Z44" s="932">
        <v>8</v>
      </c>
      <c r="AA44" s="1264">
        <f t="shared" si="9"/>
        <v>1.642710472279261</v>
      </c>
      <c r="AB44" s="933">
        <v>28</v>
      </c>
      <c r="AC44" s="1259">
        <f t="shared" si="10"/>
        <v>5.749486652977413</v>
      </c>
      <c r="AD44" s="933">
        <v>17</v>
      </c>
      <c r="AE44" s="1253">
        <f t="shared" si="11"/>
        <v>3.4907597535934287</v>
      </c>
      <c r="AF44" s="945"/>
      <c r="AG44" s="933"/>
      <c r="AH44" s="933"/>
      <c r="AI44" s="933"/>
      <c r="AJ44" s="933"/>
      <c r="AK44" s="1244"/>
      <c r="AL44" s="1244"/>
      <c r="AM44" s="1244"/>
      <c r="AN44" s="1245"/>
      <c r="AO44" s="946"/>
    </row>
    <row r="45" spans="1:41" s="917" customFormat="1" ht="14.25">
      <c r="A45" s="919"/>
      <c r="B45" s="1983"/>
      <c r="C45" s="626" t="s">
        <v>302</v>
      </c>
      <c r="D45" s="932">
        <v>401</v>
      </c>
      <c r="E45" s="933">
        <v>370</v>
      </c>
      <c r="F45" s="1259">
        <f t="shared" si="0"/>
        <v>92.26932668329178</v>
      </c>
      <c r="G45" s="1292">
        <f t="shared" si="1"/>
        <v>96</v>
      </c>
      <c r="H45" s="1259">
        <f t="shared" si="2"/>
        <v>25.945945945945947</v>
      </c>
      <c r="I45" s="933">
        <v>351</v>
      </c>
      <c r="J45" s="1289">
        <f t="shared" si="3"/>
        <v>0.9486486486486486</v>
      </c>
      <c r="K45" s="933">
        <v>274</v>
      </c>
      <c r="L45" s="933">
        <v>55</v>
      </c>
      <c r="M45" s="933">
        <v>35</v>
      </c>
      <c r="N45" s="933">
        <v>1</v>
      </c>
      <c r="O45" s="933">
        <v>5</v>
      </c>
      <c r="P45" s="946">
        <v>0</v>
      </c>
      <c r="Q45" s="1282">
        <f t="shared" si="12"/>
        <v>74.05405405405405</v>
      </c>
      <c r="R45" s="1259">
        <f t="shared" si="4"/>
        <v>14.864864864864865</v>
      </c>
      <c r="S45" s="1259">
        <f t="shared" si="5"/>
        <v>9.45945945945946</v>
      </c>
      <c r="T45" s="1259">
        <f t="shared" si="6"/>
        <v>0.2702702702702703</v>
      </c>
      <c r="U45" s="1259">
        <f t="shared" si="7"/>
        <v>1.3513513513513513</v>
      </c>
      <c r="V45" s="1283">
        <f t="shared" si="8"/>
        <v>0</v>
      </c>
      <c r="W45" s="920"/>
      <c r="X45" s="1983"/>
      <c r="Y45" s="1964" t="s">
        <v>304</v>
      </c>
      <c r="Z45" s="932">
        <v>11</v>
      </c>
      <c r="AA45" s="1264">
        <f t="shared" si="9"/>
        <v>2.9729729729729732</v>
      </c>
      <c r="AB45" s="933">
        <v>56</v>
      </c>
      <c r="AC45" s="1259">
        <f t="shared" si="10"/>
        <v>15.135135135135137</v>
      </c>
      <c r="AD45" s="933">
        <v>18</v>
      </c>
      <c r="AE45" s="1253">
        <f t="shared" si="11"/>
        <v>4.864864864864865</v>
      </c>
      <c r="AF45" s="945"/>
      <c r="AG45" s="933"/>
      <c r="AH45" s="933"/>
      <c r="AI45" s="933"/>
      <c r="AJ45" s="933"/>
      <c r="AK45" s="1244"/>
      <c r="AL45" s="1244"/>
      <c r="AM45" s="1244"/>
      <c r="AN45" s="1245"/>
      <c r="AO45" s="946"/>
    </row>
    <row r="46" spans="1:41" s="917" customFormat="1" ht="15" thickBot="1">
      <c r="A46" s="919"/>
      <c r="B46" s="1984"/>
      <c r="C46" s="928" t="s">
        <v>30</v>
      </c>
      <c r="D46" s="934">
        <v>86</v>
      </c>
      <c r="E46" s="935">
        <v>84</v>
      </c>
      <c r="F46" s="1260">
        <f>E46/D46*100</f>
        <v>97.67441860465115</v>
      </c>
      <c r="G46" s="1293">
        <f>L46+M46+N46+O46+P46</f>
        <v>22</v>
      </c>
      <c r="H46" s="1260">
        <f>G46/E46*100</f>
        <v>26.190476190476193</v>
      </c>
      <c r="I46" s="935">
        <v>83</v>
      </c>
      <c r="J46" s="1290">
        <f>I46/E46</f>
        <v>0.9880952380952381</v>
      </c>
      <c r="K46" s="935">
        <v>62</v>
      </c>
      <c r="L46" s="935">
        <v>16</v>
      </c>
      <c r="M46" s="935">
        <v>4</v>
      </c>
      <c r="N46" s="935">
        <v>0</v>
      </c>
      <c r="O46" s="935">
        <v>2</v>
      </c>
      <c r="P46" s="948">
        <v>0</v>
      </c>
      <c r="Q46" s="1284">
        <f t="shared" si="12"/>
        <v>73.80952380952381</v>
      </c>
      <c r="R46" s="1260">
        <f>L46/E46*100</f>
        <v>19.047619047619047</v>
      </c>
      <c r="S46" s="1260">
        <f>M46/E46*100</f>
        <v>4.761904761904762</v>
      </c>
      <c r="T46" s="1260">
        <f>N46/E46*100</f>
        <v>0</v>
      </c>
      <c r="U46" s="1260">
        <f>O46/E46*100</f>
        <v>2.380952380952381</v>
      </c>
      <c r="V46" s="1285">
        <f>P46/E46*100</f>
        <v>0</v>
      </c>
      <c r="W46" s="920"/>
      <c r="X46" s="1984"/>
      <c r="Y46" s="1966" t="s">
        <v>30</v>
      </c>
      <c r="Z46" s="934">
        <v>0</v>
      </c>
      <c r="AA46" s="1265">
        <f>Z46/E46*100</f>
        <v>0</v>
      </c>
      <c r="AB46" s="935">
        <v>8</v>
      </c>
      <c r="AC46" s="1260">
        <f>AB46/E46*100</f>
        <v>9.523809523809524</v>
      </c>
      <c r="AD46" s="935">
        <v>0</v>
      </c>
      <c r="AE46" s="1254">
        <f>AD46/E46*100</f>
        <v>0</v>
      </c>
      <c r="AF46" s="947"/>
      <c r="AG46" s="935"/>
      <c r="AH46" s="935"/>
      <c r="AI46" s="935"/>
      <c r="AJ46" s="935"/>
      <c r="AK46" s="1246"/>
      <c r="AL46" s="1246"/>
      <c r="AM46" s="1246"/>
      <c r="AN46" s="1247"/>
      <c r="AO46" s="948">
        <v>83</v>
      </c>
    </row>
    <row r="47" spans="2:42" ht="15" thickBot="1">
      <c r="B47" s="45" t="s">
        <v>257</v>
      </c>
      <c r="C47" s="667" t="s">
        <v>257</v>
      </c>
      <c r="D47" s="668">
        <v>21052</v>
      </c>
      <c r="E47" s="669">
        <v>19340</v>
      </c>
      <c r="F47" s="670">
        <f>E47/D47*100</f>
        <v>91.86775603268099</v>
      </c>
      <c r="G47" s="671">
        <f>L47+M47+N47+O47+P47</f>
        <v>3714</v>
      </c>
      <c r="H47" s="670">
        <f>G47/E47*100</f>
        <v>19.20372285418821</v>
      </c>
      <c r="I47" s="672">
        <v>12275</v>
      </c>
      <c r="J47" s="673">
        <f>I47/E47</f>
        <v>0.6346949327817993</v>
      </c>
      <c r="K47" s="672">
        <v>15626</v>
      </c>
      <c r="L47" s="672">
        <v>2577</v>
      </c>
      <c r="M47" s="672">
        <v>962</v>
      </c>
      <c r="N47" s="672">
        <v>26</v>
      </c>
      <c r="O47" s="672">
        <v>149</v>
      </c>
      <c r="P47" s="683">
        <v>0</v>
      </c>
      <c r="Q47" s="1273">
        <f t="shared" si="12"/>
        <v>80.79627714581179</v>
      </c>
      <c r="R47" s="670">
        <f>L47/E47*100</f>
        <v>13.324715615305067</v>
      </c>
      <c r="S47" s="670">
        <f>M47/E47*100</f>
        <v>4.974146845915202</v>
      </c>
      <c r="T47" s="670">
        <f>N47/E47*100</f>
        <v>0.1344364012409514</v>
      </c>
      <c r="U47" s="670">
        <f>O47/E47*100</f>
        <v>0.7704239917269906</v>
      </c>
      <c r="V47" s="674">
        <f>P47/E47*100</f>
        <v>0</v>
      </c>
      <c r="W47" s="675"/>
      <c r="X47" s="45" t="s">
        <v>257</v>
      </c>
      <c r="Y47" s="1969" t="s">
        <v>257</v>
      </c>
      <c r="Z47" s="676">
        <v>547</v>
      </c>
      <c r="AA47" s="677">
        <f>Z47/E47*100</f>
        <v>2.828335056876939</v>
      </c>
      <c r="AB47" s="672">
        <v>2133</v>
      </c>
      <c r="AC47" s="670">
        <f>AB47/E47*100</f>
        <v>11.028955532574974</v>
      </c>
      <c r="AD47" s="672">
        <v>1156</v>
      </c>
      <c r="AE47" s="678">
        <f>AD47/E47*100</f>
        <v>5.977249224405377</v>
      </c>
      <c r="AF47" s="679"/>
      <c r="AG47" s="680"/>
      <c r="AH47" s="680"/>
      <c r="AI47" s="680"/>
      <c r="AJ47" s="680"/>
      <c r="AK47" s="681"/>
      <c r="AL47" s="681"/>
      <c r="AM47" s="681"/>
      <c r="AN47" s="682"/>
      <c r="AO47" s="683">
        <v>17587</v>
      </c>
      <c r="AP47" s="636"/>
    </row>
    <row r="48" spans="2:42" ht="15" thickBot="1">
      <c r="B48" s="1949" t="s">
        <v>258</v>
      </c>
      <c r="C48" s="684" t="s">
        <v>258</v>
      </c>
      <c r="D48" s="685">
        <v>7409</v>
      </c>
      <c r="E48" s="686">
        <v>7006</v>
      </c>
      <c r="F48" s="687">
        <f>E48/D48*100</f>
        <v>94.56066945606695</v>
      </c>
      <c r="G48" s="688">
        <f>L48+M48+N48+O48+P48</f>
        <v>1366</v>
      </c>
      <c r="H48" s="687">
        <f>G48/E48*100</f>
        <v>19.497573508421354</v>
      </c>
      <c r="I48" s="689">
        <v>4825</v>
      </c>
      <c r="J48" s="690">
        <f>I48/E48</f>
        <v>0.6886954039394805</v>
      </c>
      <c r="K48" s="689">
        <v>5640</v>
      </c>
      <c r="L48" s="689">
        <v>921</v>
      </c>
      <c r="M48" s="689">
        <v>347</v>
      </c>
      <c r="N48" s="689">
        <v>15</v>
      </c>
      <c r="O48" s="689">
        <v>82</v>
      </c>
      <c r="P48" s="1278">
        <v>1</v>
      </c>
      <c r="Q48" s="1274">
        <f t="shared" si="12"/>
        <v>80.50242649157865</v>
      </c>
      <c r="R48" s="687">
        <f>L48/E48*100</f>
        <v>13.1458749643163</v>
      </c>
      <c r="S48" s="687">
        <f>M48/E48*100</f>
        <v>4.952897516414502</v>
      </c>
      <c r="T48" s="687">
        <f>N48/E48*100</f>
        <v>0.21410219811590064</v>
      </c>
      <c r="U48" s="687">
        <f>O48/E48*100</f>
        <v>1.1704253497002568</v>
      </c>
      <c r="V48" s="691">
        <f>P48/E48*100</f>
        <v>0.014273479874393378</v>
      </c>
      <c r="W48" s="675"/>
      <c r="X48" s="1949" t="s">
        <v>258</v>
      </c>
      <c r="Y48" s="1970" t="s">
        <v>258</v>
      </c>
      <c r="Z48" s="692">
        <v>33</v>
      </c>
      <c r="AA48" s="693">
        <f>Z48/E48*100</f>
        <v>0.4710248358549814</v>
      </c>
      <c r="AB48" s="689">
        <v>805</v>
      </c>
      <c r="AC48" s="687">
        <f>AB48/E48*100</f>
        <v>11.490151298886667</v>
      </c>
      <c r="AD48" s="689">
        <v>6</v>
      </c>
      <c r="AE48" s="694">
        <f>AD48/E48*100</f>
        <v>0.08564087924636027</v>
      </c>
      <c r="AF48" s="695"/>
      <c r="AG48" s="696"/>
      <c r="AH48" s="696"/>
      <c r="AI48" s="696"/>
      <c r="AJ48" s="696"/>
      <c r="AK48" s="697"/>
      <c r="AL48" s="697"/>
      <c r="AM48" s="697"/>
      <c r="AN48" s="698"/>
      <c r="AO48" s="699"/>
      <c r="AP48" s="636"/>
    </row>
    <row r="49" spans="1:41" s="917" customFormat="1" ht="15.75" thickBot="1" thickTop="1">
      <c r="A49" s="919"/>
      <c r="B49" s="2099" t="s">
        <v>168</v>
      </c>
      <c r="C49" s="2100"/>
      <c r="D49" s="940">
        <f>SUM(D6:D48)</f>
        <v>72871</v>
      </c>
      <c r="E49" s="941">
        <f>SUM(E6:E48)</f>
        <v>66832</v>
      </c>
      <c r="F49" s="1261">
        <f t="shared" si="0"/>
        <v>91.71275267253091</v>
      </c>
      <c r="G49" s="1295">
        <f t="shared" si="1"/>
        <v>12753</v>
      </c>
      <c r="H49" s="1261">
        <f t="shared" si="2"/>
        <v>19.08217620301652</v>
      </c>
      <c r="I49" s="941">
        <f>SUM(I6:I48)</f>
        <v>42947</v>
      </c>
      <c r="J49" s="1291">
        <f t="shared" si="3"/>
        <v>0.6426113239166866</v>
      </c>
      <c r="K49" s="941">
        <f aca="true" t="shared" si="13" ref="K49:P49">SUM(K6:K48)</f>
        <v>54079</v>
      </c>
      <c r="L49" s="941">
        <f t="shared" si="13"/>
        <v>8786</v>
      </c>
      <c r="M49" s="941">
        <f t="shared" si="13"/>
        <v>3292</v>
      </c>
      <c r="N49" s="941">
        <f t="shared" si="13"/>
        <v>104</v>
      </c>
      <c r="O49" s="941">
        <f t="shared" si="13"/>
        <v>556</v>
      </c>
      <c r="P49" s="1279">
        <f t="shared" si="13"/>
        <v>15</v>
      </c>
      <c r="Q49" s="1286">
        <f t="shared" si="12"/>
        <v>80.91782379698348</v>
      </c>
      <c r="R49" s="1261">
        <f t="shared" si="4"/>
        <v>13.146396935599714</v>
      </c>
      <c r="S49" s="1261">
        <f t="shared" si="5"/>
        <v>4.925784055542255</v>
      </c>
      <c r="T49" s="1261">
        <f t="shared" si="6"/>
        <v>0.15561407708881975</v>
      </c>
      <c r="U49" s="1261">
        <f t="shared" si="7"/>
        <v>0.8319367967440747</v>
      </c>
      <c r="V49" s="1287">
        <f t="shared" si="8"/>
        <v>0.02244433804165669</v>
      </c>
      <c r="W49" s="921"/>
      <c r="X49" s="2054" t="s">
        <v>168</v>
      </c>
      <c r="Y49" s="2101"/>
      <c r="Z49" s="953">
        <f>SUM(Z6:Z48)</f>
        <v>2110</v>
      </c>
      <c r="AA49" s="1266">
        <f t="shared" si="9"/>
        <v>3.1571702178597083</v>
      </c>
      <c r="AB49" s="937">
        <f>SUM(AB6:AB48)</f>
        <v>7586</v>
      </c>
      <c r="AC49" s="1261">
        <f t="shared" si="10"/>
        <v>11.350849892267178</v>
      </c>
      <c r="AD49" s="937">
        <f>SUM(AD6:AD48)</f>
        <v>3503</v>
      </c>
      <c r="AE49" s="1257">
        <f t="shared" si="11"/>
        <v>5.241501077328226</v>
      </c>
      <c r="AF49" s="954">
        <f>SUM(AF6:AF48)</f>
        <v>595</v>
      </c>
      <c r="AG49" s="955">
        <f>SUM(AG6:AG48)</f>
        <v>2740</v>
      </c>
      <c r="AH49" s="955">
        <f>SUM(AH6:AH48)</f>
        <v>1287</v>
      </c>
      <c r="AI49" s="955">
        <f>SUM(AI6:AI48)</f>
        <v>100</v>
      </c>
      <c r="AJ49" s="955">
        <f>SUM(AJ6:AJ48)</f>
        <v>4722</v>
      </c>
      <c r="AK49" s="1250">
        <f>AF49/(AF49+AG49+AH49+AI49)*100</f>
        <v>12.600592969080898</v>
      </c>
      <c r="AL49" s="1250">
        <f>AG49/(AF49+AG49+AH49+AI49)*100</f>
        <v>58.02626005929691</v>
      </c>
      <c r="AM49" s="1250">
        <f>AH49/(AF49+AG49+AH49+AI49)*100</f>
        <v>27.255400254129608</v>
      </c>
      <c r="AN49" s="1251">
        <f>AI49/(AF49+AG49+AH49+AI49)*100</f>
        <v>2.117746717492588</v>
      </c>
      <c r="AO49" s="956">
        <f>SUM(AO6:AO48)</f>
        <v>21146</v>
      </c>
    </row>
    <row r="50" spans="2:40" s="922" customFormat="1" ht="14.25">
      <c r="B50" s="923"/>
      <c r="C50" s="923"/>
      <c r="D50" s="920"/>
      <c r="E50" s="924"/>
      <c r="F50" s="924"/>
      <c r="G50" s="924"/>
      <c r="H50" s="925"/>
      <c r="I50" s="924"/>
      <c r="J50" s="925"/>
      <c r="K50" s="924"/>
      <c r="L50" s="920"/>
      <c r="M50" s="920"/>
      <c r="N50" s="920"/>
      <c r="O50" s="920"/>
      <c r="P50" s="920"/>
      <c r="Q50" s="920"/>
      <c r="R50" s="920"/>
      <c r="S50" s="920"/>
      <c r="T50" s="920"/>
      <c r="U50" s="920"/>
      <c r="V50" s="920"/>
      <c r="X50" s="920"/>
      <c r="AN50" s="926"/>
    </row>
    <row r="51" spans="11:24" s="922" customFormat="1" ht="14.25">
      <c r="K51" s="920" t="s">
        <v>169</v>
      </c>
      <c r="N51" s="920"/>
      <c r="O51" s="920"/>
      <c r="P51" s="920"/>
      <c r="Q51" s="920"/>
      <c r="R51" s="920"/>
      <c r="S51" s="927"/>
      <c r="X51" s="920"/>
    </row>
    <row r="52" spans="11:24" s="922" customFormat="1" ht="14.25">
      <c r="K52" s="922" t="s">
        <v>170</v>
      </c>
      <c r="X52" s="920"/>
    </row>
    <row r="53" spans="11:24" s="922" customFormat="1" ht="14.25">
      <c r="K53" s="922" t="s">
        <v>171</v>
      </c>
      <c r="X53" s="920"/>
    </row>
    <row r="54" spans="11:24" s="922" customFormat="1" ht="14.25">
      <c r="K54" s="922" t="s">
        <v>57</v>
      </c>
      <c r="X54" s="920"/>
    </row>
    <row r="55" spans="11:40" s="922" customFormat="1" ht="14.25">
      <c r="K55" s="922" t="s">
        <v>58</v>
      </c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7"/>
      <c r="AH55" s="917"/>
      <c r="AI55" s="917"/>
      <c r="AJ55" s="917"/>
      <c r="AK55" s="917"/>
      <c r="AL55" s="917"/>
      <c r="AM55" s="917"/>
      <c r="AN55" s="917"/>
    </row>
  </sheetData>
  <sheetProtection/>
  <mergeCells count="32">
    <mergeCell ref="B26:B34"/>
    <mergeCell ref="B35:B46"/>
    <mergeCell ref="B49:C49"/>
    <mergeCell ref="X26:X34"/>
    <mergeCell ref="X35:X46"/>
    <mergeCell ref="X49:Y49"/>
    <mergeCell ref="B12:B15"/>
    <mergeCell ref="B16:B22"/>
    <mergeCell ref="B23:B25"/>
    <mergeCell ref="X12:X15"/>
    <mergeCell ref="X16:X22"/>
    <mergeCell ref="X23:X25"/>
    <mergeCell ref="B6:B11"/>
    <mergeCell ref="X3:X5"/>
    <mergeCell ref="X6:X11"/>
    <mergeCell ref="U2:V2"/>
    <mergeCell ref="AO3:AO5"/>
    <mergeCell ref="AK4:AN4"/>
    <mergeCell ref="K3:P3"/>
    <mergeCell ref="Q3:V3"/>
    <mergeCell ref="Z3:Z4"/>
    <mergeCell ref="AB3:AB4"/>
    <mergeCell ref="L4:P4"/>
    <mergeCell ref="R4:V4"/>
    <mergeCell ref="AF4:AJ4"/>
    <mergeCell ref="AN1:AO1"/>
    <mergeCell ref="AN2:AO2"/>
    <mergeCell ref="B3:B5"/>
    <mergeCell ref="C3:C5"/>
    <mergeCell ref="T1:V1"/>
    <mergeCell ref="AD3:AD4"/>
    <mergeCell ref="J3:J4"/>
  </mergeCells>
  <dataValidations count="1">
    <dataValidation type="whole" operator="greaterThanOrEqual" allowBlank="1" showInputMessage="1" showErrorMessage="1" error="正の整数で入力してください。" sqref="AO16">
      <formula1>0</formula1>
    </dataValidation>
  </dataValidations>
  <printOptions horizontalCentered="1"/>
  <pageMargins left="0.15748031496062992" right="0.15748031496062992" top="0.7480314960629921" bottom="0.31496062992125984" header="0.31496062992125984" footer="0.31496062992125984"/>
  <pageSetup fitToWidth="0" fitToHeight="1" horizontalDpi="600" verticalDpi="600" orientation="landscape" paperSize="8" r:id="rId1"/>
  <ignoredErrors>
    <ignoredError sqref="AA49:AE49 J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view="pageBreakPreview" zoomScale="90" zoomScaleNormal="55" zoomScaleSheetLayoutView="90" zoomScalePageLayoutView="20" workbookViewId="0" topLeftCell="A1">
      <selection activeCell="A1" sqref="A1"/>
    </sheetView>
  </sheetViews>
  <sheetFormatPr defaultColWidth="13.375" defaultRowHeight="13.5"/>
  <cols>
    <col min="1" max="1" width="4.125" style="1359" customWidth="1"/>
    <col min="2" max="2" width="7.75390625" style="1309" customWidth="1"/>
    <col min="3" max="3" width="10.625" style="1329" bestFit="1" customWidth="1"/>
    <col min="4" max="4" width="6.25390625" style="1577" bestFit="1" customWidth="1"/>
    <col min="5" max="5" width="23.625" style="1359" customWidth="1"/>
    <col min="6" max="6" width="10.25390625" style="1473" customWidth="1"/>
    <col min="7" max="8" width="6.50390625" style="1473" bestFit="1" customWidth="1"/>
    <col min="9" max="11" width="8.00390625" style="1359" customWidth="1"/>
    <col min="12" max="12" width="7.50390625" style="1359" customWidth="1"/>
    <col min="13" max="13" width="8.00390625" style="1359" customWidth="1"/>
    <col min="14" max="14" width="6.25390625" style="1577" bestFit="1" customWidth="1"/>
    <col min="15" max="15" width="23.375" style="1473" customWidth="1"/>
    <col min="16" max="16" width="10.25390625" style="1359" bestFit="1" customWidth="1"/>
    <col min="17" max="18" width="6.50390625" style="1359" bestFit="1" customWidth="1"/>
    <col min="19" max="21" width="8.00390625" style="1359" customWidth="1"/>
    <col min="22" max="22" width="7.50390625" style="1359" customWidth="1"/>
    <col min="23" max="23" width="8.00390625" style="1359" customWidth="1"/>
    <col min="24" max="24" width="6.25390625" style="1577" bestFit="1" customWidth="1"/>
    <col min="25" max="25" width="23.50390625" style="1359" customWidth="1"/>
    <col min="26" max="26" width="10.25390625" style="1359" bestFit="1" customWidth="1"/>
    <col min="27" max="28" width="6.50390625" style="1359" bestFit="1" customWidth="1"/>
    <col min="29" max="31" width="8.00390625" style="1359" customWidth="1"/>
    <col min="32" max="32" width="7.50390625" style="1359" customWidth="1"/>
    <col min="33" max="33" width="8.00390625" style="1359" customWidth="1"/>
    <col min="34" max="34" width="7.75390625" style="1309" customWidth="1"/>
    <col min="35" max="35" width="11.75390625" style="1329" customWidth="1"/>
    <col min="36" max="36" width="6.25390625" style="1577" bestFit="1" customWidth="1"/>
    <col min="37" max="37" width="23.50390625" style="1359" customWidth="1"/>
    <col min="38" max="38" width="10.25390625" style="1359" bestFit="1" customWidth="1"/>
    <col min="39" max="40" width="6.50390625" style="1359" bestFit="1" customWidth="1"/>
    <col min="41" max="43" width="8.00390625" style="1359" customWidth="1"/>
    <col min="44" max="44" width="7.50390625" style="1359" customWidth="1"/>
    <col min="45" max="45" width="8.00390625" style="1359" customWidth="1"/>
    <col min="46" max="46" width="6.25390625" style="1577" bestFit="1" customWidth="1"/>
    <col min="47" max="47" width="23.625" style="1359" customWidth="1"/>
    <col min="48" max="48" width="10.25390625" style="1359" bestFit="1" customWidth="1"/>
    <col min="49" max="50" width="6.50390625" style="1359" bestFit="1" customWidth="1"/>
    <col min="51" max="53" width="8.00390625" style="1359" customWidth="1"/>
    <col min="54" max="54" width="7.50390625" style="1359" customWidth="1"/>
    <col min="55" max="55" width="8.00390625" style="1359" customWidth="1"/>
    <col min="56" max="56" width="6.25390625" style="1577" bestFit="1" customWidth="1"/>
    <col min="57" max="60" width="8.75390625" style="1473" bestFit="1" customWidth="1"/>
    <col min="61" max="61" width="9.625" style="1473" bestFit="1" customWidth="1"/>
    <col min="62" max="62" width="3.375" style="1359" customWidth="1"/>
    <col min="63" max="63" width="1.875" style="1359" customWidth="1"/>
    <col min="64" max="68" width="9.625" style="1359" customWidth="1"/>
    <col min="69" max="69" width="9.75390625" style="1359" customWidth="1"/>
    <col min="70" max="70" width="11.25390625" style="1359" customWidth="1"/>
    <col min="71" max="71" width="10.875" style="1359" customWidth="1"/>
    <col min="72" max="73" width="8.375" style="1359" customWidth="1"/>
    <col min="74" max="74" width="12.50390625" style="1359" customWidth="1"/>
    <col min="75" max="75" width="10.875" style="1359" customWidth="1"/>
    <col min="76" max="78" width="13.375" style="1359" customWidth="1"/>
    <col min="79" max="79" width="13.50390625" style="1359" customWidth="1"/>
    <col min="80" max="16384" width="13.375" style="1359" customWidth="1"/>
  </cols>
  <sheetData>
    <row r="1" spans="1:61" ht="46.5" customHeight="1" thickBot="1">
      <c r="A1" s="1354"/>
      <c r="B1" s="2335" t="s">
        <v>326</v>
      </c>
      <c r="C1" s="2335"/>
      <c r="D1" s="2335"/>
      <c r="E1" s="2335"/>
      <c r="F1" s="2335"/>
      <c r="G1" s="2335"/>
      <c r="H1" s="2335"/>
      <c r="I1" s="2335"/>
      <c r="J1" s="2335"/>
      <c r="K1" s="2335"/>
      <c r="L1" s="2335"/>
      <c r="M1" s="2335"/>
      <c r="N1" s="2335"/>
      <c r="O1" s="2335"/>
      <c r="P1" s="2335"/>
      <c r="Q1" s="1355"/>
      <c r="R1" s="1355"/>
      <c r="S1" s="1355"/>
      <c r="T1" s="1355"/>
      <c r="U1" s="1355"/>
      <c r="V1" s="1355"/>
      <c r="W1" s="1355"/>
      <c r="X1" s="1356"/>
      <c r="Y1" s="1355"/>
      <c r="Z1" s="1355"/>
      <c r="AA1" s="1355"/>
      <c r="AB1" s="1355"/>
      <c r="AC1" s="1355"/>
      <c r="AD1" s="2334" t="s">
        <v>274</v>
      </c>
      <c r="AE1" s="2334"/>
      <c r="AF1" s="2334"/>
      <c r="AG1" s="2334"/>
      <c r="AH1" s="2335" t="s">
        <v>326</v>
      </c>
      <c r="AI1" s="2335"/>
      <c r="AJ1" s="2335"/>
      <c r="AK1" s="2335"/>
      <c r="AL1" s="2335"/>
      <c r="AM1" s="2335"/>
      <c r="AN1" s="2335"/>
      <c r="AO1" s="2335"/>
      <c r="AP1" s="2335"/>
      <c r="AQ1" s="2335"/>
      <c r="AR1" s="2335"/>
      <c r="AS1" s="2335"/>
      <c r="AT1" s="2335"/>
      <c r="AU1" s="2335"/>
      <c r="AV1" s="2335"/>
      <c r="AW1" s="1357"/>
      <c r="AX1" s="1357"/>
      <c r="AY1" s="1357"/>
      <c r="AZ1" s="1357"/>
      <c r="BA1" s="1357"/>
      <c r="BB1" s="1357"/>
      <c r="BC1" s="1357"/>
      <c r="BD1" s="976"/>
      <c r="BE1" s="1358"/>
      <c r="BF1" s="2333" t="s">
        <v>401</v>
      </c>
      <c r="BG1" s="2334"/>
      <c r="BH1" s="2334"/>
      <c r="BI1" s="2334"/>
    </row>
    <row r="2" spans="1:61" s="1581" customFormat="1" ht="21.75" customHeight="1">
      <c r="A2" s="1578"/>
      <c r="B2" s="2336" t="s">
        <v>172</v>
      </c>
      <c r="C2" s="1579"/>
      <c r="D2" s="2339" t="s">
        <v>327</v>
      </c>
      <c r="E2" s="2340"/>
      <c r="F2" s="2340"/>
      <c r="G2" s="2340"/>
      <c r="H2" s="2340"/>
      <c r="I2" s="2340"/>
      <c r="J2" s="2340"/>
      <c r="K2" s="2340"/>
      <c r="L2" s="2340"/>
      <c r="M2" s="2341"/>
      <c r="N2" s="2342" t="s">
        <v>328</v>
      </c>
      <c r="O2" s="2342"/>
      <c r="P2" s="2342"/>
      <c r="Q2" s="2342"/>
      <c r="R2" s="2342"/>
      <c r="S2" s="2342"/>
      <c r="T2" s="2342"/>
      <c r="U2" s="2342"/>
      <c r="V2" s="2342"/>
      <c r="W2" s="2342"/>
      <c r="X2" s="2343" t="s">
        <v>367</v>
      </c>
      <c r="Y2" s="2342"/>
      <c r="Z2" s="2342"/>
      <c r="AA2" s="2342"/>
      <c r="AB2" s="2342"/>
      <c r="AC2" s="2342"/>
      <c r="AD2" s="2342"/>
      <c r="AE2" s="2342"/>
      <c r="AF2" s="2342"/>
      <c r="AG2" s="2344"/>
      <c r="AH2" s="2345" t="s">
        <v>172</v>
      </c>
      <c r="AI2" s="1580"/>
      <c r="AJ2" s="2348" t="s">
        <v>329</v>
      </c>
      <c r="AK2" s="2349"/>
      <c r="AL2" s="2349"/>
      <c r="AM2" s="2349"/>
      <c r="AN2" s="2349"/>
      <c r="AO2" s="2349"/>
      <c r="AP2" s="2349"/>
      <c r="AQ2" s="2349"/>
      <c r="AR2" s="2349"/>
      <c r="AS2" s="2350"/>
      <c r="AT2" s="2323" t="s">
        <v>333</v>
      </c>
      <c r="AU2" s="2324"/>
      <c r="AV2" s="2324"/>
      <c r="AW2" s="2324"/>
      <c r="AX2" s="2324"/>
      <c r="AY2" s="2324"/>
      <c r="AZ2" s="2324"/>
      <c r="BA2" s="2324"/>
      <c r="BB2" s="2324"/>
      <c r="BC2" s="2325"/>
      <c r="BD2" s="2326" t="s">
        <v>334</v>
      </c>
      <c r="BE2" s="2327"/>
      <c r="BF2" s="2327"/>
      <c r="BG2" s="2327"/>
      <c r="BH2" s="2327"/>
      <c r="BI2" s="2328"/>
    </row>
    <row r="3" spans="1:61" s="1581" customFormat="1" ht="39.75" customHeight="1">
      <c r="A3" s="1578"/>
      <c r="B3" s="2337"/>
      <c r="C3" s="1582" t="s">
        <v>39</v>
      </c>
      <c r="D3" s="2312" t="s">
        <v>356</v>
      </c>
      <c r="E3" s="2321" t="s">
        <v>74</v>
      </c>
      <c r="F3" s="2310" t="s">
        <v>75</v>
      </c>
      <c r="G3" s="1583" t="s">
        <v>351</v>
      </c>
      <c r="H3" s="1583" t="s">
        <v>352</v>
      </c>
      <c r="I3" s="1310" t="s">
        <v>346</v>
      </c>
      <c r="J3" s="1311" t="s">
        <v>345</v>
      </c>
      <c r="K3" s="1312" t="s">
        <v>330</v>
      </c>
      <c r="L3" s="1311" t="s">
        <v>331</v>
      </c>
      <c r="M3" s="1313" t="s">
        <v>357</v>
      </c>
      <c r="N3" s="2329" t="s">
        <v>356</v>
      </c>
      <c r="O3" s="2331" t="s">
        <v>74</v>
      </c>
      <c r="P3" s="2310" t="s">
        <v>75</v>
      </c>
      <c r="Q3" s="1583" t="s">
        <v>351</v>
      </c>
      <c r="R3" s="1583" t="s">
        <v>352</v>
      </c>
      <c r="S3" s="1310" t="s">
        <v>346</v>
      </c>
      <c r="T3" s="1311" t="s">
        <v>345</v>
      </c>
      <c r="U3" s="1312" t="s">
        <v>330</v>
      </c>
      <c r="V3" s="1311" t="s">
        <v>331</v>
      </c>
      <c r="W3" s="1800" t="s">
        <v>357</v>
      </c>
      <c r="X3" s="2312" t="s">
        <v>356</v>
      </c>
      <c r="Y3" s="2321" t="s">
        <v>74</v>
      </c>
      <c r="Z3" s="2310" t="s">
        <v>75</v>
      </c>
      <c r="AA3" s="1583" t="s">
        <v>351</v>
      </c>
      <c r="AB3" s="1583" t="s">
        <v>352</v>
      </c>
      <c r="AC3" s="1310" t="s">
        <v>346</v>
      </c>
      <c r="AD3" s="1311" t="s">
        <v>345</v>
      </c>
      <c r="AE3" s="1312" t="s">
        <v>330</v>
      </c>
      <c r="AF3" s="1311" t="s">
        <v>331</v>
      </c>
      <c r="AG3" s="1313" t="s">
        <v>357</v>
      </c>
      <c r="AH3" s="2346"/>
      <c r="AI3" s="1584" t="s">
        <v>39</v>
      </c>
      <c r="AJ3" s="2320" t="s">
        <v>356</v>
      </c>
      <c r="AK3" s="2321" t="s">
        <v>74</v>
      </c>
      <c r="AL3" s="2310" t="s">
        <v>75</v>
      </c>
      <c r="AM3" s="1586" t="s">
        <v>351</v>
      </c>
      <c r="AN3" s="1586" t="s">
        <v>352</v>
      </c>
      <c r="AO3" s="1310" t="s">
        <v>346</v>
      </c>
      <c r="AP3" s="1311" t="s">
        <v>345</v>
      </c>
      <c r="AQ3" s="1312" t="s">
        <v>330</v>
      </c>
      <c r="AR3" s="1311" t="s">
        <v>331</v>
      </c>
      <c r="AS3" s="1313" t="s">
        <v>357</v>
      </c>
      <c r="AT3" s="2320" t="s">
        <v>356</v>
      </c>
      <c r="AU3" s="2321" t="s">
        <v>74</v>
      </c>
      <c r="AV3" s="2310" t="s">
        <v>75</v>
      </c>
      <c r="AW3" s="1586" t="s">
        <v>351</v>
      </c>
      <c r="AX3" s="1586" t="s">
        <v>352</v>
      </c>
      <c r="AY3" s="1310" t="s">
        <v>346</v>
      </c>
      <c r="AZ3" s="1311" t="s">
        <v>345</v>
      </c>
      <c r="BA3" s="1312" t="s">
        <v>330</v>
      </c>
      <c r="BB3" s="1311" t="s">
        <v>331</v>
      </c>
      <c r="BC3" s="1313" t="s">
        <v>357</v>
      </c>
      <c r="BD3" s="2312" t="s">
        <v>356</v>
      </c>
      <c r="BE3" s="2314" t="s">
        <v>350</v>
      </c>
      <c r="BF3" s="2316" t="s">
        <v>173</v>
      </c>
      <c r="BG3" s="2316" t="s">
        <v>349</v>
      </c>
      <c r="BH3" s="2318" t="s">
        <v>348</v>
      </c>
      <c r="BI3" s="2303" t="s">
        <v>347</v>
      </c>
    </row>
    <row r="4" spans="1:61" ht="17.25" customHeight="1" thickBot="1">
      <c r="A4" s="1354"/>
      <c r="B4" s="2338"/>
      <c r="C4" s="1360"/>
      <c r="D4" s="2313"/>
      <c r="E4" s="2322"/>
      <c r="F4" s="2311"/>
      <c r="G4" s="1932" t="s">
        <v>335</v>
      </c>
      <c r="H4" s="1932" t="s">
        <v>336</v>
      </c>
      <c r="I4" s="1933" t="s">
        <v>337</v>
      </c>
      <c r="J4" s="1934" t="s">
        <v>338</v>
      </c>
      <c r="K4" s="1935" t="s">
        <v>339</v>
      </c>
      <c r="L4" s="1934" t="s">
        <v>340</v>
      </c>
      <c r="M4" s="1936" t="s">
        <v>341</v>
      </c>
      <c r="N4" s="2330"/>
      <c r="O4" s="2332"/>
      <c r="P4" s="2311"/>
      <c r="Q4" s="1932" t="s">
        <v>335</v>
      </c>
      <c r="R4" s="1932" t="s">
        <v>336</v>
      </c>
      <c r="S4" s="1933" t="s">
        <v>337</v>
      </c>
      <c r="T4" s="1934" t="s">
        <v>338</v>
      </c>
      <c r="U4" s="1935" t="s">
        <v>339</v>
      </c>
      <c r="V4" s="1934" t="s">
        <v>340</v>
      </c>
      <c r="W4" s="1937" t="s">
        <v>341</v>
      </c>
      <c r="X4" s="2313"/>
      <c r="Y4" s="2322"/>
      <c r="Z4" s="2311"/>
      <c r="AA4" s="1932" t="s">
        <v>335</v>
      </c>
      <c r="AB4" s="1932" t="s">
        <v>336</v>
      </c>
      <c r="AC4" s="1933" t="s">
        <v>337</v>
      </c>
      <c r="AD4" s="1934" t="s">
        <v>338</v>
      </c>
      <c r="AE4" s="1935" t="s">
        <v>339</v>
      </c>
      <c r="AF4" s="1934" t="s">
        <v>340</v>
      </c>
      <c r="AG4" s="1936" t="s">
        <v>341</v>
      </c>
      <c r="AH4" s="2347"/>
      <c r="AI4" s="1361"/>
      <c r="AJ4" s="2313"/>
      <c r="AK4" s="2322"/>
      <c r="AL4" s="2311"/>
      <c r="AM4" s="1932" t="s">
        <v>335</v>
      </c>
      <c r="AN4" s="1932" t="s">
        <v>336</v>
      </c>
      <c r="AO4" s="1933" t="s">
        <v>337</v>
      </c>
      <c r="AP4" s="1934" t="s">
        <v>338</v>
      </c>
      <c r="AQ4" s="1935" t="s">
        <v>339</v>
      </c>
      <c r="AR4" s="1934" t="s">
        <v>340</v>
      </c>
      <c r="AS4" s="1937" t="s">
        <v>341</v>
      </c>
      <c r="AT4" s="2313"/>
      <c r="AU4" s="2322"/>
      <c r="AV4" s="2311"/>
      <c r="AW4" s="1932" t="s">
        <v>335</v>
      </c>
      <c r="AX4" s="1932" t="s">
        <v>336</v>
      </c>
      <c r="AY4" s="1933" t="s">
        <v>337</v>
      </c>
      <c r="AZ4" s="1934" t="s">
        <v>338</v>
      </c>
      <c r="BA4" s="1935" t="s">
        <v>339</v>
      </c>
      <c r="BB4" s="1934" t="s">
        <v>340</v>
      </c>
      <c r="BC4" s="1937" t="s">
        <v>341</v>
      </c>
      <c r="BD4" s="2313"/>
      <c r="BE4" s="2315"/>
      <c r="BF4" s="2317"/>
      <c r="BG4" s="2317"/>
      <c r="BH4" s="2319"/>
      <c r="BI4" s="2304"/>
    </row>
    <row r="5" spans="2:61" ht="16.5" customHeight="1">
      <c r="B5" s="2111" t="s">
        <v>174</v>
      </c>
      <c r="C5" s="2218" t="s">
        <v>0</v>
      </c>
      <c r="D5" s="2261" t="str">
        <f>IF(E5="","×","○")</f>
        <v>×</v>
      </c>
      <c r="E5" s="2305"/>
      <c r="F5" s="2192"/>
      <c r="G5" s="2306"/>
      <c r="H5" s="2306"/>
      <c r="I5" s="2288"/>
      <c r="J5" s="2295"/>
      <c r="K5" s="2292"/>
      <c r="L5" s="2295"/>
      <c r="M5" s="2298"/>
      <c r="N5" s="2299" t="str">
        <f>IF(O5="","×","○")</f>
        <v>×</v>
      </c>
      <c r="O5" s="2300"/>
      <c r="P5" s="2192"/>
      <c r="Q5" s="2192"/>
      <c r="R5" s="2192"/>
      <c r="S5" s="2288"/>
      <c r="T5" s="2290"/>
      <c r="U5" s="2292"/>
      <c r="V5" s="2290"/>
      <c r="W5" s="2284"/>
      <c r="X5" s="2261" t="str">
        <f>IF(Y5="","×","○")</f>
        <v>×</v>
      </c>
      <c r="Y5" s="2276"/>
      <c r="Z5" s="2281"/>
      <c r="AA5" s="2281"/>
      <c r="AB5" s="2281"/>
      <c r="AC5" s="2280"/>
      <c r="AD5" s="2281"/>
      <c r="AE5" s="2280"/>
      <c r="AF5" s="2281"/>
      <c r="AG5" s="2274"/>
      <c r="AH5" s="2111" t="s">
        <v>174</v>
      </c>
      <c r="AI5" s="2218" t="s">
        <v>0</v>
      </c>
      <c r="AJ5" s="2261" t="str">
        <f>IF(AK5="","×","○")</f>
        <v>×</v>
      </c>
      <c r="AK5" s="2276"/>
      <c r="AL5" s="2277"/>
      <c r="AM5" s="2269"/>
      <c r="AN5" s="2269"/>
      <c r="AO5" s="2267"/>
      <c r="AP5" s="2269"/>
      <c r="AQ5" s="2272"/>
      <c r="AR5" s="2269"/>
      <c r="AS5" s="2274"/>
      <c r="AT5" s="2261" t="str">
        <f>IF(AU5="","×","○")</f>
        <v>○</v>
      </c>
      <c r="AU5" s="1362" t="s">
        <v>175</v>
      </c>
      <c r="AV5" s="1363" t="s">
        <v>176</v>
      </c>
      <c r="AW5" s="1364" t="s">
        <v>164</v>
      </c>
      <c r="AX5" s="1365">
        <v>167</v>
      </c>
      <c r="AY5" s="1366" t="s">
        <v>164</v>
      </c>
      <c r="AZ5" s="1875" t="s">
        <v>164</v>
      </c>
      <c r="BA5" s="1869" t="s">
        <v>164</v>
      </c>
      <c r="BB5" s="1875" t="s">
        <v>164</v>
      </c>
      <c r="BC5" s="1868" t="s">
        <v>164</v>
      </c>
      <c r="BD5" s="2261" t="s">
        <v>297</v>
      </c>
      <c r="BE5" s="1368"/>
      <c r="BF5" s="1369"/>
      <c r="BG5" s="1369"/>
      <c r="BH5" s="1370"/>
      <c r="BI5" s="1371"/>
    </row>
    <row r="6" spans="2:61" ht="16.5" customHeight="1">
      <c r="B6" s="2111"/>
      <c r="C6" s="2218"/>
      <c r="D6" s="2202"/>
      <c r="E6" s="2236"/>
      <c r="F6" s="2286"/>
      <c r="G6" s="2307"/>
      <c r="H6" s="2307"/>
      <c r="I6" s="2226"/>
      <c r="J6" s="2296"/>
      <c r="K6" s="2293"/>
      <c r="L6" s="2296"/>
      <c r="M6" s="2231"/>
      <c r="N6" s="2233"/>
      <c r="O6" s="2301"/>
      <c r="P6" s="2286"/>
      <c r="Q6" s="2286"/>
      <c r="R6" s="2286"/>
      <c r="S6" s="2226"/>
      <c r="T6" s="2229"/>
      <c r="U6" s="2293"/>
      <c r="V6" s="2229"/>
      <c r="W6" s="2221"/>
      <c r="X6" s="2202"/>
      <c r="Y6" s="2204"/>
      <c r="Z6" s="2206"/>
      <c r="AA6" s="2206"/>
      <c r="AB6" s="2206"/>
      <c r="AC6" s="2211"/>
      <c r="AD6" s="2206"/>
      <c r="AE6" s="2211"/>
      <c r="AF6" s="2206"/>
      <c r="AG6" s="2216"/>
      <c r="AH6" s="2111"/>
      <c r="AI6" s="2218"/>
      <c r="AJ6" s="2202"/>
      <c r="AK6" s="2204"/>
      <c r="AL6" s="2278"/>
      <c r="AM6" s="2270"/>
      <c r="AN6" s="2270"/>
      <c r="AO6" s="2209"/>
      <c r="AP6" s="2270"/>
      <c r="AQ6" s="2198"/>
      <c r="AR6" s="2270"/>
      <c r="AS6" s="2216"/>
      <c r="AT6" s="2202"/>
      <c r="AU6" s="1372" t="s">
        <v>177</v>
      </c>
      <c r="AV6" s="1373" t="s">
        <v>178</v>
      </c>
      <c r="AW6" s="1374" t="s">
        <v>164</v>
      </c>
      <c r="AX6" s="1375">
        <v>1254</v>
      </c>
      <c r="AY6" s="1376" t="s">
        <v>164</v>
      </c>
      <c r="AZ6" s="1413" t="s">
        <v>164</v>
      </c>
      <c r="BA6" s="1392" t="s">
        <v>164</v>
      </c>
      <c r="BB6" s="1377">
        <v>200</v>
      </c>
      <c r="BC6" s="998">
        <f>BB6/AX6</f>
        <v>0.1594896331738437</v>
      </c>
      <c r="BD6" s="2202"/>
      <c r="BE6" s="1021"/>
      <c r="BF6" s="1022"/>
      <c r="BG6" s="1023"/>
      <c r="BH6" s="1023"/>
      <c r="BI6" s="1378">
        <v>1254</v>
      </c>
    </row>
    <row r="7" spans="2:61" ht="16.5" customHeight="1">
      <c r="B7" s="2111"/>
      <c r="C7" s="2120"/>
      <c r="D7" s="2109"/>
      <c r="E7" s="2142"/>
      <c r="F7" s="2193"/>
      <c r="G7" s="2308"/>
      <c r="H7" s="2308"/>
      <c r="I7" s="2309"/>
      <c r="J7" s="2297"/>
      <c r="K7" s="2130"/>
      <c r="L7" s="2297"/>
      <c r="M7" s="2134"/>
      <c r="N7" s="2136"/>
      <c r="O7" s="2302"/>
      <c r="P7" s="2287"/>
      <c r="Q7" s="2287"/>
      <c r="R7" s="2287"/>
      <c r="S7" s="2289"/>
      <c r="T7" s="2291"/>
      <c r="U7" s="2294"/>
      <c r="V7" s="2291"/>
      <c r="W7" s="2285"/>
      <c r="X7" s="2109"/>
      <c r="Y7" s="2114"/>
      <c r="Z7" s="2103"/>
      <c r="AA7" s="2103"/>
      <c r="AB7" s="2103"/>
      <c r="AC7" s="2116"/>
      <c r="AD7" s="2103"/>
      <c r="AE7" s="2116"/>
      <c r="AF7" s="2103"/>
      <c r="AG7" s="2275"/>
      <c r="AH7" s="2111"/>
      <c r="AI7" s="2120"/>
      <c r="AJ7" s="2109"/>
      <c r="AK7" s="2114"/>
      <c r="AL7" s="2279"/>
      <c r="AM7" s="2271"/>
      <c r="AN7" s="2271"/>
      <c r="AO7" s="2268"/>
      <c r="AP7" s="2271"/>
      <c r="AQ7" s="2273"/>
      <c r="AR7" s="2271"/>
      <c r="AS7" s="2275"/>
      <c r="AT7" s="2109"/>
      <c r="AU7" s="1372" t="s">
        <v>179</v>
      </c>
      <c r="AV7" s="1373" t="s">
        <v>164</v>
      </c>
      <c r="AW7" s="1374" t="s">
        <v>164</v>
      </c>
      <c r="AX7" s="1375">
        <v>23</v>
      </c>
      <c r="AY7" s="1376" t="s">
        <v>164</v>
      </c>
      <c r="AZ7" s="1413" t="s">
        <v>164</v>
      </c>
      <c r="BA7" s="1392" t="s">
        <v>164</v>
      </c>
      <c r="BB7" s="1413" t="s">
        <v>164</v>
      </c>
      <c r="BC7" s="1393" t="s">
        <v>164</v>
      </c>
      <c r="BD7" s="2109"/>
      <c r="BE7" s="1021"/>
      <c r="BF7" s="1022"/>
      <c r="BG7" s="1023"/>
      <c r="BH7" s="1023"/>
      <c r="BI7" s="1378"/>
    </row>
    <row r="8" spans="2:61" ht="18.75" customHeight="1">
      <c r="B8" s="2111"/>
      <c r="C8" s="1587" t="s">
        <v>15</v>
      </c>
      <c r="D8" s="1379" t="str">
        <f>IF(E8="","×","○")</f>
        <v>×</v>
      </c>
      <c r="E8" s="1316"/>
      <c r="F8" s="1380"/>
      <c r="G8" s="1381"/>
      <c r="H8" s="1381"/>
      <c r="I8" s="1382"/>
      <c r="J8" s="1383"/>
      <c r="K8" s="1384"/>
      <c r="L8" s="1383"/>
      <c r="M8" s="1385"/>
      <c r="N8" s="1379" t="str">
        <f>IF(O8="","×","○")</f>
        <v>×</v>
      </c>
      <c r="O8" s="1318"/>
      <c r="P8" s="1387"/>
      <c r="Q8" s="977"/>
      <c r="R8" s="977"/>
      <c r="S8" s="978"/>
      <c r="T8" s="977"/>
      <c r="U8" s="979"/>
      <c r="V8" s="977"/>
      <c r="W8" s="1801"/>
      <c r="X8" s="1817" t="str">
        <f>IF(Y8="","×","○")</f>
        <v>×</v>
      </c>
      <c r="Y8" s="1315"/>
      <c r="Z8" s="1373"/>
      <c r="AA8" s="992"/>
      <c r="AB8" s="992"/>
      <c r="AC8" s="993"/>
      <c r="AD8" s="992"/>
      <c r="AE8" s="994"/>
      <c r="AF8" s="992"/>
      <c r="AG8" s="995"/>
      <c r="AH8" s="2111"/>
      <c r="AI8" s="1587" t="s">
        <v>15</v>
      </c>
      <c r="AJ8" s="1379" t="str">
        <f>IF(AK8="","×","○")</f>
        <v>×</v>
      </c>
      <c r="AK8" s="1315"/>
      <c r="AL8" s="1373"/>
      <c r="AM8" s="992"/>
      <c r="AN8" s="992"/>
      <c r="AO8" s="993"/>
      <c r="AP8" s="992"/>
      <c r="AQ8" s="994"/>
      <c r="AR8" s="992"/>
      <c r="AS8" s="995"/>
      <c r="AT8" s="1379" t="str">
        <f>IF(AU8="","×","○")</f>
        <v>×</v>
      </c>
      <c r="AU8" s="1372"/>
      <c r="AV8" s="1373"/>
      <c r="AW8" s="1374"/>
      <c r="AX8" s="1375"/>
      <c r="AY8" s="993"/>
      <c r="AZ8" s="1388"/>
      <c r="BA8" s="993"/>
      <c r="BB8" s="1388"/>
      <c r="BC8" s="998" t="s">
        <v>180</v>
      </c>
      <c r="BD8" s="1379" t="str">
        <f>IF(BE8="","×","○")</f>
        <v>×</v>
      </c>
      <c r="BE8" s="1024"/>
      <c r="BF8" s="1025"/>
      <c r="BG8" s="1025"/>
      <c r="BH8" s="1026"/>
      <c r="BI8" s="1389"/>
    </row>
    <row r="9" spans="2:61" ht="36" customHeight="1">
      <c r="B9" s="2111"/>
      <c r="C9" s="1588" t="s">
        <v>25</v>
      </c>
      <c r="D9" s="1379" t="str">
        <f>IF(E9="","×","○")</f>
        <v>×</v>
      </c>
      <c r="E9" s="1316"/>
      <c r="F9" s="1380"/>
      <c r="G9" s="1381"/>
      <c r="H9" s="1381"/>
      <c r="I9" s="1382"/>
      <c r="J9" s="1383"/>
      <c r="K9" s="1384" t="s">
        <v>181</v>
      </c>
      <c r="L9" s="1383"/>
      <c r="M9" s="1385"/>
      <c r="N9" s="1379" t="str">
        <f>IF(O9="","×","○")</f>
        <v>×</v>
      </c>
      <c r="O9" s="1318"/>
      <c r="P9" s="1387"/>
      <c r="Q9" s="977"/>
      <c r="R9" s="977"/>
      <c r="S9" s="978"/>
      <c r="T9" s="977"/>
      <c r="U9" s="979"/>
      <c r="V9" s="977"/>
      <c r="W9" s="1801"/>
      <c r="X9" s="1817" t="str">
        <f>IF(Y9="","×","○")</f>
        <v>×</v>
      </c>
      <c r="Y9" s="1315"/>
      <c r="Z9" s="1373"/>
      <c r="AA9" s="992"/>
      <c r="AB9" s="992"/>
      <c r="AC9" s="993"/>
      <c r="AD9" s="992"/>
      <c r="AE9" s="994"/>
      <c r="AF9" s="992"/>
      <c r="AG9" s="995"/>
      <c r="AH9" s="2111"/>
      <c r="AI9" s="1588" t="s">
        <v>25</v>
      </c>
      <c r="AJ9" s="1379" t="str">
        <f>IF(AK9="","×","○")</f>
        <v>×</v>
      </c>
      <c r="AK9" s="1315"/>
      <c r="AL9" s="1373"/>
      <c r="AM9" s="992"/>
      <c r="AN9" s="992"/>
      <c r="AO9" s="993"/>
      <c r="AP9" s="992"/>
      <c r="AQ9" s="994"/>
      <c r="AR9" s="992"/>
      <c r="AS9" s="995"/>
      <c r="AT9" s="1379" t="str">
        <f>IF(AU9="","×","○")</f>
        <v>○</v>
      </c>
      <c r="AU9" s="1472" t="s">
        <v>388</v>
      </c>
      <c r="AV9" s="1373" t="s">
        <v>164</v>
      </c>
      <c r="AW9" s="1374" t="s">
        <v>164</v>
      </c>
      <c r="AX9" s="1390" t="s">
        <v>164</v>
      </c>
      <c r="AY9" s="1376" t="s">
        <v>164</v>
      </c>
      <c r="AZ9" s="1391" t="s">
        <v>164</v>
      </c>
      <c r="BA9" s="1392" t="s">
        <v>164</v>
      </c>
      <c r="BB9" s="1391" t="s">
        <v>164</v>
      </c>
      <c r="BC9" s="1393" t="s">
        <v>164</v>
      </c>
      <c r="BD9" s="1379" t="str">
        <f>IF(BE9="","×","○")</f>
        <v>○</v>
      </c>
      <c r="BE9" s="1027" t="s">
        <v>182</v>
      </c>
      <c r="BF9" s="1028"/>
      <c r="BG9" s="1029"/>
      <c r="BH9" s="1030"/>
      <c r="BI9" s="1389">
        <v>111</v>
      </c>
    </row>
    <row r="10" spans="2:61" ht="18.75" customHeight="1">
      <c r="B10" s="2111"/>
      <c r="C10" s="1589" t="s">
        <v>26</v>
      </c>
      <c r="D10" s="1379" t="str">
        <f>IF(E10="","×","○")</f>
        <v>×</v>
      </c>
      <c r="E10" s="1316"/>
      <c r="F10" s="1380"/>
      <c r="G10" s="1381"/>
      <c r="H10" s="1381"/>
      <c r="I10" s="1382"/>
      <c r="J10" s="1383"/>
      <c r="K10" s="1384"/>
      <c r="L10" s="1383"/>
      <c r="M10" s="1385"/>
      <c r="N10" s="1379" t="str">
        <f>IF(O10="","×","○")</f>
        <v>×</v>
      </c>
      <c r="O10" s="1318"/>
      <c r="P10" s="1386"/>
      <c r="Q10" s="980"/>
      <c r="R10" s="980"/>
      <c r="S10" s="978"/>
      <c r="T10" s="980"/>
      <c r="U10" s="979"/>
      <c r="V10" s="977"/>
      <c r="W10" s="1801"/>
      <c r="X10" s="1817" t="str">
        <f>IF(Y10="","×","○")</f>
        <v>×</v>
      </c>
      <c r="Y10" s="1315"/>
      <c r="Z10" s="1373"/>
      <c r="AA10" s="992"/>
      <c r="AB10" s="992"/>
      <c r="AC10" s="993"/>
      <c r="AD10" s="992"/>
      <c r="AE10" s="994"/>
      <c r="AF10" s="992"/>
      <c r="AG10" s="995"/>
      <c r="AH10" s="2111"/>
      <c r="AI10" s="1589" t="s">
        <v>26</v>
      </c>
      <c r="AJ10" s="1379" t="str">
        <f>IF(AK10="","×","○")</f>
        <v>×</v>
      </c>
      <c r="AK10" s="1315"/>
      <c r="AL10" s="1373"/>
      <c r="AM10" s="992"/>
      <c r="AN10" s="992"/>
      <c r="AO10" s="993"/>
      <c r="AP10" s="992"/>
      <c r="AQ10" s="994"/>
      <c r="AR10" s="992"/>
      <c r="AS10" s="995"/>
      <c r="AT10" s="1379" t="str">
        <f>IF(AU10="","×","○")</f>
        <v>×</v>
      </c>
      <c r="AU10" s="1372"/>
      <c r="AV10" s="1373"/>
      <c r="AW10" s="1374"/>
      <c r="AX10" s="1375"/>
      <c r="AY10" s="993"/>
      <c r="AZ10" s="1388"/>
      <c r="BA10" s="993"/>
      <c r="BB10" s="1388"/>
      <c r="BC10" s="998"/>
      <c r="BD10" s="1379" t="str">
        <f>IF(BE10="","×","○")</f>
        <v>×</v>
      </c>
      <c r="BE10" s="1031"/>
      <c r="BF10" s="1032"/>
      <c r="BG10" s="1032"/>
      <c r="BH10" s="1394"/>
      <c r="BI10" s="1033"/>
    </row>
    <row r="11" spans="1:61" ht="18.75" customHeight="1">
      <c r="A11" s="1354"/>
      <c r="B11" s="2111"/>
      <c r="C11" s="1590" t="s">
        <v>280</v>
      </c>
      <c r="D11" s="1379" t="str">
        <f>IF(E11="","×","○")</f>
        <v>○</v>
      </c>
      <c r="E11" s="1320" t="s">
        <v>283</v>
      </c>
      <c r="F11" s="1395" t="s">
        <v>363</v>
      </c>
      <c r="G11" s="1396">
        <v>1179</v>
      </c>
      <c r="H11" s="1397">
        <v>539</v>
      </c>
      <c r="I11" s="1398">
        <f>+H11/+G11*100</f>
        <v>45.7167090754877</v>
      </c>
      <c r="J11" s="1397">
        <v>14</v>
      </c>
      <c r="K11" s="1398">
        <f>J11/H11*100</f>
        <v>2.5974025974025974</v>
      </c>
      <c r="L11" s="1397">
        <v>19</v>
      </c>
      <c r="M11" s="1399">
        <f>L11/H11</f>
        <v>0.03525046382189239</v>
      </c>
      <c r="N11" s="1379" t="str">
        <f>IF(O11="","×","○")</f>
        <v>×</v>
      </c>
      <c r="O11" s="1321"/>
      <c r="P11" s="1400"/>
      <c r="Q11" s="981"/>
      <c r="R11" s="981"/>
      <c r="S11" s="982"/>
      <c r="T11" s="981"/>
      <c r="U11" s="982"/>
      <c r="V11" s="981"/>
      <c r="W11" s="1802"/>
      <c r="X11" s="1817" t="str">
        <f>IF(Y11="","×","○")</f>
        <v>×</v>
      </c>
      <c r="Y11" s="1322"/>
      <c r="Z11" s="1402"/>
      <c r="AA11" s="1403"/>
      <c r="AB11" s="1402"/>
      <c r="AC11" s="1404"/>
      <c r="AD11" s="1402"/>
      <c r="AE11" s="1404"/>
      <c r="AF11" s="1402"/>
      <c r="AG11" s="1405"/>
      <c r="AH11" s="2111"/>
      <c r="AI11" s="1590" t="s">
        <v>280</v>
      </c>
      <c r="AJ11" s="1379" t="str">
        <f>IF(AK11="","×","○")</f>
        <v>×</v>
      </c>
      <c r="AK11" s="1322"/>
      <c r="AL11" s="1401"/>
      <c r="AM11" s="1402"/>
      <c r="AN11" s="1406"/>
      <c r="AO11" s="1404"/>
      <c r="AP11" s="1402"/>
      <c r="AQ11" s="1404"/>
      <c r="AR11" s="1402"/>
      <c r="AS11" s="1405"/>
      <c r="AT11" s="1379" t="str">
        <f>IF(AU11="","×","○")</f>
        <v>○</v>
      </c>
      <c r="AU11" s="1372" t="s">
        <v>282</v>
      </c>
      <c r="AV11" s="1373" t="s">
        <v>378</v>
      </c>
      <c r="AW11" s="1407" t="s">
        <v>164</v>
      </c>
      <c r="AX11" s="1408">
        <v>701</v>
      </c>
      <c r="AY11" s="1409" t="s">
        <v>164</v>
      </c>
      <c r="AZ11" s="1408">
        <v>1</v>
      </c>
      <c r="BA11" s="1410">
        <f>AZ11/AX11*100</f>
        <v>0.14265335235378032</v>
      </c>
      <c r="BB11" s="1408">
        <v>2</v>
      </c>
      <c r="BC11" s="1411">
        <f>BB11/AX11</f>
        <v>0.0028530670470756064</v>
      </c>
      <c r="BD11" s="1379" t="str">
        <f>IF(BE11="","×","○")</f>
        <v>○</v>
      </c>
      <c r="BE11" s="1034">
        <v>531</v>
      </c>
      <c r="BF11" s="1035"/>
      <c r="BG11" s="1035"/>
      <c r="BH11" s="1412"/>
      <c r="BI11" s="1036"/>
    </row>
    <row r="12" spans="2:61" ht="16.5" customHeight="1">
      <c r="B12" s="2111"/>
      <c r="C12" s="2242" t="s">
        <v>2</v>
      </c>
      <c r="D12" s="2108" t="str">
        <f>IF(E12="","×","○")</f>
        <v>○</v>
      </c>
      <c r="E12" s="2141" t="s">
        <v>364</v>
      </c>
      <c r="F12" s="2251" t="s">
        <v>183</v>
      </c>
      <c r="G12" s="2263">
        <v>833</v>
      </c>
      <c r="H12" s="2263">
        <v>381</v>
      </c>
      <c r="I12" s="2145">
        <f>+H12/+G12*100</f>
        <v>45.73829531812726</v>
      </c>
      <c r="J12" s="2257" t="s">
        <v>164</v>
      </c>
      <c r="K12" s="2129" t="s">
        <v>164</v>
      </c>
      <c r="L12" s="2257" t="s">
        <v>164</v>
      </c>
      <c r="M12" s="2133" t="s">
        <v>164</v>
      </c>
      <c r="N12" s="2135" t="str">
        <f>IF(O12="","×","○")</f>
        <v>×</v>
      </c>
      <c r="O12" s="2259"/>
      <c r="P12" s="2251"/>
      <c r="Q12" s="2251"/>
      <c r="R12" s="2251"/>
      <c r="S12" s="2253"/>
      <c r="T12" s="2251"/>
      <c r="U12" s="2255"/>
      <c r="V12" s="2251"/>
      <c r="W12" s="2220"/>
      <c r="X12" s="2108" t="str">
        <f>IF(Y12="","×","○")</f>
        <v>○</v>
      </c>
      <c r="Y12" s="2243" t="s">
        <v>368</v>
      </c>
      <c r="Z12" s="2244" t="s">
        <v>184</v>
      </c>
      <c r="AA12" s="2249">
        <v>812</v>
      </c>
      <c r="AB12" s="2249">
        <v>372</v>
      </c>
      <c r="AC12" s="2240">
        <f>+AB12/+AA12*100</f>
        <v>45.812807881773395</v>
      </c>
      <c r="AD12" s="2194" t="s">
        <v>359</v>
      </c>
      <c r="AE12" s="2197" t="s">
        <v>164</v>
      </c>
      <c r="AF12" s="2282" t="s">
        <v>164</v>
      </c>
      <c r="AG12" s="2106" t="s">
        <v>164</v>
      </c>
      <c r="AH12" s="2111"/>
      <c r="AI12" s="2242" t="s">
        <v>2</v>
      </c>
      <c r="AJ12" s="2108" t="str">
        <f>IF(AK12="","×","○")</f>
        <v>○</v>
      </c>
      <c r="AK12" s="2243" t="s">
        <v>372</v>
      </c>
      <c r="AL12" s="2244" t="s">
        <v>185</v>
      </c>
      <c r="AM12" s="2246">
        <v>713</v>
      </c>
      <c r="AN12" s="2246">
        <v>254</v>
      </c>
      <c r="AO12" s="2240">
        <f>+AN12/+AM12*100</f>
        <v>35.62412342215989</v>
      </c>
      <c r="AP12" s="2194" t="s">
        <v>359</v>
      </c>
      <c r="AQ12" s="2197" t="s">
        <v>164</v>
      </c>
      <c r="AR12" s="2194" t="s">
        <v>164</v>
      </c>
      <c r="AS12" s="2106" t="s">
        <v>164</v>
      </c>
      <c r="AT12" s="2108" t="str">
        <f>IF(AU12="","×","○")</f>
        <v>○</v>
      </c>
      <c r="AU12" s="1372" t="s">
        <v>186</v>
      </c>
      <c r="AV12" s="1373" t="s">
        <v>187</v>
      </c>
      <c r="AW12" s="1375">
        <v>3594</v>
      </c>
      <c r="AX12" s="1375">
        <v>2316</v>
      </c>
      <c r="AY12" s="993">
        <f>+AX12/+AW12*100</f>
        <v>64.44073455759599</v>
      </c>
      <c r="AZ12" s="1413" t="s">
        <v>164</v>
      </c>
      <c r="BA12" s="1392" t="s">
        <v>164</v>
      </c>
      <c r="BB12" s="1413" t="s">
        <v>164</v>
      </c>
      <c r="BC12" s="1393" t="s">
        <v>164</v>
      </c>
      <c r="BD12" s="2108" t="str">
        <f>IF(BE12="","×","○")</f>
        <v>×</v>
      </c>
      <c r="BE12" s="2184"/>
      <c r="BF12" s="2184"/>
      <c r="BG12" s="2184"/>
      <c r="BH12" s="2184"/>
      <c r="BI12" s="2187"/>
    </row>
    <row r="13" spans="2:61" ht="16.5" customHeight="1" thickBot="1">
      <c r="B13" s="2112"/>
      <c r="C13" s="2219"/>
      <c r="D13" s="2203"/>
      <c r="E13" s="2237"/>
      <c r="F13" s="2262"/>
      <c r="G13" s="2264"/>
      <c r="H13" s="2264"/>
      <c r="I13" s="2265"/>
      <c r="J13" s="2258"/>
      <c r="K13" s="2266"/>
      <c r="L13" s="2258"/>
      <c r="M13" s="2232"/>
      <c r="N13" s="2234"/>
      <c r="O13" s="2260"/>
      <c r="P13" s="2252"/>
      <c r="Q13" s="2252"/>
      <c r="R13" s="2252"/>
      <c r="S13" s="2254"/>
      <c r="T13" s="2252"/>
      <c r="U13" s="2256"/>
      <c r="V13" s="2252"/>
      <c r="W13" s="2222"/>
      <c r="X13" s="2203"/>
      <c r="Y13" s="2248"/>
      <c r="Z13" s="2245"/>
      <c r="AA13" s="2250"/>
      <c r="AB13" s="2250"/>
      <c r="AC13" s="2241"/>
      <c r="AD13" s="2196"/>
      <c r="AE13" s="2199"/>
      <c r="AF13" s="2283"/>
      <c r="AG13" s="2201"/>
      <c r="AH13" s="2112"/>
      <c r="AI13" s="2219"/>
      <c r="AJ13" s="2203"/>
      <c r="AK13" s="2205"/>
      <c r="AL13" s="2245"/>
      <c r="AM13" s="2247"/>
      <c r="AN13" s="2247"/>
      <c r="AO13" s="2241"/>
      <c r="AP13" s="2196"/>
      <c r="AQ13" s="2199"/>
      <c r="AR13" s="2196"/>
      <c r="AS13" s="2201"/>
      <c r="AT13" s="2203"/>
      <c r="AU13" s="1414" t="s">
        <v>188</v>
      </c>
      <c r="AV13" s="1015" t="s">
        <v>189</v>
      </c>
      <c r="AW13" s="1415">
        <v>3606</v>
      </c>
      <c r="AX13" s="1415">
        <v>1287</v>
      </c>
      <c r="AY13" s="993">
        <f>+AX13/+AW13*100</f>
        <v>35.69051580698835</v>
      </c>
      <c r="AZ13" s="1413" t="s">
        <v>164</v>
      </c>
      <c r="BA13" s="1392" t="s">
        <v>164</v>
      </c>
      <c r="BB13" s="1413" t="s">
        <v>164</v>
      </c>
      <c r="BC13" s="1393" t="s">
        <v>164</v>
      </c>
      <c r="BD13" s="2203"/>
      <c r="BE13" s="2238"/>
      <c r="BF13" s="2238"/>
      <c r="BG13" s="2238"/>
      <c r="BH13" s="2238"/>
      <c r="BI13" s="2239"/>
    </row>
    <row r="14" spans="2:61" ht="18.75" customHeight="1">
      <c r="B14" s="2110" t="s">
        <v>190</v>
      </c>
      <c r="C14" s="1591" t="s">
        <v>19</v>
      </c>
      <c r="D14" s="1416" t="str">
        <f>IF(E14="","×","○")</f>
        <v>×</v>
      </c>
      <c r="E14" s="1323"/>
      <c r="F14" s="1417"/>
      <c r="G14" s="1418"/>
      <c r="H14" s="1418"/>
      <c r="I14" s="1419"/>
      <c r="J14" s="1420"/>
      <c r="K14" s="1421"/>
      <c r="L14" s="1420"/>
      <c r="M14" s="1422"/>
      <c r="N14" s="1416" t="str">
        <f>IF(O14="","×","○")</f>
        <v>×</v>
      </c>
      <c r="O14" s="1324"/>
      <c r="P14" s="1423"/>
      <c r="Q14" s="983"/>
      <c r="R14" s="983"/>
      <c r="S14" s="984"/>
      <c r="T14" s="983"/>
      <c r="U14" s="985"/>
      <c r="V14" s="983"/>
      <c r="W14" s="1803"/>
      <c r="X14" s="1818" t="str">
        <f>IF(Y14="","×","○")</f>
        <v>×</v>
      </c>
      <c r="Y14" s="1325"/>
      <c r="Z14" s="1425"/>
      <c r="AA14" s="1426"/>
      <c r="AB14" s="1426"/>
      <c r="AC14" s="1427"/>
      <c r="AD14" s="1428"/>
      <c r="AE14" s="1429"/>
      <c r="AF14" s="1428"/>
      <c r="AG14" s="1430"/>
      <c r="AH14" s="2110" t="s">
        <v>190</v>
      </c>
      <c r="AI14" s="1591" t="s">
        <v>19</v>
      </c>
      <c r="AJ14" s="1416" t="str">
        <f>IF(AK14="","×","○")</f>
        <v>×</v>
      </c>
      <c r="AK14" s="1325"/>
      <c r="AL14" s="1425"/>
      <c r="AM14" s="1428"/>
      <c r="AN14" s="1428"/>
      <c r="AO14" s="1427"/>
      <c r="AP14" s="1428"/>
      <c r="AQ14" s="1429"/>
      <c r="AR14" s="1428"/>
      <c r="AS14" s="1430"/>
      <c r="AT14" s="1416" t="str">
        <f>IF(AU14="","×","○")</f>
        <v>×</v>
      </c>
      <c r="AU14" s="1424"/>
      <c r="AV14" s="1425"/>
      <c r="AW14" s="1426"/>
      <c r="AX14" s="1426"/>
      <c r="AY14" s="1427"/>
      <c r="AZ14" s="1431"/>
      <c r="BA14" s="1427"/>
      <c r="BB14" s="1431"/>
      <c r="BC14" s="1432"/>
      <c r="BD14" s="1416" t="str">
        <f>IF(BE14="","×","○")</f>
        <v>×</v>
      </c>
      <c r="BE14" s="1037"/>
      <c r="BF14" s="1038"/>
      <c r="BG14" s="1038"/>
      <c r="BH14" s="1039"/>
      <c r="BI14" s="1433"/>
    </row>
    <row r="15" spans="2:61" ht="18.75" customHeight="1">
      <c r="B15" s="2111"/>
      <c r="C15" s="1592" t="s">
        <v>6</v>
      </c>
      <c r="D15" s="1379" t="str">
        <f>IF(E15="","×","○")</f>
        <v>×</v>
      </c>
      <c r="E15" s="1316"/>
      <c r="F15" s="1380"/>
      <c r="G15" s="1381"/>
      <c r="H15" s="1381"/>
      <c r="I15" s="1382"/>
      <c r="J15" s="1434"/>
      <c r="K15" s="1435"/>
      <c r="L15" s="1434"/>
      <c r="M15" s="1385"/>
      <c r="N15" s="1379" t="str">
        <f>IF(O15="","×","○")</f>
        <v>×</v>
      </c>
      <c r="O15" s="1318"/>
      <c r="P15" s="1386"/>
      <c r="Q15" s="980"/>
      <c r="R15" s="980"/>
      <c r="S15" s="978"/>
      <c r="T15" s="986"/>
      <c r="U15" s="979"/>
      <c r="V15" s="986"/>
      <c r="W15" s="1804"/>
      <c r="X15" s="1817" t="str">
        <f>IF(Y15="","×","○")</f>
        <v>×</v>
      </c>
      <c r="Y15" s="1315"/>
      <c r="Z15" s="1373"/>
      <c r="AA15" s="1375"/>
      <c r="AB15" s="1375"/>
      <c r="AC15" s="993"/>
      <c r="AD15" s="1436" t="s">
        <v>191</v>
      </c>
      <c r="AE15" s="994"/>
      <c r="AF15" s="1436" t="s">
        <v>191</v>
      </c>
      <c r="AG15" s="995"/>
      <c r="AH15" s="2111"/>
      <c r="AI15" s="1592" t="s">
        <v>6</v>
      </c>
      <c r="AJ15" s="1379" t="str">
        <f>IF(AK15="","×","○")</f>
        <v>×</v>
      </c>
      <c r="AK15" s="1315"/>
      <c r="AL15" s="1373"/>
      <c r="AM15" s="992"/>
      <c r="AN15" s="992"/>
      <c r="AO15" s="993"/>
      <c r="AP15" s="1437"/>
      <c r="AQ15" s="997"/>
      <c r="AR15" s="1437"/>
      <c r="AS15" s="998"/>
      <c r="AT15" s="1379" t="str">
        <f>IF(AU15="","×","○")</f>
        <v>×</v>
      </c>
      <c r="AU15" s="1372"/>
      <c r="AV15" s="1373"/>
      <c r="AW15" s="1375"/>
      <c r="AX15" s="1375"/>
      <c r="AY15" s="993"/>
      <c r="AZ15" s="1438"/>
      <c r="BA15" s="997"/>
      <c r="BB15" s="1438"/>
      <c r="BC15" s="998"/>
      <c r="BD15" s="1379" t="s">
        <v>297</v>
      </c>
      <c r="BE15" s="1040"/>
      <c r="BF15" s="1041">
        <v>2333</v>
      </c>
      <c r="BG15" s="1042">
        <v>560</v>
      </c>
      <c r="BH15" s="1030"/>
      <c r="BI15" s="1389"/>
    </row>
    <row r="16" spans="1:61" ht="18.75" customHeight="1">
      <c r="A16" s="1354"/>
      <c r="B16" s="2111"/>
      <c r="C16" s="1593" t="s">
        <v>284</v>
      </c>
      <c r="D16" s="1439" t="str">
        <f>IF(E16="","×","○")</f>
        <v>○</v>
      </c>
      <c r="E16" s="1316" t="s">
        <v>285</v>
      </c>
      <c r="F16" s="1380" t="s">
        <v>279</v>
      </c>
      <c r="G16" s="1440">
        <v>566</v>
      </c>
      <c r="H16" s="1441">
        <v>295</v>
      </c>
      <c r="I16" s="1442">
        <f>+H16/+G16*100</f>
        <v>52.120141342756185</v>
      </c>
      <c r="J16" s="1443">
        <v>16</v>
      </c>
      <c r="K16" s="1444">
        <f>J16/H16*100</f>
        <v>5.423728813559322</v>
      </c>
      <c r="L16" s="1443">
        <v>46</v>
      </c>
      <c r="M16" s="1445">
        <f>L16/H16</f>
        <v>0.15593220338983052</v>
      </c>
      <c r="N16" s="1439" t="str">
        <f>IF(O16="","×","○")</f>
        <v>×</v>
      </c>
      <c r="O16" s="1318"/>
      <c r="P16" s="1387"/>
      <c r="Q16" s="988"/>
      <c r="R16" s="988"/>
      <c r="S16" s="989"/>
      <c r="T16" s="990"/>
      <c r="U16" s="991"/>
      <c r="V16" s="990"/>
      <c r="W16" s="1805"/>
      <c r="X16" s="1819" t="str">
        <f>IF(Y16="","×","○")</f>
        <v>×</v>
      </c>
      <c r="Y16" s="1315"/>
      <c r="Z16" s="1373"/>
      <c r="AA16" s="1408"/>
      <c r="AB16" s="1408"/>
      <c r="AC16" s="1410"/>
      <c r="AD16" s="1446"/>
      <c r="AE16" s="1410"/>
      <c r="AF16" s="1446"/>
      <c r="AG16" s="1447"/>
      <c r="AH16" s="2111"/>
      <c r="AI16" s="1593" t="s">
        <v>284</v>
      </c>
      <c r="AJ16" s="1439" t="str">
        <f>IF(AK16="","×","○")</f>
        <v>×</v>
      </c>
      <c r="AK16" s="1315"/>
      <c r="AL16" s="1373"/>
      <c r="AM16" s="1448"/>
      <c r="AN16" s="1448"/>
      <c r="AO16" s="1410"/>
      <c r="AP16" s="1449"/>
      <c r="AQ16" s="1450"/>
      <c r="AR16" s="1449"/>
      <c r="AS16" s="1411"/>
      <c r="AT16" s="1439" t="str">
        <f>IF(AU16="","×","○")</f>
        <v>×</v>
      </c>
      <c r="AU16" s="1451"/>
      <c r="AV16" s="1373"/>
      <c r="AW16" s="1407"/>
      <c r="AX16" s="1408"/>
      <c r="AY16" s="1410"/>
      <c r="AZ16" s="1452"/>
      <c r="BA16" s="1410"/>
      <c r="BB16" s="1452"/>
      <c r="BC16" s="1411"/>
      <c r="BD16" s="1439" t="str">
        <f>IF(BE16="","×","○")</f>
        <v>×</v>
      </c>
      <c r="BE16" s="1043"/>
      <c r="BF16" s="1044"/>
      <c r="BG16" s="1044"/>
      <c r="BH16" s="1453"/>
      <c r="BI16" s="1045"/>
    </row>
    <row r="17" spans="2:61" ht="16.5" customHeight="1">
      <c r="B17" s="2111"/>
      <c r="C17" s="2119" t="s">
        <v>192</v>
      </c>
      <c r="D17" s="2108" t="str">
        <f>IF(E17="","×","○")</f>
        <v>×</v>
      </c>
      <c r="E17" s="2235"/>
      <c r="F17" s="2131"/>
      <c r="G17" s="2131"/>
      <c r="H17" s="2131"/>
      <c r="I17" s="2225"/>
      <c r="J17" s="2131"/>
      <c r="K17" s="2225"/>
      <c r="L17" s="2131"/>
      <c r="M17" s="2133"/>
      <c r="N17" s="2135" t="str">
        <f>IF(O17="","×","○")</f>
        <v>×</v>
      </c>
      <c r="O17" s="2235"/>
      <c r="P17" s="2131"/>
      <c r="Q17" s="2131"/>
      <c r="R17" s="2131"/>
      <c r="S17" s="2225"/>
      <c r="T17" s="2131"/>
      <c r="U17" s="2225"/>
      <c r="V17" s="2228"/>
      <c r="W17" s="2220"/>
      <c r="X17" s="2108" t="str">
        <f>IF(Y17="","×","○")</f>
        <v>×</v>
      </c>
      <c r="Y17" s="2113"/>
      <c r="Z17" s="2102"/>
      <c r="AA17" s="2102"/>
      <c r="AB17" s="2102"/>
      <c r="AC17" s="2115"/>
      <c r="AD17" s="2102"/>
      <c r="AE17" s="2104"/>
      <c r="AF17" s="2102"/>
      <c r="AG17" s="2215"/>
      <c r="AH17" s="2111"/>
      <c r="AI17" s="2119" t="s">
        <v>192</v>
      </c>
      <c r="AJ17" s="2108" t="str">
        <f>IF(AK17="","×","○")</f>
        <v>×</v>
      </c>
      <c r="AK17" s="2113"/>
      <c r="AL17" s="2102"/>
      <c r="AM17" s="2102"/>
      <c r="AN17" s="2102"/>
      <c r="AO17" s="2208"/>
      <c r="AP17" s="2194"/>
      <c r="AQ17" s="2197"/>
      <c r="AR17" s="2194"/>
      <c r="AS17" s="2106"/>
      <c r="AT17" s="2108" t="str">
        <f>IF(AU17="","×","○")</f>
        <v>○</v>
      </c>
      <c r="AU17" s="1372" t="s">
        <v>395</v>
      </c>
      <c r="AV17" s="1373" t="s">
        <v>193</v>
      </c>
      <c r="AW17" s="1374" t="s">
        <v>164</v>
      </c>
      <c r="AX17" s="1375">
        <v>69</v>
      </c>
      <c r="AY17" s="1376" t="s">
        <v>164</v>
      </c>
      <c r="AZ17" s="1413" t="s">
        <v>164</v>
      </c>
      <c r="BA17" s="1392" t="s">
        <v>164</v>
      </c>
      <c r="BB17" s="1413" t="s">
        <v>164</v>
      </c>
      <c r="BC17" s="1393" t="s">
        <v>164</v>
      </c>
      <c r="BD17" s="2108" t="str">
        <f>IF(BE17="","×","○")</f>
        <v>×</v>
      </c>
      <c r="BE17" s="2184"/>
      <c r="BF17" s="2184"/>
      <c r="BG17" s="2184"/>
      <c r="BH17" s="2184"/>
      <c r="BI17" s="2187"/>
    </row>
    <row r="18" spans="2:61" ht="16.5" customHeight="1">
      <c r="B18" s="2111"/>
      <c r="C18" s="2218"/>
      <c r="D18" s="2202"/>
      <c r="E18" s="2236"/>
      <c r="F18" s="2223"/>
      <c r="G18" s="2223"/>
      <c r="H18" s="2223"/>
      <c r="I18" s="2226"/>
      <c r="J18" s="2223"/>
      <c r="K18" s="2226"/>
      <c r="L18" s="2223"/>
      <c r="M18" s="2231"/>
      <c r="N18" s="2233"/>
      <c r="O18" s="2236"/>
      <c r="P18" s="2223"/>
      <c r="Q18" s="2223"/>
      <c r="R18" s="2223"/>
      <c r="S18" s="2226"/>
      <c r="T18" s="2223"/>
      <c r="U18" s="2226"/>
      <c r="V18" s="2229"/>
      <c r="W18" s="2221"/>
      <c r="X18" s="2202"/>
      <c r="Y18" s="2204"/>
      <c r="Z18" s="2206"/>
      <c r="AA18" s="2206"/>
      <c r="AB18" s="2206"/>
      <c r="AC18" s="2211"/>
      <c r="AD18" s="2206"/>
      <c r="AE18" s="2213"/>
      <c r="AF18" s="2206"/>
      <c r="AG18" s="2216"/>
      <c r="AH18" s="2111"/>
      <c r="AI18" s="2218"/>
      <c r="AJ18" s="2202"/>
      <c r="AK18" s="2204"/>
      <c r="AL18" s="2206"/>
      <c r="AM18" s="2206"/>
      <c r="AN18" s="2206"/>
      <c r="AO18" s="2209"/>
      <c r="AP18" s="2195"/>
      <c r="AQ18" s="2198"/>
      <c r="AR18" s="2195"/>
      <c r="AS18" s="2200"/>
      <c r="AT18" s="2202"/>
      <c r="AU18" s="1372" t="s">
        <v>395</v>
      </c>
      <c r="AV18" s="1454" t="s">
        <v>194</v>
      </c>
      <c r="AW18" s="1455" t="s">
        <v>164</v>
      </c>
      <c r="AX18" s="1415">
        <v>69</v>
      </c>
      <c r="AY18" s="1376" t="s">
        <v>164</v>
      </c>
      <c r="AZ18" s="1413" t="s">
        <v>164</v>
      </c>
      <c r="BA18" s="1392" t="s">
        <v>164</v>
      </c>
      <c r="BB18" s="1377">
        <v>8</v>
      </c>
      <c r="BC18" s="998">
        <f>BB18/AX18</f>
        <v>0.11594202898550725</v>
      </c>
      <c r="BD18" s="2202"/>
      <c r="BE18" s="2185"/>
      <c r="BF18" s="2185"/>
      <c r="BG18" s="2185"/>
      <c r="BH18" s="2185"/>
      <c r="BI18" s="2188"/>
    </row>
    <row r="19" spans="2:61" ht="16.5" customHeight="1">
      <c r="B19" s="2111"/>
      <c r="C19" s="2218"/>
      <c r="D19" s="2202"/>
      <c r="E19" s="2236"/>
      <c r="F19" s="2223"/>
      <c r="G19" s="2223"/>
      <c r="H19" s="2223"/>
      <c r="I19" s="2226"/>
      <c r="J19" s="2223"/>
      <c r="K19" s="2226"/>
      <c r="L19" s="2223"/>
      <c r="M19" s="2231"/>
      <c r="N19" s="2233"/>
      <c r="O19" s="2236"/>
      <c r="P19" s="2223"/>
      <c r="Q19" s="2223"/>
      <c r="R19" s="2223"/>
      <c r="S19" s="2226"/>
      <c r="T19" s="2223"/>
      <c r="U19" s="2226"/>
      <c r="V19" s="2229"/>
      <c r="W19" s="2221"/>
      <c r="X19" s="2202"/>
      <c r="Y19" s="2204"/>
      <c r="Z19" s="2206"/>
      <c r="AA19" s="2206"/>
      <c r="AB19" s="2206"/>
      <c r="AC19" s="2211"/>
      <c r="AD19" s="2206"/>
      <c r="AE19" s="2213"/>
      <c r="AF19" s="2206"/>
      <c r="AG19" s="2216"/>
      <c r="AH19" s="2111"/>
      <c r="AI19" s="2218"/>
      <c r="AJ19" s="2202"/>
      <c r="AK19" s="2204"/>
      <c r="AL19" s="2206"/>
      <c r="AM19" s="2206"/>
      <c r="AN19" s="2206"/>
      <c r="AO19" s="2209"/>
      <c r="AP19" s="2195"/>
      <c r="AQ19" s="2198"/>
      <c r="AR19" s="2195"/>
      <c r="AS19" s="2200"/>
      <c r="AT19" s="2202"/>
      <c r="AU19" s="1372" t="s">
        <v>369</v>
      </c>
      <c r="AV19" s="1454"/>
      <c r="AW19" s="1415">
        <v>72</v>
      </c>
      <c r="AX19" s="1415">
        <v>12</v>
      </c>
      <c r="AY19" s="993">
        <f>+AX19/+AW19*100</f>
        <v>16.666666666666664</v>
      </c>
      <c r="AZ19" s="1413" t="s">
        <v>164</v>
      </c>
      <c r="BA19" s="1392" t="s">
        <v>164</v>
      </c>
      <c r="BB19" s="1413" t="s">
        <v>164</v>
      </c>
      <c r="BC19" s="1393" t="s">
        <v>164</v>
      </c>
      <c r="BD19" s="2202"/>
      <c r="BE19" s="2185"/>
      <c r="BF19" s="2185"/>
      <c r="BG19" s="2185"/>
      <c r="BH19" s="2185"/>
      <c r="BI19" s="2188"/>
    </row>
    <row r="20" spans="2:61" ht="16.5" customHeight="1" thickBot="1">
      <c r="B20" s="2112"/>
      <c r="C20" s="2219"/>
      <c r="D20" s="2203"/>
      <c r="E20" s="2237"/>
      <c r="F20" s="2224"/>
      <c r="G20" s="2224"/>
      <c r="H20" s="2224"/>
      <c r="I20" s="2227"/>
      <c r="J20" s="2224"/>
      <c r="K20" s="2227"/>
      <c r="L20" s="2224"/>
      <c r="M20" s="2232"/>
      <c r="N20" s="2234"/>
      <c r="O20" s="2237"/>
      <c r="P20" s="2224"/>
      <c r="Q20" s="2224"/>
      <c r="R20" s="2224"/>
      <c r="S20" s="2227"/>
      <c r="T20" s="2224"/>
      <c r="U20" s="2227"/>
      <c r="V20" s="2230"/>
      <c r="W20" s="2222"/>
      <c r="X20" s="2203"/>
      <c r="Y20" s="2205"/>
      <c r="Z20" s="2207"/>
      <c r="AA20" s="2207"/>
      <c r="AB20" s="2207"/>
      <c r="AC20" s="2212"/>
      <c r="AD20" s="2207"/>
      <c r="AE20" s="2214"/>
      <c r="AF20" s="2207"/>
      <c r="AG20" s="2217"/>
      <c r="AH20" s="2112"/>
      <c r="AI20" s="2219"/>
      <c r="AJ20" s="2203"/>
      <c r="AK20" s="2205"/>
      <c r="AL20" s="2207"/>
      <c r="AM20" s="2207"/>
      <c r="AN20" s="2207"/>
      <c r="AO20" s="2210"/>
      <c r="AP20" s="2196"/>
      <c r="AQ20" s="2199"/>
      <c r="AR20" s="2196"/>
      <c r="AS20" s="2201"/>
      <c r="AT20" s="2203"/>
      <c r="AU20" s="1456" t="s">
        <v>369</v>
      </c>
      <c r="AV20" s="1457" t="s">
        <v>189</v>
      </c>
      <c r="AW20" s="1458" t="s">
        <v>164</v>
      </c>
      <c r="AX20" s="1459">
        <v>12</v>
      </c>
      <c r="AY20" s="1460" t="s">
        <v>164</v>
      </c>
      <c r="AZ20" s="1461" t="s">
        <v>164</v>
      </c>
      <c r="BA20" s="1462" t="s">
        <v>164</v>
      </c>
      <c r="BB20" s="1461" t="s">
        <v>164</v>
      </c>
      <c r="BC20" s="1463" t="s">
        <v>164</v>
      </c>
      <c r="BD20" s="2203"/>
      <c r="BE20" s="2186"/>
      <c r="BF20" s="2186"/>
      <c r="BG20" s="2186"/>
      <c r="BH20" s="2186"/>
      <c r="BI20" s="2189"/>
    </row>
    <row r="21" spans="1:61" ht="16.5" customHeight="1">
      <c r="A21" s="1354"/>
      <c r="B21" s="2110" t="s">
        <v>332</v>
      </c>
      <c r="C21" s="2165" t="s">
        <v>286</v>
      </c>
      <c r="D21" s="2153" t="s">
        <v>281</v>
      </c>
      <c r="E21" s="2190" t="s">
        <v>287</v>
      </c>
      <c r="F21" s="2192" t="s">
        <v>288</v>
      </c>
      <c r="G21" s="2176">
        <v>1740</v>
      </c>
      <c r="H21" s="2176">
        <v>1388</v>
      </c>
      <c r="I21" s="2178">
        <f>+H21/+G21*100</f>
        <v>79.77011494252874</v>
      </c>
      <c r="J21" s="2180" t="s">
        <v>164</v>
      </c>
      <c r="K21" s="2182" t="s">
        <v>164</v>
      </c>
      <c r="L21" s="2180" t="s">
        <v>164</v>
      </c>
      <c r="M21" s="2173" t="s">
        <v>164</v>
      </c>
      <c r="N21" s="2153" t="str">
        <f>IF(O21="","×","○")</f>
        <v>×</v>
      </c>
      <c r="O21" s="2175"/>
      <c r="P21" s="2159"/>
      <c r="Q21" s="2161"/>
      <c r="R21" s="2161"/>
      <c r="S21" s="2147"/>
      <c r="T21" s="2161"/>
      <c r="U21" s="2147"/>
      <c r="V21" s="2161"/>
      <c r="W21" s="2169"/>
      <c r="X21" s="2171" t="str">
        <f>IF(Y21="","×","○")</f>
        <v>×</v>
      </c>
      <c r="Y21" s="2158"/>
      <c r="Z21" s="2159"/>
      <c r="AA21" s="2167"/>
      <c r="AB21" s="2167"/>
      <c r="AC21" s="2147"/>
      <c r="AD21" s="2161"/>
      <c r="AE21" s="2147"/>
      <c r="AF21" s="2161"/>
      <c r="AG21" s="2163"/>
      <c r="AH21" s="2110" t="s">
        <v>332</v>
      </c>
      <c r="AI21" s="2165" t="s">
        <v>286</v>
      </c>
      <c r="AJ21" s="2153" t="str">
        <f>IF(AK21="","×","○")</f>
        <v>×</v>
      </c>
      <c r="AK21" s="2158"/>
      <c r="AL21" s="2159"/>
      <c r="AM21" s="2161"/>
      <c r="AN21" s="2161"/>
      <c r="AO21" s="2147"/>
      <c r="AP21" s="2149"/>
      <c r="AQ21" s="2147"/>
      <c r="AR21" s="2149"/>
      <c r="AS21" s="2151"/>
      <c r="AT21" s="2153" t="s">
        <v>281</v>
      </c>
      <c r="AU21" s="2351" t="s">
        <v>290</v>
      </c>
      <c r="AV21" s="2159" t="s">
        <v>164</v>
      </c>
      <c r="AW21" s="2167" t="s">
        <v>164</v>
      </c>
      <c r="AX21" s="2167">
        <v>733</v>
      </c>
      <c r="AY21" s="2352" t="s">
        <v>164</v>
      </c>
      <c r="AZ21" s="2353" t="s">
        <v>164</v>
      </c>
      <c r="BA21" s="2352" t="s">
        <v>164</v>
      </c>
      <c r="BB21" s="2353" t="s">
        <v>164</v>
      </c>
      <c r="BC21" s="2359" t="s">
        <v>164</v>
      </c>
      <c r="BD21" s="2153" t="s">
        <v>402</v>
      </c>
      <c r="BE21" s="2355"/>
      <c r="BF21" s="2355"/>
      <c r="BG21" s="2355"/>
      <c r="BH21" s="2355"/>
      <c r="BI21" s="2357"/>
    </row>
    <row r="22" spans="1:61" ht="16.5" customHeight="1">
      <c r="A22" s="1354"/>
      <c r="B22" s="2111"/>
      <c r="C22" s="2166"/>
      <c r="D22" s="2154"/>
      <c r="E22" s="2191"/>
      <c r="F22" s="2193"/>
      <c r="G22" s="2177"/>
      <c r="H22" s="2177"/>
      <c r="I22" s="2179"/>
      <c r="J22" s="2181"/>
      <c r="K22" s="2183"/>
      <c r="L22" s="2181"/>
      <c r="M22" s="2174"/>
      <c r="N22" s="2154"/>
      <c r="O22" s="2138"/>
      <c r="P22" s="2160"/>
      <c r="Q22" s="2162"/>
      <c r="R22" s="2162"/>
      <c r="S22" s="2148"/>
      <c r="T22" s="2162"/>
      <c r="U22" s="2148"/>
      <c r="V22" s="2162"/>
      <c r="W22" s="2170"/>
      <c r="X22" s="2172"/>
      <c r="Y22" s="2114"/>
      <c r="Z22" s="2160"/>
      <c r="AA22" s="2168"/>
      <c r="AB22" s="2168"/>
      <c r="AC22" s="2148"/>
      <c r="AD22" s="2162"/>
      <c r="AE22" s="2148"/>
      <c r="AF22" s="2162"/>
      <c r="AG22" s="2164"/>
      <c r="AH22" s="2111"/>
      <c r="AI22" s="2166"/>
      <c r="AJ22" s="2154"/>
      <c r="AK22" s="2114"/>
      <c r="AL22" s="2160"/>
      <c r="AM22" s="2162"/>
      <c r="AN22" s="2162"/>
      <c r="AO22" s="2148"/>
      <c r="AP22" s="2150"/>
      <c r="AQ22" s="2148"/>
      <c r="AR22" s="2150"/>
      <c r="AS22" s="2152"/>
      <c r="AT22" s="2154"/>
      <c r="AU22" s="2103"/>
      <c r="AV22" s="2160"/>
      <c r="AW22" s="2168"/>
      <c r="AX22" s="2168"/>
      <c r="AY22" s="2148"/>
      <c r="AZ22" s="2354"/>
      <c r="BA22" s="2148"/>
      <c r="BB22" s="2354"/>
      <c r="BC22" s="2152"/>
      <c r="BD22" s="2154"/>
      <c r="BE22" s="2356"/>
      <c r="BF22" s="2356"/>
      <c r="BG22" s="2356"/>
      <c r="BH22" s="2356"/>
      <c r="BI22" s="2358"/>
    </row>
    <row r="23" spans="2:61" ht="18.75" customHeight="1">
      <c r="B23" s="2111"/>
      <c r="C23" s="1594" t="s">
        <v>10</v>
      </c>
      <c r="D23" s="1379" t="str">
        <f>IF(E23="","×","○")</f>
        <v>○</v>
      </c>
      <c r="E23" s="1316" t="s">
        <v>389</v>
      </c>
      <c r="F23" s="1380" t="s">
        <v>196</v>
      </c>
      <c r="G23" s="1381">
        <v>820</v>
      </c>
      <c r="H23" s="1381">
        <v>435</v>
      </c>
      <c r="I23" s="1382">
        <f>+H23/+G23*100</f>
        <v>53.04878048780488</v>
      </c>
      <c r="J23" s="1465" t="s">
        <v>164</v>
      </c>
      <c r="K23" s="1466" t="s">
        <v>164</v>
      </c>
      <c r="L23" s="1465" t="s">
        <v>164</v>
      </c>
      <c r="M23" s="1467" t="s">
        <v>164</v>
      </c>
      <c r="N23" s="1379" t="str">
        <f>IF(O23="","×","○")</f>
        <v>×</v>
      </c>
      <c r="O23" s="1327"/>
      <c r="P23" s="1373"/>
      <c r="Q23" s="992"/>
      <c r="R23" s="992"/>
      <c r="S23" s="993"/>
      <c r="T23" s="992"/>
      <c r="U23" s="994"/>
      <c r="V23" s="992"/>
      <c r="W23" s="1806"/>
      <c r="X23" s="1817" t="str">
        <f>IF(Y23="","×","○")</f>
        <v>×</v>
      </c>
      <c r="Y23" s="1315"/>
      <c r="Z23" s="1373"/>
      <c r="AA23" s="1375"/>
      <c r="AB23" s="1375"/>
      <c r="AC23" s="993"/>
      <c r="AD23" s="992"/>
      <c r="AE23" s="994"/>
      <c r="AF23" s="992"/>
      <c r="AG23" s="995"/>
      <c r="AH23" s="2111"/>
      <c r="AI23" s="1594" t="s">
        <v>10</v>
      </c>
      <c r="AJ23" s="1379" t="str">
        <f>IF(AK23="","×","○")</f>
        <v>×</v>
      </c>
      <c r="AK23" s="1315"/>
      <c r="AL23" s="1373"/>
      <c r="AM23" s="992"/>
      <c r="AN23" s="992"/>
      <c r="AO23" s="993"/>
      <c r="AP23" s="1377"/>
      <c r="AQ23" s="994"/>
      <c r="AR23" s="1377"/>
      <c r="AS23" s="998"/>
      <c r="AT23" s="1379" t="str">
        <f>IF(AU23="","×","○")</f>
        <v>×</v>
      </c>
      <c r="AU23" s="1468"/>
      <c r="AV23" s="1469"/>
      <c r="AW23" s="1047"/>
      <c r="AX23" s="1047"/>
      <c r="AY23" s="993"/>
      <c r="AZ23" s="1470"/>
      <c r="BA23" s="997"/>
      <c r="BB23" s="1470"/>
      <c r="BC23" s="1014"/>
      <c r="BD23" s="1379" t="str">
        <f>IF(BE23="","×","○")</f>
        <v>○</v>
      </c>
      <c r="BE23" s="1046">
        <v>434</v>
      </c>
      <c r="BF23" s="1047"/>
      <c r="BG23" s="1023"/>
      <c r="BH23" s="1023"/>
      <c r="BI23" s="1378"/>
    </row>
    <row r="24" spans="2:61" ht="18.75" customHeight="1">
      <c r="B24" s="2111"/>
      <c r="C24" s="1587" t="s">
        <v>5</v>
      </c>
      <c r="D24" s="1379" t="str">
        <f aca="true" t="shared" si="0" ref="D24:D55">IF(E24="","×","○")</f>
        <v>×</v>
      </c>
      <c r="E24" s="1316"/>
      <c r="F24" s="1380" t="s">
        <v>197</v>
      </c>
      <c r="G24" s="1381"/>
      <c r="H24" s="1381"/>
      <c r="I24" s="1382"/>
      <c r="J24" s="1465"/>
      <c r="K24" s="1466"/>
      <c r="L24" s="1465"/>
      <c r="M24" s="1467"/>
      <c r="N24" s="1379" t="str">
        <f aca="true" t="shared" si="1" ref="N24:N55">IF(O24="","×","○")</f>
        <v>×</v>
      </c>
      <c r="O24" s="1327"/>
      <c r="P24" s="1469"/>
      <c r="Q24" s="996"/>
      <c r="R24" s="996"/>
      <c r="S24" s="993"/>
      <c r="T24" s="996"/>
      <c r="U24" s="997"/>
      <c r="V24" s="996"/>
      <c r="W24" s="1807"/>
      <c r="X24" s="1817" t="str">
        <f aca="true" t="shared" si="2" ref="X24:X55">IF(Y24="","×","○")</f>
        <v>×</v>
      </c>
      <c r="Y24" s="1315"/>
      <c r="Z24" s="1373"/>
      <c r="AA24" s="1375"/>
      <c r="AB24" s="1375"/>
      <c r="AC24" s="993"/>
      <c r="AD24" s="992"/>
      <c r="AE24" s="994"/>
      <c r="AF24" s="992"/>
      <c r="AG24" s="995"/>
      <c r="AH24" s="2111"/>
      <c r="AI24" s="1587" t="s">
        <v>5</v>
      </c>
      <c r="AJ24" s="1379" t="str">
        <f aca="true" t="shared" si="3" ref="AJ24:AJ55">IF(AK24="","×","○")</f>
        <v>×</v>
      </c>
      <c r="AK24" s="1315"/>
      <c r="AL24" s="1373"/>
      <c r="AM24" s="992"/>
      <c r="AN24" s="992"/>
      <c r="AO24" s="993"/>
      <c r="AP24" s="1377"/>
      <c r="AQ24" s="994"/>
      <c r="AR24" s="1377"/>
      <c r="AS24" s="998"/>
      <c r="AT24" s="1379" t="str">
        <f aca="true" t="shared" si="4" ref="AT24:AT55">IF(AU24="","×","○")</f>
        <v>×</v>
      </c>
      <c r="AU24" s="1372"/>
      <c r="AV24" s="1373"/>
      <c r="AW24" s="1375"/>
      <c r="AX24" s="1375"/>
      <c r="AY24" s="993"/>
      <c r="AZ24" s="1388"/>
      <c r="BA24" s="997"/>
      <c r="BB24" s="1388"/>
      <c r="BC24" s="1014"/>
      <c r="BD24" s="1379" t="str">
        <f aca="true" t="shared" si="5" ref="BD24:BD54">IF(BE24="","×","○")</f>
        <v>×</v>
      </c>
      <c r="BE24" s="1048"/>
      <c r="BF24" s="1049"/>
      <c r="BG24" s="1050"/>
      <c r="BH24" s="1051"/>
      <c r="BI24" s="1471"/>
    </row>
    <row r="25" spans="2:79" ht="18.75" customHeight="1">
      <c r="B25" s="2111"/>
      <c r="C25" s="1588" t="s">
        <v>18</v>
      </c>
      <c r="D25" s="1379" t="str">
        <f t="shared" si="0"/>
        <v>○</v>
      </c>
      <c r="E25" s="1328" t="s">
        <v>198</v>
      </c>
      <c r="F25" s="1380" t="s">
        <v>199</v>
      </c>
      <c r="G25" s="1381">
        <v>807</v>
      </c>
      <c r="H25" s="1381">
        <v>31</v>
      </c>
      <c r="I25" s="1382">
        <f>+H25/+G25*100</f>
        <v>3.841387856257745</v>
      </c>
      <c r="J25" s="1465" t="s">
        <v>164</v>
      </c>
      <c r="K25" s="1466" t="s">
        <v>164</v>
      </c>
      <c r="L25" s="1465" t="s">
        <v>164</v>
      </c>
      <c r="M25" s="1467" t="s">
        <v>164</v>
      </c>
      <c r="N25" s="1379" t="str">
        <f t="shared" si="1"/>
        <v>×</v>
      </c>
      <c r="O25" s="1327"/>
      <c r="P25" s="1373"/>
      <c r="Q25" s="992"/>
      <c r="R25" s="992"/>
      <c r="S25" s="993"/>
      <c r="T25" s="992"/>
      <c r="U25" s="994"/>
      <c r="V25" s="992"/>
      <c r="W25" s="1806"/>
      <c r="X25" s="1817" t="str">
        <f t="shared" si="2"/>
        <v>×</v>
      </c>
      <c r="Y25" s="1315"/>
      <c r="Z25" s="1373"/>
      <c r="AA25" s="1375"/>
      <c r="AB25" s="1375"/>
      <c r="AC25" s="993"/>
      <c r="AD25" s="992"/>
      <c r="AE25" s="994"/>
      <c r="AF25" s="992"/>
      <c r="AG25" s="995"/>
      <c r="AH25" s="2111"/>
      <c r="AI25" s="1588" t="s">
        <v>18</v>
      </c>
      <c r="AJ25" s="1379" t="str">
        <f t="shared" si="3"/>
        <v>×</v>
      </c>
      <c r="AK25" s="1315"/>
      <c r="AL25" s="1373"/>
      <c r="AM25" s="992"/>
      <c r="AN25" s="992"/>
      <c r="AO25" s="993"/>
      <c r="AP25" s="1377"/>
      <c r="AQ25" s="994"/>
      <c r="AR25" s="1377"/>
      <c r="AS25" s="998"/>
      <c r="AT25" s="1379" t="str">
        <f t="shared" si="4"/>
        <v>○</v>
      </c>
      <c r="AU25" s="1472" t="s">
        <v>198</v>
      </c>
      <c r="AV25" s="1373" t="s">
        <v>200</v>
      </c>
      <c r="AW25" s="1375">
        <v>807</v>
      </c>
      <c r="AX25" s="1375">
        <v>31</v>
      </c>
      <c r="AY25" s="993">
        <f>+AX25/+AW25*100</f>
        <v>3.841387856257745</v>
      </c>
      <c r="AZ25" s="1391" t="s">
        <v>164</v>
      </c>
      <c r="BA25" s="1392" t="s">
        <v>164</v>
      </c>
      <c r="BB25" s="1391" t="s">
        <v>164</v>
      </c>
      <c r="BC25" s="1868" t="s">
        <v>164</v>
      </c>
      <c r="BD25" s="1379" t="str">
        <f t="shared" si="5"/>
        <v>×</v>
      </c>
      <c r="BE25" s="1052"/>
      <c r="BF25" s="1053"/>
      <c r="BG25" s="1042"/>
      <c r="BH25" s="1042"/>
      <c r="BI25" s="1389"/>
      <c r="BM25" s="1473"/>
      <c r="BN25" s="1473"/>
      <c r="BO25" s="1473"/>
      <c r="BP25" s="1473"/>
      <c r="BQ25" s="1473"/>
      <c r="BR25" s="1473"/>
      <c r="BS25" s="1473"/>
      <c r="BT25" s="1473"/>
      <c r="BU25" s="1473"/>
      <c r="BV25" s="1473"/>
      <c r="BW25" s="1473"/>
      <c r="BX25" s="1473"/>
      <c r="BY25" s="1473"/>
      <c r="BZ25" s="1473"/>
      <c r="CA25" s="1473"/>
    </row>
    <row r="26" spans="2:79" s="1473" customFormat="1" ht="18.75" customHeight="1">
      <c r="B26" s="2111"/>
      <c r="C26" s="1595" t="s">
        <v>13</v>
      </c>
      <c r="D26" s="1379" t="str">
        <f t="shared" si="0"/>
        <v>×</v>
      </c>
      <c r="E26" s="1317"/>
      <c r="F26" s="1380" t="s">
        <v>197</v>
      </c>
      <c r="G26" s="1381" t="s">
        <v>197</v>
      </c>
      <c r="H26" s="1381" t="s">
        <v>197</v>
      </c>
      <c r="I26" s="1382"/>
      <c r="J26" s="1474"/>
      <c r="K26" s="1466"/>
      <c r="L26" s="1474"/>
      <c r="M26" s="1467"/>
      <c r="N26" s="1379" t="str">
        <f t="shared" si="1"/>
        <v>×</v>
      </c>
      <c r="O26" s="1327"/>
      <c r="P26" s="1469"/>
      <c r="Q26" s="996"/>
      <c r="R26" s="996"/>
      <c r="S26" s="993"/>
      <c r="T26" s="996"/>
      <c r="U26" s="994"/>
      <c r="V26" s="996"/>
      <c r="W26" s="1806"/>
      <c r="X26" s="1817" t="str">
        <f t="shared" si="2"/>
        <v>○</v>
      </c>
      <c r="Y26" s="1327" t="s">
        <v>201</v>
      </c>
      <c r="Z26" s="1469" t="s">
        <v>202</v>
      </c>
      <c r="AA26" s="1047">
        <v>938</v>
      </c>
      <c r="AB26" s="1047">
        <v>603</v>
      </c>
      <c r="AC26" s="993">
        <f>+AB26/+AA26*100</f>
        <v>64.28571428571429</v>
      </c>
      <c r="AD26" s="1413" t="s">
        <v>164</v>
      </c>
      <c r="AE26" s="1392" t="s">
        <v>164</v>
      </c>
      <c r="AF26" s="1015" t="s">
        <v>164</v>
      </c>
      <c r="AG26" s="1393" t="s">
        <v>164</v>
      </c>
      <c r="AH26" s="2111"/>
      <c r="AI26" s="1595" t="s">
        <v>13</v>
      </c>
      <c r="AJ26" s="1379" t="str">
        <f t="shared" si="3"/>
        <v>×</v>
      </c>
      <c r="AK26" s="1327"/>
      <c r="AL26" s="1469"/>
      <c r="AM26" s="996"/>
      <c r="AN26" s="996"/>
      <c r="AO26" s="993" t="s">
        <v>197</v>
      </c>
      <c r="AP26" s="1475"/>
      <c r="AQ26" s="1012" t="s">
        <v>197</v>
      </c>
      <c r="AR26" s="1475"/>
      <c r="AS26" s="998"/>
      <c r="AT26" s="1379" t="str">
        <f t="shared" si="4"/>
        <v>×</v>
      </c>
      <c r="AU26" s="1468"/>
      <c r="AV26" s="1469"/>
      <c r="AW26" s="1047"/>
      <c r="AX26" s="1047"/>
      <c r="AY26" s="1476"/>
      <c r="AZ26" s="1477"/>
      <c r="BA26" s="1478"/>
      <c r="BB26" s="1477"/>
      <c r="BC26" s="1479"/>
      <c r="BD26" s="1379" t="s">
        <v>281</v>
      </c>
      <c r="BE26" s="1046"/>
      <c r="BF26" s="1054"/>
      <c r="BG26" s="1055">
        <v>460</v>
      </c>
      <c r="BH26" s="1055"/>
      <c r="BI26" s="1480"/>
      <c r="BM26" s="1359"/>
      <c r="BN26" s="1359"/>
      <c r="BO26" s="1359"/>
      <c r="BP26" s="1359"/>
      <c r="BQ26" s="1359"/>
      <c r="BR26" s="1359"/>
      <c r="BS26" s="1359"/>
      <c r="BT26" s="1359"/>
      <c r="BU26" s="1359"/>
      <c r="BV26" s="1359"/>
      <c r="BW26" s="1359"/>
      <c r="BX26" s="1359"/>
      <c r="BY26" s="1359"/>
      <c r="BZ26" s="1359"/>
      <c r="CA26" s="1359"/>
    </row>
    <row r="27" spans="2:61" ht="18.75" customHeight="1">
      <c r="B27" s="2111"/>
      <c r="C27" s="1596" t="s">
        <v>87</v>
      </c>
      <c r="D27" s="1481" t="str">
        <f t="shared" si="0"/>
        <v>×</v>
      </c>
      <c r="E27" s="1330"/>
      <c r="F27" s="1482"/>
      <c r="G27" s="1381"/>
      <c r="H27" s="1381"/>
      <c r="I27" s="1382"/>
      <c r="J27" s="1383"/>
      <c r="K27" s="1384"/>
      <c r="L27" s="1383"/>
      <c r="M27" s="1385"/>
      <c r="N27" s="1481" t="str">
        <f t="shared" si="1"/>
        <v>○</v>
      </c>
      <c r="O27" s="1331" t="s">
        <v>392</v>
      </c>
      <c r="P27" s="1483" t="s">
        <v>393</v>
      </c>
      <c r="Q27" s="992">
        <v>412</v>
      </c>
      <c r="R27" s="992">
        <v>161</v>
      </c>
      <c r="S27" s="993">
        <f>+R27/+Q27*100</f>
        <v>39.07766990291262</v>
      </c>
      <c r="T27" s="1015" t="s">
        <v>164</v>
      </c>
      <c r="U27" s="1392" t="s">
        <v>164</v>
      </c>
      <c r="V27" s="1015" t="s">
        <v>164</v>
      </c>
      <c r="W27" s="1808" t="s">
        <v>164</v>
      </c>
      <c r="X27" s="1821" t="str">
        <f t="shared" si="2"/>
        <v>×</v>
      </c>
      <c r="Y27" s="1332"/>
      <c r="Z27" s="1485"/>
      <c r="AA27" s="1375"/>
      <c r="AB27" s="1375"/>
      <c r="AC27" s="993"/>
      <c r="AD27" s="992"/>
      <c r="AE27" s="994"/>
      <c r="AF27" s="992"/>
      <c r="AG27" s="995"/>
      <c r="AH27" s="2111"/>
      <c r="AI27" s="1596" t="s">
        <v>87</v>
      </c>
      <c r="AJ27" s="1481" t="str">
        <f t="shared" si="3"/>
        <v>×</v>
      </c>
      <c r="AK27" s="1332"/>
      <c r="AL27" s="1485"/>
      <c r="AM27" s="992"/>
      <c r="AN27" s="992"/>
      <c r="AO27" s="993"/>
      <c r="AP27" s="1377"/>
      <c r="AQ27" s="994"/>
      <c r="AR27" s="1377"/>
      <c r="AS27" s="998"/>
      <c r="AT27" s="1481" t="str">
        <f t="shared" si="4"/>
        <v>×</v>
      </c>
      <c r="AU27" s="1484"/>
      <c r="AV27" s="1485"/>
      <c r="AW27" s="1375"/>
      <c r="AX27" s="1375"/>
      <c r="AY27" s="993"/>
      <c r="AZ27" s="1388"/>
      <c r="BA27" s="997"/>
      <c r="BB27" s="1388"/>
      <c r="BC27" s="1014"/>
      <c r="BD27" s="1481" t="s">
        <v>281</v>
      </c>
      <c r="BE27" s="1056"/>
      <c r="BF27" s="1022">
        <v>157</v>
      </c>
      <c r="BG27" s="1023"/>
      <c r="BH27" s="1023"/>
      <c r="BI27" s="1378"/>
    </row>
    <row r="28" spans="2:61" ht="18.75" customHeight="1" thickBot="1">
      <c r="B28" s="2112"/>
      <c r="C28" s="1597" t="s">
        <v>204</v>
      </c>
      <c r="D28" s="1486" t="str">
        <f t="shared" si="0"/>
        <v>×</v>
      </c>
      <c r="E28" s="1333"/>
      <c r="F28" s="1487"/>
      <c r="G28" s="1488"/>
      <c r="H28" s="1488"/>
      <c r="I28" s="1489"/>
      <c r="J28" s="1490"/>
      <c r="K28" s="1491"/>
      <c r="L28" s="1490"/>
      <c r="M28" s="1492"/>
      <c r="N28" s="1486" t="str">
        <f t="shared" si="1"/>
        <v>○</v>
      </c>
      <c r="O28" s="1334" t="s">
        <v>205</v>
      </c>
      <c r="P28" s="1483" t="s">
        <v>203</v>
      </c>
      <c r="Q28" s="999">
        <v>260</v>
      </c>
      <c r="R28" s="999">
        <v>107</v>
      </c>
      <c r="S28" s="993">
        <f>+R28/+Q28*100</f>
        <v>41.15384615384615</v>
      </c>
      <c r="T28" s="1493" t="s">
        <v>164</v>
      </c>
      <c r="U28" s="1494" t="s">
        <v>164</v>
      </c>
      <c r="V28" s="1493" t="s">
        <v>164</v>
      </c>
      <c r="W28" s="1809" t="s">
        <v>164</v>
      </c>
      <c r="X28" s="1822" t="str">
        <f t="shared" si="2"/>
        <v>○</v>
      </c>
      <c r="Y28" s="1335" t="s">
        <v>206</v>
      </c>
      <c r="Z28" s="1495" t="s">
        <v>207</v>
      </c>
      <c r="AA28" s="1415">
        <v>263</v>
      </c>
      <c r="AB28" s="1415">
        <v>102</v>
      </c>
      <c r="AC28" s="993">
        <f>+AB28/+AA28*100</f>
        <v>38.78326996197718</v>
      </c>
      <c r="AD28" s="1413" t="s">
        <v>164</v>
      </c>
      <c r="AE28" s="1392" t="s">
        <v>164</v>
      </c>
      <c r="AF28" s="1015" t="s">
        <v>164</v>
      </c>
      <c r="AG28" s="1393" t="s">
        <v>164</v>
      </c>
      <c r="AH28" s="2112"/>
      <c r="AI28" s="1597" t="s">
        <v>204</v>
      </c>
      <c r="AJ28" s="1486" t="str">
        <f t="shared" si="3"/>
        <v>×</v>
      </c>
      <c r="AK28" s="1315"/>
      <c r="AL28" s="1495"/>
      <c r="AM28" s="999"/>
      <c r="AN28" s="999"/>
      <c r="AO28" s="1496"/>
      <c r="AP28" s="1497"/>
      <c r="AQ28" s="1000"/>
      <c r="AR28" s="1497"/>
      <c r="AS28" s="1498"/>
      <c r="AT28" s="1486" t="str">
        <f t="shared" si="4"/>
        <v>○</v>
      </c>
      <c r="AU28" s="1372" t="s">
        <v>208</v>
      </c>
      <c r="AV28" s="1495" t="s">
        <v>193</v>
      </c>
      <c r="AW28" s="1415">
        <v>554</v>
      </c>
      <c r="AX28" s="1415">
        <v>150</v>
      </c>
      <c r="AY28" s="1496">
        <f>+AX28/+AW28*100</f>
        <v>27.075812274368232</v>
      </c>
      <c r="AZ28" s="1874" t="s">
        <v>164</v>
      </c>
      <c r="BA28" s="1392" t="s">
        <v>164</v>
      </c>
      <c r="BB28" s="1874" t="s">
        <v>164</v>
      </c>
      <c r="BC28" s="1393" t="s">
        <v>164</v>
      </c>
      <c r="BD28" s="1486" t="str">
        <f t="shared" si="5"/>
        <v>×</v>
      </c>
      <c r="BE28" s="1052"/>
      <c r="BF28" s="1053"/>
      <c r="BG28" s="1042"/>
      <c r="BH28" s="1042"/>
      <c r="BI28" s="1389"/>
    </row>
    <row r="29" spans="1:61" ht="18.75" customHeight="1">
      <c r="A29" s="1354"/>
      <c r="B29" s="2155" t="s">
        <v>209</v>
      </c>
      <c r="C29" s="1598" t="s">
        <v>291</v>
      </c>
      <c r="D29" s="1464" t="str">
        <f t="shared" si="0"/>
        <v>×</v>
      </c>
      <c r="E29" s="1336"/>
      <c r="F29" s="1501"/>
      <c r="G29" s="1058"/>
      <c r="H29" s="1058"/>
      <c r="I29" s="1002"/>
      <c r="J29" s="1502"/>
      <c r="K29" s="1002"/>
      <c r="L29" s="1502"/>
      <c r="M29" s="1503"/>
      <c r="N29" s="1464" t="str">
        <f t="shared" si="1"/>
        <v>×</v>
      </c>
      <c r="O29" s="1337"/>
      <c r="P29" s="1500"/>
      <c r="Q29" s="1001"/>
      <c r="R29" s="1001"/>
      <c r="S29" s="1002"/>
      <c r="T29" s="1001"/>
      <c r="U29" s="1002"/>
      <c r="V29" s="1001"/>
      <c r="W29" s="1810"/>
      <c r="X29" s="1820" t="str">
        <f t="shared" si="2"/>
        <v>×</v>
      </c>
      <c r="Y29" s="1336"/>
      <c r="Z29" s="1500"/>
      <c r="AA29" s="1504"/>
      <c r="AB29" s="1504"/>
      <c r="AC29" s="1002"/>
      <c r="AD29" s="1001"/>
      <c r="AE29" s="1002"/>
      <c r="AF29" s="1001"/>
      <c r="AG29" s="1003"/>
      <c r="AH29" s="2155" t="s">
        <v>209</v>
      </c>
      <c r="AI29" s="1598" t="s">
        <v>291</v>
      </c>
      <c r="AJ29" s="1464" t="str">
        <f t="shared" si="3"/>
        <v>×</v>
      </c>
      <c r="AK29" s="1336"/>
      <c r="AL29" s="1500"/>
      <c r="AM29" s="1001"/>
      <c r="AN29" s="1001"/>
      <c r="AO29" s="1002"/>
      <c r="AP29" s="1502"/>
      <c r="AQ29" s="1002"/>
      <c r="AR29" s="1502"/>
      <c r="AS29" s="1503"/>
      <c r="AT29" s="1464" t="str">
        <f t="shared" si="4"/>
        <v>×</v>
      </c>
      <c r="AU29" s="1500"/>
      <c r="AV29" s="1500"/>
      <c r="AW29" s="1505"/>
      <c r="AX29" s="1504"/>
      <c r="AY29" s="1002"/>
      <c r="AZ29" s="1504"/>
      <c r="BA29" s="1506"/>
      <c r="BB29" s="1504"/>
      <c r="BC29" s="1503"/>
      <c r="BD29" s="1464" t="str">
        <f t="shared" si="5"/>
        <v>×</v>
      </c>
      <c r="BE29" s="1057"/>
      <c r="BF29" s="1058"/>
      <c r="BG29" s="1058"/>
      <c r="BH29" s="1507"/>
      <c r="BI29" s="1059"/>
    </row>
    <row r="30" spans="2:61" ht="18.75" customHeight="1">
      <c r="B30" s="2156"/>
      <c r="C30" s="1589" t="s">
        <v>7</v>
      </c>
      <c r="D30" s="1379" t="str">
        <f t="shared" si="0"/>
        <v>×</v>
      </c>
      <c r="E30" s="1319"/>
      <c r="F30" s="1386"/>
      <c r="G30" s="1032"/>
      <c r="H30" s="1032"/>
      <c r="I30" s="978"/>
      <c r="J30" s="1508"/>
      <c r="K30" s="979"/>
      <c r="L30" s="1508"/>
      <c r="M30" s="987"/>
      <c r="N30" s="1379" t="str">
        <f t="shared" si="1"/>
        <v>×</v>
      </c>
      <c r="O30" s="1338"/>
      <c r="P30" s="1363"/>
      <c r="Q30" s="1004"/>
      <c r="R30" s="1004"/>
      <c r="S30" s="1005"/>
      <c r="T30" s="1004"/>
      <c r="U30" s="1006"/>
      <c r="V30" s="1004"/>
      <c r="W30" s="1811"/>
      <c r="X30" s="1817" t="str">
        <f t="shared" si="2"/>
        <v>×</v>
      </c>
      <c r="Y30" s="1314"/>
      <c r="Z30" s="1363"/>
      <c r="AA30" s="1365"/>
      <c r="AB30" s="1365"/>
      <c r="AC30" s="1005"/>
      <c r="AD30" s="1004"/>
      <c r="AE30" s="1006"/>
      <c r="AF30" s="1004"/>
      <c r="AG30" s="1007"/>
      <c r="AH30" s="2156"/>
      <c r="AI30" s="1589" t="s">
        <v>7</v>
      </c>
      <c r="AJ30" s="1379" t="str">
        <f t="shared" si="3"/>
        <v>×</v>
      </c>
      <c r="AK30" s="1314"/>
      <c r="AL30" s="1363"/>
      <c r="AM30" s="1004"/>
      <c r="AN30" s="1004"/>
      <c r="AO30" s="1005"/>
      <c r="AP30" s="1367"/>
      <c r="AQ30" s="1006"/>
      <c r="AR30" s="1367"/>
      <c r="AS30" s="1014"/>
      <c r="AT30" s="1379" t="str">
        <f t="shared" si="4"/>
        <v>×</v>
      </c>
      <c r="AU30" s="1362"/>
      <c r="AV30" s="1363"/>
      <c r="AW30" s="1365"/>
      <c r="AX30" s="1365"/>
      <c r="AY30" s="1005"/>
      <c r="AZ30" s="1509"/>
      <c r="BA30" s="1510"/>
      <c r="BB30" s="1509"/>
      <c r="BC30" s="1014"/>
      <c r="BD30" s="1379" t="str">
        <f t="shared" si="5"/>
        <v>×</v>
      </c>
      <c r="BE30" s="1048"/>
      <c r="BF30" s="1049"/>
      <c r="BG30" s="1060"/>
      <c r="BH30" s="1061"/>
      <c r="BI30" s="1511"/>
    </row>
    <row r="31" spans="2:61" ht="18.75" customHeight="1" thickBot="1">
      <c r="B31" s="2157"/>
      <c r="C31" s="1599" t="s">
        <v>16</v>
      </c>
      <c r="D31" s="1512" t="str">
        <f t="shared" si="0"/>
        <v>○</v>
      </c>
      <c r="E31" s="1339" t="s">
        <v>210</v>
      </c>
      <c r="F31" s="1513" t="s">
        <v>211</v>
      </c>
      <c r="G31" s="1514">
        <v>223</v>
      </c>
      <c r="H31" s="1514">
        <v>71</v>
      </c>
      <c r="I31" s="1515">
        <f aca="true" t="shared" si="6" ref="I31:I38">+H31/+G31*100</f>
        <v>31.838565022421523</v>
      </c>
      <c r="J31" s="1887" t="s">
        <v>164</v>
      </c>
      <c r="K31" s="1889" t="s">
        <v>164</v>
      </c>
      <c r="L31" s="1516">
        <v>1</v>
      </c>
      <c r="M31" s="1517">
        <f aca="true" t="shared" si="7" ref="M31:M37">L31/H31</f>
        <v>0.014084507042253521</v>
      </c>
      <c r="N31" s="1512" t="str">
        <f t="shared" si="1"/>
        <v>×</v>
      </c>
      <c r="O31" s="1340"/>
      <c r="P31" s="1518"/>
      <c r="Q31" s="1008"/>
      <c r="R31" s="1008"/>
      <c r="S31" s="1009"/>
      <c r="T31" s="1008"/>
      <c r="U31" s="1010"/>
      <c r="V31" s="1008"/>
      <c r="W31" s="1812"/>
      <c r="X31" s="1823" t="str">
        <f t="shared" si="2"/>
        <v>○</v>
      </c>
      <c r="Y31" s="1341" t="s">
        <v>210</v>
      </c>
      <c r="Z31" s="1518" t="s">
        <v>184</v>
      </c>
      <c r="AA31" s="1520">
        <v>248</v>
      </c>
      <c r="AB31" s="1520">
        <v>48</v>
      </c>
      <c r="AC31" s="1009">
        <f>+AB31/+AA31*100</f>
        <v>19.35483870967742</v>
      </c>
      <c r="AD31" s="1880" t="s">
        <v>164</v>
      </c>
      <c r="AE31" s="1462" t="s">
        <v>164</v>
      </c>
      <c r="AF31" s="1008">
        <v>6</v>
      </c>
      <c r="AG31" s="1013">
        <f>AF31/AB31</f>
        <v>0.125</v>
      </c>
      <c r="AH31" s="2157"/>
      <c r="AI31" s="1599" t="s">
        <v>16</v>
      </c>
      <c r="AJ31" s="1512" t="str">
        <f t="shared" si="3"/>
        <v>×</v>
      </c>
      <c r="AK31" s="1341"/>
      <c r="AL31" s="1518"/>
      <c r="AM31" s="1008"/>
      <c r="AN31" s="1008"/>
      <c r="AO31" s="1009"/>
      <c r="AP31" s="1521"/>
      <c r="AQ31" s="1010"/>
      <c r="AR31" s="1521"/>
      <c r="AS31" s="1013"/>
      <c r="AT31" s="1512" t="str">
        <f t="shared" si="4"/>
        <v>×</v>
      </c>
      <c r="AU31" s="1519"/>
      <c r="AV31" s="1518"/>
      <c r="AW31" s="1520"/>
      <c r="AX31" s="1520"/>
      <c r="AY31" s="1009"/>
      <c r="AZ31" s="1522"/>
      <c r="BA31" s="1523"/>
      <c r="BB31" s="1522"/>
      <c r="BC31" s="1524"/>
      <c r="BD31" s="1512" t="str">
        <f t="shared" si="5"/>
        <v>×</v>
      </c>
      <c r="BE31" s="1062"/>
      <c r="BF31" s="1063"/>
      <c r="BG31" s="1064"/>
      <c r="BH31" s="1064"/>
      <c r="BI31" s="1525"/>
    </row>
    <row r="32" spans="2:61" ht="18.75" customHeight="1">
      <c r="B32" s="2110" t="s">
        <v>212</v>
      </c>
      <c r="C32" s="1591" t="s">
        <v>12</v>
      </c>
      <c r="D32" s="1416" t="str">
        <f t="shared" si="0"/>
        <v>○</v>
      </c>
      <c r="E32" s="1323" t="s">
        <v>213</v>
      </c>
      <c r="F32" s="1417" t="s">
        <v>214</v>
      </c>
      <c r="G32" s="1418">
        <v>505</v>
      </c>
      <c r="H32" s="1418">
        <v>137</v>
      </c>
      <c r="I32" s="1419">
        <f t="shared" si="6"/>
        <v>27.12871287128713</v>
      </c>
      <c r="J32" s="1888" t="s">
        <v>164</v>
      </c>
      <c r="K32" s="1890" t="s">
        <v>164</v>
      </c>
      <c r="L32" s="1888" t="s">
        <v>164</v>
      </c>
      <c r="M32" s="1891" t="s">
        <v>164</v>
      </c>
      <c r="N32" s="1416" t="str">
        <f t="shared" si="1"/>
        <v>×</v>
      </c>
      <c r="O32" s="1338"/>
      <c r="P32" s="1363"/>
      <c r="Q32" s="1004"/>
      <c r="R32" s="1004"/>
      <c r="S32" s="1005"/>
      <c r="T32" s="1004"/>
      <c r="U32" s="1006"/>
      <c r="V32" s="1004"/>
      <c r="W32" s="1811"/>
      <c r="X32" s="1818" t="str">
        <f t="shared" si="2"/>
        <v>×</v>
      </c>
      <c r="Y32" s="1314"/>
      <c r="Z32" s="1363"/>
      <c r="AA32" s="1365"/>
      <c r="AB32" s="1365"/>
      <c r="AC32" s="993"/>
      <c r="AD32" s="992"/>
      <c r="AE32" s="994"/>
      <c r="AF32" s="992"/>
      <c r="AG32" s="995"/>
      <c r="AH32" s="2110" t="s">
        <v>212</v>
      </c>
      <c r="AI32" s="1591" t="s">
        <v>12</v>
      </c>
      <c r="AJ32" s="1416" t="str">
        <f t="shared" si="3"/>
        <v>×</v>
      </c>
      <c r="AK32" s="1314"/>
      <c r="AL32" s="1363"/>
      <c r="AM32" s="1004"/>
      <c r="AN32" s="1004"/>
      <c r="AO32" s="1005"/>
      <c r="AP32" s="1367"/>
      <c r="AQ32" s="1006"/>
      <c r="AR32" s="1367"/>
      <c r="AS32" s="1014"/>
      <c r="AT32" s="1416" t="str">
        <f t="shared" si="4"/>
        <v>×</v>
      </c>
      <c r="AU32" s="1362"/>
      <c r="AV32" s="1363"/>
      <c r="AW32" s="1365"/>
      <c r="AX32" s="1365"/>
      <c r="AY32" s="1005"/>
      <c r="AZ32" s="1509"/>
      <c r="BA32" s="1510"/>
      <c r="BB32" s="1509"/>
      <c r="BC32" s="1014"/>
      <c r="BD32" s="1416" t="str">
        <f t="shared" si="5"/>
        <v>×</v>
      </c>
      <c r="BE32" s="1048"/>
      <c r="BF32" s="1049"/>
      <c r="BG32" s="1060"/>
      <c r="BH32" s="1061"/>
      <c r="BI32" s="1511"/>
    </row>
    <row r="33" spans="2:61" ht="18.75" customHeight="1">
      <c r="B33" s="2111"/>
      <c r="C33" s="1600" t="s">
        <v>17</v>
      </c>
      <c r="D33" s="1379" t="str">
        <f t="shared" si="0"/>
        <v>○</v>
      </c>
      <c r="E33" s="1316" t="s">
        <v>195</v>
      </c>
      <c r="F33" s="1380" t="s">
        <v>214</v>
      </c>
      <c r="G33" s="1381">
        <v>241</v>
      </c>
      <c r="H33" s="1381">
        <v>177</v>
      </c>
      <c r="I33" s="1382">
        <f t="shared" si="6"/>
        <v>73.44398340248964</v>
      </c>
      <c r="J33" s="1884" t="s">
        <v>164</v>
      </c>
      <c r="K33" s="1466" t="s">
        <v>164</v>
      </c>
      <c r="L33" s="1526" t="s">
        <v>215</v>
      </c>
      <c r="M33" s="1385">
        <f t="shared" si="7"/>
        <v>0.12429378531073447</v>
      </c>
      <c r="N33" s="1379" t="str">
        <f t="shared" si="1"/>
        <v>×</v>
      </c>
      <c r="O33" s="1327"/>
      <c r="P33" s="1373"/>
      <c r="Q33" s="992"/>
      <c r="R33" s="992"/>
      <c r="S33" s="993"/>
      <c r="T33" s="992" t="s">
        <v>191</v>
      </c>
      <c r="U33" s="994"/>
      <c r="V33" s="992" t="s">
        <v>216</v>
      </c>
      <c r="W33" s="1806"/>
      <c r="X33" s="1817" t="str">
        <f t="shared" si="2"/>
        <v>○</v>
      </c>
      <c r="Y33" s="1326" t="s">
        <v>217</v>
      </c>
      <c r="Z33" s="1373" t="s">
        <v>218</v>
      </c>
      <c r="AA33" s="1375">
        <v>266</v>
      </c>
      <c r="AB33" s="1375">
        <v>168</v>
      </c>
      <c r="AC33" s="993">
        <f>+AB33/+AA33*100</f>
        <v>63.1578947368421</v>
      </c>
      <c r="AD33" s="1015" t="s">
        <v>164</v>
      </c>
      <c r="AE33" s="1881" t="s">
        <v>164</v>
      </c>
      <c r="AF33" s="992">
        <v>57</v>
      </c>
      <c r="AG33" s="998">
        <f>AF33/AB33</f>
        <v>0.3392857142857143</v>
      </c>
      <c r="AH33" s="2111"/>
      <c r="AI33" s="1600" t="s">
        <v>17</v>
      </c>
      <c r="AJ33" s="1379" t="str">
        <f t="shared" si="3"/>
        <v>×</v>
      </c>
      <c r="AK33" s="1315"/>
      <c r="AL33" s="1373"/>
      <c r="AM33" s="992"/>
      <c r="AN33" s="992"/>
      <c r="AO33" s="993"/>
      <c r="AP33" s="1377" t="s">
        <v>191</v>
      </c>
      <c r="AQ33" s="994"/>
      <c r="AR33" s="1377" t="s">
        <v>216</v>
      </c>
      <c r="AS33" s="998"/>
      <c r="AT33" s="1379" t="str">
        <f t="shared" si="4"/>
        <v>×</v>
      </c>
      <c r="AU33" s="1372"/>
      <c r="AV33" s="1373"/>
      <c r="AW33" s="1375"/>
      <c r="AX33" s="1375"/>
      <c r="AY33" s="993"/>
      <c r="AZ33" s="1388"/>
      <c r="BA33" s="997"/>
      <c r="BB33" s="1388"/>
      <c r="BC33" s="1014"/>
      <c r="BD33" s="1379" t="str">
        <f t="shared" si="5"/>
        <v>○</v>
      </c>
      <c r="BE33" s="1046">
        <v>175</v>
      </c>
      <c r="BF33" s="1022"/>
      <c r="BG33" s="1065">
        <v>164</v>
      </c>
      <c r="BH33" s="1023"/>
      <c r="BI33" s="1378"/>
    </row>
    <row r="34" spans="2:61" ht="34.5" customHeight="1">
      <c r="B34" s="2111"/>
      <c r="C34" s="1588" t="s">
        <v>21</v>
      </c>
      <c r="D34" s="1379" t="str">
        <f t="shared" si="0"/>
        <v>○</v>
      </c>
      <c r="E34" s="1328" t="s">
        <v>381</v>
      </c>
      <c r="F34" s="1380" t="s">
        <v>390</v>
      </c>
      <c r="G34" s="1381">
        <v>140</v>
      </c>
      <c r="H34" s="1381">
        <v>75</v>
      </c>
      <c r="I34" s="1382">
        <f t="shared" si="6"/>
        <v>53.57142857142857</v>
      </c>
      <c r="J34" s="1884" t="s">
        <v>164</v>
      </c>
      <c r="K34" s="1466" t="s">
        <v>164</v>
      </c>
      <c r="L34" s="1884" t="s">
        <v>164</v>
      </c>
      <c r="M34" s="1467" t="s">
        <v>164</v>
      </c>
      <c r="N34" s="1379" t="str">
        <f t="shared" si="1"/>
        <v>×</v>
      </c>
      <c r="O34" s="1327"/>
      <c r="P34" s="1373"/>
      <c r="Q34" s="992"/>
      <c r="R34" s="992"/>
      <c r="S34" s="993"/>
      <c r="T34" s="992"/>
      <c r="U34" s="994"/>
      <c r="V34" s="992"/>
      <c r="W34" s="1806"/>
      <c r="X34" s="1817" t="str">
        <f t="shared" si="2"/>
        <v>○</v>
      </c>
      <c r="Y34" s="1930" t="s">
        <v>370</v>
      </c>
      <c r="Z34" s="1527" t="s">
        <v>218</v>
      </c>
      <c r="AA34" s="1375">
        <v>157</v>
      </c>
      <c r="AB34" s="1375">
        <v>77</v>
      </c>
      <c r="AC34" s="993">
        <f>+AB34/+AA34*100</f>
        <v>49.044585987261144</v>
      </c>
      <c r="AD34" s="1413" t="s">
        <v>164</v>
      </c>
      <c r="AE34" s="1869" t="s">
        <v>164</v>
      </c>
      <c r="AF34" s="1413" t="s">
        <v>164</v>
      </c>
      <c r="AG34" s="1393" t="s">
        <v>164</v>
      </c>
      <c r="AH34" s="2111"/>
      <c r="AI34" s="1588" t="s">
        <v>21</v>
      </c>
      <c r="AJ34" s="1379" t="str">
        <f t="shared" si="3"/>
        <v>○</v>
      </c>
      <c r="AK34" s="1930" t="s">
        <v>373</v>
      </c>
      <c r="AL34" s="1373" t="s">
        <v>230</v>
      </c>
      <c r="AM34" s="992">
        <v>208</v>
      </c>
      <c r="AN34" s="992">
        <v>82</v>
      </c>
      <c r="AO34" s="993">
        <f>+AN34/+AM34*100</f>
        <v>39.42307692307692</v>
      </c>
      <c r="AP34" s="1413" t="s">
        <v>164</v>
      </c>
      <c r="AQ34" s="1392" t="s">
        <v>164</v>
      </c>
      <c r="AR34" s="1413" t="s">
        <v>164</v>
      </c>
      <c r="AS34" s="1393" t="s">
        <v>164</v>
      </c>
      <c r="AT34" s="1379" t="str">
        <f t="shared" si="4"/>
        <v>×</v>
      </c>
      <c r="AU34" s="1372"/>
      <c r="AV34" s="1527" t="s">
        <v>197</v>
      </c>
      <c r="AW34" s="1375" t="s">
        <v>197</v>
      </c>
      <c r="AX34" s="1375" t="s">
        <v>197</v>
      </c>
      <c r="AY34" s="993"/>
      <c r="AZ34" s="1388" t="s">
        <v>219</v>
      </c>
      <c r="BA34" s="997"/>
      <c r="BB34" s="1388" t="s">
        <v>220</v>
      </c>
      <c r="BC34" s="1014"/>
      <c r="BD34" s="1379" t="str">
        <f t="shared" si="5"/>
        <v>○</v>
      </c>
      <c r="BE34" s="1052">
        <v>75</v>
      </c>
      <c r="BF34" s="1053"/>
      <c r="BG34" s="1042">
        <v>77</v>
      </c>
      <c r="BH34" s="1042">
        <v>82</v>
      </c>
      <c r="BI34" s="1389"/>
    </row>
    <row r="35" spans="2:61" ht="18.75" customHeight="1">
      <c r="B35" s="2111"/>
      <c r="C35" s="1601" t="s">
        <v>48</v>
      </c>
      <c r="D35" s="1379" t="str">
        <f t="shared" si="0"/>
        <v>○</v>
      </c>
      <c r="E35" s="1316" t="s">
        <v>221</v>
      </c>
      <c r="F35" s="1380" t="s">
        <v>211</v>
      </c>
      <c r="G35" s="1440">
        <v>476</v>
      </c>
      <c r="H35" s="1381">
        <v>81</v>
      </c>
      <c r="I35" s="1382">
        <f t="shared" si="6"/>
        <v>17.016806722689076</v>
      </c>
      <c r="J35" s="1884" t="s">
        <v>164</v>
      </c>
      <c r="K35" s="1466" t="s">
        <v>164</v>
      </c>
      <c r="L35" s="1884" t="s">
        <v>164</v>
      </c>
      <c r="M35" s="1467" t="s">
        <v>164</v>
      </c>
      <c r="N35" s="1379" t="str">
        <f t="shared" si="1"/>
        <v>×</v>
      </c>
      <c r="O35" s="1327"/>
      <c r="P35" s="1373"/>
      <c r="Q35" s="992"/>
      <c r="R35" s="992"/>
      <c r="S35" s="993"/>
      <c r="T35" s="992"/>
      <c r="U35" s="994"/>
      <c r="V35" s="992"/>
      <c r="W35" s="1806"/>
      <c r="X35" s="1817" t="str">
        <f t="shared" si="2"/>
        <v>×</v>
      </c>
      <c r="Y35" s="1315"/>
      <c r="Z35" s="1373"/>
      <c r="AA35" s="1375"/>
      <c r="AB35" s="1375"/>
      <c r="AC35" s="993"/>
      <c r="AD35" s="992"/>
      <c r="AE35" s="994"/>
      <c r="AF35" s="992"/>
      <c r="AG35" s="998"/>
      <c r="AH35" s="2111"/>
      <c r="AI35" s="1601" t="s">
        <v>48</v>
      </c>
      <c r="AJ35" s="1379" t="str">
        <f t="shared" si="3"/>
        <v>○</v>
      </c>
      <c r="AK35" s="1315" t="s">
        <v>222</v>
      </c>
      <c r="AL35" s="1528" t="s">
        <v>207</v>
      </c>
      <c r="AM35" s="992">
        <v>402</v>
      </c>
      <c r="AN35" s="992">
        <v>70</v>
      </c>
      <c r="AO35" s="993">
        <f>+AN35/+AM35*100</f>
        <v>17.412935323383085</v>
      </c>
      <c r="AP35" s="1413" t="s">
        <v>164</v>
      </c>
      <c r="AQ35" s="1392" t="s">
        <v>164</v>
      </c>
      <c r="AR35" s="1413" t="s">
        <v>164</v>
      </c>
      <c r="AS35" s="1393" t="s">
        <v>164</v>
      </c>
      <c r="AT35" s="1379" t="str">
        <f t="shared" si="4"/>
        <v>○</v>
      </c>
      <c r="AU35" s="1372" t="s">
        <v>223</v>
      </c>
      <c r="AV35" s="1373" t="s">
        <v>164</v>
      </c>
      <c r="AW35" s="1374" t="s">
        <v>164</v>
      </c>
      <c r="AX35" s="1375">
        <v>1976</v>
      </c>
      <c r="AY35" s="1376" t="s">
        <v>164</v>
      </c>
      <c r="AZ35" s="1391" t="s">
        <v>164</v>
      </c>
      <c r="BA35" s="1392" t="s">
        <v>164</v>
      </c>
      <c r="BB35" s="1391" t="s">
        <v>164</v>
      </c>
      <c r="BC35" s="1868" t="s">
        <v>164</v>
      </c>
      <c r="BD35" s="1379" t="str">
        <f t="shared" si="5"/>
        <v>×</v>
      </c>
      <c r="BE35" s="1056"/>
      <c r="BF35" s="1066"/>
      <c r="BG35" s="1067"/>
      <c r="BH35" s="1068"/>
      <c r="BI35" s="1378"/>
    </row>
    <row r="36" spans="2:61" ht="18.75" customHeight="1">
      <c r="B36" s="2111"/>
      <c r="C36" s="1587" t="s">
        <v>9</v>
      </c>
      <c r="D36" s="1379" t="str">
        <f t="shared" si="0"/>
        <v>○</v>
      </c>
      <c r="E36" s="1316" t="s">
        <v>224</v>
      </c>
      <c r="F36" s="1380" t="s">
        <v>225</v>
      </c>
      <c r="G36" s="1381">
        <v>290</v>
      </c>
      <c r="H36" s="1381">
        <v>87</v>
      </c>
      <c r="I36" s="1382">
        <f t="shared" si="6"/>
        <v>30</v>
      </c>
      <c r="J36" s="1884" t="s">
        <v>164</v>
      </c>
      <c r="K36" s="1466" t="s">
        <v>164</v>
      </c>
      <c r="L36" s="1884" t="s">
        <v>164</v>
      </c>
      <c r="M36" s="1467" t="s">
        <v>164</v>
      </c>
      <c r="N36" s="1379" t="str">
        <f t="shared" si="1"/>
        <v>×</v>
      </c>
      <c r="O36" s="1327"/>
      <c r="P36" s="1373"/>
      <c r="Q36" s="992"/>
      <c r="R36" s="992"/>
      <c r="S36" s="993"/>
      <c r="T36" s="992"/>
      <c r="U36" s="994"/>
      <c r="V36" s="992"/>
      <c r="W36" s="1806"/>
      <c r="X36" s="1817" t="str">
        <f t="shared" si="2"/>
        <v>○</v>
      </c>
      <c r="Y36" s="1315" t="s">
        <v>224</v>
      </c>
      <c r="Z36" s="1373" t="s">
        <v>226</v>
      </c>
      <c r="AA36" s="1375">
        <v>345</v>
      </c>
      <c r="AB36" s="1375">
        <v>61</v>
      </c>
      <c r="AC36" s="993">
        <f>+AB36/+AA36*100</f>
        <v>17.681159420289855</v>
      </c>
      <c r="AD36" s="1413" t="s">
        <v>164</v>
      </c>
      <c r="AE36" s="1392" t="s">
        <v>164</v>
      </c>
      <c r="AF36" s="1015" t="s">
        <v>164</v>
      </c>
      <c r="AG36" s="1393" t="s">
        <v>164</v>
      </c>
      <c r="AH36" s="2111"/>
      <c r="AI36" s="1587" t="s">
        <v>9</v>
      </c>
      <c r="AJ36" s="1379" t="str">
        <f t="shared" si="3"/>
        <v>×</v>
      </c>
      <c r="AK36" s="1315"/>
      <c r="AL36" s="1373"/>
      <c r="AM36" s="992"/>
      <c r="AN36" s="992"/>
      <c r="AO36" s="993"/>
      <c r="AP36" s="1377"/>
      <c r="AQ36" s="994"/>
      <c r="AR36" s="1377"/>
      <c r="AS36" s="998"/>
      <c r="AT36" s="1379" t="str">
        <f t="shared" si="4"/>
        <v>×</v>
      </c>
      <c r="AU36" s="1372"/>
      <c r="AV36" s="1373"/>
      <c r="AW36" s="1375"/>
      <c r="AX36" s="1375"/>
      <c r="AY36" s="993"/>
      <c r="AZ36" s="1388"/>
      <c r="BA36" s="997"/>
      <c r="BB36" s="1388"/>
      <c r="BC36" s="1014"/>
      <c r="BD36" s="1379" t="str">
        <f t="shared" si="5"/>
        <v>×</v>
      </c>
      <c r="BE36" s="1056"/>
      <c r="BF36" s="1022"/>
      <c r="BG36" s="1023"/>
      <c r="BH36" s="1023"/>
      <c r="BI36" s="1378"/>
    </row>
    <row r="37" spans="2:61" ht="34.5" customHeight="1">
      <c r="B37" s="2111"/>
      <c r="C37" s="1587" t="s">
        <v>11</v>
      </c>
      <c r="D37" s="1379" t="str">
        <f t="shared" si="0"/>
        <v>○</v>
      </c>
      <c r="E37" s="1328" t="s">
        <v>382</v>
      </c>
      <c r="F37" s="1380" t="s">
        <v>225</v>
      </c>
      <c r="G37" s="1381">
        <v>139</v>
      </c>
      <c r="H37" s="1381">
        <v>84</v>
      </c>
      <c r="I37" s="1382">
        <f t="shared" si="6"/>
        <v>60.431654676258994</v>
      </c>
      <c r="J37" s="1884" t="s">
        <v>164</v>
      </c>
      <c r="K37" s="1466" t="s">
        <v>164</v>
      </c>
      <c r="L37" s="1529" t="s">
        <v>227</v>
      </c>
      <c r="M37" s="1385">
        <f t="shared" si="7"/>
        <v>0.07142857142857142</v>
      </c>
      <c r="N37" s="1379" t="str">
        <f t="shared" si="1"/>
        <v>×</v>
      </c>
      <c r="O37" s="1315"/>
      <c r="P37" s="1469"/>
      <c r="Q37" s="992"/>
      <c r="R37" s="992"/>
      <c r="S37" s="993"/>
      <c r="T37" s="1011" t="s">
        <v>191</v>
      </c>
      <c r="U37" s="1012"/>
      <c r="V37" s="1011"/>
      <c r="W37" s="1806"/>
      <c r="X37" s="1817" t="str">
        <f t="shared" si="2"/>
        <v>○</v>
      </c>
      <c r="Y37" s="1315" t="s">
        <v>228</v>
      </c>
      <c r="Z37" s="1469" t="s">
        <v>376</v>
      </c>
      <c r="AA37" s="1375">
        <v>109</v>
      </c>
      <c r="AB37" s="1375">
        <v>43</v>
      </c>
      <c r="AC37" s="993">
        <f>+AB37/+AA37*100</f>
        <v>39.44954128440367</v>
      </c>
      <c r="AD37" s="1882" t="s">
        <v>164</v>
      </c>
      <c r="AE37" s="1881" t="s">
        <v>164</v>
      </c>
      <c r="AF37" s="992">
        <v>20</v>
      </c>
      <c r="AG37" s="998">
        <f>AF37/AB37</f>
        <v>0.46511627906976744</v>
      </c>
      <c r="AH37" s="2111"/>
      <c r="AI37" s="1587" t="s">
        <v>11</v>
      </c>
      <c r="AJ37" s="1379" t="str">
        <f t="shared" si="3"/>
        <v>○</v>
      </c>
      <c r="AK37" s="1315" t="s">
        <v>229</v>
      </c>
      <c r="AL37" s="1528" t="s">
        <v>230</v>
      </c>
      <c r="AM37" s="992">
        <v>166</v>
      </c>
      <c r="AN37" s="992">
        <v>54</v>
      </c>
      <c r="AO37" s="993">
        <f>+AN37/+AM37*100</f>
        <v>32.53012048192771</v>
      </c>
      <c r="AP37" s="1876" t="s">
        <v>164</v>
      </c>
      <c r="AQ37" s="1877" t="s">
        <v>164</v>
      </c>
      <c r="AR37" s="1530">
        <v>50</v>
      </c>
      <c r="AS37" s="998">
        <f>AR37/AN37</f>
        <v>0.9259259259259259</v>
      </c>
      <c r="AT37" s="1379" t="str">
        <f t="shared" si="4"/>
        <v>×</v>
      </c>
      <c r="AU37" s="1372"/>
      <c r="AV37" s="1373"/>
      <c r="AW37" s="1375"/>
      <c r="AX37" s="1375"/>
      <c r="AY37" s="993"/>
      <c r="AZ37" s="1391"/>
      <c r="BA37" s="997"/>
      <c r="BB37" s="1388"/>
      <c r="BC37" s="998"/>
      <c r="BD37" s="1379" t="str">
        <f t="shared" si="5"/>
        <v>○</v>
      </c>
      <c r="BE37" s="1046">
        <v>83</v>
      </c>
      <c r="BF37" s="1022"/>
      <c r="BG37" s="1069"/>
      <c r="BH37" s="1065">
        <v>53</v>
      </c>
      <c r="BI37" s="1378"/>
    </row>
    <row r="38" spans="2:61" ht="16.5" customHeight="1">
      <c r="B38" s="2111"/>
      <c r="C38" s="2119" t="s">
        <v>32</v>
      </c>
      <c r="D38" s="2108" t="str">
        <f t="shared" si="0"/>
        <v>○</v>
      </c>
      <c r="E38" s="2141" t="s">
        <v>383</v>
      </c>
      <c r="F38" s="2131" t="s">
        <v>342</v>
      </c>
      <c r="G38" s="2143">
        <v>5</v>
      </c>
      <c r="H38" s="2143">
        <v>0</v>
      </c>
      <c r="I38" s="2145">
        <f t="shared" si="6"/>
        <v>0</v>
      </c>
      <c r="J38" s="2131" t="s">
        <v>289</v>
      </c>
      <c r="K38" s="2129" t="s">
        <v>164</v>
      </c>
      <c r="L38" s="2131" t="s">
        <v>289</v>
      </c>
      <c r="M38" s="2133" t="s">
        <v>164</v>
      </c>
      <c r="N38" s="2135" t="str">
        <f t="shared" si="1"/>
        <v>○</v>
      </c>
      <c r="O38" s="2137" t="s">
        <v>386</v>
      </c>
      <c r="P38" s="2139" t="s">
        <v>343</v>
      </c>
      <c r="Q38" s="2123">
        <v>11</v>
      </c>
      <c r="R38" s="2123">
        <v>4</v>
      </c>
      <c r="S38" s="2125">
        <f>+R38/+Q38*100</f>
        <v>36.36363636363637</v>
      </c>
      <c r="T38" s="2123">
        <v>0</v>
      </c>
      <c r="U38" s="2127">
        <f>T38/R38*100</f>
        <v>0</v>
      </c>
      <c r="V38" s="2123">
        <v>0</v>
      </c>
      <c r="W38" s="2121">
        <f>V38/R38</f>
        <v>0</v>
      </c>
      <c r="X38" s="2108" t="str">
        <f t="shared" si="2"/>
        <v>×</v>
      </c>
      <c r="Y38" s="2113"/>
      <c r="Z38" s="2102"/>
      <c r="AA38" s="2102"/>
      <c r="AB38" s="2102"/>
      <c r="AC38" s="2115"/>
      <c r="AD38" s="2102"/>
      <c r="AE38" s="2117"/>
      <c r="AF38" s="2102"/>
      <c r="AG38" s="2106"/>
      <c r="AH38" s="2111"/>
      <c r="AI38" s="2119" t="s">
        <v>32</v>
      </c>
      <c r="AJ38" s="2108" t="str">
        <f t="shared" si="3"/>
        <v>×</v>
      </c>
      <c r="AK38" s="2113"/>
      <c r="AL38" s="2102"/>
      <c r="AM38" s="2102"/>
      <c r="AN38" s="2102"/>
      <c r="AO38" s="2115"/>
      <c r="AP38" s="2102"/>
      <c r="AQ38" s="2104"/>
      <c r="AR38" s="2102"/>
      <c r="AS38" s="2106"/>
      <c r="AT38" s="1379" t="str">
        <f t="shared" si="4"/>
        <v>○</v>
      </c>
      <c r="AU38" s="1372" t="s">
        <v>231</v>
      </c>
      <c r="AV38" s="1373" t="s">
        <v>164</v>
      </c>
      <c r="AW38" s="1375">
        <v>5</v>
      </c>
      <c r="AX38" s="1375">
        <v>3</v>
      </c>
      <c r="AY38" s="993">
        <f>+AX38/+AW38*100</f>
        <v>60</v>
      </c>
      <c r="AZ38" s="1438">
        <v>0</v>
      </c>
      <c r="BA38" s="994">
        <v>0</v>
      </c>
      <c r="BB38" s="1438">
        <v>0</v>
      </c>
      <c r="BC38" s="1971">
        <v>0</v>
      </c>
      <c r="BD38" s="2108" t="s">
        <v>281</v>
      </c>
      <c r="BE38" s="1046"/>
      <c r="BF38" s="1022">
        <v>1</v>
      </c>
      <c r="BG38" s="1023"/>
      <c r="BH38" s="1023"/>
      <c r="BI38" s="1378"/>
    </row>
    <row r="39" spans="2:61" ht="16.5" customHeight="1">
      <c r="B39" s="2111"/>
      <c r="C39" s="2120"/>
      <c r="D39" s="2109"/>
      <c r="E39" s="2142"/>
      <c r="F39" s="2132"/>
      <c r="G39" s="2144"/>
      <c r="H39" s="2144"/>
      <c r="I39" s="2146"/>
      <c r="J39" s="2132"/>
      <c r="K39" s="2130"/>
      <c r="L39" s="2132"/>
      <c r="M39" s="2134"/>
      <c r="N39" s="2136"/>
      <c r="O39" s="2138"/>
      <c r="P39" s="2140"/>
      <c r="Q39" s="2124"/>
      <c r="R39" s="2124"/>
      <c r="S39" s="2126"/>
      <c r="T39" s="2124" t="s">
        <v>164</v>
      </c>
      <c r="U39" s="2128" t="s">
        <v>164</v>
      </c>
      <c r="V39" s="2124" t="s">
        <v>164</v>
      </c>
      <c r="W39" s="2122" t="s">
        <v>164</v>
      </c>
      <c r="X39" s="2109"/>
      <c r="Y39" s="2114"/>
      <c r="Z39" s="2103"/>
      <c r="AA39" s="2103"/>
      <c r="AB39" s="2103"/>
      <c r="AC39" s="2116"/>
      <c r="AD39" s="2103"/>
      <c r="AE39" s="2118"/>
      <c r="AF39" s="2103"/>
      <c r="AG39" s="2107"/>
      <c r="AH39" s="2111"/>
      <c r="AI39" s="2120"/>
      <c r="AJ39" s="2109"/>
      <c r="AK39" s="2114"/>
      <c r="AL39" s="2103"/>
      <c r="AM39" s="2103"/>
      <c r="AN39" s="2103"/>
      <c r="AO39" s="2116"/>
      <c r="AP39" s="2103"/>
      <c r="AQ39" s="2105"/>
      <c r="AR39" s="2103"/>
      <c r="AS39" s="2107"/>
      <c r="AT39" s="1379" t="str">
        <f t="shared" si="4"/>
        <v>○</v>
      </c>
      <c r="AU39" s="1372" t="s">
        <v>231</v>
      </c>
      <c r="AV39" s="1373" t="s">
        <v>176</v>
      </c>
      <c r="AW39" s="1375">
        <v>3</v>
      </c>
      <c r="AX39" s="1375">
        <v>2</v>
      </c>
      <c r="AY39" s="993">
        <f>+AX39/+AW39*100</f>
        <v>66.66666666666666</v>
      </c>
      <c r="AZ39" s="1438">
        <v>0</v>
      </c>
      <c r="BA39" s="994">
        <v>0</v>
      </c>
      <c r="BB39" s="1438">
        <v>0</v>
      </c>
      <c r="BC39" s="998">
        <v>0</v>
      </c>
      <c r="BD39" s="2109"/>
      <c r="BE39" s="1046"/>
      <c r="BF39" s="1022"/>
      <c r="BG39" s="1070"/>
      <c r="BH39" s="1023"/>
      <c r="BI39" s="1378"/>
    </row>
    <row r="40" spans="2:61" ht="35.25" customHeight="1">
      <c r="B40" s="2111"/>
      <c r="C40" s="1587" t="s">
        <v>232</v>
      </c>
      <c r="D40" s="1379" t="str">
        <f t="shared" si="0"/>
        <v>○</v>
      </c>
      <c r="E40" s="1328" t="s">
        <v>399</v>
      </c>
      <c r="F40" s="1380" t="s">
        <v>233</v>
      </c>
      <c r="G40" s="1381">
        <v>43</v>
      </c>
      <c r="H40" s="1381">
        <v>32</v>
      </c>
      <c r="I40" s="1382">
        <f>+H40/+G40*100</f>
        <v>74.4186046511628</v>
      </c>
      <c r="J40" s="1884" t="s">
        <v>164</v>
      </c>
      <c r="K40" s="1466" t="s">
        <v>164</v>
      </c>
      <c r="L40" s="1884" t="s">
        <v>164</v>
      </c>
      <c r="M40" s="1467" t="s">
        <v>164</v>
      </c>
      <c r="N40" s="1379" t="str">
        <f t="shared" si="1"/>
        <v>×</v>
      </c>
      <c r="O40" s="1327"/>
      <c r="P40" s="1373"/>
      <c r="Q40" s="992"/>
      <c r="R40" s="992"/>
      <c r="S40" s="993"/>
      <c r="T40" s="992"/>
      <c r="U40" s="994"/>
      <c r="V40" s="992"/>
      <c r="W40" s="1807"/>
      <c r="X40" s="1817" t="str">
        <f t="shared" si="2"/>
        <v>○</v>
      </c>
      <c r="Y40" s="1931" t="s">
        <v>397</v>
      </c>
      <c r="Z40" s="1373" t="s">
        <v>394</v>
      </c>
      <c r="AA40" s="1375">
        <v>51</v>
      </c>
      <c r="AB40" s="1375">
        <v>25</v>
      </c>
      <c r="AC40" s="993">
        <f>+AB40/+AA40*100</f>
        <v>49.01960784313725</v>
      </c>
      <c r="AD40" s="1413" t="s">
        <v>164</v>
      </c>
      <c r="AE40" s="1392" t="s">
        <v>164</v>
      </c>
      <c r="AF40" s="1413" t="s">
        <v>164</v>
      </c>
      <c r="AG40" s="1393" t="s">
        <v>164</v>
      </c>
      <c r="AH40" s="2111"/>
      <c r="AI40" s="1587" t="s">
        <v>232</v>
      </c>
      <c r="AJ40" s="1379" t="str">
        <f t="shared" si="3"/>
        <v>○</v>
      </c>
      <c r="AK40" s="1931" t="s">
        <v>374</v>
      </c>
      <c r="AL40" s="1373" t="s">
        <v>234</v>
      </c>
      <c r="AM40" s="992">
        <v>93</v>
      </c>
      <c r="AN40" s="992">
        <v>85</v>
      </c>
      <c r="AO40" s="993">
        <f>+AN40/+AM40*100</f>
        <v>91.39784946236558</v>
      </c>
      <c r="AP40" s="1413" t="s">
        <v>164</v>
      </c>
      <c r="AQ40" s="1392" t="s">
        <v>164</v>
      </c>
      <c r="AR40" s="1413" t="s">
        <v>164</v>
      </c>
      <c r="AS40" s="1393" t="s">
        <v>164</v>
      </c>
      <c r="AT40" s="1379" t="str">
        <f t="shared" si="4"/>
        <v>×</v>
      </c>
      <c r="AU40" s="1372"/>
      <c r="AV40" s="1373"/>
      <c r="AW40" s="1375"/>
      <c r="AX40" s="1375"/>
      <c r="AY40" s="993"/>
      <c r="AZ40" s="1388" t="s">
        <v>191</v>
      </c>
      <c r="BA40" s="997"/>
      <c r="BB40" s="1388" t="s">
        <v>191</v>
      </c>
      <c r="BC40" s="1014"/>
      <c r="BD40" s="1379" t="str">
        <f t="shared" si="5"/>
        <v>○</v>
      </c>
      <c r="BE40" s="1046">
        <v>32</v>
      </c>
      <c r="BF40" s="1022"/>
      <c r="BG40" s="1065">
        <v>25</v>
      </c>
      <c r="BH40" s="1023">
        <v>83</v>
      </c>
      <c r="BI40" s="1378"/>
    </row>
    <row r="41" spans="2:61" ht="35.25" customHeight="1" thickBot="1">
      <c r="B41" s="2112"/>
      <c r="C41" s="1602" t="s">
        <v>33</v>
      </c>
      <c r="D41" s="1512" t="str">
        <f t="shared" si="0"/>
        <v>○</v>
      </c>
      <c r="E41" s="1928" t="s">
        <v>384</v>
      </c>
      <c r="F41" s="1532" t="s">
        <v>196</v>
      </c>
      <c r="G41" s="1488">
        <v>4</v>
      </c>
      <c r="H41" s="1488">
        <v>3</v>
      </c>
      <c r="I41" s="1489">
        <f>+H41/+G41*100</f>
        <v>75</v>
      </c>
      <c r="J41" s="1533">
        <v>0</v>
      </c>
      <c r="K41" s="1491">
        <f>J41/H41*100</f>
        <v>0</v>
      </c>
      <c r="L41" s="1885" t="s">
        <v>164</v>
      </c>
      <c r="M41" s="1886" t="s">
        <v>164</v>
      </c>
      <c r="N41" s="1512" t="str">
        <f t="shared" si="1"/>
        <v>○</v>
      </c>
      <c r="O41" s="1929" t="s">
        <v>385</v>
      </c>
      <c r="P41" s="1518" t="s">
        <v>235</v>
      </c>
      <c r="Q41" s="1008">
        <v>7</v>
      </c>
      <c r="R41" s="1008">
        <v>3</v>
      </c>
      <c r="S41" s="1009">
        <f>+R41/+Q41*100</f>
        <v>42.857142857142854</v>
      </c>
      <c r="T41" s="1880" t="s">
        <v>164</v>
      </c>
      <c r="U41" s="1462" t="s">
        <v>164</v>
      </c>
      <c r="V41" s="1008">
        <v>6</v>
      </c>
      <c r="W41" s="1813">
        <f>V41/R41</f>
        <v>2</v>
      </c>
      <c r="X41" s="1823" t="str">
        <f t="shared" si="2"/>
        <v>×</v>
      </c>
      <c r="Y41" s="1341"/>
      <c r="Z41" s="1518"/>
      <c r="AA41" s="1520"/>
      <c r="AB41" s="1520"/>
      <c r="AC41" s="1009"/>
      <c r="AD41" s="1008" t="s">
        <v>191</v>
      </c>
      <c r="AE41" s="1534"/>
      <c r="AF41" s="1008" t="s">
        <v>191</v>
      </c>
      <c r="AG41" s="1013"/>
      <c r="AH41" s="2112"/>
      <c r="AI41" s="1602" t="s">
        <v>33</v>
      </c>
      <c r="AJ41" s="1512" t="str">
        <f t="shared" si="3"/>
        <v>○</v>
      </c>
      <c r="AK41" s="1344" t="s">
        <v>375</v>
      </c>
      <c r="AL41" s="1518" t="s">
        <v>236</v>
      </c>
      <c r="AM41" s="1008">
        <v>13</v>
      </c>
      <c r="AN41" s="1008">
        <v>5</v>
      </c>
      <c r="AO41" s="1009">
        <f>+AN41/+AM41*100</f>
        <v>38.46153846153847</v>
      </c>
      <c r="AP41" s="1878" t="s">
        <v>164</v>
      </c>
      <c r="AQ41" s="1462" t="s">
        <v>164</v>
      </c>
      <c r="AR41" s="1521">
        <v>10</v>
      </c>
      <c r="AS41" s="1013">
        <f>AR41/AN41</f>
        <v>2</v>
      </c>
      <c r="AT41" s="1512" t="str">
        <f t="shared" si="4"/>
        <v>×</v>
      </c>
      <c r="AU41" s="1519"/>
      <c r="AV41" s="1518"/>
      <c r="AW41" s="1520"/>
      <c r="AX41" s="1520"/>
      <c r="AY41" s="1009"/>
      <c r="AZ41" s="1522"/>
      <c r="BA41" s="1523"/>
      <c r="BB41" s="1522"/>
      <c r="BC41" s="1013"/>
      <c r="BD41" s="1512" t="str">
        <f t="shared" si="5"/>
        <v>○</v>
      </c>
      <c r="BE41" s="1062">
        <v>3</v>
      </c>
      <c r="BF41" s="1071">
        <v>2</v>
      </c>
      <c r="BG41" s="1072"/>
      <c r="BH41" s="1064">
        <v>4</v>
      </c>
      <c r="BI41" s="1525"/>
    </row>
    <row r="42" spans="2:61" ht="18.75" customHeight="1">
      <c r="B42" s="2110" t="s">
        <v>237</v>
      </c>
      <c r="C42" s="1591" t="s">
        <v>14</v>
      </c>
      <c r="D42" s="1416" t="str">
        <f t="shared" si="0"/>
        <v>×</v>
      </c>
      <c r="E42" s="1323"/>
      <c r="F42" s="1417"/>
      <c r="G42" s="1418"/>
      <c r="H42" s="1418"/>
      <c r="I42" s="1419"/>
      <c r="J42" s="1535"/>
      <c r="K42" s="1421"/>
      <c r="L42" s="1535"/>
      <c r="M42" s="1422"/>
      <c r="N42" s="1416" t="str">
        <f t="shared" si="1"/>
        <v>×</v>
      </c>
      <c r="O42" s="1338"/>
      <c r="P42" s="1363"/>
      <c r="Q42" s="1004"/>
      <c r="R42" s="1004"/>
      <c r="S42" s="1005"/>
      <c r="T42" s="1004"/>
      <c r="U42" s="1006"/>
      <c r="V42" s="1004"/>
      <c r="W42" s="1814"/>
      <c r="X42" s="1818" t="str">
        <f t="shared" si="2"/>
        <v>×</v>
      </c>
      <c r="Y42" s="1314"/>
      <c r="Z42" s="1363"/>
      <c r="AA42" s="1365"/>
      <c r="AB42" s="1365"/>
      <c r="AC42" s="1005"/>
      <c r="AD42" s="1004"/>
      <c r="AE42" s="1536"/>
      <c r="AF42" s="1004"/>
      <c r="AG42" s="1014"/>
      <c r="AH42" s="2110" t="s">
        <v>237</v>
      </c>
      <c r="AI42" s="1591" t="s">
        <v>14</v>
      </c>
      <c r="AJ42" s="1416" t="str">
        <f t="shared" si="3"/>
        <v>×</v>
      </c>
      <c r="AK42" s="1314"/>
      <c r="AL42" s="1363"/>
      <c r="AM42" s="1004"/>
      <c r="AN42" s="1004"/>
      <c r="AO42" s="1005"/>
      <c r="AP42" s="1367"/>
      <c r="AQ42" s="1536"/>
      <c r="AR42" s="1367"/>
      <c r="AS42" s="1014"/>
      <c r="AT42" s="1416" t="str">
        <f t="shared" si="4"/>
        <v>×</v>
      </c>
      <c r="AU42" s="1362"/>
      <c r="AV42" s="1363"/>
      <c r="AW42" s="1365"/>
      <c r="AX42" s="1365"/>
      <c r="AY42" s="1005"/>
      <c r="AZ42" s="1509" t="s">
        <v>191</v>
      </c>
      <c r="BA42" s="1510"/>
      <c r="BB42" s="1509" t="s">
        <v>191</v>
      </c>
      <c r="BC42" s="1014"/>
      <c r="BD42" s="1416" t="str">
        <f t="shared" si="5"/>
        <v>×</v>
      </c>
      <c r="BE42" s="1048"/>
      <c r="BF42" s="1060"/>
      <c r="BG42" s="1051"/>
      <c r="BH42" s="1051"/>
      <c r="BI42" s="1471"/>
    </row>
    <row r="43" spans="2:61" ht="34.5" customHeight="1">
      <c r="B43" s="2111"/>
      <c r="C43" s="1600" t="s">
        <v>3</v>
      </c>
      <c r="D43" s="1379" t="str">
        <f t="shared" si="0"/>
        <v>○</v>
      </c>
      <c r="E43" s="1328" t="s">
        <v>365</v>
      </c>
      <c r="F43" s="1380" t="s">
        <v>199</v>
      </c>
      <c r="G43" s="1381">
        <v>328</v>
      </c>
      <c r="H43" s="1381">
        <v>238</v>
      </c>
      <c r="I43" s="1382">
        <f>+H43/+G43*100</f>
        <v>72.5609756097561</v>
      </c>
      <c r="J43" s="1884" t="s">
        <v>164</v>
      </c>
      <c r="K43" s="1466" t="s">
        <v>164</v>
      </c>
      <c r="L43" s="1884" t="s">
        <v>164</v>
      </c>
      <c r="M43" s="1467" t="s">
        <v>164</v>
      </c>
      <c r="N43" s="1379" t="str">
        <f t="shared" si="1"/>
        <v>×</v>
      </c>
      <c r="O43" s="1327"/>
      <c r="P43" s="1373"/>
      <c r="Q43" s="992"/>
      <c r="R43" s="992"/>
      <c r="S43" s="993"/>
      <c r="T43" s="992"/>
      <c r="U43" s="994"/>
      <c r="V43" s="992"/>
      <c r="W43" s="1807"/>
      <c r="X43" s="1817" t="str">
        <f t="shared" si="2"/>
        <v>○</v>
      </c>
      <c r="Y43" s="1930" t="s">
        <v>366</v>
      </c>
      <c r="Z43" s="1373" t="s">
        <v>184</v>
      </c>
      <c r="AA43" s="1375">
        <v>254</v>
      </c>
      <c r="AB43" s="1375">
        <v>187</v>
      </c>
      <c r="AC43" s="993">
        <f>+AB43/+AA43*100</f>
        <v>73.62204724409449</v>
      </c>
      <c r="AD43" s="1413" t="s">
        <v>164</v>
      </c>
      <c r="AE43" s="1392" t="s">
        <v>164</v>
      </c>
      <c r="AF43" s="1413" t="s">
        <v>164</v>
      </c>
      <c r="AG43" s="1393" t="s">
        <v>164</v>
      </c>
      <c r="AH43" s="2111"/>
      <c r="AI43" s="1600" t="s">
        <v>3</v>
      </c>
      <c r="AJ43" s="1379" t="str">
        <f t="shared" si="3"/>
        <v>×</v>
      </c>
      <c r="AK43" s="1326"/>
      <c r="AL43" s="1373"/>
      <c r="AM43" s="992"/>
      <c r="AN43" s="992"/>
      <c r="AO43" s="993"/>
      <c r="AP43" s="1413"/>
      <c r="AQ43" s="1392"/>
      <c r="AR43" s="1377"/>
      <c r="AS43" s="998"/>
      <c r="AT43" s="1379" t="str">
        <f t="shared" si="4"/>
        <v>○</v>
      </c>
      <c r="AU43" s="1372" t="s">
        <v>238</v>
      </c>
      <c r="AV43" s="1373" t="s">
        <v>239</v>
      </c>
      <c r="AW43" s="1375">
        <v>664</v>
      </c>
      <c r="AX43" s="1375">
        <v>326</v>
      </c>
      <c r="AY43" s="993">
        <v>49.096385542168676</v>
      </c>
      <c r="AZ43" s="1388" t="s">
        <v>164</v>
      </c>
      <c r="BA43" s="997" t="s">
        <v>164</v>
      </c>
      <c r="BB43" s="1388">
        <v>48</v>
      </c>
      <c r="BC43" s="1014">
        <v>0.147239263803681</v>
      </c>
      <c r="BD43" s="1379" t="str">
        <f t="shared" si="5"/>
        <v>○</v>
      </c>
      <c r="BE43" s="1046">
        <v>238</v>
      </c>
      <c r="BF43" s="1022"/>
      <c r="BG43" s="1065">
        <v>187</v>
      </c>
      <c r="BH43" s="1023"/>
      <c r="BI43" s="1378">
        <v>302</v>
      </c>
    </row>
    <row r="44" spans="2:61" ht="18.75" customHeight="1">
      <c r="B44" s="2111"/>
      <c r="C44" s="1587" t="s">
        <v>20</v>
      </c>
      <c r="D44" s="1379" t="str">
        <f t="shared" si="0"/>
        <v>×</v>
      </c>
      <c r="E44" s="1316"/>
      <c r="F44" s="1380"/>
      <c r="G44" s="1381"/>
      <c r="H44" s="1381"/>
      <c r="I44" s="1382"/>
      <c r="J44" s="1526"/>
      <c r="K44" s="1384"/>
      <c r="L44" s="1383"/>
      <c r="M44" s="1385"/>
      <c r="N44" s="1379" t="str">
        <f t="shared" si="1"/>
        <v>×</v>
      </c>
      <c r="O44" s="1327"/>
      <c r="P44" s="1373"/>
      <c r="Q44" s="992"/>
      <c r="R44" s="992"/>
      <c r="S44" s="993"/>
      <c r="T44" s="992"/>
      <c r="U44" s="994"/>
      <c r="V44" s="992"/>
      <c r="W44" s="1807"/>
      <c r="X44" s="1817" t="str">
        <f t="shared" si="2"/>
        <v>×</v>
      </c>
      <c r="Y44" s="1315"/>
      <c r="Z44" s="1373"/>
      <c r="AA44" s="1375"/>
      <c r="AB44" s="1375"/>
      <c r="AC44" s="993"/>
      <c r="AD44" s="992"/>
      <c r="AE44" s="1012"/>
      <c r="AF44" s="992"/>
      <c r="AG44" s="998"/>
      <c r="AH44" s="2111"/>
      <c r="AI44" s="1587" t="s">
        <v>20</v>
      </c>
      <c r="AJ44" s="1379" t="str">
        <f t="shared" si="3"/>
        <v>×</v>
      </c>
      <c r="AK44" s="1315"/>
      <c r="AL44" s="1373"/>
      <c r="AM44" s="992"/>
      <c r="AN44" s="992"/>
      <c r="AO44" s="993"/>
      <c r="AP44" s="1377"/>
      <c r="AQ44" s="994"/>
      <c r="AR44" s="1377"/>
      <c r="AS44" s="998"/>
      <c r="AT44" s="1379" t="str">
        <f t="shared" si="4"/>
        <v>×</v>
      </c>
      <c r="AU44" s="1372"/>
      <c r="AV44" s="1373"/>
      <c r="AW44" s="1375"/>
      <c r="AX44" s="1375"/>
      <c r="AY44" s="993"/>
      <c r="AZ44" s="1388"/>
      <c r="BA44" s="993"/>
      <c r="BB44" s="1388"/>
      <c r="BC44" s="998"/>
      <c r="BD44" s="1379" t="str">
        <f t="shared" si="5"/>
        <v>×</v>
      </c>
      <c r="BE44" s="1056"/>
      <c r="BF44" s="1022"/>
      <c r="BG44" s="1023"/>
      <c r="BH44" s="1023"/>
      <c r="BI44" s="1378"/>
    </row>
    <row r="45" spans="2:61" ht="34.5" customHeight="1">
      <c r="B45" s="2111"/>
      <c r="C45" s="1588" t="s">
        <v>27</v>
      </c>
      <c r="D45" s="1379" t="str">
        <f t="shared" si="0"/>
        <v>○</v>
      </c>
      <c r="E45" s="1328" t="s">
        <v>400</v>
      </c>
      <c r="F45" s="1537" t="s">
        <v>196</v>
      </c>
      <c r="G45" s="1381">
        <v>18</v>
      </c>
      <c r="H45" s="1381">
        <v>10</v>
      </c>
      <c r="I45" s="1382">
        <f>+H45/+G45*100</f>
        <v>55.55555555555556</v>
      </c>
      <c r="J45" s="1465" t="s">
        <v>164</v>
      </c>
      <c r="K45" s="1466" t="s">
        <v>164</v>
      </c>
      <c r="L45" s="1465" t="s">
        <v>164</v>
      </c>
      <c r="M45" s="1467" t="s">
        <v>164</v>
      </c>
      <c r="N45" s="1379" t="str">
        <f t="shared" si="1"/>
        <v>×</v>
      </c>
      <c r="O45" s="1327"/>
      <c r="P45" s="1373"/>
      <c r="Q45" s="992"/>
      <c r="R45" s="992"/>
      <c r="S45" s="993"/>
      <c r="T45" s="992"/>
      <c r="U45" s="994"/>
      <c r="V45" s="992"/>
      <c r="W45" s="1807"/>
      <c r="X45" s="1817" t="str">
        <f t="shared" si="2"/>
        <v>○</v>
      </c>
      <c r="Y45" s="1930" t="s">
        <v>371</v>
      </c>
      <c r="Z45" s="1528" t="s">
        <v>240</v>
      </c>
      <c r="AA45" s="1375">
        <v>27</v>
      </c>
      <c r="AB45" s="1375">
        <v>15</v>
      </c>
      <c r="AC45" s="993">
        <f>+AB45/+AA45*100</f>
        <v>55.55555555555556</v>
      </c>
      <c r="AD45" s="1413" t="s">
        <v>164</v>
      </c>
      <c r="AE45" s="1392" t="s">
        <v>164</v>
      </c>
      <c r="AF45" s="1413" t="s">
        <v>164</v>
      </c>
      <c r="AG45" s="1393" t="s">
        <v>164</v>
      </c>
      <c r="AH45" s="2111"/>
      <c r="AI45" s="1588" t="s">
        <v>27</v>
      </c>
      <c r="AJ45" s="1379" t="str">
        <f t="shared" si="3"/>
        <v>×</v>
      </c>
      <c r="AK45" s="1315"/>
      <c r="AL45" s="1373"/>
      <c r="AM45" s="992"/>
      <c r="AN45" s="992"/>
      <c r="AO45" s="993"/>
      <c r="AP45" s="1377"/>
      <c r="AQ45" s="994"/>
      <c r="AR45" s="1377"/>
      <c r="AS45" s="998"/>
      <c r="AT45" s="1379" t="str">
        <f t="shared" si="4"/>
        <v>×</v>
      </c>
      <c r="AU45" s="1372"/>
      <c r="AV45" s="1373"/>
      <c r="AW45" s="1375"/>
      <c r="AX45" s="1375"/>
      <c r="AY45" s="993"/>
      <c r="AZ45" s="1388"/>
      <c r="BA45" s="993"/>
      <c r="BB45" s="1388"/>
      <c r="BC45" s="1014"/>
      <c r="BD45" s="1379" t="str">
        <f t="shared" si="5"/>
        <v>×</v>
      </c>
      <c r="BE45" s="1052"/>
      <c r="BF45" s="1053"/>
      <c r="BG45" s="1042"/>
      <c r="BH45" s="1042"/>
      <c r="BI45" s="1389"/>
    </row>
    <row r="46" spans="2:61" ht="34.5" customHeight="1">
      <c r="B46" s="2111"/>
      <c r="C46" s="1595" t="s">
        <v>1</v>
      </c>
      <c r="D46" s="1379" t="str">
        <f t="shared" si="0"/>
        <v>○</v>
      </c>
      <c r="E46" s="1328" t="s">
        <v>391</v>
      </c>
      <c r="F46" s="1380" t="s">
        <v>241</v>
      </c>
      <c r="G46" s="1381">
        <v>353</v>
      </c>
      <c r="H46" s="1381">
        <v>102</v>
      </c>
      <c r="I46" s="1382">
        <f>+H46/+G46*100</f>
        <v>28.89518413597734</v>
      </c>
      <c r="J46" s="1883" t="s">
        <v>164</v>
      </c>
      <c r="K46" s="1466" t="s">
        <v>164</v>
      </c>
      <c r="L46" s="1883" t="s">
        <v>164</v>
      </c>
      <c r="M46" s="1467" t="s">
        <v>164</v>
      </c>
      <c r="N46" s="1379" t="str">
        <f t="shared" si="1"/>
        <v>×</v>
      </c>
      <c r="O46" s="1327"/>
      <c r="P46" s="1373"/>
      <c r="Q46" s="992"/>
      <c r="R46" s="992"/>
      <c r="S46" s="993"/>
      <c r="T46" s="992" t="s">
        <v>191</v>
      </c>
      <c r="U46" s="994"/>
      <c r="V46" s="992" t="s">
        <v>191</v>
      </c>
      <c r="W46" s="1807"/>
      <c r="X46" s="1817" t="str">
        <f t="shared" si="2"/>
        <v>○</v>
      </c>
      <c r="Y46" s="1315" t="s">
        <v>398</v>
      </c>
      <c r="Z46" s="1373" t="s">
        <v>218</v>
      </c>
      <c r="AA46" s="1375">
        <v>847</v>
      </c>
      <c r="AB46" s="1375">
        <v>265</v>
      </c>
      <c r="AC46" s="993">
        <f>+AB46/+AA46*100</f>
        <v>31.286894923258558</v>
      </c>
      <c r="AD46" s="1413" t="s">
        <v>164</v>
      </c>
      <c r="AE46" s="1392" t="s">
        <v>164</v>
      </c>
      <c r="AF46" s="1413" t="s">
        <v>164</v>
      </c>
      <c r="AG46" s="1393" t="s">
        <v>164</v>
      </c>
      <c r="AH46" s="2111"/>
      <c r="AI46" s="1595" t="s">
        <v>1</v>
      </c>
      <c r="AJ46" s="1379" t="str">
        <f t="shared" si="3"/>
        <v>×</v>
      </c>
      <c r="AK46" s="1315"/>
      <c r="AL46" s="1373"/>
      <c r="AM46" s="992"/>
      <c r="AN46" s="992"/>
      <c r="AO46" s="993"/>
      <c r="AP46" s="1377" t="s">
        <v>191</v>
      </c>
      <c r="AQ46" s="994"/>
      <c r="AR46" s="1377" t="s">
        <v>191</v>
      </c>
      <c r="AS46" s="998"/>
      <c r="AT46" s="1379" t="str">
        <f t="shared" si="4"/>
        <v>×</v>
      </c>
      <c r="AU46" s="1372"/>
      <c r="AV46" s="1373"/>
      <c r="AW46" s="1375"/>
      <c r="AX46" s="1375"/>
      <c r="AY46" s="993"/>
      <c r="AZ46" s="1388"/>
      <c r="BA46" s="993"/>
      <c r="BB46" s="1388"/>
      <c r="BC46" s="1014"/>
      <c r="BD46" s="1379" t="s">
        <v>281</v>
      </c>
      <c r="BE46" s="1046"/>
      <c r="BF46" s="1022"/>
      <c r="BG46" s="1054">
        <v>843</v>
      </c>
      <c r="BH46" s="1024"/>
      <c r="BI46" s="1538"/>
    </row>
    <row r="47" spans="2:61" ht="18.75" customHeight="1">
      <c r="B47" s="2111"/>
      <c r="C47" s="1603" t="s">
        <v>4</v>
      </c>
      <c r="D47" s="1379" t="str">
        <f t="shared" si="0"/>
        <v>○</v>
      </c>
      <c r="E47" s="1316" t="s">
        <v>242</v>
      </c>
      <c r="F47" s="1380" t="s">
        <v>225</v>
      </c>
      <c r="G47" s="1539" t="s">
        <v>164</v>
      </c>
      <c r="H47" s="1381">
        <v>28</v>
      </c>
      <c r="I47" s="1585" t="s">
        <v>164</v>
      </c>
      <c r="J47" s="1465" t="s">
        <v>164</v>
      </c>
      <c r="K47" s="1466" t="s">
        <v>164</v>
      </c>
      <c r="L47" s="1465" t="s">
        <v>164</v>
      </c>
      <c r="M47" s="1467" t="s">
        <v>164</v>
      </c>
      <c r="N47" s="1379" t="str">
        <f t="shared" si="1"/>
        <v>×</v>
      </c>
      <c r="O47" s="1327"/>
      <c r="P47" s="1373"/>
      <c r="Q47" s="992"/>
      <c r="R47" s="992"/>
      <c r="S47" s="993"/>
      <c r="T47" s="992"/>
      <c r="U47" s="994"/>
      <c r="V47" s="992"/>
      <c r="W47" s="1807"/>
      <c r="X47" s="1817" t="str">
        <f t="shared" si="2"/>
        <v>○</v>
      </c>
      <c r="Y47" s="1315" t="s">
        <v>242</v>
      </c>
      <c r="Z47" s="1373" t="s">
        <v>377</v>
      </c>
      <c r="AA47" s="1374" t="s">
        <v>164</v>
      </c>
      <c r="AB47" s="1375">
        <v>12</v>
      </c>
      <c r="AC47" s="1376" t="s">
        <v>164</v>
      </c>
      <c r="AD47" s="1413" t="s">
        <v>164</v>
      </c>
      <c r="AE47" s="1392" t="s">
        <v>164</v>
      </c>
      <c r="AF47" s="1413" t="s">
        <v>164</v>
      </c>
      <c r="AG47" s="1393" t="s">
        <v>164</v>
      </c>
      <c r="AH47" s="2111"/>
      <c r="AI47" s="1603" t="s">
        <v>4</v>
      </c>
      <c r="AJ47" s="1379" t="str">
        <f t="shared" si="3"/>
        <v>×</v>
      </c>
      <c r="AK47" s="1315"/>
      <c r="AL47" s="1373"/>
      <c r="AM47" s="992"/>
      <c r="AN47" s="992"/>
      <c r="AO47" s="993"/>
      <c r="AP47" s="1377"/>
      <c r="AQ47" s="994"/>
      <c r="AR47" s="1377"/>
      <c r="AS47" s="998"/>
      <c r="AT47" s="1379" t="str">
        <f t="shared" si="4"/>
        <v>○</v>
      </c>
      <c r="AU47" s="1372" t="s">
        <v>243</v>
      </c>
      <c r="AV47" s="1528" t="s">
        <v>379</v>
      </c>
      <c r="AW47" s="1374" t="s">
        <v>164</v>
      </c>
      <c r="AX47" s="1375">
        <v>84</v>
      </c>
      <c r="AY47" s="1376" t="s">
        <v>164</v>
      </c>
      <c r="AZ47" s="1391" t="s">
        <v>164</v>
      </c>
      <c r="BA47" s="1392" t="s">
        <v>164</v>
      </c>
      <c r="BB47" s="1391" t="s">
        <v>164</v>
      </c>
      <c r="BC47" s="1540" t="s">
        <v>164</v>
      </c>
      <c r="BD47" s="1379" t="str">
        <f t="shared" si="5"/>
        <v>×</v>
      </c>
      <c r="BE47" s="1073"/>
      <c r="BF47" s="1074"/>
      <c r="BG47" s="1065"/>
      <c r="BH47" s="1065"/>
      <c r="BI47" s="1541"/>
    </row>
    <row r="48" spans="2:61" ht="18.75" customHeight="1">
      <c r="B48" s="2111"/>
      <c r="C48" s="1587" t="s">
        <v>8</v>
      </c>
      <c r="D48" s="1379" t="str">
        <f t="shared" si="0"/>
        <v>×</v>
      </c>
      <c r="E48" s="1316"/>
      <c r="F48" s="1380"/>
      <c r="G48" s="1381"/>
      <c r="H48" s="1381"/>
      <c r="I48" s="1382"/>
      <c r="J48" s="1383"/>
      <c r="K48" s="1384"/>
      <c r="L48" s="1383"/>
      <c r="M48" s="1385"/>
      <c r="N48" s="1379" t="str">
        <f t="shared" si="1"/>
        <v>×</v>
      </c>
      <c r="O48" s="1327"/>
      <c r="P48" s="1373"/>
      <c r="Q48" s="992"/>
      <c r="R48" s="992"/>
      <c r="S48" s="993"/>
      <c r="T48" s="992"/>
      <c r="U48" s="994"/>
      <c r="V48" s="992"/>
      <c r="W48" s="1807"/>
      <c r="X48" s="1817" t="str">
        <f t="shared" si="2"/>
        <v>×</v>
      </c>
      <c r="Y48" s="1315"/>
      <c r="Z48" s="1373"/>
      <c r="AA48" s="1375"/>
      <c r="AB48" s="1375"/>
      <c r="AC48" s="993"/>
      <c r="AD48" s="992"/>
      <c r="AE48" s="1012"/>
      <c r="AF48" s="992"/>
      <c r="AG48" s="998"/>
      <c r="AH48" s="2111"/>
      <c r="AI48" s="1587" t="s">
        <v>8</v>
      </c>
      <c r="AJ48" s="1379" t="str">
        <f t="shared" si="3"/>
        <v>×</v>
      </c>
      <c r="AK48" s="1315"/>
      <c r="AL48" s="1373"/>
      <c r="AM48" s="992"/>
      <c r="AN48" s="992"/>
      <c r="AO48" s="993"/>
      <c r="AP48" s="1377"/>
      <c r="AQ48" s="994"/>
      <c r="AR48" s="1377"/>
      <c r="AS48" s="998"/>
      <c r="AT48" s="1379" t="str">
        <f t="shared" si="4"/>
        <v>×</v>
      </c>
      <c r="AU48" s="1372"/>
      <c r="AV48" s="1373"/>
      <c r="AW48" s="1375"/>
      <c r="AX48" s="1375"/>
      <c r="AY48" s="993"/>
      <c r="AZ48" s="1388"/>
      <c r="BA48" s="993"/>
      <c r="BB48" s="1388"/>
      <c r="BC48" s="1014"/>
      <c r="BD48" s="1379" t="str">
        <f t="shared" si="5"/>
        <v>×</v>
      </c>
      <c r="BE48" s="1048"/>
      <c r="BF48" s="1060"/>
      <c r="BG48" s="1051"/>
      <c r="BH48" s="1051"/>
      <c r="BI48" s="1471"/>
    </row>
    <row r="49" spans="2:61" ht="18.75" customHeight="1">
      <c r="B49" s="2111"/>
      <c r="C49" s="1587" t="s">
        <v>28</v>
      </c>
      <c r="D49" s="1379" t="str">
        <f t="shared" si="0"/>
        <v>×</v>
      </c>
      <c r="E49" s="1316"/>
      <c r="F49" s="1380"/>
      <c r="G49" s="1381"/>
      <c r="H49" s="1381"/>
      <c r="I49" s="1382"/>
      <c r="J49" s="1383"/>
      <c r="K49" s="1384"/>
      <c r="L49" s="1383"/>
      <c r="M49" s="1385"/>
      <c r="N49" s="1379" t="str">
        <f t="shared" si="1"/>
        <v>×</v>
      </c>
      <c r="O49" s="1327"/>
      <c r="P49" s="1373"/>
      <c r="Q49" s="992"/>
      <c r="R49" s="992"/>
      <c r="S49" s="993"/>
      <c r="T49" s="992"/>
      <c r="U49" s="994"/>
      <c r="V49" s="992"/>
      <c r="W49" s="1807"/>
      <c r="X49" s="1817" t="str">
        <f t="shared" si="2"/>
        <v>×</v>
      </c>
      <c r="Y49" s="1315"/>
      <c r="Z49" s="1373"/>
      <c r="AA49" s="1375"/>
      <c r="AB49" s="1375"/>
      <c r="AC49" s="993"/>
      <c r="AD49" s="992"/>
      <c r="AE49" s="1012"/>
      <c r="AF49" s="992"/>
      <c r="AG49" s="998"/>
      <c r="AH49" s="2111"/>
      <c r="AI49" s="1587" t="s">
        <v>28</v>
      </c>
      <c r="AJ49" s="1379" t="str">
        <f t="shared" si="3"/>
        <v>×</v>
      </c>
      <c r="AK49" s="1315"/>
      <c r="AL49" s="1373"/>
      <c r="AM49" s="992"/>
      <c r="AN49" s="992"/>
      <c r="AO49" s="993"/>
      <c r="AP49" s="1377"/>
      <c r="AQ49" s="994"/>
      <c r="AR49" s="1377"/>
      <c r="AS49" s="1014"/>
      <c r="AT49" s="1379" t="str">
        <f t="shared" si="4"/>
        <v>○</v>
      </c>
      <c r="AU49" s="1372" t="s">
        <v>244</v>
      </c>
      <c r="AV49" s="1373" t="s">
        <v>193</v>
      </c>
      <c r="AW49" s="1375">
        <v>337</v>
      </c>
      <c r="AX49" s="1375">
        <v>82</v>
      </c>
      <c r="AY49" s="993">
        <f>+AX49/+AW49*100</f>
        <v>24.33234421364985</v>
      </c>
      <c r="AZ49" s="1391" t="s">
        <v>164</v>
      </c>
      <c r="BA49" s="1392" t="s">
        <v>164</v>
      </c>
      <c r="BB49" s="1531" t="s">
        <v>164</v>
      </c>
      <c r="BC49" s="1972" t="s">
        <v>164</v>
      </c>
      <c r="BD49" s="1379" t="str">
        <f t="shared" si="5"/>
        <v>×</v>
      </c>
      <c r="BE49" s="1056"/>
      <c r="BF49" s="1022"/>
      <c r="BG49" s="1023"/>
      <c r="BH49" s="1023"/>
      <c r="BI49" s="1378"/>
    </row>
    <row r="50" spans="2:61" ht="18.75" customHeight="1">
      <c r="B50" s="2111"/>
      <c r="C50" s="1587" t="s">
        <v>29</v>
      </c>
      <c r="D50" s="1379" t="str">
        <f t="shared" si="0"/>
        <v>×</v>
      </c>
      <c r="E50" s="1316"/>
      <c r="F50" s="1380"/>
      <c r="G50" s="1381"/>
      <c r="H50" s="1381"/>
      <c r="I50" s="1382"/>
      <c r="J50" s="1383"/>
      <c r="K50" s="1384"/>
      <c r="L50" s="1383"/>
      <c r="M50" s="1385"/>
      <c r="N50" s="1379" t="str">
        <f t="shared" si="1"/>
        <v>×</v>
      </c>
      <c r="O50" s="1327"/>
      <c r="P50" s="1373"/>
      <c r="Q50" s="992"/>
      <c r="R50" s="992"/>
      <c r="S50" s="993"/>
      <c r="T50" s="992"/>
      <c r="U50" s="994"/>
      <c r="V50" s="992"/>
      <c r="W50" s="1807"/>
      <c r="X50" s="1817" t="str">
        <f t="shared" si="2"/>
        <v>×</v>
      </c>
      <c r="Y50" s="1315"/>
      <c r="Z50" s="1469"/>
      <c r="AA50" s="1375"/>
      <c r="AB50" s="1375"/>
      <c r="AC50" s="993"/>
      <c r="AD50" s="1015"/>
      <c r="AE50" s="1392"/>
      <c r="AF50" s="992"/>
      <c r="AG50" s="998"/>
      <c r="AH50" s="2111"/>
      <c r="AI50" s="1587" t="s">
        <v>29</v>
      </c>
      <c r="AJ50" s="1379" t="str">
        <f t="shared" si="3"/>
        <v>×</v>
      </c>
      <c r="AK50" s="1315"/>
      <c r="AL50" s="1469"/>
      <c r="AM50" s="992"/>
      <c r="AN50" s="992"/>
      <c r="AO50" s="993"/>
      <c r="AP50" s="1377"/>
      <c r="AQ50" s="994"/>
      <c r="AR50" s="1377"/>
      <c r="AS50" s="998"/>
      <c r="AT50" s="1379" t="str">
        <f t="shared" si="4"/>
        <v>×</v>
      </c>
      <c r="AU50" s="1372"/>
      <c r="AV50" s="1373"/>
      <c r="AW50" s="1375"/>
      <c r="AX50" s="1375"/>
      <c r="AY50" s="993"/>
      <c r="AZ50" s="1388"/>
      <c r="BA50" s="993"/>
      <c r="BB50" s="1388"/>
      <c r="BC50" s="998"/>
      <c r="BD50" s="1379" t="str">
        <f t="shared" si="5"/>
        <v>×</v>
      </c>
      <c r="BE50" s="1056"/>
      <c r="BF50" s="1022"/>
      <c r="BG50" s="1023"/>
      <c r="BH50" s="1023"/>
      <c r="BI50" s="1378"/>
    </row>
    <row r="51" spans="2:61" ht="18.75" customHeight="1">
      <c r="B51" s="2111"/>
      <c r="C51" s="1587" t="s">
        <v>22</v>
      </c>
      <c r="D51" s="1379" t="str">
        <f t="shared" si="0"/>
        <v>×</v>
      </c>
      <c r="E51" s="1316"/>
      <c r="F51" s="1380"/>
      <c r="G51" s="1381"/>
      <c r="H51" s="1381"/>
      <c r="I51" s="1382"/>
      <c r="J51" s="1383"/>
      <c r="K51" s="1384"/>
      <c r="L51" s="1383"/>
      <c r="M51" s="1385"/>
      <c r="N51" s="1379" t="str">
        <f t="shared" si="1"/>
        <v>×</v>
      </c>
      <c r="O51" s="1327"/>
      <c r="P51" s="1373"/>
      <c r="Q51" s="992"/>
      <c r="R51" s="992"/>
      <c r="S51" s="993"/>
      <c r="T51" s="992"/>
      <c r="U51" s="994"/>
      <c r="V51" s="992"/>
      <c r="W51" s="1807"/>
      <c r="X51" s="1817" t="str">
        <f t="shared" si="2"/>
        <v>×</v>
      </c>
      <c r="Y51" s="1315"/>
      <c r="Z51" s="1373"/>
      <c r="AA51" s="1375"/>
      <c r="AB51" s="1375"/>
      <c r="AC51" s="993"/>
      <c r="AD51" s="992"/>
      <c r="AE51" s="1012"/>
      <c r="AF51" s="992"/>
      <c r="AG51" s="998"/>
      <c r="AH51" s="2111"/>
      <c r="AI51" s="1587" t="s">
        <v>22</v>
      </c>
      <c r="AJ51" s="1379" t="str">
        <f t="shared" si="3"/>
        <v>×</v>
      </c>
      <c r="AK51" s="1315"/>
      <c r="AL51" s="1373"/>
      <c r="AM51" s="992"/>
      <c r="AN51" s="992"/>
      <c r="AO51" s="993"/>
      <c r="AP51" s="1377"/>
      <c r="AQ51" s="994"/>
      <c r="AR51" s="1377"/>
      <c r="AS51" s="998"/>
      <c r="AT51" s="1379" t="str">
        <f t="shared" si="4"/>
        <v>×</v>
      </c>
      <c r="AU51" s="1372"/>
      <c r="AV51" s="1373"/>
      <c r="AW51" s="1375"/>
      <c r="AX51" s="1375"/>
      <c r="AY51" s="993"/>
      <c r="AZ51" s="1388"/>
      <c r="BA51" s="993"/>
      <c r="BB51" s="1388"/>
      <c r="BC51" s="998"/>
      <c r="BD51" s="1379" t="str">
        <f t="shared" si="5"/>
        <v>×</v>
      </c>
      <c r="BE51" s="1056"/>
      <c r="BF51" s="1022"/>
      <c r="BG51" s="1023"/>
      <c r="BH51" s="1023"/>
      <c r="BI51" s="1378"/>
    </row>
    <row r="52" spans="2:61" ht="18.75" customHeight="1">
      <c r="B52" s="2111"/>
      <c r="C52" s="1604" t="s">
        <v>245</v>
      </c>
      <c r="D52" s="1379" t="str">
        <f t="shared" si="0"/>
        <v>○</v>
      </c>
      <c r="E52" s="1316" t="s">
        <v>246</v>
      </c>
      <c r="F52" s="1380" t="s">
        <v>225</v>
      </c>
      <c r="G52" s="1381">
        <v>14</v>
      </c>
      <c r="H52" s="1381">
        <v>14</v>
      </c>
      <c r="I52" s="1382">
        <f>+H52/+G52*100</f>
        <v>100</v>
      </c>
      <c r="J52" s="1465" t="s">
        <v>164</v>
      </c>
      <c r="K52" s="1466" t="s">
        <v>164</v>
      </c>
      <c r="L52" s="1383">
        <v>0</v>
      </c>
      <c r="M52" s="1385">
        <f>L52/H52</f>
        <v>0</v>
      </c>
      <c r="N52" s="1379" t="str">
        <f t="shared" si="1"/>
        <v>○</v>
      </c>
      <c r="O52" s="1327" t="s">
        <v>247</v>
      </c>
      <c r="P52" s="1373" t="s">
        <v>248</v>
      </c>
      <c r="Q52" s="992">
        <v>126</v>
      </c>
      <c r="R52" s="992">
        <v>126</v>
      </c>
      <c r="S52" s="993">
        <f>+R52/+Q52*100</f>
        <v>100</v>
      </c>
      <c r="T52" s="1882" t="s">
        <v>164</v>
      </c>
      <c r="U52" s="1392" t="s">
        <v>164</v>
      </c>
      <c r="V52" s="1011">
        <v>10</v>
      </c>
      <c r="W52" s="1807">
        <f>V52/R52</f>
        <v>0.07936507936507936</v>
      </c>
      <c r="X52" s="1817" t="str">
        <f t="shared" si="2"/>
        <v>○</v>
      </c>
      <c r="Y52" s="1326" t="s">
        <v>247</v>
      </c>
      <c r="Z52" s="1527" t="s">
        <v>249</v>
      </c>
      <c r="AA52" s="1375">
        <v>85</v>
      </c>
      <c r="AB52" s="1375">
        <v>85</v>
      </c>
      <c r="AC52" s="993">
        <f>+AB52/+AA52*100</f>
        <v>100</v>
      </c>
      <c r="AD52" s="1413" t="s">
        <v>164</v>
      </c>
      <c r="AE52" s="1392" t="s">
        <v>164</v>
      </c>
      <c r="AF52" s="992">
        <v>28</v>
      </c>
      <c r="AG52" s="998">
        <f>AF52/AB52</f>
        <v>0.32941176470588235</v>
      </c>
      <c r="AH52" s="2111"/>
      <c r="AI52" s="1604" t="s">
        <v>245</v>
      </c>
      <c r="AJ52" s="1379" t="str">
        <f t="shared" si="3"/>
        <v>○</v>
      </c>
      <c r="AK52" s="1343" t="s">
        <v>247</v>
      </c>
      <c r="AL52" s="1373" t="s">
        <v>250</v>
      </c>
      <c r="AM52" s="1375">
        <v>70</v>
      </c>
      <c r="AN52" s="1375">
        <v>70</v>
      </c>
      <c r="AO52" s="993">
        <f>+AN52/+AM52*100</f>
        <v>100</v>
      </c>
      <c r="AP52" s="1391" t="s">
        <v>164</v>
      </c>
      <c r="AQ52" s="1879" t="s">
        <v>164</v>
      </c>
      <c r="AR52" s="1388">
        <v>23</v>
      </c>
      <c r="AS52" s="998">
        <f>AR52/AN52</f>
        <v>0.32857142857142857</v>
      </c>
      <c r="AT52" s="1379" t="str">
        <f t="shared" si="4"/>
        <v>×</v>
      </c>
      <c r="AU52" s="1414"/>
      <c r="AV52" s="1454"/>
      <c r="AW52" s="1374"/>
      <c r="AX52" s="1415"/>
      <c r="AY52" s="993"/>
      <c r="AZ52" s="1499"/>
      <c r="BA52" s="1542"/>
      <c r="BB52" s="1499"/>
      <c r="BC52" s="998"/>
      <c r="BD52" s="1379" t="str">
        <f t="shared" si="5"/>
        <v>○</v>
      </c>
      <c r="BE52" s="1056">
        <v>14</v>
      </c>
      <c r="BF52" s="1041">
        <v>126</v>
      </c>
      <c r="BG52" s="1042">
        <v>85</v>
      </c>
      <c r="BH52" s="1042">
        <v>70</v>
      </c>
      <c r="BI52" s="1389"/>
    </row>
    <row r="53" spans="2:61" ht="27" customHeight="1" thickBot="1">
      <c r="B53" s="2112"/>
      <c r="C53" s="1605" t="s">
        <v>251</v>
      </c>
      <c r="D53" s="1512" t="str">
        <f t="shared" si="0"/>
        <v>×</v>
      </c>
      <c r="E53" s="1342"/>
      <c r="F53" s="1532"/>
      <c r="G53" s="1488"/>
      <c r="H53" s="1488"/>
      <c r="I53" s="1489"/>
      <c r="J53" s="1490"/>
      <c r="K53" s="1491"/>
      <c r="L53" s="1490"/>
      <c r="M53" s="1492"/>
      <c r="N53" s="1512" t="str">
        <f t="shared" si="1"/>
        <v>×</v>
      </c>
      <c r="O53" s="1340"/>
      <c r="P53" s="1518"/>
      <c r="Q53" s="1008"/>
      <c r="R53" s="1008"/>
      <c r="S53" s="1009"/>
      <c r="T53" s="1008"/>
      <c r="U53" s="1010"/>
      <c r="V53" s="1008"/>
      <c r="W53" s="1813"/>
      <c r="X53" s="1823" t="str">
        <f t="shared" si="2"/>
        <v>×</v>
      </c>
      <c r="Y53" s="1344"/>
      <c r="Z53" s="1518"/>
      <c r="AA53" s="1008"/>
      <c r="AB53" s="1008"/>
      <c r="AC53" s="1009"/>
      <c r="AD53" s="1008"/>
      <c r="AE53" s="1010"/>
      <c r="AF53" s="1544"/>
      <c r="AG53" s="1013"/>
      <c r="AH53" s="2112"/>
      <c r="AI53" s="1605" t="s">
        <v>251</v>
      </c>
      <c r="AJ53" s="1512" t="str">
        <f t="shared" si="3"/>
        <v>×</v>
      </c>
      <c r="AK53" s="1341"/>
      <c r="AL53" s="1518"/>
      <c r="AM53" s="1008"/>
      <c r="AN53" s="1008"/>
      <c r="AO53" s="1009"/>
      <c r="AP53" s="1521"/>
      <c r="AQ53" s="1010"/>
      <c r="AR53" s="1521"/>
      <c r="AS53" s="1013"/>
      <c r="AT53" s="1512" t="str">
        <f t="shared" si="4"/>
        <v>○</v>
      </c>
      <c r="AU53" s="1543" t="s">
        <v>396</v>
      </c>
      <c r="AV53" s="1518" t="s">
        <v>189</v>
      </c>
      <c r="AW53" s="1520">
        <v>162</v>
      </c>
      <c r="AX53" s="1520">
        <v>147</v>
      </c>
      <c r="AY53" s="1009">
        <f>+AX53/+AW53*100</f>
        <v>90.74074074074075</v>
      </c>
      <c r="AZ53" s="1873" t="s">
        <v>164</v>
      </c>
      <c r="BA53" s="1462" t="s">
        <v>164</v>
      </c>
      <c r="BB53" s="1545">
        <v>40</v>
      </c>
      <c r="BC53" s="1013">
        <f>BB53/AX53</f>
        <v>0.272108843537415</v>
      </c>
      <c r="BD53" s="1512" t="str">
        <f t="shared" si="5"/>
        <v>×</v>
      </c>
      <c r="BE53" s="1075"/>
      <c r="BF53" s="1076"/>
      <c r="BG53" s="1072"/>
      <c r="BH53" s="1072"/>
      <c r="BI53" s="1546"/>
    </row>
    <row r="54" spans="1:61" ht="18.75" customHeight="1" thickBot="1">
      <c r="A54" s="1354"/>
      <c r="B54" s="1606" t="s">
        <v>292</v>
      </c>
      <c r="C54" s="1607" t="s">
        <v>292</v>
      </c>
      <c r="D54" s="1547" t="str">
        <f t="shared" si="0"/>
        <v>○</v>
      </c>
      <c r="E54" s="1345" t="s">
        <v>293</v>
      </c>
      <c r="F54" s="1548" t="s">
        <v>360</v>
      </c>
      <c r="G54" s="1549">
        <v>428</v>
      </c>
      <c r="H54" s="1549">
        <v>124</v>
      </c>
      <c r="I54" s="1019">
        <f>+H54/+G54*100</f>
        <v>28.971962616822427</v>
      </c>
      <c r="J54" s="1550" t="s">
        <v>164</v>
      </c>
      <c r="K54" s="1551" t="s">
        <v>164</v>
      </c>
      <c r="L54" s="1550" t="s">
        <v>164</v>
      </c>
      <c r="M54" s="1552" t="s">
        <v>164</v>
      </c>
      <c r="N54" s="1547" t="str">
        <f t="shared" si="1"/>
        <v>×</v>
      </c>
      <c r="O54" s="1346"/>
      <c r="P54" s="1554"/>
      <c r="Q54" s="1016"/>
      <c r="R54" s="1016"/>
      <c r="S54" s="1017"/>
      <c r="T54" s="1016"/>
      <c r="U54" s="1017"/>
      <c r="V54" s="1016"/>
      <c r="W54" s="1815"/>
      <c r="X54" s="1824" t="str">
        <f t="shared" si="2"/>
        <v>×</v>
      </c>
      <c r="Y54" s="1347"/>
      <c r="Z54" s="1554"/>
      <c r="AA54" s="1016"/>
      <c r="AB54" s="1016"/>
      <c r="AC54" s="1017"/>
      <c r="AD54" s="1016"/>
      <c r="AE54" s="1017"/>
      <c r="AF54" s="1016"/>
      <c r="AG54" s="1555"/>
      <c r="AH54" s="1606" t="s">
        <v>292</v>
      </c>
      <c r="AI54" s="1607" t="s">
        <v>292</v>
      </c>
      <c r="AJ54" s="1547" t="str">
        <f t="shared" si="3"/>
        <v>×</v>
      </c>
      <c r="AK54" s="1347"/>
      <c r="AL54" s="1554"/>
      <c r="AM54" s="1016"/>
      <c r="AN54" s="1016"/>
      <c r="AO54" s="1017"/>
      <c r="AP54" s="1556"/>
      <c r="AQ54" s="1017"/>
      <c r="AR54" s="1556"/>
      <c r="AS54" s="1555"/>
      <c r="AT54" s="1547" t="str">
        <f t="shared" si="4"/>
        <v>×</v>
      </c>
      <c r="AU54" s="1553"/>
      <c r="AV54" s="1554"/>
      <c r="AW54" s="1016"/>
      <c r="AX54" s="1016"/>
      <c r="AY54" s="1017"/>
      <c r="AZ54" s="1557"/>
      <c r="BA54" s="1558"/>
      <c r="BB54" s="1556"/>
      <c r="BC54" s="1555"/>
      <c r="BD54" s="1547" t="str">
        <f t="shared" si="5"/>
        <v>○</v>
      </c>
      <c r="BE54" s="1077">
        <v>121</v>
      </c>
      <c r="BF54" s="1078"/>
      <c r="BG54" s="1079"/>
      <c r="BH54" s="1079"/>
      <c r="BI54" s="1559"/>
    </row>
    <row r="55" spans="1:61" ht="18.75" customHeight="1" thickBot="1">
      <c r="A55" s="1354"/>
      <c r="B55" s="1348" t="s">
        <v>294</v>
      </c>
      <c r="C55" s="1349" t="s">
        <v>294</v>
      </c>
      <c r="D55" s="1560" t="str">
        <f t="shared" si="0"/>
        <v>×</v>
      </c>
      <c r="E55" s="1350"/>
      <c r="F55" s="1561"/>
      <c r="G55" s="1562"/>
      <c r="H55" s="1562"/>
      <c r="I55" s="1563"/>
      <c r="J55" s="1564"/>
      <c r="K55" s="1563"/>
      <c r="L55" s="1564"/>
      <c r="M55" s="1020"/>
      <c r="N55" s="1560" t="str">
        <f t="shared" si="1"/>
        <v>○</v>
      </c>
      <c r="O55" s="1351" t="s">
        <v>295</v>
      </c>
      <c r="P55" s="1565" t="s">
        <v>97</v>
      </c>
      <c r="Q55" s="1018">
        <v>2710</v>
      </c>
      <c r="R55" s="1018">
        <v>1688</v>
      </c>
      <c r="S55" s="1019">
        <f>+R55/+Q55*100</f>
        <v>62.28782287822878</v>
      </c>
      <c r="T55" s="1018">
        <v>174</v>
      </c>
      <c r="U55" s="1019">
        <f>T55/R55*100</f>
        <v>10.308056872037914</v>
      </c>
      <c r="V55" s="1018">
        <v>505</v>
      </c>
      <c r="W55" s="1816">
        <f>V55/R55</f>
        <v>0.29917061611374407</v>
      </c>
      <c r="X55" s="1825" t="str">
        <f t="shared" si="2"/>
        <v>×</v>
      </c>
      <c r="Y55" s="1352"/>
      <c r="Z55" s="1565"/>
      <c r="AA55" s="1018"/>
      <c r="AB55" s="1018"/>
      <c r="AC55" s="1019"/>
      <c r="AD55" s="1018"/>
      <c r="AE55" s="1019"/>
      <c r="AF55" s="1018"/>
      <c r="AG55" s="1566"/>
      <c r="AH55" s="1608" t="s">
        <v>294</v>
      </c>
      <c r="AI55" s="1609" t="s">
        <v>294</v>
      </c>
      <c r="AJ55" s="1560" t="str">
        <f t="shared" si="3"/>
        <v>×</v>
      </c>
      <c r="AK55" s="1565"/>
      <c r="AL55" s="1565"/>
      <c r="AM55" s="1018"/>
      <c r="AN55" s="1018"/>
      <c r="AO55" s="1019"/>
      <c r="AP55" s="1567"/>
      <c r="AQ55" s="1019"/>
      <c r="AR55" s="1567"/>
      <c r="AS55" s="1568"/>
      <c r="AT55" s="1560" t="str">
        <f t="shared" si="4"/>
        <v>○</v>
      </c>
      <c r="AU55" s="1569" t="s">
        <v>296</v>
      </c>
      <c r="AV55" s="1565" t="s">
        <v>164</v>
      </c>
      <c r="AW55" s="1570" t="s">
        <v>164</v>
      </c>
      <c r="AX55" s="1571">
        <v>777</v>
      </c>
      <c r="AY55" s="1572" t="s">
        <v>164</v>
      </c>
      <c r="AZ55" s="1571">
        <v>58</v>
      </c>
      <c r="BA55" s="1573">
        <f>AZ55/AX55*100</f>
        <v>7.4646074646074645</v>
      </c>
      <c r="BB55" s="1571">
        <v>152</v>
      </c>
      <c r="BC55" s="1568">
        <f>BB55/AX55</f>
        <v>0.1956241956241956</v>
      </c>
      <c r="BD55" s="1560" t="s">
        <v>297</v>
      </c>
      <c r="BE55" s="1080"/>
      <c r="BF55" s="1081">
        <v>1645</v>
      </c>
      <c r="BG55" s="1082"/>
      <c r="BH55" s="1574"/>
      <c r="BI55" s="1083">
        <v>150</v>
      </c>
    </row>
    <row r="57" spans="3:48" ht="12">
      <c r="C57" s="1353"/>
      <c r="D57" s="1576"/>
      <c r="E57" s="1357"/>
      <c r="F57" s="1575"/>
      <c r="O57" s="1575"/>
      <c r="P57" s="1357"/>
      <c r="Y57" s="1357"/>
      <c r="Z57" s="1357"/>
      <c r="AI57" s="1353"/>
      <c r="AJ57" s="1576"/>
      <c r="AK57" s="1357"/>
      <c r="AL57" s="1357"/>
      <c r="AU57" s="1357"/>
      <c r="AV57" s="1357"/>
    </row>
    <row r="58" spans="3:48" ht="12">
      <c r="C58" s="1353"/>
      <c r="D58" s="1576"/>
      <c r="E58" s="1357"/>
      <c r="F58" s="1575"/>
      <c r="O58" s="1575"/>
      <c r="P58" s="1357"/>
      <c r="Y58" s="1357"/>
      <c r="Z58" s="1357"/>
      <c r="AI58" s="1353"/>
      <c r="AJ58" s="1576"/>
      <c r="AK58" s="1357"/>
      <c r="AL58" s="1357"/>
      <c r="AU58" s="1357"/>
      <c r="AV58" s="1357"/>
    </row>
  </sheetData>
  <sheetProtection/>
  <mergeCells count="288">
    <mergeCell ref="BH21:BH22"/>
    <mergeCell ref="BI21:BI22"/>
    <mergeCell ref="BA21:BA22"/>
    <mergeCell ref="BB21:BB22"/>
    <mergeCell ref="BC21:BC22"/>
    <mergeCell ref="BE21:BE22"/>
    <mergeCell ref="BF21:BF22"/>
    <mergeCell ref="BG21:BG22"/>
    <mergeCell ref="AU21:AU22"/>
    <mergeCell ref="AV21:AV22"/>
    <mergeCell ref="AW21:AW22"/>
    <mergeCell ref="AX21:AX22"/>
    <mergeCell ref="AY21:AY22"/>
    <mergeCell ref="AZ21:AZ22"/>
    <mergeCell ref="BF1:BI1"/>
    <mergeCell ref="AD1:AG1"/>
    <mergeCell ref="B1:P1"/>
    <mergeCell ref="AH1:AV1"/>
    <mergeCell ref="B2:B4"/>
    <mergeCell ref="D2:M2"/>
    <mergeCell ref="N2:W2"/>
    <mergeCell ref="X2:AG2"/>
    <mergeCell ref="AH2:AH4"/>
    <mergeCell ref="AJ2:AS2"/>
    <mergeCell ref="AT2:BC2"/>
    <mergeCell ref="BD2:BI2"/>
    <mergeCell ref="D3:D4"/>
    <mergeCell ref="E3:E4"/>
    <mergeCell ref="F3:F4"/>
    <mergeCell ref="N3:N4"/>
    <mergeCell ref="O3:O4"/>
    <mergeCell ref="P3:P4"/>
    <mergeCell ref="X3:X4"/>
    <mergeCell ref="Y3:Y4"/>
    <mergeCell ref="Z3:Z4"/>
    <mergeCell ref="AJ3:AJ4"/>
    <mergeCell ref="AK3:AK4"/>
    <mergeCell ref="AL3:AL4"/>
    <mergeCell ref="AT3:AT4"/>
    <mergeCell ref="AU3:AU4"/>
    <mergeCell ref="AV3:AV4"/>
    <mergeCell ref="BD3:BD4"/>
    <mergeCell ref="BE3:BE4"/>
    <mergeCell ref="BF3:BF4"/>
    <mergeCell ref="BG3:BG4"/>
    <mergeCell ref="BH3:BH4"/>
    <mergeCell ref="BI3:BI4"/>
    <mergeCell ref="B5:B1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13"/>
    <mergeCell ref="AD12:AD13"/>
    <mergeCell ref="AE12:AE13"/>
    <mergeCell ref="AF12:AF13"/>
    <mergeCell ref="AG12:AG13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BD5:BD7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BD12:BD13"/>
    <mergeCell ref="BE12:BE13"/>
    <mergeCell ref="BF12:BF13"/>
    <mergeCell ref="BG12:BG13"/>
    <mergeCell ref="BH12:BH13"/>
    <mergeCell ref="BI12:BI13"/>
    <mergeCell ref="B14:B20"/>
    <mergeCell ref="AH14:AH20"/>
    <mergeCell ref="C17:C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N17:N20"/>
    <mergeCell ref="O17:O20"/>
    <mergeCell ref="P17:P20"/>
    <mergeCell ref="Q17:Q20"/>
    <mergeCell ref="R17:R20"/>
    <mergeCell ref="S17:S20"/>
    <mergeCell ref="T17:T20"/>
    <mergeCell ref="U17:U20"/>
    <mergeCell ref="V17:V20"/>
    <mergeCell ref="W17:W20"/>
    <mergeCell ref="X17:X20"/>
    <mergeCell ref="Y17:Y20"/>
    <mergeCell ref="Z17:Z20"/>
    <mergeCell ref="AA17:AA20"/>
    <mergeCell ref="AB17:AB20"/>
    <mergeCell ref="AC17:AC20"/>
    <mergeCell ref="AD17:AD20"/>
    <mergeCell ref="AE17:AE20"/>
    <mergeCell ref="AF17:AF20"/>
    <mergeCell ref="AG17:AG20"/>
    <mergeCell ref="AI17:AI20"/>
    <mergeCell ref="AJ17:AJ20"/>
    <mergeCell ref="AK17:AK20"/>
    <mergeCell ref="AL17:AL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BD17:BD20"/>
    <mergeCell ref="BE17:BE20"/>
    <mergeCell ref="BF17:BF20"/>
    <mergeCell ref="BG17:BG20"/>
    <mergeCell ref="BH17:BH20"/>
    <mergeCell ref="BI17:BI20"/>
    <mergeCell ref="B21:B28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N21:AN22"/>
    <mergeCell ref="AO21:AO22"/>
    <mergeCell ref="AP21:AP22"/>
    <mergeCell ref="AE21:AE22"/>
    <mergeCell ref="AF21:AF22"/>
    <mergeCell ref="AG21:AG22"/>
    <mergeCell ref="AH21:AH28"/>
    <mergeCell ref="AI21:AI22"/>
    <mergeCell ref="AJ21:AJ22"/>
    <mergeCell ref="AQ21:AQ22"/>
    <mergeCell ref="AR21:AR22"/>
    <mergeCell ref="AS21:AS22"/>
    <mergeCell ref="AT21:AT22"/>
    <mergeCell ref="BD21:BD22"/>
    <mergeCell ref="B29:B31"/>
    <mergeCell ref="AH29:AH31"/>
    <mergeCell ref="AK21:AK22"/>
    <mergeCell ref="AL21:AL22"/>
    <mergeCell ref="AM21:AM22"/>
    <mergeCell ref="B32:B41"/>
    <mergeCell ref="AH32:AH41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M38:AM39"/>
    <mergeCell ref="AN38:AN39"/>
    <mergeCell ref="AO38:AO39"/>
    <mergeCell ref="AC38:AC39"/>
    <mergeCell ref="AD38:AD39"/>
    <mergeCell ref="AE38:AE39"/>
    <mergeCell ref="AF38:AF39"/>
    <mergeCell ref="AG38:AG39"/>
    <mergeCell ref="AI38:AI39"/>
    <mergeCell ref="AP38:AP39"/>
    <mergeCell ref="AQ38:AQ39"/>
    <mergeCell ref="AR38:AR39"/>
    <mergeCell ref="AS38:AS39"/>
    <mergeCell ref="BD38:BD39"/>
    <mergeCell ref="B42:B53"/>
    <mergeCell ref="AH42:AH53"/>
    <mergeCell ref="AJ38:AJ39"/>
    <mergeCell ref="AK38:AK39"/>
    <mergeCell ref="AL38:AL39"/>
  </mergeCells>
  <dataValidations count="1">
    <dataValidation type="whole" operator="greaterThanOrEqual" allowBlank="1" showInputMessage="1" showErrorMessage="1" error="正の整数で入力してください。" sqref="AX11">
      <formula1>0</formula1>
    </dataValidation>
  </dataValidations>
  <printOptions horizontalCentered="1"/>
  <pageMargins left="0.15748031496062992" right="0.15748031496062992" top="0.7480314960629921" bottom="0.31496062992125984" header="0.31496062992125984" footer="0.31496062992125984"/>
  <pageSetup fitToWidth="0" horizontalDpi="600" verticalDpi="600" orientation="landscape" paperSize="8" scale="67" r:id="rId1"/>
  <colBreaks count="2" manualBreakCount="2">
    <brk id="1" max="65535" man="1"/>
    <brk id="33" max="54" man="1"/>
  </colBreaks>
  <ignoredErrors>
    <ignoredError sqref="BC18 BC6 BC26:BC27 I12 I23:I52 M31 S27:S28 S40:W40 S52 AC14:AG25 AO14:AS33 AO52 AY12:AY19 AY23:AY42 BC36:BC37 BC40:BC42 BC29:BC34 AO12 AO13:AP13 AO36:AS36 AO34:AO35 AO38:AS39 AO37 AR37:AS37 AO42:AS42 AO40 AO41 AR41:AS41 AR52:AS52 AC27:AG27 AC26 AC29:AG30 AC28 AC32:AG32 AC31 AF31:AG31 AC35:AG35 AC33:AC34 AF33:AG33 AC38:AG39 AC36:AC37 AF37:AG37 AC41:AG42 AC40 AC44:AG44 AC43 AC48:AG49 AC45:AC47 AC51:AG51 AC53:AG53 AC52 AF52:AG52 V52:W52 S38:S39 S41 M52:M53 M48:M51 M44 M42 M37:M39 M33 AC12 AC13:AD13 W38 AY44:AY55 BC44:BC48 W41 BC50:BC53" unlockedFormula="1"/>
    <ignoredError sqref="L33 L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2017-03-24T01:16:30Z</dcterms:created>
  <dcterms:modified xsi:type="dcterms:W3CDTF">2017-04-07T04:06:52Z</dcterms:modified>
  <cp:category/>
  <cp:version/>
  <cp:contentType/>
  <cp:contentStatus/>
</cp:coreProperties>
</file>